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1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3" i="14" l="1"/>
  <c r="D13" i="14"/>
  <c r="E13" i="14"/>
  <c r="F13" i="14"/>
  <c r="B13" i="14"/>
  <c r="F14" i="14"/>
  <c r="N15" i="31" l="1"/>
  <c r="L15" i="31"/>
  <c r="P6" i="31"/>
  <c r="Q6" i="31"/>
  <c r="P7" i="31"/>
  <c r="Q7" i="31"/>
  <c r="P8" i="31"/>
  <c r="Q8" i="31"/>
  <c r="P9" i="31"/>
  <c r="Q9" i="31"/>
  <c r="P10" i="31"/>
  <c r="Q10" i="31"/>
  <c r="P11" i="31"/>
  <c r="Q11" i="31"/>
  <c r="P12" i="31"/>
  <c r="Q12" i="31"/>
  <c r="P13" i="31"/>
  <c r="Q13" i="31"/>
  <c r="P14" i="31"/>
  <c r="Q14" i="31"/>
  <c r="Q5" i="31"/>
  <c r="Q15" i="31"/>
  <c r="P5" i="31"/>
  <c r="O15" i="31"/>
  <c r="M15" i="31"/>
  <c r="P15" i="31" l="1"/>
  <c r="I14" i="17"/>
  <c r="J14" i="17"/>
  <c r="K14" i="17"/>
  <c r="AG6" i="29" l="1"/>
  <c r="AG7" i="29"/>
  <c r="AG8" i="29"/>
  <c r="AG5" i="29"/>
  <c r="AD8" i="29"/>
  <c r="AE8" i="29"/>
  <c r="AF8" i="29"/>
  <c r="AE5" i="29"/>
  <c r="AF5" i="29"/>
  <c r="AE6" i="29"/>
  <c r="AF6" i="29"/>
  <c r="AE7" i="29"/>
  <c r="AF7" i="29"/>
  <c r="AD6" i="29"/>
  <c r="AD7" i="29"/>
  <c r="AD5" i="29"/>
  <c r="E13" i="19" l="1"/>
  <c r="C14" i="17"/>
  <c r="D14" i="17"/>
  <c r="E14" i="17"/>
  <c r="F14" i="17"/>
  <c r="G14" i="17"/>
  <c r="H14" i="17"/>
  <c r="B14" i="17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V6" i="24"/>
  <c r="F14" i="19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<sst xmlns="http://schemas.openxmlformats.org/spreadsheetml/2006/main" count="349" uniqueCount="109">
  <si>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</si>
  <si>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</si>
  <si>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</si>
  <si>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</si>
  <si>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</si>
  <si>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</si>
  <si>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</si>
  <si>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</si>
  <si>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</si>
  <si>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</si>
  <si>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</si>
  <si>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</si>
  <si>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</si>
  <si>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</si>
  <si>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</si>
  <si>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</si>
  <si>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</si>
  <si>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</si>
  <si>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</si>
  <si>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</si>
  <si>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</si>
  <si>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</si>
  <si>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</si>
  <si>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</si>
  <si>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</si>
  <si>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</si>
  <si>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</si>
  <si>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</si>
  <si>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</si>
  <si>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</si>
  <si>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</si>
  <si>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</si>
  <si>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</si>
  <si>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</si>
  <si>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</si>
  <si>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</si>
  <si>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</si>
  <si>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</si>
  <si>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</si>
  <si>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</si>
  <si>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</si>
  <si>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</si>
  <si>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</si>
  <si>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</si>
  <si>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</si>
  <si>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</si>
  <si>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</si>
  <si>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</si>
  <si>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</si>
  <si>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</si>
  <si>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</si>
  <si>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</si>
  <si>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</si>
  <si>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</si>
  <si>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</si>
  <si>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</si>
  <si>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</si>
  <si>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</si>
  <si>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</si>
  <si>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</si>
  <si>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</si>
  <si>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</si>
  <si>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</si>
  <si>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</si>
  <si>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</si>
  <si>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</si>
  <si>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</si>
  <si>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31.12.2020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</si>
  <si>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</si>
  <si>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</si>
  <si>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</si>
  <si>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</si>
  <si>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</si>
  <si>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</si>
  <si>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</si>
  <si>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</si>
  <si>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</si>
  <si>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</si>
  <si>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</si>
  <si>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</si>
  <si>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</si>
  <si>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</si>
  <si>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</si>
  <si>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</si>
  <si>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</si>
  <si>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</si>
  <si>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</si>
  <si>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>31.12.2021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</si>
  <si>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</si>
  <si>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</si>
  <si>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</si>
  <si>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</si>
  <si>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</si>
  <si>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на балансовите активи на управляваните от дружествата фондове към 31.12.2021 г.</t>
  </si>
  <si>
    <t>ОТНОСИТЕЛЕН ДЯЛ ПО ВИДОВЕ ФОНДОВЕ</t>
  </si>
  <si>
    <t>Приходи на ПОД от такси и удръжки от пенсионните фондове (по видове) за 2021 г.</t>
  </si>
  <si>
    <t>Структура на приходите на ПОД от такси и удръжки от пенсионните фондове (по видове) за 2021 г.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</si>
  <si>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</si>
  <si>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</si>
  <si>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>Брой на осигурените лица в пенсионните фондове
 по ПОД към 31.12.2021 г.</t>
  </si>
  <si>
    <t xml:space="preserve">Относително разпределение на осигурените лица в пенсионните фондове по ПОД към 31.12.2021 г. </t>
  </si>
  <si>
    <t>Брой на новоосигурените лица в пенсионните фондове за 2021 г.</t>
  </si>
  <si>
    <t xml:space="preserve">Динамика на нетните активи на управляваните от пенсионноосигурителните дружества пенсионни фондове                                                                           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</si>
  <si>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</si>
  <si>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 xml:space="preserve">Нетни активи на управляваните от пенсионноосигурителните дружества пенсионни фондове
към 31.12.2021 г.                    </t>
  </si>
  <si>
    <t>Относително разпределение на нетните активи в пенсионните фондове към 31.12.2021 г.</t>
  </si>
  <si>
    <t xml:space="preserve">Забележка: </t>
  </si>
  <si>
    <t>* „Пенсионноосигурително дружество ДаллБогг: Живот и Здраве“ ЕАД е лицензирано през второто тримесечие на 2021 г. Към 31.12.2021 г. дружеството все още не управлява пенсионни фондове.</t>
  </si>
  <si>
    <t>"ПОД ДАЛЛБОГГ: ЖИВОТ И ЗДРАВЕ" ЕАД*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</si>
</sst>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3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9">
    <xf numFmtId="0" fontId="0" fillId="0" borderId="0"/>
    <xf numFmtId="164" fontId="22" fillId="0" borderId="0" applyFont="0" applyFill="0" applyBorder="0" applyAlignment="0" applyProtection="0"/>
    <xf numFmtId="0" fontId="33" fillId="0" borderId="0"/>
    <xf numFmtId="0" fontId="22" fillId="0" borderId="0"/>
    <xf numFmtId="0" fontId="25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164" fontId="2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3">
    <xf numFmtId="0" fontId="0" fillId="0" borderId="0" xfId="0"/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64" fontId="26" fillId="0" borderId="1" xfId="1" applyFont="1" applyBorder="1" applyAlignment="1">
      <alignment horizontal="left" wrapText="1"/>
    </xf>
    <xf numFmtId="3" fontId="26" fillId="0" borderId="1" xfId="0" applyNumberFormat="1" applyFont="1" applyFill="1" applyBorder="1"/>
    <xf numFmtId="4" fontId="26" fillId="0" borderId="1" xfId="0" applyNumberFormat="1" applyFont="1" applyFill="1" applyBorder="1" applyAlignment="1">
      <alignment horizontal="right"/>
    </xf>
    <xf numFmtId="0" fontId="26" fillId="0" borderId="1" xfId="0" applyFont="1" applyBorder="1" applyAlignment="1">
      <alignment horizontal="left" wrapText="1"/>
    </xf>
    <xf numFmtId="3" fontId="0" fillId="0" borderId="0" xfId="0" applyNumberFormat="1"/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3" fillId="0" borderId="5" xfId="0" applyFont="1" applyFill="1" applyBorder="1" applyAlignment="1">
      <alignment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164" fontId="26" fillId="0" borderId="1" xfId="1" applyFont="1" applyFill="1" applyBorder="1" applyAlignment="1">
      <alignment horizontal="left"/>
    </xf>
    <xf numFmtId="2" fontId="26" fillId="0" borderId="1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left"/>
    </xf>
    <xf numFmtId="0" fontId="26" fillId="0" borderId="0" xfId="0" applyFont="1"/>
    <xf numFmtId="0" fontId="26" fillId="0" borderId="0" xfId="0" applyFont="1" applyBorder="1"/>
    <xf numFmtId="0" fontId="26" fillId="0" borderId="1" xfId="0" applyFont="1" applyBorder="1" applyAlignment="1">
      <alignment horizontal="center" vertical="center"/>
    </xf>
    <xf numFmtId="164" fontId="26" fillId="0" borderId="1" xfId="1" applyFont="1" applyBorder="1" applyAlignment="1">
      <alignment horizontal="left"/>
    </xf>
    <xf numFmtId="2" fontId="26" fillId="0" borderId="1" xfId="1" applyNumberFormat="1" applyFont="1" applyBorder="1" applyAlignment="1"/>
    <xf numFmtId="2" fontId="26" fillId="0" borderId="0" xfId="0" applyNumberFormat="1" applyFont="1"/>
    <xf numFmtId="0" fontId="28" fillId="0" borderId="0" xfId="0" applyFont="1" applyBorder="1" applyAlignment="1">
      <alignment horizontal="center"/>
    </xf>
    <xf numFmtId="4" fontId="26" fillId="0" borderId="0" xfId="0" applyNumberFormat="1" applyFont="1"/>
    <xf numFmtId="3" fontId="26" fillId="0" borderId="0" xfId="2" applyNumberFormat="1" applyFont="1" applyBorder="1" applyAlignment="1">
      <alignment wrapText="1"/>
    </xf>
    <xf numFmtId="0" fontId="26" fillId="0" borderId="0" xfId="0" applyFont="1" applyBorder="1" applyAlignment="1">
      <alignment horizontal="left" wrapText="1"/>
    </xf>
    <xf numFmtId="164" fontId="26" fillId="0" borderId="1" xfId="1" applyFont="1" applyBorder="1" applyAlignment="1">
      <alignment vertical="center" wrapText="1"/>
    </xf>
    <xf numFmtId="164" fontId="26" fillId="0" borderId="1" xfId="1" applyFont="1" applyFill="1" applyBorder="1" applyAlignment="1">
      <alignment horizontal="left" wrapText="1"/>
    </xf>
    <xf numFmtId="164" fontId="26" fillId="0" borderId="0" xfId="1" applyFont="1" applyFill="1" applyBorder="1" applyAlignment="1">
      <alignment horizontal="center" vertical="center" wrapText="1"/>
    </xf>
    <xf numFmtId="164" fontId="26" fillId="0" borderId="1" xfId="1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wrapText="1"/>
    </xf>
    <xf numFmtId="164" fontId="25" fillId="0" borderId="1" xfId="1" applyFont="1" applyFill="1" applyBorder="1" applyAlignment="1">
      <alignment horizontal="left" wrapText="1"/>
    </xf>
    <xf numFmtId="164" fontId="25" fillId="0" borderId="1" xfId="1" applyFont="1" applyBorder="1" applyAlignment="1">
      <alignment horizontal="left" wrapText="1"/>
    </xf>
    <xf numFmtId="0" fontId="25" fillId="0" borderId="1" xfId="0" applyFont="1" applyFill="1" applyBorder="1" applyAlignment="1">
      <alignment wrapText="1"/>
    </xf>
    <xf numFmtId="3" fontId="25" fillId="0" borderId="0" xfId="4" applyNumberFormat="1" applyFont="1" applyFill="1" applyAlignment="1"/>
    <xf numFmtId="0" fontId="25" fillId="0" borderId="0" xfId="4" applyFont="1" applyFill="1" applyAlignment="1"/>
    <xf numFmtId="0" fontId="25" fillId="0" borderId="1" xfId="3" applyFont="1" applyFill="1" applyBorder="1" applyAlignment="1">
      <alignment horizontal="center" vertical="center" wrapText="1"/>
    </xf>
    <xf numFmtId="0" fontId="25" fillId="0" borderId="0" xfId="4" applyFont="1" applyFill="1" applyBorder="1" applyAlignment="1">
      <alignment wrapText="1"/>
    </xf>
    <xf numFmtId="0" fontId="25" fillId="0" borderId="0" xfId="4" applyFont="1" applyFill="1" applyAlignment="1">
      <alignment wrapText="1"/>
    </xf>
    <xf numFmtId="0" fontId="27" fillId="0" borderId="0" xfId="3" applyFont="1" applyFill="1"/>
    <xf numFmtId="0" fontId="23" fillId="0" borderId="0" xfId="4" applyFont="1" applyFill="1" applyBorder="1" applyAlignment="1"/>
    <xf numFmtId="0" fontId="25" fillId="0" borderId="1" xfId="3" applyFont="1" applyFill="1" applyBorder="1" applyAlignment="1">
      <alignment wrapText="1"/>
    </xf>
    <xf numFmtId="0" fontId="25" fillId="0" borderId="1" xfId="4" applyFont="1" applyFill="1" applyBorder="1" applyAlignment="1">
      <alignment wrapText="1"/>
    </xf>
    <xf numFmtId="0" fontId="25" fillId="0" borderId="0" xfId="4" applyFont="1" applyFill="1" applyBorder="1" applyAlignment="1"/>
    <xf numFmtId="0" fontId="25" fillId="0" borderId="0" xfId="4" applyFont="1" applyFill="1" applyAlignment="1">
      <alignment horizontal="center"/>
    </xf>
    <xf numFmtId="4" fontId="25" fillId="0" borderId="0" xfId="4" applyNumberFormat="1" applyFont="1" applyFill="1" applyAlignment="1"/>
    <xf numFmtId="0" fontId="22" fillId="0" borderId="0" xfId="3" applyFill="1"/>
    <xf numFmtId="164" fontId="25" fillId="0" borderId="1" xfId="5" applyFont="1" applyFill="1" applyBorder="1" applyAlignment="1">
      <alignment horizontal="left" wrapText="1"/>
    </xf>
    <xf numFmtId="3" fontId="22" fillId="0" borderId="0" xfId="3" applyNumberFormat="1" applyFill="1"/>
    <xf numFmtId="164" fontId="25" fillId="0" borderId="1" xfId="5" applyFont="1" applyFill="1" applyBorder="1" applyAlignment="1">
      <alignment wrapText="1"/>
    </xf>
    <xf numFmtId="0" fontId="22" fillId="0" borderId="0" xfId="3"/>
    <xf numFmtId="0" fontId="25" fillId="0" borderId="2" xfId="3" applyFont="1" applyBorder="1" applyAlignment="1">
      <alignment horizontal="center" vertical="center" wrapText="1"/>
    </xf>
    <xf numFmtId="164" fontId="25" fillId="0" borderId="1" xfId="5" applyFont="1" applyBorder="1" applyAlignment="1">
      <alignment horizontal="left" wrapText="1"/>
    </xf>
    <xf numFmtId="164" fontId="25" fillId="0" borderId="1" xfId="5" applyFont="1" applyBorder="1" applyAlignment="1">
      <alignment wrapText="1"/>
    </xf>
    <xf numFmtId="0" fontId="25" fillId="0" borderId="4" xfId="3" applyFont="1" applyFill="1" applyBorder="1" applyAlignment="1">
      <alignment horizontal="left" wrapText="1"/>
    </xf>
    <xf numFmtId="0" fontId="25" fillId="0" borderId="1" xfId="3" applyFont="1" applyBorder="1" applyAlignment="1">
      <alignment horizontal="left" wrapText="1"/>
    </xf>
    <xf numFmtId="4" fontId="22" fillId="0" borderId="0" xfId="3" applyNumberFormat="1"/>
    <xf numFmtId="0" fontId="25" fillId="0" borderId="10" xfId="4" applyFont="1" applyBorder="1" applyAlignment="1">
      <alignment horizontal="center" vertical="center" wrapText="1"/>
    </xf>
    <xf numFmtId="4" fontId="25" fillId="0" borderId="1" xfId="3" applyNumberFormat="1" applyFont="1" applyFill="1" applyBorder="1" applyAlignment="1">
      <alignment horizontal="right"/>
    </xf>
    <xf numFmtId="0" fontId="24" fillId="0" borderId="0" xfId="4" applyFont="1" applyFill="1" applyAlignment="1"/>
    <xf numFmtId="0" fontId="24" fillId="0" borderId="0" xfId="4" applyFont="1" applyFill="1" applyAlignment="1">
      <alignment wrapText="1"/>
    </xf>
    <xf numFmtId="0" fontId="25" fillId="0" borderId="1" xfId="3" applyFont="1" applyFill="1" applyBorder="1" applyAlignment="1">
      <alignment horizontal="center" wrapText="1"/>
    </xf>
    <xf numFmtId="0" fontId="23" fillId="0" borderId="1" xfId="3" applyFont="1" applyFill="1" applyBorder="1" applyAlignment="1">
      <alignment wrapText="1"/>
    </xf>
    <xf numFmtId="0" fontId="23" fillId="0" borderId="1" xfId="4" applyFont="1" applyFill="1" applyBorder="1" applyAlignment="1"/>
    <xf numFmtId="0" fontId="24" fillId="0" borderId="0" xfId="4" applyFont="1" applyFill="1" applyBorder="1" applyAlignment="1"/>
    <xf numFmtId="3" fontId="24" fillId="0" borderId="0" xfId="4" applyNumberFormat="1" applyFont="1" applyFill="1" applyAlignment="1"/>
    <xf numFmtId="3" fontId="32" fillId="0" borderId="1" xfId="3" applyNumberFormat="1" applyFont="1" applyFill="1" applyBorder="1" applyAlignment="1">
      <alignment horizontal="right" wrapText="1"/>
    </xf>
    <xf numFmtId="2" fontId="25" fillId="0" borderId="1" xfId="0" applyNumberFormat="1" applyFont="1" applyFill="1" applyBorder="1" applyAlignment="1">
      <alignment horizontal="right"/>
    </xf>
    <xf numFmtId="164" fontId="25" fillId="0" borderId="6" xfId="1" applyFont="1" applyBorder="1" applyAlignment="1">
      <alignment horizontal="left" vertical="justify" wrapText="1" indent="1"/>
    </xf>
    <xf numFmtId="0" fontId="25" fillId="0" borderId="2" xfId="0" applyFont="1" applyBorder="1" applyAlignment="1">
      <alignment horizontal="center" vertical="center" wrapText="1"/>
    </xf>
    <xf numFmtId="164" fontId="25" fillId="0" borderId="6" xfId="1" applyFont="1" applyBorder="1" applyAlignment="1">
      <alignment horizontal="justify" vertical="center" wrapText="1"/>
    </xf>
    <xf numFmtId="4" fontId="25" fillId="2" borderId="1" xfId="3" applyNumberFormat="1" applyFont="1" applyFill="1" applyBorder="1" applyAlignment="1">
      <alignment horizontal="right"/>
    </xf>
    <xf numFmtId="4" fontId="22" fillId="0" borderId="0" xfId="4" applyNumberFormat="1" applyFont="1" applyFill="1" applyAlignment="1"/>
    <xf numFmtId="164" fontId="25" fillId="0" borderId="1" xfId="1" applyFont="1" applyBorder="1" applyAlignment="1">
      <alignment wrapText="1"/>
    </xf>
    <xf numFmtId="1" fontId="32" fillId="0" borderId="1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Border="1" applyAlignment="1">
      <alignment horizontal="center"/>
    </xf>
    <xf numFmtId="164" fontId="25" fillId="0" borderId="6" xfId="1" applyFont="1" applyBorder="1" applyAlignment="1">
      <alignment horizontal="justify" vertical="justify" wrapText="1"/>
    </xf>
    <xf numFmtId="0" fontId="25" fillId="0" borderId="6" xfId="3" applyFont="1" applyBorder="1" applyAlignment="1">
      <alignment horizontal="left" vertical="distributed" wrapText="1"/>
    </xf>
    <xf numFmtId="49" fontId="25" fillId="0" borderId="10" xfId="3" applyNumberFormat="1" applyFont="1" applyFill="1" applyBorder="1" applyAlignment="1">
      <alignment horizontal="center" vertical="center" wrapText="1"/>
    </xf>
    <xf numFmtId="167" fontId="25" fillId="2" borderId="1" xfId="3" applyNumberFormat="1" applyFont="1" applyFill="1" applyBorder="1" applyAlignment="1">
      <alignment horizontal="right"/>
    </xf>
    <xf numFmtId="167" fontId="25" fillId="0" borderId="1" xfId="3" applyNumberFormat="1" applyFont="1" applyFill="1" applyBorder="1" applyAlignment="1">
      <alignment horizontal="right"/>
    </xf>
    <xf numFmtId="3" fontId="32" fillId="0" borderId="1" xfId="0" applyNumberFormat="1" applyFont="1" applyFill="1" applyBorder="1" applyAlignment="1">
      <alignment horizontal="right" wrapText="1"/>
    </xf>
    <xf numFmtId="4" fontId="25" fillId="0" borderId="1" xfId="3" applyNumberFormat="1" applyFont="1" applyFill="1" applyBorder="1" applyAlignment="1">
      <alignment horizontal="right"/>
    </xf>
    <xf numFmtId="164" fontId="30" fillId="0" borderId="9" xfId="1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6" fillId="0" borderId="0" xfId="0" applyNumberFormat="1" applyFont="1" applyBorder="1" applyAlignment="1">
      <alignment horizontal="right" wrapText="1"/>
    </xf>
    <xf numFmtId="0" fontId="26" fillId="0" borderId="0" xfId="0" applyFont="1" applyBorder="1" applyAlignment="1">
      <alignment horizontal="right" wrapText="1"/>
    </xf>
    <xf numFmtId="168" fontId="22" fillId="0" borderId="0" xfId="3" applyNumberFormat="1" applyFill="1"/>
    <xf numFmtId="2" fontId="22" fillId="0" borderId="0" xfId="3" applyNumberFormat="1" applyFill="1"/>
    <xf numFmtId="2" fontId="26" fillId="0" borderId="9" xfId="0" applyNumberFormat="1" applyFont="1" applyFill="1" applyBorder="1" applyAlignment="1">
      <alignment wrapText="1" shrinkToFit="1"/>
    </xf>
    <xf numFmtId="2" fontId="26" fillId="0" borderId="0" xfId="0" applyNumberFormat="1" applyFont="1" applyFill="1" applyBorder="1" applyAlignment="1">
      <alignment wrapText="1" shrinkToFit="1"/>
    </xf>
    <xf numFmtId="3" fontId="26" fillId="0" borderId="9" xfId="0" applyNumberFormat="1" applyFont="1" applyBorder="1" applyAlignment="1">
      <alignment wrapText="1"/>
    </xf>
    <xf numFmtId="3" fontId="26" fillId="0" borderId="0" xfId="0" applyNumberFormat="1" applyFont="1" applyBorder="1" applyAlignment="1">
      <alignment wrapText="1"/>
    </xf>
    <xf numFmtId="0" fontId="26" fillId="0" borderId="9" xfId="0" applyFont="1" applyBorder="1" applyAlignment="1">
      <alignment wrapText="1"/>
    </xf>
    <xf numFmtId="0" fontId="26" fillId="0" borderId="0" xfId="0" applyFont="1" applyBorder="1" applyAlignment="1">
      <alignment wrapText="1"/>
    </xf>
    <xf numFmtId="169" fontId="25" fillId="0" borderId="10" xfId="3" applyNumberFormat="1" applyFont="1" applyFill="1" applyBorder="1" applyAlignment="1">
      <alignment horizontal="center" vertical="center" wrapText="1"/>
    </xf>
    <xf numFmtId="3" fontId="25" fillId="0" borderId="1" xfId="3" applyNumberFormat="1" applyFont="1" applyFill="1" applyBorder="1" applyAlignment="1">
      <alignment horizontal="right" vertical="center"/>
    </xf>
    <xf numFmtId="0" fontId="25" fillId="0" borderId="10" xfId="3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3" fontId="25" fillId="0" borderId="1" xfId="0" applyNumberFormat="1" applyFont="1" applyBorder="1"/>
    <xf numFmtId="4" fontId="25" fillId="0" borderId="1" xfId="0" applyNumberFormat="1" applyFont="1" applyBorder="1" applyAlignment="1">
      <alignment horizontal="right"/>
    </xf>
    <xf numFmtId="3" fontId="25" fillId="0" borderId="1" xfId="4" applyNumberFormat="1" applyFont="1" applyFill="1" applyBorder="1" applyAlignment="1"/>
    <xf numFmtId="0" fontId="25" fillId="0" borderId="10" xfId="3" applyFont="1" applyFill="1" applyBorder="1" applyAlignment="1">
      <alignment horizontal="center" vertical="center" wrapText="1"/>
    </xf>
    <xf numFmtId="166" fontId="25" fillId="0" borderId="1" xfId="3" applyNumberFormat="1" applyFont="1" applyFill="1" applyBorder="1" applyAlignment="1">
      <alignment horizontal="right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right"/>
    </xf>
    <xf numFmtId="3" fontId="32" fillId="0" borderId="1" xfId="0" applyNumberFormat="1" applyFont="1" applyFill="1" applyBorder="1" applyAlignment="1">
      <alignment horizontal="right" wrapText="1"/>
    </xf>
    <xf numFmtId="166" fontId="25" fillId="0" borderId="1" xfId="3" applyNumberFormat="1" applyFont="1" applyFill="1" applyBorder="1" applyAlignment="1">
      <alignment horizontal="right"/>
    </xf>
    <xf numFmtId="0" fontId="25" fillId="0" borderId="11" xfId="0" applyFont="1" applyBorder="1" applyAlignment="1">
      <alignment horizontal="center" vertical="center"/>
    </xf>
    <xf numFmtId="164" fontId="25" fillId="0" borderId="6" xfId="1" applyFont="1" applyFill="1" applyBorder="1" applyAlignment="1">
      <alignment horizontal="left" vertical="justify" wrapText="1" indent="1"/>
    </xf>
    <xf numFmtId="0" fontId="25" fillId="0" borderId="1" xfId="0" applyFont="1" applyFill="1" applyBorder="1" applyAlignment="1">
      <alignment horizontal="center" vertical="center" wrapText="1"/>
    </xf>
    <xf numFmtId="164" fontId="25" fillId="0" borderId="1" xfId="1" applyFont="1" applyFill="1" applyBorder="1" applyAlignment="1">
      <alignment wrapText="1"/>
    </xf>
    <xf numFmtId="164" fontId="25" fillId="0" borderId="1" xfId="1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wrapText="1"/>
    </xf>
    <xf numFmtId="0" fontId="27" fillId="0" borderId="9" xfId="3" applyFont="1" applyFill="1" applyBorder="1" applyAlignment="1">
      <alignment wrapText="1"/>
    </xf>
    <xf numFmtId="3" fontId="25" fillId="0" borderId="1" xfId="0" applyNumberFormat="1" applyFont="1" applyFill="1" applyBorder="1" applyAlignment="1">
      <alignment horizontal="right"/>
    </xf>
    <xf numFmtId="167" fontId="25" fillId="0" borderId="1" xfId="3" applyNumberFormat="1" applyFont="1" applyFill="1" applyBorder="1" applyAlignment="1">
      <alignment horizontal="right"/>
    </xf>
    <xf numFmtId="165" fontId="25" fillId="0" borderId="1" xfId="0" applyNumberFormat="1" applyFont="1" applyFill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25" fillId="0" borderId="10" xfId="3" applyFont="1" applyFill="1" applyBorder="1" applyAlignment="1">
      <alignment horizontal="center" vertical="center" wrapText="1"/>
    </xf>
    <xf numFmtId="166" fontId="22" fillId="0" borderId="0" xfId="3" applyNumberFormat="1" applyFill="1"/>
    <xf numFmtId="3" fontId="25" fillId="2" borderId="1" xfId="0" applyNumberFormat="1" applyFont="1" applyFill="1" applyBorder="1"/>
    <xf numFmtId="164" fontId="25" fillId="0" borderId="1" xfId="1" applyFont="1" applyFill="1" applyBorder="1" applyAlignment="1">
      <alignment horizontal="left"/>
    </xf>
    <xf numFmtId="164" fontId="25" fillId="0" borderId="1" xfId="1" applyFont="1" applyBorder="1" applyAlignment="1">
      <alignment horizontal="left"/>
    </xf>
    <xf numFmtId="0" fontId="25" fillId="0" borderId="10" xfId="3" applyFont="1" applyFill="1" applyBorder="1" applyAlignment="1">
      <alignment horizontal="center" vertical="center" wrapText="1"/>
    </xf>
    <xf numFmtId="0" fontId="22" fillId="0" borderId="9" xfId="3" applyFill="1" applyBorder="1" applyAlignment="1">
      <alignment wrapText="1"/>
    </xf>
    <xf numFmtId="166" fontId="32" fillId="0" borderId="1" xfId="3" applyNumberFormat="1" applyFont="1" applyFill="1" applyBorder="1" applyAlignment="1">
      <alignment horizontal="right" wrapText="1"/>
    </xf>
    <xf numFmtId="0" fontId="36" fillId="0" borderId="0" xfId="4" applyFont="1" applyFill="1" applyAlignment="1">
      <alignment wrapText="1"/>
    </xf>
    <xf numFmtId="0" fontId="26" fillId="0" borderId="11" xfId="0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right" wrapText="1" shrinkToFit="1"/>
    </xf>
    <xf numFmtId="2" fontId="26" fillId="0" borderId="0" xfId="0" applyNumberFormat="1" applyFont="1" applyBorder="1"/>
    <xf numFmtId="0" fontId="25" fillId="0" borderId="1" xfId="4" applyFont="1" applyFill="1" applyBorder="1" applyAlignment="1"/>
    <xf numFmtId="0" fontId="25" fillId="0" borderId="0" xfId="0" applyFont="1" applyFill="1" applyBorder="1" applyAlignment="1">
      <alignment horizontal="left" wrapText="1"/>
    </xf>
    <xf numFmtId="0" fontId="24" fillId="0" borderId="0" xfId="0" applyFont="1" applyBorder="1" applyAlignment="1">
      <alignment horizontal="left"/>
    </xf>
    <xf numFmtId="0" fontId="25" fillId="0" borderId="1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center" wrapText="1"/>
    </xf>
    <xf numFmtId="0" fontId="25" fillId="0" borderId="3" xfId="3" applyFont="1" applyFill="1" applyBorder="1" applyAlignment="1">
      <alignment horizontal="left" vertical="distributed" wrapText="1"/>
    </xf>
    <xf numFmtId="0" fontId="25" fillId="0" borderId="12" xfId="3" applyFont="1" applyFill="1" applyBorder="1" applyAlignment="1">
      <alignment horizontal="left" vertical="distributed" wrapText="1"/>
    </xf>
    <xf numFmtId="0" fontId="25" fillId="0" borderId="1" xfId="4" applyFont="1" applyFill="1" applyBorder="1" applyAlignment="1">
      <alignment horizontal="center" vertical="center" wrapText="1"/>
    </xf>
    <xf numFmtId="0" fontId="35" fillId="0" borderId="4" xfId="3" applyFont="1" applyFill="1" applyBorder="1" applyAlignment="1">
      <alignment horizontal="center" vertical="center" wrapText="1"/>
    </xf>
    <xf numFmtId="0" fontId="35" fillId="0" borderId="2" xfId="3" applyFont="1" applyFill="1" applyBorder="1" applyAlignment="1">
      <alignment horizontal="center" vertical="center" wrapText="1"/>
    </xf>
    <xf numFmtId="0" fontId="25" fillId="0" borderId="4" xfId="3" applyFont="1" applyFill="1" applyBorder="1" applyAlignment="1">
      <alignment horizontal="center" vertical="center" wrapText="1"/>
    </xf>
    <xf numFmtId="0" fontId="25" fillId="0" borderId="2" xfId="3" applyFont="1" applyFill="1" applyBorder="1" applyAlignment="1">
      <alignment horizontal="center" vertical="center" wrapText="1"/>
    </xf>
    <xf numFmtId="164" fontId="30" fillId="0" borderId="0" xfId="5" applyFont="1" applyFill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22" fillId="0" borderId="0" xfId="3" applyFill="1" applyAlignment="1">
      <alignment horizontal="center" vertical="center" wrapText="1"/>
    </xf>
    <xf numFmtId="0" fontId="25" fillId="0" borderId="9" xfId="3" applyFont="1" applyFill="1" applyBorder="1" applyAlignment="1">
      <alignment horizontal="right" wrapText="1"/>
    </xf>
    <xf numFmtId="0" fontId="22" fillId="0" borderId="9" xfId="3" applyFill="1" applyBorder="1" applyAlignment="1">
      <alignment wrapText="1"/>
    </xf>
    <xf numFmtId="0" fontId="25" fillId="0" borderId="13" xfId="3" applyFont="1" applyFill="1" applyBorder="1" applyAlignment="1">
      <alignment horizontal="left" vertical="distributed" wrapText="1"/>
    </xf>
    <xf numFmtId="164" fontId="30" fillId="2" borderId="0" xfId="5" applyFont="1" applyFill="1" applyBorder="1" applyAlignment="1">
      <alignment horizontal="center" vertical="center" wrapText="1"/>
    </xf>
    <xf numFmtId="0" fontId="30" fillId="2" borderId="0" xfId="3" applyFont="1" applyFill="1" applyBorder="1" applyAlignment="1">
      <alignment horizontal="center" vertical="center" wrapText="1"/>
    </xf>
    <xf numFmtId="0" fontId="22" fillId="2" borderId="0" xfId="3" applyFill="1" applyAlignment="1">
      <alignment horizontal="center" vertical="center" wrapText="1"/>
    </xf>
    <xf numFmtId="0" fontId="31" fillId="2" borderId="0" xfId="3" applyFont="1" applyFill="1" applyAlignment="1">
      <alignment horizontal="center" vertical="center" wrapText="1"/>
    </xf>
    <xf numFmtId="164" fontId="25" fillId="0" borderId="9" xfId="5" applyFont="1" applyBorder="1" applyAlignment="1">
      <alignment horizontal="right" vertical="center" wrapText="1"/>
    </xf>
    <xf numFmtId="0" fontId="22" fillId="0" borderId="9" xfId="3" applyBorder="1" applyAlignment="1">
      <alignment horizontal="right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3" xfId="3" applyFont="1" applyFill="1" applyBorder="1" applyAlignment="1">
      <alignment horizontal="right" vertical="justify" wrapText="1"/>
    </xf>
    <xf numFmtId="0" fontId="22" fillId="0" borderId="12" xfId="3" applyFill="1" applyBorder="1" applyAlignment="1">
      <alignment horizontal="right" vertical="justify" wrapText="1"/>
    </xf>
    <xf numFmtId="0" fontId="22" fillId="0" borderId="8" xfId="3" applyFill="1" applyBorder="1"/>
    <xf numFmtId="0" fontId="22" fillId="0" borderId="2" xfId="3" applyFill="1" applyBorder="1"/>
    <xf numFmtId="0" fontId="22" fillId="0" borderId="8" xfId="3" applyFill="1" applyBorder="1" applyAlignment="1">
      <alignment horizontal="center" vertical="center" wrapText="1"/>
    </xf>
    <xf numFmtId="0" fontId="22" fillId="0" borderId="8" xfId="3" applyFill="1" applyBorder="1" applyAlignment="1">
      <alignment vertical="center" wrapText="1"/>
    </xf>
    <xf numFmtId="0" fontId="22" fillId="0" borderId="8" xfId="3" applyFill="1" applyBorder="1" applyAlignment="1">
      <alignment wrapText="1"/>
    </xf>
    <xf numFmtId="0" fontId="22" fillId="0" borderId="2" xfId="3" applyFill="1" applyBorder="1" applyAlignment="1">
      <alignment vertical="center" wrapText="1"/>
    </xf>
    <xf numFmtId="0" fontId="25" fillId="0" borderId="0" xfId="3" applyFont="1" applyFill="1" applyBorder="1" applyAlignment="1">
      <alignment horizontal="right" wrapText="1"/>
    </xf>
    <xf numFmtId="0" fontId="22" fillId="0" borderId="1" xfId="3" applyFill="1" applyBorder="1" applyAlignment="1">
      <alignment horizontal="center" vertical="center" wrapText="1"/>
    </xf>
    <xf numFmtId="0" fontId="22" fillId="0" borderId="1" xfId="3" applyFill="1" applyBorder="1" applyAlignment="1">
      <alignment vertical="center" wrapText="1"/>
    </xf>
    <xf numFmtId="164" fontId="23" fillId="2" borderId="0" xfId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wrapText="1"/>
    </xf>
    <xf numFmtId="0" fontId="34" fillId="0" borderId="0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25" fillId="0" borderId="3" xfId="0" applyFont="1" applyFill="1" applyBorder="1" applyAlignment="1">
      <alignment horizontal="right" vertical="distributed" wrapText="1"/>
    </xf>
    <xf numFmtId="0" fontId="26" fillId="0" borderId="12" xfId="0" applyFont="1" applyFill="1" applyBorder="1" applyAlignment="1">
      <alignment horizontal="right" vertical="distributed"/>
    </xf>
    <xf numFmtId="1" fontId="25" fillId="2" borderId="4" xfId="0" applyNumberFormat="1" applyFont="1" applyFill="1" applyBorder="1" applyAlignment="1">
      <alignment horizontal="center" vertical="center"/>
    </xf>
    <xf numFmtId="1" fontId="25" fillId="2" borderId="8" xfId="0" applyNumberFormat="1" applyFont="1" applyFill="1" applyBorder="1" applyAlignment="1">
      <alignment horizontal="center" vertical="center"/>
    </xf>
    <xf numFmtId="1" fontId="25" fillId="2" borderId="2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distributed" wrapText="1"/>
    </xf>
    <xf numFmtId="0" fontId="26" fillId="0" borderId="12" xfId="0" applyFont="1" applyFill="1" applyBorder="1" applyAlignment="1">
      <alignment horizontal="left" vertical="distributed"/>
    </xf>
    <xf numFmtId="1" fontId="32" fillId="0" borderId="4" xfId="0" applyNumberFormat="1" applyFont="1" applyFill="1" applyBorder="1" applyAlignment="1">
      <alignment horizontal="center" vertical="center" wrapText="1"/>
    </xf>
    <xf numFmtId="1" fontId="32" fillId="0" borderId="8" xfId="0" applyNumberFormat="1" applyFont="1" applyFill="1" applyBorder="1" applyAlignment="1">
      <alignment horizontal="center" vertical="center" wrapText="1"/>
    </xf>
    <xf numFmtId="1" fontId="32" fillId="0" borderId="2" xfId="0" applyNumberFormat="1" applyFont="1" applyFill="1" applyBorder="1" applyAlignment="1">
      <alignment horizontal="center" vertical="center" wrapText="1"/>
    </xf>
    <xf numFmtId="10" fontId="23" fillId="0" borderId="0" xfId="1" applyNumberFormat="1" applyFont="1" applyFill="1" applyBorder="1" applyAlignment="1">
      <alignment horizontal="center" vertical="center" wrapText="1"/>
    </xf>
    <xf numFmtId="164" fontId="30" fillId="0" borderId="0" xfId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3" fillId="0" borderId="14" xfId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5" fillId="0" borderId="3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3" fontId="23" fillId="0" borderId="0" xfId="1" applyNumberFormat="1" applyFont="1" applyFill="1" applyBorder="1" applyAlignment="1">
      <alignment horizontal="center" vertical="center" wrapText="1"/>
    </xf>
    <xf numFmtId="164" fontId="23" fillId="0" borderId="0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/>
    <xf numFmtId="3" fontId="2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6" fillId="0" borderId="0" xfId="0" applyFont="1" applyBorder="1" applyAlignment="1">
      <alignment horizontal="right" wrapText="1"/>
    </xf>
  </cellXfs>
  <cellStyles count="109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327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47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3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24.92</c:v>
                </c:pt>
                <c:pt idx="1">
                  <c:v>10.029999999999999</c:v>
                </c:pt>
                <c:pt idx="2">
                  <c:v>18.03</c:v>
                </c:pt>
                <c:pt idx="3">
                  <c:v>21.28</c:v>
                </c:pt>
                <c:pt idx="4">
                  <c:v>8.43</c:v>
                </c:pt>
                <c:pt idx="5">
                  <c:v>8.36</c:v>
                </c:pt>
                <c:pt idx="6">
                  <c:v>4.6399999999999997</c:v>
                </c:pt>
                <c:pt idx="7">
                  <c:v>2.62</c:v>
                </c:pt>
                <c:pt idx="8">
                  <c:v>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545E-2"/>
                  <c:y val="-7.9836291649985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57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24.68</c:v>
                </c:pt>
                <c:pt idx="1">
                  <c:v>10.029999999999999</c:v>
                </c:pt>
                <c:pt idx="2">
                  <c:v>18.760000000000002</c:v>
                </c:pt>
                <c:pt idx="3">
                  <c:v>22.14</c:v>
                </c:pt>
                <c:pt idx="4">
                  <c:v>10.67</c:v>
                </c:pt>
                <c:pt idx="5">
                  <c:v>8.74</c:v>
                </c:pt>
                <c:pt idx="6">
                  <c:v>2.4700000000000002</c:v>
                </c:pt>
                <c:pt idx="7">
                  <c:v>1.5</c:v>
                </c:pt>
                <c:pt idx="8">
                  <c:v>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6.54</c:v>
                </c:pt>
                <c:pt idx="2">
                  <c:v>13.32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85.56</c:v>
                </c:pt>
                <c:pt idx="1">
                  <c:v>7.32</c:v>
                </c:pt>
                <c:pt idx="2">
                  <c:v>7.02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6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5827" cy="566597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5"/>
  <sheetViews>
    <sheetView showGridLines="0" tabSelected="1" zoomScale="90" zoomScaleNormal="9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10.28515625" style="35" customWidth="1"/>
    <col min="23" max="16384" width="10.28515625" style="36"/>
  </cols>
  <sheetData>
    <row r="1" spans="1:58" ht="23.25" customHeight="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58" ht="22.5" customHeight="1"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W2" s="116" t="s">
        <v>1</v>
      </c>
    </row>
    <row r="3" spans="1:58" s="39" customFormat="1" ht="83.25" customHeight="1">
      <c r="A3" s="37" t="s">
        <v>2</v>
      </c>
      <c r="B3" s="137" t="s">
        <v>52</v>
      </c>
      <c r="C3" s="143"/>
      <c r="D3" s="137" t="s">
        <v>4</v>
      </c>
      <c r="E3" s="137"/>
      <c r="F3" s="137" t="s">
        <v>72</v>
      </c>
      <c r="G3" s="137"/>
      <c r="H3" s="137" t="s">
        <v>5</v>
      </c>
      <c r="I3" s="137"/>
      <c r="J3" s="137" t="s">
        <v>69</v>
      </c>
      <c r="K3" s="137"/>
      <c r="L3" s="137" t="s">
        <v>73</v>
      </c>
      <c r="M3" s="137"/>
      <c r="N3" s="137" t="s">
        <v>53</v>
      </c>
      <c r="O3" s="137"/>
      <c r="P3" s="146" t="s">
        <v>54</v>
      </c>
      <c r="Q3" s="147"/>
      <c r="R3" s="144" t="s">
        <v>49</v>
      </c>
      <c r="S3" s="145"/>
      <c r="T3" s="137" t="s">
        <v>108</v>
      </c>
      <c r="U3" s="137"/>
      <c r="V3" s="137" t="s">
        <v>7</v>
      </c>
      <c r="W3" s="137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41" t="s">
        <v>66</v>
      </c>
      <c r="B4" s="138">
        <v>2020</v>
      </c>
      <c r="C4" s="138">
        <v>2021</v>
      </c>
      <c r="D4" s="138">
        <f>B4</f>
        <v>2020</v>
      </c>
      <c r="E4" s="138">
        <f>C4</f>
        <v>2021</v>
      </c>
      <c r="F4" s="138">
        <f t="shared" ref="F4:U4" si="0">D4</f>
        <v>2020</v>
      </c>
      <c r="G4" s="138">
        <f t="shared" si="0"/>
        <v>2021</v>
      </c>
      <c r="H4" s="138">
        <f t="shared" si="0"/>
        <v>2020</v>
      </c>
      <c r="I4" s="138">
        <f t="shared" si="0"/>
        <v>2021</v>
      </c>
      <c r="J4" s="138">
        <f t="shared" si="0"/>
        <v>2020</v>
      </c>
      <c r="K4" s="138">
        <f t="shared" si="0"/>
        <v>2021</v>
      </c>
      <c r="L4" s="138">
        <f t="shared" si="0"/>
        <v>2020</v>
      </c>
      <c r="M4" s="138">
        <f t="shared" si="0"/>
        <v>2021</v>
      </c>
      <c r="N4" s="138">
        <f t="shared" si="0"/>
        <v>2020</v>
      </c>
      <c r="O4" s="138">
        <f t="shared" si="0"/>
        <v>2021</v>
      </c>
      <c r="P4" s="138">
        <f t="shared" si="0"/>
        <v>2020</v>
      </c>
      <c r="Q4" s="138">
        <f t="shared" si="0"/>
        <v>2021</v>
      </c>
      <c r="R4" s="138">
        <f t="shared" si="0"/>
        <v>2020</v>
      </c>
      <c r="S4" s="138">
        <f t="shared" si="0"/>
        <v>2021</v>
      </c>
      <c r="T4" s="138">
        <f t="shared" si="0"/>
        <v>2020</v>
      </c>
      <c r="U4" s="138">
        <f t="shared" si="0"/>
        <v>2021</v>
      </c>
      <c r="V4" s="138">
        <f t="shared" ref="V4" si="1">T4</f>
        <v>2020</v>
      </c>
      <c r="W4" s="138">
        <f t="shared" ref="W4" si="2">U4</f>
        <v>2021</v>
      </c>
    </row>
    <row r="5" spans="1:58" s="39" customFormat="1" ht="24.6" customHeight="1">
      <c r="A5" s="142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34" t="s">
        <v>8</v>
      </c>
      <c r="B6" s="103">
        <v>48037</v>
      </c>
      <c r="C6" s="103">
        <v>54452</v>
      </c>
      <c r="D6" s="103">
        <v>33090</v>
      </c>
      <c r="E6" s="103">
        <v>47500</v>
      </c>
      <c r="F6" s="103">
        <v>32778</v>
      </c>
      <c r="G6" s="103">
        <v>55614</v>
      </c>
      <c r="H6" s="103">
        <v>40729</v>
      </c>
      <c r="I6" s="103">
        <v>65623</v>
      </c>
      <c r="J6" s="103">
        <v>20789</v>
      </c>
      <c r="K6" s="103">
        <v>32204</v>
      </c>
      <c r="L6" s="103">
        <v>30135</v>
      </c>
      <c r="M6" s="103">
        <v>36640</v>
      </c>
      <c r="N6" s="103">
        <v>5617</v>
      </c>
      <c r="O6" s="103">
        <v>9268</v>
      </c>
      <c r="P6" s="103">
        <v>3794</v>
      </c>
      <c r="Q6" s="103">
        <v>6268</v>
      </c>
      <c r="R6" s="103">
        <v>2369</v>
      </c>
      <c r="S6" s="103">
        <v>3451</v>
      </c>
      <c r="T6" s="110">
        <v>0</v>
      </c>
      <c r="U6" s="110">
        <v>81</v>
      </c>
      <c r="V6" s="103">
        <f>B6+D6+F6+H6+J6+L6+N6+P6+R6+T6</f>
        <v>217338</v>
      </c>
      <c r="W6" s="103">
        <f>C6+E6+G6+I6+K6+M6+O6+Q6+S6+U6</f>
        <v>311101</v>
      </c>
    </row>
    <row r="7" spans="1:58" s="41" customFormat="1" ht="32.25" customHeight="1">
      <c r="A7" s="42" t="s">
        <v>9</v>
      </c>
      <c r="B7" s="103">
        <v>43582</v>
      </c>
      <c r="C7" s="103">
        <v>50814</v>
      </c>
      <c r="D7" s="103">
        <v>19381</v>
      </c>
      <c r="E7" s="103">
        <v>21591</v>
      </c>
      <c r="F7" s="103">
        <v>31050</v>
      </c>
      <c r="G7" s="103">
        <v>38217</v>
      </c>
      <c r="H7" s="103">
        <v>37864</v>
      </c>
      <c r="I7" s="103">
        <v>45666</v>
      </c>
      <c r="J7" s="103">
        <v>18672</v>
      </c>
      <c r="K7" s="103">
        <v>22120</v>
      </c>
      <c r="L7" s="103">
        <v>16667</v>
      </c>
      <c r="M7" s="103">
        <v>18605</v>
      </c>
      <c r="N7" s="103">
        <v>5322</v>
      </c>
      <c r="O7" s="103">
        <v>6171</v>
      </c>
      <c r="P7" s="103">
        <v>3036</v>
      </c>
      <c r="Q7" s="103">
        <v>3527</v>
      </c>
      <c r="R7" s="103">
        <v>2336</v>
      </c>
      <c r="S7" s="103">
        <v>2558</v>
      </c>
      <c r="T7" s="110">
        <v>0</v>
      </c>
      <c r="U7" s="110">
        <v>0</v>
      </c>
      <c r="V7" s="103">
        <f t="shared" ref="V7:V12" si="3">B7+D7+F7+H7+J7+L7+N7+P7+R7+T7</f>
        <v>177910</v>
      </c>
      <c r="W7" s="103">
        <f t="shared" ref="W7:W12" si="4">C7+E7+G7+I7+K7+M7+O7+Q7+S7+U7</f>
        <v>209269</v>
      </c>
    </row>
    <row r="8" spans="1:58" s="41" customFormat="1" ht="32.25" customHeight="1">
      <c r="A8" s="42" t="s">
        <v>10</v>
      </c>
      <c r="B8" s="103">
        <v>1132</v>
      </c>
      <c r="C8" s="103">
        <v>1389</v>
      </c>
      <c r="D8" s="103">
        <v>6817</v>
      </c>
      <c r="E8" s="103">
        <v>8539</v>
      </c>
      <c r="F8" s="103">
        <v>272</v>
      </c>
      <c r="G8" s="103">
        <v>776</v>
      </c>
      <c r="H8" s="103">
        <v>1525</v>
      </c>
      <c r="I8" s="103">
        <v>596</v>
      </c>
      <c r="J8" s="103">
        <v>766</v>
      </c>
      <c r="K8" s="103">
        <v>393</v>
      </c>
      <c r="L8" s="103">
        <v>9926</v>
      </c>
      <c r="M8" s="103">
        <v>5050</v>
      </c>
      <c r="N8" s="103">
        <v>259</v>
      </c>
      <c r="O8" s="103">
        <v>278</v>
      </c>
      <c r="P8" s="103">
        <v>513</v>
      </c>
      <c r="Q8" s="103">
        <v>1296</v>
      </c>
      <c r="R8" s="103">
        <v>27</v>
      </c>
      <c r="S8" s="103">
        <v>11</v>
      </c>
      <c r="T8" s="110">
        <v>0</v>
      </c>
      <c r="U8" s="110">
        <v>81</v>
      </c>
      <c r="V8" s="103">
        <f t="shared" si="3"/>
        <v>21237</v>
      </c>
      <c r="W8" s="103">
        <f t="shared" si="4"/>
        <v>18409</v>
      </c>
    </row>
    <row r="9" spans="1:58" s="41" customFormat="1" ht="32.25" customHeight="1">
      <c r="A9" s="134" t="s">
        <v>39</v>
      </c>
      <c r="B9" s="103">
        <v>29878</v>
      </c>
      <c r="C9" s="103">
        <v>34114</v>
      </c>
      <c r="D9" s="103">
        <v>29377</v>
      </c>
      <c r="E9" s="103">
        <v>41588</v>
      </c>
      <c r="F9" s="103">
        <v>20654</v>
      </c>
      <c r="G9" s="103">
        <v>38694</v>
      </c>
      <c r="H9" s="103">
        <v>20380</v>
      </c>
      <c r="I9" s="103">
        <v>41607</v>
      </c>
      <c r="J9" s="103">
        <v>16340</v>
      </c>
      <c r="K9" s="103">
        <v>25331</v>
      </c>
      <c r="L9" s="103">
        <v>27592</v>
      </c>
      <c r="M9" s="103">
        <v>31135</v>
      </c>
      <c r="N9" s="103">
        <v>4998</v>
      </c>
      <c r="O9" s="103">
        <v>8573</v>
      </c>
      <c r="P9" s="103">
        <v>4072</v>
      </c>
      <c r="Q9" s="103">
        <v>5892</v>
      </c>
      <c r="R9" s="103">
        <v>1820</v>
      </c>
      <c r="S9" s="103">
        <v>2762</v>
      </c>
      <c r="T9" s="110">
        <v>0</v>
      </c>
      <c r="U9" s="110">
        <v>763</v>
      </c>
      <c r="V9" s="103">
        <f t="shared" si="3"/>
        <v>155111</v>
      </c>
      <c r="W9" s="103">
        <f t="shared" si="4"/>
        <v>230459</v>
      </c>
    </row>
    <row r="10" spans="1:58" s="41" customFormat="1" ht="32.25" customHeight="1">
      <c r="A10" s="43" t="s">
        <v>40</v>
      </c>
      <c r="B10" s="103">
        <v>913</v>
      </c>
      <c r="C10" s="103">
        <v>1605</v>
      </c>
      <c r="D10" s="103">
        <v>5699</v>
      </c>
      <c r="E10" s="103">
        <v>11170</v>
      </c>
      <c r="F10" s="103">
        <v>409</v>
      </c>
      <c r="G10" s="103">
        <v>511</v>
      </c>
      <c r="H10" s="103">
        <v>775</v>
      </c>
      <c r="I10" s="103">
        <v>463</v>
      </c>
      <c r="J10" s="103">
        <v>727</v>
      </c>
      <c r="K10" s="103">
        <v>484</v>
      </c>
      <c r="L10" s="103">
        <v>12861</v>
      </c>
      <c r="M10" s="103">
        <v>9632</v>
      </c>
      <c r="N10" s="103">
        <v>208</v>
      </c>
      <c r="O10" s="103">
        <v>179</v>
      </c>
      <c r="P10" s="103">
        <v>95</v>
      </c>
      <c r="Q10" s="103">
        <v>747</v>
      </c>
      <c r="R10" s="103">
        <v>5</v>
      </c>
      <c r="S10" s="103">
        <v>56</v>
      </c>
      <c r="T10" s="110">
        <v>0</v>
      </c>
      <c r="U10" s="110">
        <v>381</v>
      </c>
      <c r="V10" s="103">
        <f t="shared" si="3"/>
        <v>21692</v>
      </c>
      <c r="W10" s="103">
        <f t="shared" si="4"/>
        <v>25228</v>
      </c>
    </row>
    <row r="11" spans="1:58" s="44" customFormat="1" ht="32.25" customHeight="1">
      <c r="A11" s="42" t="s">
        <v>41</v>
      </c>
      <c r="B11" s="103">
        <v>18159</v>
      </c>
      <c r="C11" s="103">
        <v>20338</v>
      </c>
      <c r="D11" s="103">
        <v>3713</v>
      </c>
      <c r="E11" s="103">
        <v>5912</v>
      </c>
      <c r="F11" s="103">
        <v>12124</v>
      </c>
      <c r="G11" s="103">
        <v>16920</v>
      </c>
      <c r="H11" s="103">
        <v>20349</v>
      </c>
      <c r="I11" s="103">
        <v>24016</v>
      </c>
      <c r="J11" s="103">
        <v>4449</v>
      </c>
      <c r="K11" s="103">
        <v>6873</v>
      </c>
      <c r="L11" s="103">
        <v>2543</v>
      </c>
      <c r="M11" s="103">
        <v>5505</v>
      </c>
      <c r="N11" s="103">
        <v>619</v>
      </c>
      <c r="O11" s="103">
        <v>695</v>
      </c>
      <c r="P11" s="103">
        <v>-278</v>
      </c>
      <c r="Q11" s="103">
        <v>376</v>
      </c>
      <c r="R11" s="103">
        <v>549</v>
      </c>
      <c r="S11" s="103">
        <v>689</v>
      </c>
      <c r="T11" s="110">
        <v>0</v>
      </c>
      <c r="U11" s="110">
        <v>-682</v>
      </c>
      <c r="V11" s="103">
        <f t="shared" si="3"/>
        <v>62227</v>
      </c>
      <c r="W11" s="103">
        <f t="shared" si="4"/>
        <v>80642</v>
      </c>
    </row>
    <row r="12" spans="1:58" ht="32.25" customHeight="1">
      <c r="A12" s="42" t="s">
        <v>42</v>
      </c>
      <c r="B12" s="103">
        <v>18159</v>
      </c>
      <c r="C12" s="103">
        <v>20338</v>
      </c>
      <c r="D12" s="103">
        <v>3337</v>
      </c>
      <c r="E12" s="103">
        <v>5912</v>
      </c>
      <c r="F12" s="103">
        <v>10897</v>
      </c>
      <c r="G12" s="103">
        <v>15226</v>
      </c>
      <c r="H12" s="103">
        <v>18298</v>
      </c>
      <c r="I12" s="103">
        <v>21612</v>
      </c>
      <c r="J12" s="103">
        <v>3967</v>
      </c>
      <c r="K12" s="103">
        <v>6151</v>
      </c>
      <c r="L12" s="103">
        <v>2349</v>
      </c>
      <c r="M12" s="103">
        <v>4971</v>
      </c>
      <c r="N12" s="103">
        <v>555</v>
      </c>
      <c r="O12" s="103">
        <v>695</v>
      </c>
      <c r="P12" s="103">
        <v>-278</v>
      </c>
      <c r="Q12" s="103">
        <v>376</v>
      </c>
      <c r="R12" s="103">
        <v>494</v>
      </c>
      <c r="S12" s="103">
        <v>620</v>
      </c>
      <c r="T12" s="110">
        <v>0</v>
      </c>
      <c r="U12" s="110">
        <v>-682</v>
      </c>
      <c r="V12" s="103">
        <f t="shared" si="3"/>
        <v>57778</v>
      </c>
      <c r="W12" s="103">
        <f t="shared" si="4"/>
        <v>75219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  <row r="14" spans="1:58">
      <c r="A14" s="135" t="s">
        <v>106</v>
      </c>
      <c r="B14" s="136"/>
      <c r="C14" s="136"/>
      <c r="D14" s="136"/>
    </row>
    <row r="15" spans="1:58">
      <c r="A15" s="36" t="s">
        <v>107</v>
      </c>
      <c r="B15"/>
      <c r="C15"/>
      <c r="D15"/>
    </row>
  </sheetData>
  <mergeCells count="36">
    <mergeCell ref="R3:S3"/>
    <mergeCell ref="T3:U3"/>
    <mergeCell ref="H3:I3"/>
    <mergeCell ref="J3:K3"/>
    <mergeCell ref="L3:M3"/>
    <mergeCell ref="N3:O3"/>
    <mergeCell ref="P3:Q3"/>
    <mergeCell ref="C4:C5"/>
    <mergeCell ref="B4:B5"/>
    <mergeCell ref="B3:C3"/>
    <mergeCell ref="D3:E3"/>
    <mergeCell ref="F3:G3"/>
    <mergeCell ref="E4:E5"/>
    <mergeCell ref="F4:F5"/>
    <mergeCell ref="M4:M5"/>
    <mergeCell ref="H4:H5"/>
    <mergeCell ref="I4:I5"/>
    <mergeCell ref="J4:J5"/>
    <mergeCell ref="K4:K5"/>
    <mergeCell ref="L4:L5"/>
    <mergeCell ref="A14:D14"/>
    <mergeCell ref="V3:W3"/>
    <mergeCell ref="V4:V5"/>
    <mergeCell ref="W4:W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8" t="s">
        <v>99</v>
      </c>
      <c r="B1" s="189"/>
      <c r="C1" s="189"/>
      <c r="D1" s="189"/>
      <c r="E1" s="189"/>
      <c r="F1" s="190"/>
    </row>
    <row r="2" spans="1:7" ht="16.5" customHeight="1">
      <c r="A2" s="84"/>
      <c r="B2" s="85"/>
      <c r="C2" s="85"/>
      <c r="D2" s="85"/>
      <c r="E2" s="85"/>
      <c r="F2" s="86"/>
    </row>
    <row r="3" spans="1:7" ht="50.25" customHeight="1">
      <c r="A3" s="69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7" ht="35.1" customHeight="1">
      <c r="A4" s="28" t="s">
        <v>16</v>
      </c>
      <c r="B4" s="4">
        <v>992693</v>
      </c>
      <c r="C4" s="4">
        <v>71755</v>
      </c>
      <c r="D4" s="4">
        <v>144177</v>
      </c>
      <c r="E4" s="81">
        <v>0</v>
      </c>
      <c r="F4" s="4">
        <v>1208625</v>
      </c>
      <c r="G4" s="7"/>
    </row>
    <row r="5" spans="1:7" ht="35.1" customHeight="1">
      <c r="A5" s="28" t="s">
        <v>17</v>
      </c>
      <c r="B5" s="4">
        <v>392192</v>
      </c>
      <c r="C5" s="4">
        <v>44553</v>
      </c>
      <c r="D5" s="4">
        <v>49610</v>
      </c>
      <c r="E5" s="81">
        <v>0</v>
      </c>
      <c r="F5" s="4">
        <v>486355</v>
      </c>
      <c r="G5" s="7"/>
    </row>
    <row r="6" spans="1:7" ht="35.1" customHeight="1">
      <c r="A6" s="32" t="s">
        <v>72</v>
      </c>
      <c r="B6" s="4">
        <v>689557</v>
      </c>
      <c r="C6" s="4">
        <v>52215</v>
      </c>
      <c r="D6" s="4">
        <v>122791</v>
      </c>
      <c r="E6" s="4">
        <v>10032</v>
      </c>
      <c r="F6" s="4">
        <v>874595</v>
      </c>
      <c r="G6" s="7"/>
    </row>
    <row r="7" spans="1:7" ht="35.1" customHeight="1">
      <c r="A7" s="28" t="s">
        <v>5</v>
      </c>
      <c r="B7" s="4">
        <v>770143</v>
      </c>
      <c r="C7" s="4">
        <v>48383</v>
      </c>
      <c r="D7" s="4">
        <v>213351</v>
      </c>
      <c r="E7" s="81">
        <v>0</v>
      </c>
      <c r="F7" s="4">
        <v>1031877</v>
      </c>
      <c r="G7" s="7"/>
    </row>
    <row r="8" spans="1:7" ht="35.1" customHeight="1">
      <c r="A8" s="32" t="s">
        <v>78</v>
      </c>
      <c r="B8" s="4">
        <v>341379</v>
      </c>
      <c r="C8" s="4">
        <v>22829</v>
      </c>
      <c r="D8" s="4">
        <v>44763</v>
      </c>
      <c r="E8" s="81">
        <v>0</v>
      </c>
      <c r="F8" s="4">
        <v>408971</v>
      </c>
      <c r="G8" s="7"/>
    </row>
    <row r="9" spans="1:7" ht="35.1" customHeight="1">
      <c r="A9" s="32" t="s">
        <v>83</v>
      </c>
      <c r="B9" s="4">
        <v>316611</v>
      </c>
      <c r="C9" s="4">
        <v>32525</v>
      </c>
      <c r="D9" s="4">
        <v>56317</v>
      </c>
      <c r="E9" s="81">
        <v>0</v>
      </c>
      <c r="F9" s="4">
        <v>405453</v>
      </c>
      <c r="G9" s="7"/>
    </row>
    <row r="10" spans="1:7" ht="35.1" customHeight="1">
      <c r="A10" s="114" t="s">
        <v>74</v>
      </c>
      <c r="B10" s="4">
        <v>205298</v>
      </c>
      <c r="C10" s="4">
        <v>15650</v>
      </c>
      <c r="D10" s="4">
        <v>3788</v>
      </c>
      <c r="E10" s="81">
        <v>0</v>
      </c>
      <c r="F10" s="4">
        <v>224736</v>
      </c>
      <c r="G10" s="7"/>
    </row>
    <row r="11" spans="1:7" ht="35.1" customHeight="1">
      <c r="A11" s="28" t="s">
        <v>6</v>
      </c>
      <c r="B11" s="4">
        <v>96339</v>
      </c>
      <c r="C11" s="4">
        <v>20077</v>
      </c>
      <c r="D11" s="4">
        <v>10802</v>
      </c>
      <c r="E11" s="81">
        <v>0</v>
      </c>
      <c r="F11" s="4">
        <v>127218</v>
      </c>
      <c r="G11" s="7"/>
    </row>
    <row r="12" spans="1:7" ht="35.1" customHeight="1">
      <c r="A12" s="28" t="s">
        <v>36</v>
      </c>
      <c r="B12" s="4">
        <v>72434</v>
      </c>
      <c r="C12" s="4">
        <v>9062</v>
      </c>
      <c r="D12" s="4">
        <v>428</v>
      </c>
      <c r="E12" s="81">
        <v>0</v>
      </c>
      <c r="F12" s="4">
        <v>81924</v>
      </c>
      <c r="G12" s="7"/>
    </row>
    <row r="13" spans="1:7" ht="35.1" customHeight="1">
      <c r="A13" s="3" t="s">
        <v>19</v>
      </c>
      <c r="B13" s="4">
        <v>3876646</v>
      </c>
      <c r="C13" s="4">
        <v>317049</v>
      </c>
      <c r="D13" s="4">
        <v>646027</v>
      </c>
      <c r="E13" s="4">
        <v>10032</v>
      </c>
      <c r="F13" s="4">
        <v>4849754</v>
      </c>
      <c r="G13" s="7"/>
    </row>
    <row r="15" spans="1:7">
      <c r="B15" s="7"/>
      <c r="C15" s="7"/>
      <c r="D15" s="7"/>
      <c r="E15" s="7"/>
      <c r="F15" s="7"/>
    </row>
  </sheetData>
  <mergeCells count="1">
    <mergeCell ref="A1:F1"/>
  </mergeCells>
  <phoneticPr fontId="2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Z15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6" ht="52.5" customHeight="1">
      <c r="A1" s="194" t="s">
        <v>100</v>
      </c>
      <c r="B1" s="195"/>
      <c r="C1" s="195"/>
      <c r="D1" s="195"/>
      <c r="E1" s="196"/>
      <c r="F1" s="197"/>
    </row>
    <row r="2" spans="1:26">
      <c r="A2" s="191" t="s">
        <v>20</v>
      </c>
      <c r="B2" s="192"/>
      <c r="C2" s="192"/>
      <c r="D2" s="192"/>
      <c r="E2" s="192"/>
      <c r="F2" s="193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51" customHeight="1">
      <c r="A3" s="69" t="s">
        <v>51</v>
      </c>
      <c r="B3" s="70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6" ht="30" customHeight="1">
      <c r="A4" s="20" t="s">
        <v>16</v>
      </c>
      <c r="B4" s="21">
        <v>25.61</v>
      </c>
      <c r="C4" s="21">
        <v>22.63</v>
      </c>
      <c r="D4" s="21">
        <v>22.32</v>
      </c>
      <c r="E4" s="81">
        <v>0</v>
      </c>
      <c r="F4" s="15">
        <v>24.92</v>
      </c>
      <c r="G4" s="22"/>
      <c r="H4" s="18"/>
      <c r="I4" s="133"/>
      <c r="J4" s="133"/>
      <c r="K4" s="133"/>
      <c r="L4" s="133"/>
      <c r="M4" s="133"/>
      <c r="N4" s="18"/>
      <c r="O4" s="133"/>
      <c r="P4" s="133"/>
      <c r="Q4" s="133"/>
      <c r="R4" s="133"/>
      <c r="S4" s="18"/>
      <c r="T4" s="18"/>
      <c r="U4" s="18"/>
      <c r="V4" s="18"/>
      <c r="W4" s="18"/>
      <c r="X4" s="18"/>
    </row>
    <row r="5" spans="1:26" ht="30" customHeight="1">
      <c r="A5" s="20" t="s">
        <v>17</v>
      </c>
      <c r="B5" s="21">
        <v>10.119999999999999</v>
      </c>
      <c r="C5" s="21">
        <v>14.05</v>
      </c>
      <c r="D5" s="21">
        <v>7.68</v>
      </c>
      <c r="E5" s="81">
        <v>0</v>
      </c>
      <c r="F5" s="15">
        <v>10.029999999999999</v>
      </c>
      <c r="G5" s="22"/>
      <c r="H5" s="18"/>
      <c r="I5" s="133"/>
      <c r="J5" s="133"/>
      <c r="K5" s="133"/>
      <c r="L5" s="133"/>
      <c r="M5" s="133"/>
      <c r="N5" s="18"/>
      <c r="O5" s="133"/>
      <c r="P5" s="133"/>
      <c r="Q5" s="133"/>
      <c r="R5" s="133"/>
      <c r="S5" s="18"/>
      <c r="T5" s="18"/>
      <c r="U5" s="18"/>
      <c r="V5" s="18"/>
      <c r="W5" s="18"/>
      <c r="X5" s="18"/>
    </row>
    <row r="6" spans="1:26" ht="30" customHeight="1">
      <c r="A6" s="126" t="s">
        <v>72</v>
      </c>
      <c r="B6" s="21">
        <v>17.79</v>
      </c>
      <c r="C6" s="21">
        <v>16.47</v>
      </c>
      <c r="D6" s="21">
        <v>19.010000000000002</v>
      </c>
      <c r="E6" s="21">
        <v>100</v>
      </c>
      <c r="F6" s="15">
        <v>18.03</v>
      </c>
      <c r="G6" s="22"/>
      <c r="H6" s="18"/>
      <c r="I6" s="133"/>
      <c r="J6" s="133"/>
      <c r="K6" s="133"/>
      <c r="L6" s="133"/>
      <c r="M6" s="133"/>
      <c r="N6" s="18"/>
      <c r="O6" s="133"/>
      <c r="P6" s="133"/>
      <c r="Q6" s="133"/>
      <c r="R6" s="133"/>
      <c r="S6" s="18"/>
      <c r="T6" s="18"/>
      <c r="U6" s="18"/>
      <c r="V6" s="18"/>
      <c r="W6" s="18"/>
      <c r="X6" s="18"/>
    </row>
    <row r="7" spans="1:26" ht="30" customHeight="1">
      <c r="A7" s="20" t="s">
        <v>5</v>
      </c>
      <c r="B7" s="21">
        <v>19.87</v>
      </c>
      <c r="C7" s="21">
        <v>15.26</v>
      </c>
      <c r="D7" s="21">
        <v>33.020000000000003</v>
      </c>
      <c r="E7" s="81">
        <v>0</v>
      </c>
      <c r="F7" s="15">
        <v>21.28</v>
      </c>
      <c r="G7" s="22"/>
      <c r="H7" s="18"/>
      <c r="I7" s="133"/>
      <c r="J7" s="133"/>
      <c r="K7" s="133"/>
      <c r="L7" s="133"/>
      <c r="M7" s="133"/>
      <c r="N7" s="18"/>
      <c r="O7" s="133"/>
      <c r="P7" s="133"/>
      <c r="Q7" s="133"/>
      <c r="R7" s="133"/>
      <c r="S7" s="18"/>
      <c r="T7" s="18"/>
      <c r="U7" s="18"/>
      <c r="V7" s="18"/>
      <c r="W7" s="18"/>
      <c r="X7" s="18"/>
    </row>
    <row r="8" spans="1:26" ht="30" customHeight="1">
      <c r="A8" s="126" t="s">
        <v>78</v>
      </c>
      <c r="B8" s="21">
        <v>8.8000000000000007</v>
      </c>
      <c r="C8" s="21">
        <v>7.2</v>
      </c>
      <c r="D8" s="21">
        <v>6.93</v>
      </c>
      <c r="E8" s="81">
        <v>0</v>
      </c>
      <c r="F8" s="15">
        <v>8.43</v>
      </c>
      <c r="G8" s="22"/>
      <c r="I8" s="133"/>
      <c r="J8" s="133"/>
      <c r="K8" s="133"/>
      <c r="L8" s="133"/>
      <c r="M8" s="133"/>
      <c r="O8" s="133"/>
      <c r="P8" s="133"/>
      <c r="Q8" s="133"/>
      <c r="R8" s="133"/>
    </row>
    <row r="9" spans="1:26" ht="30" customHeight="1">
      <c r="A9" s="126" t="s">
        <v>70</v>
      </c>
      <c r="B9" s="21">
        <v>8.17</v>
      </c>
      <c r="C9" s="21">
        <v>10.26</v>
      </c>
      <c r="D9" s="21">
        <v>8.7200000000000006</v>
      </c>
      <c r="E9" s="81">
        <v>0</v>
      </c>
      <c r="F9" s="15">
        <v>8.36</v>
      </c>
      <c r="G9" s="22"/>
      <c r="I9" s="133"/>
      <c r="J9" s="133"/>
      <c r="K9" s="133"/>
      <c r="L9" s="133"/>
      <c r="M9" s="133"/>
      <c r="O9" s="133"/>
      <c r="P9" s="133"/>
      <c r="Q9" s="133"/>
      <c r="R9" s="133"/>
    </row>
    <row r="10" spans="1:26" ht="30" customHeight="1">
      <c r="A10" s="74" t="s">
        <v>74</v>
      </c>
      <c r="B10" s="21">
        <v>5.29</v>
      </c>
      <c r="C10" s="21">
        <v>4.9400000000000004</v>
      </c>
      <c r="D10" s="21">
        <v>0.57999999999999996</v>
      </c>
      <c r="E10" s="81">
        <v>0</v>
      </c>
      <c r="F10" s="15">
        <v>4.6399999999999997</v>
      </c>
      <c r="G10" s="22"/>
      <c r="I10" s="133"/>
      <c r="J10" s="133"/>
      <c r="K10" s="133"/>
      <c r="L10" s="133"/>
      <c r="M10" s="133"/>
      <c r="O10" s="133"/>
      <c r="P10" s="133"/>
      <c r="Q10" s="133"/>
      <c r="R10" s="133"/>
    </row>
    <row r="11" spans="1:26" ht="30" customHeight="1">
      <c r="A11" s="3" t="s">
        <v>6</v>
      </c>
      <c r="B11" s="21">
        <v>2.48</v>
      </c>
      <c r="C11" s="21">
        <v>6.33</v>
      </c>
      <c r="D11" s="21">
        <v>1.67</v>
      </c>
      <c r="E11" s="81">
        <v>0</v>
      </c>
      <c r="F11" s="15">
        <v>2.62</v>
      </c>
      <c r="G11" s="22"/>
      <c r="I11" s="133"/>
      <c r="J11" s="133"/>
      <c r="K11" s="133"/>
      <c r="L11" s="133"/>
      <c r="M11" s="133"/>
      <c r="O11" s="133"/>
      <c r="P11" s="133"/>
      <c r="Q11" s="133"/>
      <c r="R11" s="133"/>
    </row>
    <row r="12" spans="1:26" ht="30" customHeight="1">
      <c r="A12" s="28" t="s">
        <v>36</v>
      </c>
      <c r="B12" s="21">
        <v>1.87</v>
      </c>
      <c r="C12" s="21">
        <v>2.86</v>
      </c>
      <c r="D12" s="21">
        <v>7.0000000000000007E-2</v>
      </c>
      <c r="E12" s="81">
        <v>0</v>
      </c>
      <c r="F12" s="15">
        <v>1.69</v>
      </c>
      <c r="G12" s="22"/>
      <c r="I12" s="133"/>
      <c r="J12" s="133"/>
      <c r="K12" s="133"/>
      <c r="L12" s="133"/>
      <c r="M12" s="133"/>
      <c r="O12" s="133"/>
      <c r="P12" s="133"/>
      <c r="Q12" s="133"/>
      <c r="R12" s="133"/>
    </row>
    <row r="13" spans="1:26" ht="30" customHeight="1">
      <c r="A13" s="31" t="s">
        <v>23</v>
      </c>
      <c r="B13" s="21">
        <f>SUM(B4:B12)</f>
        <v>100.00000000000001</v>
      </c>
      <c r="C13" s="21">
        <f t="shared" ref="C13:F13" si="0">SUM(C4:C12)</f>
        <v>100</v>
      </c>
      <c r="D13" s="21">
        <f t="shared" si="0"/>
        <v>100</v>
      </c>
      <c r="E13" s="21">
        <f t="shared" si="0"/>
        <v>100</v>
      </c>
      <c r="F13" s="21">
        <f t="shared" si="0"/>
        <v>100</v>
      </c>
      <c r="G13" s="22"/>
      <c r="I13" s="133"/>
      <c r="J13" s="133"/>
      <c r="K13" s="133"/>
      <c r="L13" s="133"/>
      <c r="M13" s="133"/>
      <c r="O13" s="133"/>
      <c r="P13" s="133"/>
      <c r="Q13" s="133"/>
      <c r="R13" s="133"/>
    </row>
    <row r="14" spans="1:26" ht="39" customHeight="1">
      <c r="A14" s="6" t="s">
        <v>24</v>
      </c>
      <c r="B14" s="21">
        <v>79.930000000000007</v>
      </c>
      <c r="C14" s="21">
        <v>6.54</v>
      </c>
      <c r="D14" s="21">
        <v>13.32</v>
      </c>
      <c r="E14" s="21">
        <v>0.21</v>
      </c>
      <c r="F14" s="21">
        <f>SUM(B14:E14)</f>
        <v>100.00000000000001</v>
      </c>
      <c r="G14" s="22"/>
    </row>
    <row r="15" spans="1:26">
      <c r="A15" s="23"/>
      <c r="B15" s="24"/>
      <c r="C15" s="24"/>
      <c r="D15" s="24"/>
      <c r="E15" s="24"/>
      <c r="F15" s="9"/>
      <c r="G15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8" t="s">
        <v>101</v>
      </c>
      <c r="B1" s="189"/>
      <c r="C1" s="189"/>
      <c r="D1" s="189"/>
      <c r="E1" s="189"/>
      <c r="F1" s="190"/>
    </row>
    <row r="2" spans="1:8" ht="12.75" customHeight="1">
      <c r="A2" s="84"/>
      <c r="B2" s="85"/>
      <c r="C2" s="85"/>
      <c r="D2" s="85"/>
      <c r="E2" s="85"/>
      <c r="F2" s="86"/>
    </row>
    <row r="3" spans="1:8" ht="50.25" customHeight="1">
      <c r="A3" s="112" t="s">
        <v>55</v>
      </c>
      <c r="B3" s="113" t="s">
        <v>21</v>
      </c>
      <c r="C3" s="113" t="s">
        <v>22</v>
      </c>
      <c r="D3" s="113" t="s">
        <v>15</v>
      </c>
      <c r="E3" s="113" t="s">
        <v>37</v>
      </c>
      <c r="F3" s="115" t="s">
        <v>19</v>
      </c>
    </row>
    <row r="4" spans="1:8" ht="35.1" customHeight="1">
      <c r="A4" s="32" t="s">
        <v>16</v>
      </c>
      <c r="B4" s="118">
        <v>13724</v>
      </c>
      <c r="C4" s="118">
        <v>1739</v>
      </c>
      <c r="D4" s="118">
        <v>2314</v>
      </c>
      <c r="E4" s="119">
        <v>0</v>
      </c>
      <c r="F4" s="118">
        <v>17777</v>
      </c>
      <c r="H4" s="7"/>
    </row>
    <row r="5" spans="1:8" ht="35.1" customHeight="1">
      <c r="A5" s="32" t="s">
        <v>17</v>
      </c>
      <c r="B5" s="118">
        <v>9323</v>
      </c>
      <c r="C5" s="118">
        <v>2092</v>
      </c>
      <c r="D5" s="118">
        <v>724</v>
      </c>
      <c r="E5" s="119">
        <v>0</v>
      </c>
      <c r="F5" s="118">
        <v>12139</v>
      </c>
      <c r="H5" s="7"/>
    </row>
    <row r="6" spans="1:8" ht="35.1" customHeight="1">
      <c r="A6" s="32" t="s">
        <v>72</v>
      </c>
      <c r="B6" s="118">
        <v>7948</v>
      </c>
      <c r="C6" s="118">
        <v>1130</v>
      </c>
      <c r="D6" s="118">
        <v>6491</v>
      </c>
      <c r="E6" s="120">
        <v>272</v>
      </c>
      <c r="F6" s="118">
        <v>15841</v>
      </c>
      <c r="H6" s="7"/>
    </row>
    <row r="7" spans="1:8" ht="35.1" customHeight="1">
      <c r="A7" s="32" t="s">
        <v>5</v>
      </c>
      <c r="B7" s="118">
        <v>11530</v>
      </c>
      <c r="C7" s="118">
        <v>1066</v>
      </c>
      <c r="D7" s="118">
        <v>3381</v>
      </c>
      <c r="E7" s="119">
        <v>0</v>
      </c>
      <c r="F7" s="118">
        <v>15977</v>
      </c>
      <c r="H7" s="7"/>
    </row>
    <row r="8" spans="1:8" ht="35.1" customHeight="1">
      <c r="A8" s="32" t="s">
        <v>78</v>
      </c>
      <c r="B8" s="118">
        <v>8453</v>
      </c>
      <c r="C8" s="118">
        <v>1009</v>
      </c>
      <c r="D8" s="118">
        <v>3823</v>
      </c>
      <c r="E8" s="119">
        <v>0</v>
      </c>
      <c r="F8" s="118">
        <v>13285</v>
      </c>
      <c r="H8" s="7"/>
    </row>
    <row r="9" spans="1:8" ht="35.1" customHeight="1">
      <c r="A9" s="32" t="s">
        <v>83</v>
      </c>
      <c r="B9" s="118">
        <v>7650</v>
      </c>
      <c r="C9" s="118">
        <v>1300</v>
      </c>
      <c r="D9" s="118">
        <v>1722</v>
      </c>
      <c r="E9" s="119">
        <v>0</v>
      </c>
      <c r="F9" s="118">
        <v>10672</v>
      </c>
      <c r="H9" s="7"/>
    </row>
    <row r="10" spans="1:8" ht="35.1" customHeight="1">
      <c r="A10" s="114" t="s">
        <v>18</v>
      </c>
      <c r="B10" s="118">
        <v>6730</v>
      </c>
      <c r="C10" s="118">
        <v>673</v>
      </c>
      <c r="D10" s="118">
        <v>3</v>
      </c>
      <c r="E10" s="119">
        <v>0</v>
      </c>
      <c r="F10" s="118">
        <v>7406</v>
      </c>
      <c r="H10" s="7"/>
    </row>
    <row r="11" spans="1:8" ht="35.1" customHeight="1">
      <c r="A11" s="32" t="s">
        <v>6</v>
      </c>
      <c r="B11" s="118">
        <v>7890</v>
      </c>
      <c r="C11" s="118">
        <v>1978</v>
      </c>
      <c r="D11" s="118">
        <v>240</v>
      </c>
      <c r="E11" s="119">
        <v>0</v>
      </c>
      <c r="F11" s="118">
        <v>10108</v>
      </c>
      <c r="H11" s="7"/>
    </row>
    <row r="12" spans="1:8" ht="35.1" customHeight="1">
      <c r="A12" s="32" t="s">
        <v>36</v>
      </c>
      <c r="B12" s="118">
        <v>3636</v>
      </c>
      <c r="C12" s="118">
        <v>633</v>
      </c>
      <c r="D12" s="118">
        <v>6</v>
      </c>
      <c r="E12" s="119">
        <v>0</v>
      </c>
      <c r="F12" s="118">
        <v>4275</v>
      </c>
      <c r="H12" s="7"/>
    </row>
    <row r="13" spans="1:8" ht="35.1" customHeight="1">
      <c r="A13" s="32" t="s">
        <v>19</v>
      </c>
      <c r="B13" s="118">
        <v>76884</v>
      </c>
      <c r="C13" s="118">
        <v>11620</v>
      </c>
      <c r="D13" s="118">
        <v>18704</v>
      </c>
      <c r="E13" s="118">
        <v>272</v>
      </c>
      <c r="F13" s="118">
        <v>107480</v>
      </c>
    </row>
    <row r="15" spans="1:8">
      <c r="B15" s="7"/>
      <c r="C15" s="7"/>
      <c r="D15" s="7"/>
      <c r="E15" s="7"/>
      <c r="F15" s="7"/>
    </row>
  </sheetData>
  <mergeCells count="1">
    <mergeCell ref="A1:F1"/>
  </mergeCells>
  <phoneticPr fontId="2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/>
  <cols>
    <col min="1" max="1" width="51.5703125" customWidth="1"/>
    <col min="2" max="14" width="11.42578125" customWidth="1"/>
  </cols>
  <sheetData>
    <row r="1" spans="1:14" ht="38.25" customHeight="1">
      <c r="A1" s="203" t="s">
        <v>102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16.5" customHeight="1">
      <c r="B2" s="93"/>
      <c r="C2" s="94"/>
      <c r="D2" s="94"/>
      <c r="N2" s="87" t="s">
        <v>11</v>
      </c>
    </row>
    <row r="3" spans="1:14" ht="30" customHeight="1">
      <c r="A3" s="198" t="s">
        <v>62</v>
      </c>
      <c r="B3" s="2">
        <v>2020</v>
      </c>
      <c r="C3" s="200">
        <v>2021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2"/>
    </row>
    <row r="4" spans="1:14" ht="30" customHeight="1">
      <c r="A4" s="199"/>
      <c r="B4" s="100">
        <v>12</v>
      </c>
      <c r="C4" s="100">
        <v>1</v>
      </c>
      <c r="D4" s="100">
        <v>2</v>
      </c>
      <c r="E4" s="111">
        <v>3</v>
      </c>
      <c r="F4" s="111">
        <v>4</v>
      </c>
      <c r="G4" s="111">
        <v>5</v>
      </c>
      <c r="H4" s="111">
        <v>6</v>
      </c>
      <c r="I4" s="111">
        <v>7</v>
      </c>
      <c r="J4" s="111">
        <v>8</v>
      </c>
      <c r="K4" s="111">
        <v>9</v>
      </c>
      <c r="L4" s="111">
        <v>10</v>
      </c>
      <c r="M4" s="111">
        <v>11</v>
      </c>
      <c r="N4" s="111">
        <v>12</v>
      </c>
    </row>
    <row r="5" spans="1:14" ht="30" customHeight="1">
      <c r="A5" s="3" t="s">
        <v>16</v>
      </c>
      <c r="B5" s="82">
        <v>4244383</v>
      </c>
      <c r="C5" s="82">
        <v>4261995</v>
      </c>
      <c r="D5" s="82">
        <v>4297731</v>
      </c>
      <c r="E5" s="109">
        <v>4384615</v>
      </c>
      <c r="F5" s="109">
        <v>4460370</v>
      </c>
      <c r="G5" s="109">
        <v>4505523</v>
      </c>
      <c r="H5" s="109">
        <v>4552109</v>
      </c>
      <c r="I5" s="109">
        <v>4577118</v>
      </c>
      <c r="J5" s="109">
        <v>4662663</v>
      </c>
      <c r="K5" s="109">
        <v>4611871</v>
      </c>
      <c r="L5" s="109">
        <v>4715777</v>
      </c>
      <c r="M5" s="109">
        <v>4734327</v>
      </c>
      <c r="N5" s="109">
        <v>4825625</v>
      </c>
    </row>
    <row r="6" spans="1:14" ht="30" customHeight="1">
      <c r="A6" s="3" t="s">
        <v>17</v>
      </c>
      <c r="B6" s="82">
        <v>1861342</v>
      </c>
      <c r="C6" s="82">
        <v>1873363</v>
      </c>
      <c r="D6" s="82">
        <v>1844663</v>
      </c>
      <c r="E6" s="109">
        <v>1877768</v>
      </c>
      <c r="F6" s="109">
        <v>1891189</v>
      </c>
      <c r="G6" s="109">
        <v>1901252</v>
      </c>
      <c r="H6" s="109">
        <v>1925170</v>
      </c>
      <c r="I6" s="109">
        <v>1937693</v>
      </c>
      <c r="J6" s="109">
        <v>1955030</v>
      </c>
      <c r="K6" s="109">
        <v>1944622</v>
      </c>
      <c r="L6" s="109">
        <v>1951890</v>
      </c>
      <c r="M6" s="109">
        <v>1931096</v>
      </c>
      <c r="N6" s="109">
        <v>1961703</v>
      </c>
    </row>
    <row r="7" spans="1:14" ht="30" customHeight="1">
      <c r="A7" s="33" t="s">
        <v>72</v>
      </c>
      <c r="B7" s="82">
        <v>3035618</v>
      </c>
      <c r="C7" s="82">
        <v>3037828</v>
      </c>
      <c r="D7" s="82">
        <v>3110421</v>
      </c>
      <c r="E7" s="109">
        <v>3165342</v>
      </c>
      <c r="F7" s="109">
        <v>3196057</v>
      </c>
      <c r="G7" s="109">
        <v>3292871</v>
      </c>
      <c r="H7" s="109">
        <v>3333857</v>
      </c>
      <c r="I7" s="109">
        <v>3385076</v>
      </c>
      <c r="J7" s="109">
        <v>3505990</v>
      </c>
      <c r="K7" s="109">
        <v>3480429</v>
      </c>
      <c r="L7" s="109">
        <v>3531719</v>
      </c>
      <c r="M7" s="109">
        <v>3604772</v>
      </c>
      <c r="N7" s="109">
        <v>3669673</v>
      </c>
    </row>
    <row r="8" spans="1:14" ht="30" customHeight="1">
      <c r="A8" s="3" t="s">
        <v>5</v>
      </c>
      <c r="B8" s="82">
        <v>3876931</v>
      </c>
      <c r="C8" s="82">
        <v>3888350</v>
      </c>
      <c r="D8" s="82">
        <v>3898235</v>
      </c>
      <c r="E8" s="109">
        <v>3975883</v>
      </c>
      <c r="F8" s="109">
        <v>4043446</v>
      </c>
      <c r="G8" s="109">
        <v>4052742</v>
      </c>
      <c r="H8" s="109">
        <v>4108243</v>
      </c>
      <c r="I8" s="109">
        <v>4144238</v>
      </c>
      <c r="J8" s="109">
        <v>4199601</v>
      </c>
      <c r="K8" s="109">
        <v>4187968</v>
      </c>
      <c r="L8" s="109">
        <v>4267868</v>
      </c>
      <c r="M8" s="109">
        <v>4241507</v>
      </c>
      <c r="N8" s="109">
        <v>4330734</v>
      </c>
    </row>
    <row r="9" spans="1:14" ht="30" customHeight="1">
      <c r="A9" s="33" t="s">
        <v>78</v>
      </c>
      <c r="B9" s="82">
        <v>1855350</v>
      </c>
      <c r="C9" s="82">
        <v>1862703</v>
      </c>
      <c r="D9" s="82">
        <v>1881238</v>
      </c>
      <c r="E9" s="109">
        <v>1926871</v>
      </c>
      <c r="F9" s="109">
        <v>1954549</v>
      </c>
      <c r="G9" s="109">
        <v>1951762</v>
      </c>
      <c r="H9" s="109">
        <v>1985067</v>
      </c>
      <c r="I9" s="109">
        <v>2008100</v>
      </c>
      <c r="J9" s="109">
        <v>2024550</v>
      </c>
      <c r="K9" s="109">
        <v>2008233</v>
      </c>
      <c r="L9" s="109">
        <v>2042965</v>
      </c>
      <c r="M9" s="109">
        <v>2048540</v>
      </c>
      <c r="N9" s="109">
        <v>2087598</v>
      </c>
    </row>
    <row r="10" spans="1:14" ht="30" customHeight="1">
      <c r="A10" s="33" t="s">
        <v>84</v>
      </c>
      <c r="B10" s="82">
        <v>1561513</v>
      </c>
      <c r="C10" s="82">
        <v>1575375</v>
      </c>
      <c r="D10" s="82">
        <v>1574092</v>
      </c>
      <c r="E10" s="109">
        <v>1614044</v>
      </c>
      <c r="F10" s="109">
        <v>1621626</v>
      </c>
      <c r="G10" s="109">
        <v>1615996</v>
      </c>
      <c r="H10" s="109">
        <v>1636611</v>
      </c>
      <c r="I10" s="109">
        <v>1650374</v>
      </c>
      <c r="J10" s="109">
        <v>1653924</v>
      </c>
      <c r="K10" s="109">
        <v>1658444</v>
      </c>
      <c r="L10" s="109">
        <v>1669025</v>
      </c>
      <c r="M10" s="109">
        <v>1660892</v>
      </c>
      <c r="N10" s="109">
        <v>1708311</v>
      </c>
    </row>
    <row r="11" spans="1:14" ht="30" customHeight="1">
      <c r="A11" s="74" t="s">
        <v>74</v>
      </c>
      <c r="B11" s="82">
        <v>417021</v>
      </c>
      <c r="C11" s="82">
        <v>429573</v>
      </c>
      <c r="D11" s="82">
        <v>433955</v>
      </c>
      <c r="E11" s="109">
        <v>442635</v>
      </c>
      <c r="F11" s="109">
        <v>446436</v>
      </c>
      <c r="G11" s="109">
        <v>447373</v>
      </c>
      <c r="H11" s="109">
        <v>459552</v>
      </c>
      <c r="I11" s="109">
        <v>463988</v>
      </c>
      <c r="J11" s="109">
        <v>463411</v>
      </c>
      <c r="K11" s="109">
        <v>465974</v>
      </c>
      <c r="L11" s="109">
        <v>468690</v>
      </c>
      <c r="M11" s="109">
        <v>470237</v>
      </c>
      <c r="N11" s="109">
        <v>483317</v>
      </c>
    </row>
    <row r="12" spans="1:14" ht="30" customHeight="1">
      <c r="A12" s="3" t="s">
        <v>6</v>
      </c>
      <c r="B12" s="82">
        <v>260209</v>
      </c>
      <c r="C12" s="82">
        <v>264440</v>
      </c>
      <c r="D12" s="82">
        <v>265949</v>
      </c>
      <c r="E12" s="109">
        <v>270283</v>
      </c>
      <c r="F12" s="109">
        <v>270788</v>
      </c>
      <c r="G12" s="109">
        <v>272499</v>
      </c>
      <c r="H12" s="109">
        <v>278233</v>
      </c>
      <c r="I12" s="109">
        <v>279685</v>
      </c>
      <c r="J12" s="109">
        <v>280884</v>
      </c>
      <c r="K12" s="109">
        <v>282508</v>
      </c>
      <c r="L12" s="109">
        <v>284656</v>
      </c>
      <c r="M12" s="109">
        <v>285167</v>
      </c>
      <c r="N12" s="109">
        <v>293354</v>
      </c>
    </row>
    <row r="13" spans="1:14" ht="30" customHeight="1">
      <c r="A13" s="28" t="s">
        <v>36</v>
      </c>
      <c r="B13" s="82">
        <v>181927</v>
      </c>
      <c r="C13" s="82">
        <v>184363</v>
      </c>
      <c r="D13" s="82">
        <v>182619</v>
      </c>
      <c r="E13" s="109">
        <v>187015</v>
      </c>
      <c r="F13" s="109">
        <v>190153</v>
      </c>
      <c r="G13" s="109">
        <v>187046</v>
      </c>
      <c r="H13" s="109">
        <v>190381</v>
      </c>
      <c r="I13" s="109">
        <v>193810</v>
      </c>
      <c r="J13" s="109">
        <v>192183</v>
      </c>
      <c r="K13" s="109">
        <v>193080</v>
      </c>
      <c r="L13" s="109">
        <v>195745</v>
      </c>
      <c r="M13" s="109">
        <v>193710</v>
      </c>
      <c r="N13" s="109">
        <v>196806</v>
      </c>
    </row>
    <row r="14" spans="1:14" ht="30" customHeight="1">
      <c r="A14" s="6" t="s">
        <v>19</v>
      </c>
      <c r="B14" s="82">
        <v>17294294</v>
      </c>
      <c r="C14" s="82">
        <v>17377990</v>
      </c>
      <c r="D14" s="82">
        <v>17488903</v>
      </c>
      <c r="E14" s="109">
        <v>17844456</v>
      </c>
      <c r="F14" s="109">
        <v>18074614</v>
      </c>
      <c r="G14" s="109">
        <v>18227064</v>
      </c>
      <c r="H14" s="109">
        <v>18469223</v>
      </c>
      <c r="I14" s="109">
        <v>18640082</v>
      </c>
      <c r="J14" s="109">
        <v>18938236</v>
      </c>
      <c r="K14" s="109">
        <v>18833129</v>
      </c>
      <c r="L14" s="109">
        <v>19128335</v>
      </c>
      <c r="M14" s="109">
        <v>19170248</v>
      </c>
      <c r="N14" s="109">
        <v>19557121</v>
      </c>
    </row>
    <row r="15" spans="1:14" ht="30" customHeight="1">
      <c r="A15" s="26"/>
      <c r="B15" s="25"/>
    </row>
  </sheetData>
  <mergeCells count="3">
    <mergeCell ref="A3:A4"/>
    <mergeCell ref="C3:N3"/>
    <mergeCell ref="A1:N1"/>
  </mergeCells>
  <phoneticPr fontId="29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14" ht="44.25" customHeight="1">
      <c r="A1" s="204" t="s">
        <v>103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 ht="19.5" customHeight="1">
      <c r="B2" s="95"/>
      <c r="C2" s="96"/>
      <c r="D2" s="96"/>
      <c r="N2" s="88" t="s">
        <v>20</v>
      </c>
    </row>
    <row r="3" spans="1:14" ht="30" customHeight="1">
      <c r="A3" s="198" t="s">
        <v>63</v>
      </c>
      <c r="B3" s="2">
        <v>2020</v>
      </c>
      <c r="C3" s="200">
        <v>2021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2"/>
    </row>
    <row r="4" spans="1:14" ht="30" customHeight="1">
      <c r="A4" s="199"/>
      <c r="B4" s="1">
        <v>12</v>
      </c>
      <c r="C4" s="100">
        <v>1</v>
      </c>
      <c r="D4" s="100">
        <v>2</v>
      </c>
      <c r="E4" s="111">
        <v>3</v>
      </c>
      <c r="F4" s="111">
        <v>4</v>
      </c>
      <c r="G4" s="111">
        <v>5</v>
      </c>
      <c r="H4" s="111">
        <v>6</v>
      </c>
      <c r="I4" s="111">
        <v>7</v>
      </c>
      <c r="J4" s="111">
        <v>8</v>
      </c>
      <c r="K4" s="111">
        <v>9</v>
      </c>
      <c r="L4" s="111">
        <v>10</v>
      </c>
      <c r="M4" s="111">
        <v>11</v>
      </c>
      <c r="N4" s="111">
        <v>12</v>
      </c>
    </row>
    <row r="5" spans="1:14" ht="30" customHeight="1">
      <c r="A5" s="3" t="s">
        <v>16</v>
      </c>
      <c r="B5" s="15">
        <v>24.54</v>
      </c>
      <c r="C5" s="15">
        <v>24.52</v>
      </c>
      <c r="D5" s="15">
        <v>24.57</v>
      </c>
      <c r="E5" s="108">
        <v>24.57</v>
      </c>
      <c r="F5" s="108">
        <v>24.68</v>
      </c>
      <c r="G5" s="108">
        <v>24.72</v>
      </c>
      <c r="H5" s="108">
        <v>24.65</v>
      </c>
      <c r="I5" s="108">
        <v>24.56</v>
      </c>
      <c r="J5" s="108">
        <v>24.62</v>
      </c>
      <c r="K5" s="108">
        <v>24.49</v>
      </c>
      <c r="L5" s="108">
        <v>24.65</v>
      </c>
      <c r="M5" s="108">
        <v>24.7</v>
      </c>
      <c r="N5" s="108">
        <v>24.68</v>
      </c>
    </row>
    <row r="6" spans="1:14" ht="30" customHeight="1">
      <c r="A6" s="3" t="s">
        <v>17</v>
      </c>
      <c r="B6" s="15">
        <v>10.76</v>
      </c>
      <c r="C6" s="15">
        <v>10.78</v>
      </c>
      <c r="D6" s="15">
        <v>10.55</v>
      </c>
      <c r="E6" s="108">
        <v>10.52</v>
      </c>
      <c r="F6" s="108">
        <v>10.46</v>
      </c>
      <c r="G6" s="108">
        <v>10.43</v>
      </c>
      <c r="H6" s="108">
        <v>10.42</v>
      </c>
      <c r="I6" s="108">
        <v>10.4</v>
      </c>
      <c r="J6" s="108">
        <v>10.32</v>
      </c>
      <c r="K6" s="108">
        <v>10.33</v>
      </c>
      <c r="L6" s="108">
        <v>10.210000000000001</v>
      </c>
      <c r="M6" s="108">
        <v>10.07</v>
      </c>
      <c r="N6" s="108">
        <v>10.029999999999999</v>
      </c>
    </row>
    <row r="7" spans="1:14" ht="30" customHeight="1">
      <c r="A7" s="33" t="s">
        <v>72</v>
      </c>
      <c r="B7" s="15">
        <v>17.55</v>
      </c>
      <c r="C7" s="15">
        <v>17.48</v>
      </c>
      <c r="D7" s="15">
        <v>17.79</v>
      </c>
      <c r="E7" s="108">
        <v>17.739999999999998</v>
      </c>
      <c r="F7" s="108">
        <v>17.68</v>
      </c>
      <c r="G7" s="108">
        <v>18.07</v>
      </c>
      <c r="H7" s="108">
        <v>18.05</v>
      </c>
      <c r="I7" s="108">
        <v>18.16</v>
      </c>
      <c r="J7" s="108">
        <v>18.510000000000002</v>
      </c>
      <c r="K7" s="108">
        <v>18.48</v>
      </c>
      <c r="L7" s="108">
        <v>18.46</v>
      </c>
      <c r="M7" s="108">
        <v>18.8</v>
      </c>
      <c r="N7" s="108">
        <v>18.760000000000002</v>
      </c>
    </row>
    <row r="8" spans="1:14" ht="30" customHeight="1">
      <c r="A8" s="3" t="s">
        <v>5</v>
      </c>
      <c r="B8" s="15">
        <v>22.42</v>
      </c>
      <c r="C8" s="15">
        <v>22.38</v>
      </c>
      <c r="D8" s="15">
        <v>22.29</v>
      </c>
      <c r="E8" s="108">
        <v>22.28</v>
      </c>
      <c r="F8" s="108">
        <v>22.37</v>
      </c>
      <c r="G8" s="108">
        <v>22.23</v>
      </c>
      <c r="H8" s="108">
        <v>22.24</v>
      </c>
      <c r="I8" s="108">
        <v>22.23</v>
      </c>
      <c r="J8" s="108">
        <v>22.18</v>
      </c>
      <c r="K8" s="108">
        <v>22.24</v>
      </c>
      <c r="L8" s="108">
        <v>22.31</v>
      </c>
      <c r="M8" s="108">
        <v>22.13</v>
      </c>
      <c r="N8" s="108">
        <v>22.14</v>
      </c>
    </row>
    <row r="9" spans="1:14" ht="30" customHeight="1">
      <c r="A9" s="33" t="s">
        <v>78</v>
      </c>
      <c r="B9" s="15">
        <v>10.73</v>
      </c>
      <c r="C9" s="15">
        <v>10.72</v>
      </c>
      <c r="D9" s="15">
        <v>10.76</v>
      </c>
      <c r="E9" s="108">
        <v>10.8</v>
      </c>
      <c r="F9" s="108">
        <v>10.82</v>
      </c>
      <c r="G9" s="108">
        <v>10.71</v>
      </c>
      <c r="H9" s="108">
        <v>10.75</v>
      </c>
      <c r="I9" s="108">
        <v>10.77</v>
      </c>
      <c r="J9" s="108">
        <v>10.69</v>
      </c>
      <c r="K9" s="108">
        <v>10.66</v>
      </c>
      <c r="L9" s="108">
        <v>10.68</v>
      </c>
      <c r="M9" s="108">
        <v>10.69</v>
      </c>
      <c r="N9" s="108">
        <v>10.67</v>
      </c>
    </row>
    <row r="10" spans="1:14" ht="30" customHeight="1">
      <c r="A10" s="33" t="s">
        <v>84</v>
      </c>
      <c r="B10" s="15">
        <v>9.0299999999999994</v>
      </c>
      <c r="C10" s="15">
        <v>9.07</v>
      </c>
      <c r="D10" s="15">
        <v>9</v>
      </c>
      <c r="E10" s="108">
        <v>9.0500000000000007</v>
      </c>
      <c r="F10" s="108">
        <v>8.9700000000000006</v>
      </c>
      <c r="G10" s="108">
        <v>8.8699999999999992</v>
      </c>
      <c r="H10" s="108">
        <v>8.86</v>
      </c>
      <c r="I10" s="108">
        <v>8.85</v>
      </c>
      <c r="J10" s="108">
        <v>8.74</v>
      </c>
      <c r="K10" s="108">
        <v>8.81</v>
      </c>
      <c r="L10" s="108">
        <v>8.73</v>
      </c>
      <c r="M10" s="108">
        <v>8.66</v>
      </c>
      <c r="N10" s="108">
        <v>8.74</v>
      </c>
    </row>
    <row r="11" spans="1:14" ht="30" customHeight="1">
      <c r="A11" s="74" t="s">
        <v>74</v>
      </c>
      <c r="B11" s="15">
        <v>2.41</v>
      </c>
      <c r="C11" s="15">
        <v>2.4700000000000002</v>
      </c>
      <c r="D11" s="15">
        <v>2.48</v>
      </c>
      <c r="E11" s="108">
        <v>2.48</v>
      </c>
      <c r="F11" s="108">
        <v>2.4700000000000002</v>
      </c>
      <c r="G11" s="108">
        <v>2.4500000000000002</v>
      </c>
      <c r="H11" s="108">
        <v>2.4900000000000002</v>
      </c>
      <c r="I11" s="108">
        <v>2.4900000000000002</v>
      </c>
      <c r="J11" s="108">
        <v>2.4500000000000002</v>
      </c>
      <c r="K11" s="108">
        <v>2.4700000000000002</v>
      </c>
      <c r="L11" s="108">
        <v>2.4500000000000002</v>
      </c>
      <c r="M11" s="108">
        <v>2.4500000000000002</v>
      </c>
      <c r="N11" s="108">
        <v>2.4700000000000002</v>
      </c>
    </row>
    <row r="12" spans="1:14" ht="30" customHeight="1">
      <c r="A12" s="3" t="s">
        <v>6</v>
      </c>
      <c r="B12" s="15">
        <v>1.51</v>
      </c>
      <c r="C12" s="15">
        <v>1.52</v>
      </c>
      <c r="D12" s="15">
        <v>1.52</v>
      </c>
      <c r="E12" s="108">
        <v>1.51</v>
      </c>
      <c r="F12" s="108">
        <v>1.5</v>
      </c>
      <c r="G12" s="108">
        <v>1.49</v>
      </c>
      <c r="H12" s="108">
        <v>1.51</v>
      </c>
      <c r="I12" s="108">
        <v>1.5</v>
      </c>
      <c r="J12" s="108">
        <v>1.48</v>
      </c>
      <c r="K12" s="108">
        <v>1.5</v>
      </c>
      <c r="L12" s="108">
        <v>1.49</v>
      </c>
      <c r="M12" s="108">
        <v>1.49</v>
      </c>
      <c r="N12" s="108">
        <v>1.5</v>
      </c>
    </row>
    <row r="13" spans="1:14" ht="30" customHeight="1">
      <c r="A13" s="28" t="s">
        <v>36</v>
      </c>
      <c r="B13" s="15">
        <v>1.05</v>
      </c>
      <c r="C13" s="15">
        <v>1.06</v>
      </c>
      <c r="D13" s="15">
        <v>1.04</v>
      </c>
      <c r="E13" s="108">
        <v>1.05</v>
      </c>
      <c r="F13" s="108">
        <v>1.05</v>
      </c>
      <c r="G13" s="108">
        <v>1.03</v>
      </c>
      <c r="H13" s="108">
        <v>1.03</v>
      </c>
      <c r="I13" s="108">
        <v>1.04</v>
      </c>
      <c r="J13" s="108">
        <v>1.01</v>
      </c>
      <c r="K13" s="108">
        <v>1.02</v>
      </c>
      <c r="L13" s="108">
        <v>1.02</v>
      </c>
      <c r="M13" s="108">
        <v>1.01</v>
      </c>
      <c r="N13" s="108">
        <v>1.01</v>
      </c>
    </row>
    <row r="14" spans="1:14" ht="30" customHeight="1">
      <c r="A14" s="27" t="s">
        <v>19</v>
      </c>
      <c r="B14" s="5">
        <f>SUM(B5:B13)</f>
        <v>100</v>
      </c>
      <c r="C14" s="5">
        <f t="shared" ref="C14:K14" si="0">SUM(C5:C13)</f>
        <v>99.999999999999986</v>
      </c>
      <c r="D14" s="5">
        <f t="shared" si="0"/>
        <v>100.00000000000001</v>
      </c>
      <c r="E14" s="5">
        <f t="shared" si="0"/>
        <v>100</v>
      </c>
      <c r="F14" s="5">
        <f t="shared" si="0"/>
        <v>99.999999999999986</v>
      </c>
      <c r="G14" s="5">
        <f t="shared" si="0"/>
        <v>100</v>
      </c>
      <c r="H14" s="5">
        <f t="shared" si="0"/>
        <v>100</v>
      </c>
      <c r="I14" s="5">
        <f t="shared" si="0"/>
        <v>100</v>
      </c>
      <c r="J14" s="5">
        <f t="shared" si="0"/>
        <v>100</v>
      </c>
      <c r="K14" s="5">
        <f t="shared" si="0"/>
        <v>99.999999999999986</v>
      </c>
      <c r="L14" s="108">
        <v>100</v>
      </c>
      <c r="M14" s="108">
        <v>99.999999999999986</v>
      </c>
      <c r="N14" s="108">
        <v>100</v>
      </c>
    </row>
  </sheetData>
  <mergeCells count="3">
    <mergeCell ref="A3:A4"/>
    <mergeCell ref="C3:N3"/>
    <mergeCell ref="A1:N1"/>
  </mergeCells>
  <phoneticPr fontId="29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4" t="s">
        <v>104</v>
      </c>
      <c r="B1" s="205"/>
      <c r="C1" s="205"/>
      <c r="D1" s="205"/>
      <c r="E1" s="205"/>
      <c r="F1" s="206"/>
    </row>
    <row r="2" spans="1:6" ht="13.5">
      <c r="A2" s="207" t="s">
        <v>11</v>
      </c>
      <c r="B2" s="208"/>
      <c r="C2" s="208"/>
      <c r="D2" s="208"/>
      <c r="E2" s="208"/>
      <c r="F2" s="209"/>
    </row>
    <row r="3" spans="1:6" ht="51" customHeight="1">
      <c r="A3" s="71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101">
        <v>4313486</v>
      </c>
      <c r="C4" s="101">
        <v>330188</v>
      </c>
      <c r="D4" s="101">
        <v>181951</v>
      </c>
      <c r="E4" s="81">
        <v>0</v>
      </c>
      <c r="F4" s="101">
        <v>4825625</v>
      </c>
    </row>
    <row r="5" spans="1:6" ht="30" customHeight="1">
      <c r="A5" s="3" t="s">
        <v>17</v>
      </c>
      <c r="B5" s="101">
        <v>1646606</v>
      </c>
      <c r="C5" s="101">
        <v>216534</v>
      </c>
      <c r="D5" s="101">
        <v>98563</v>
      </c>
      <c r="E5" s="81">
        <v>0</v>
      </c>
      <c r="F5" s="101">
        <v>1961703</v>
      </c>
    </row>
    <row r="6" spans="1:6" ht="30" customHeight="1">
      <c r="A6" s="33" t="s">
        <v>72</v>
      </c>
      <c r="B6" s="101">
        <v>3235260</v>
      </c>
      <c r="C6" s="101">
        <v>260785</v>
      </c>
      <c r="D6" s="101">
        <v>155055</v>
      </c>
      <c r="E6" s="101">
        <v>18573</v>
      </c>
      <c r="F6" s="101">
        <v>3669673</v>
      </c>
    </row>
    <row r="7" spans="1:6" ht="30" customHeight="1">
      <c r="A7" s="3" t="s">
        <v>5</v>
      </c>
      <c r="B7" s="101">
        <v>3450415</v>
      </c>
      <c r="C7" s="101">
        <v>247899</v>
      </c>
      <c r="D7" s="101">
        <v>632420</v>
      </c>
      <c r="E7" s="81">
        <v>0</v>
      </c>
      <c r="F7" s="101">
        <v>4330734</v>
      </c>
    </row>
    <row r="8" spans="1:6" ht="30" customHeight="1">
      <c r="A8" s="33" t="s">
        <v>78</v>
      </c>
      <c r="B8" s="101">
        <v>1798232</v>
      </c>
      <c r="C8" s="101">
        <v>97781</v>
      </c>
      <c r="D8" s="101">
        <v>191585</v>
      </c>
      <c r="E8" s="81">
        <v>0</v>
      </c>
      <c r="F8" s="101">
        <v>2087598</v>
      </c>
    </row>
    <row r="9" spans="1:6" ht="30" customHeight="1">
      <c r="A9" s="33" t="s">
        <v>84</v>
      </c>
      <c r="B9" s="101">
        <v>1463290</v>
      </c>
      <c r="C9" s="101">
        <v>138607</v>
      </c>
      <c r="D9" s="101">
        <v>106414</v>
      </c>
      <c r="E9" s="81">
        <v>0</v>
      </c>
      <c r="F9" s="101">
        <v>1708311</v>
      </c>
    </row>
    <row r="10" spans="1:6" ht="30" customHeight="1">
      <c r="A10" s="74" t="s">
        <v>74</v>
      </c>
      <c r="B10" s="101">
        <v>443273</v>
      </c>
      <c r="C10" s="101">
        <v>37548</v>
      </c>
      <c r="D10" s="101">
        <v>2496</v>
      </c>
      <c r="E10" s="81">
        <v>0</v>
      </c>
      <c r="F10" s="101">
        <v>483317</v>
      </c>
    </row>
    <row r="11" spans="1:6" ht="30" customHeight="1">
      <c r="A11" s="3" t="s">
        <v>6</v>
      </c>
      <c r="B11" s="101">
        <v>219454</v>
      </c>
      <c r="C11" s="101">
        <v>61014</v>
      </c>
      <c r="D11" s="101">
        <v>12886</v>
      </c>
      <c r="E11" s="81">
        <v>0</v>
      </c>
      <c r="F11" s="101">
        <v>293354</v>
      </c>
    </row>
    <row r="12" spans="1:6" ht="30" customHeight="1">
      <c r="A12" s="28" t="s">
        <v>36</v>
      </c>
      <c r="B12" s="101">
        <v>173297</v>
      </c>
      <c r="C12" s="101">
        <v>22530</v>
      </c>
      <c r="D12" s="101">
        <v>979</v>
      </c>
      <c r="E12" s="81">
        <v>0</v>
      </c>
      <c r="F12" s="101">
        <v>196806</v>
      </c>
    </row>
    <row r="13" spans="1:6" ht="30" customHeight="1">
      <c r="A13" s="27" t="s">
        <v>19</v>
      </c>
      <c r="B13" s="101">
        <v>16743313</v>
      </c>
      <c r="C13" s="101">
        <v>1412886</v>
      </c>
      <c r="D13" s="101">
        <v>1382349</v>
      </c>
      <c r="E13" s="101">
        <v>18573</v>
      </c>
      <c r="F13" s="101">
        <v>19557121</v>
      </c>
    </row>
    <row r="15" spans="1:6">
      <c r="B15" s="7"/>
      <c r="C15" s="7"/>
      <c r="D15" s="7"/>
      <c r="E15" s="7"/>
      <c r="F15" s="7"/>
    </row>
  </sheetData>
  <mergeCells count="2">
    <mergeCell ref="A1:F1"/>
    <mergeCell ref="A2:F2"/>
  </mergeCells>
  <phoneticPr fontId="29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4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04" t="s">
        <v>105</v>
      </c>
      <c r="B1" s="210"/>
      <c r="C1" s="210"/>
      <c r="D1" s="210"/>
      <c r="E1" s="210"/>
      <c r="F1" s="211"/>
    </row>
    <row r="2" spans="1:6" ht="14.25" customHeight="1">
      <c r="A2" s="212" t="s">
        <v>20</v>
      </c>
      <c r="B2" s="208"/>
      <c r="C2" s="208"/>
      <c r="D2" s="208"/>
      <c r="E2" s="208"/>
      <c r="F2" s="209"/>
    </row>
    <row r="3" spans="1:6" ht="57" customHeight="1">
      <c r="A3" s="77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102">
        <v>25.76</v>
      </c>
      <c r="C4" s="102">
        <v>23.37</v>
      </c>
      <c r="D4" s="102">
        <v>13.16</v>
      </c>
      <c r="E4" s="81"/>
      <c r="F4" s="102">
        <v>24.68</v>
      </c>
    </row>
    <row r="5" spans="1:6" ht="30" customHeight="1">
      <c r="A5" s="3" t="s">
        <v>17</v>
      </c>
      <c r="B5" s="102">
        <v>9.83</v>
      </c>
      <c r="C5" s="102">
        <v>15.33</v>
      </c>
      <c r="D5" s="102">
        <v>7.13</v>
      </c>
      <c r="E5" s="81"/>
      <c r="F5" s="102">
        <v>10.029999999999999</v>
      </c>
    </row>
    <row r="6" spans="1:6" ht="30" customHeight="1">
      <c r="A6" s="33" t="s">
        <v>72</v>
      </c>
      <c r="B6" s="102">
        <v>19.32</v>
      </c>
      <c r="C6" s="102">
        <v>18.46</v>
      </c>
      <c r="D6" s="102">
        <v>11.22</v>
      </c>
      <c r="E6" s="102">
        <v>100</v>
      </c>
      <c r="F6" s="102">
        <v>18.760000000000002</v>
      </c>
    </row>
    <row r="7" spans="1:6" ht="30" customHeight="1">
      <c r="A7" s="3" t="s">
        <v>5</v>
      </c>
      <c r="B7" s="102">
        <v>20.61</v>
      </c>
      <c r="C7" s="102">
        <v>17.55</v>
      </c>
      <c r="D7" s="102">
        <v>45.75</v>
      </c>
      <c r="E7" s="81"/>
      <c r="F7" s="102">
        <v>22.14</v>
      </c>
    </row>
    <row r="8" spans="1:6" ht="30" customHeight="1">
      <c r="A8" s="33" t="s">
        <v>78</v>
      </c>
      <c r="B8" s="102">
        <v>10.74</v>
      </c>
      <c r="C8" s="102">
        <v>6.92</v>
      </c>
      <c r="D8" s="102">
        <v>13.86</v>
      </c>
      <c r="E8" s="81"/>
      <c r="F8" s="102">
        <v>10.67</v>
      </c>
    </row>
    <row r="9" spans="1:6" ht="30" customHeight="1">
      <c r="A9" s="33" t="s">
        <v>84</v>
      </c>
      <c r="B9" s="102">
        <v>8.74</v>
      </c>
      <c r="C9" s="102">
        <v>9.81</v>
      </c>
      <c r="D9" s="102">
        <v>7.7</v>
      </c>
      <c r="E9" s="81"/>
      <c r="F9" s="102">
        <v>8.74</v>
      </c>
    </row>
    <row r="10" spans="1:6" ht="30" customHeight="1">
      <c r="A10" s="74" t="s">
        <v>74</v>
      </c>
      <c r="B10" s="102">
        <v>2.65</v>
      </c>
      <c r="C10" s="102">
        <v>2.66</v>
      </c>
      <c r="D10" s="102">
        <v>0.18</v>
      </c>
      <c r="E10" s="81"/>
      <c r="F10" s="102">
        <v>2.4700000000000002</v>
      </c>
    </row>
    <row r="11" spans="1:6" ht="30" customHeight="1">
      <c r="A11" s="3" t="s">
        <v>6</v>
      </c>
      <c r="B11" s="102">
        <v>1.31</v>
      </c>
      <c r="C11" s="102">
        <v>4.32</v>
      </c>
      <c r="D11" s="102">
        <v>0.93</v>
      </c>
      <c r="E11" s="81"/>
      <c r="F11" s="102">
        <v>1.5</v>
      </c>
    </row>
    <row r="12" spans="1:6" ht="30" customHeight="1">
      <c r="A12" s="28" t="s">
        <v>36</v>
      </c>
      <c r="B12" s="102">
        <v>1.04</v>
      </c>
      <c r="C12" s="102">
        <v>1.58</v>
      </c>
      <c r="D12" s="102">
        <v>7.0000000000000007E-2</v>
      </c>
      <c r="E12" s="81"/>
      <c r="F12" s="102">
        <v>1.01</v>
      </c>
    </row>
    <row r="13" spans="1:6" ht="30" customHeight="1">
      <c r="A13" s="6" t="s">
        <v>19</v>
      </c>
      <c r="B13" s="102">
        <v>100.00000000000001</v>
      </c>
      <c r="C13" s="102">
        <v>100.00000000000001</v>
      </c>
      <c r="D13" s="102">
        <v>100</v>
      </c>
      <c r="E13" s="102">
        <f t="shared" ref="E13" si="0">SUM(E4:E12)</f>
        <v>100</v>
      </c>
      <c r="F13" s="102">
        <v>100</v>
      </c>
    </row>
    <row r="14" spans="1:6" ht="36.75" customHeight="1">
      <c r="A14" s="6" t="s">
        <v>24</v>
      </c>
      <c r="B14" s="102">
        <v>85.56</v>
      </c>
      <c r="C14" s="102">
        <v>7.32</v>
      </c>
      <c r="D14" s="102">
        <v>7.02</v>
      </c>
      <c r="E14" s="102">
        <v>0.1</v>
      </c>
      <c r="F14" s="102">
        <f>SUM(B14:E14)</f>
        <v>99.999999999999986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2" width="13.42578125" style="47" bestFit="1" customWidth="1"/>
    <col min="3" max="3" width="13.42578125" style="47" customWidth="1"/>
    <col min="4" max="6" width="13.42578125" style="47" bestFit="1" customWidth="1"/>
    <col min="7" max="7" width="13.42578125" style="47" customWidth="1"/>
    <col min="8" max="9" width="13.42578125" style="47" bestFit="1" customWidth="1"/>
    <col min="10" max="17" width="13.42578125" style="47" customWidth="1"/>
    <col min="18" max="18" width="10.28515625" style="47" customWidth="1"/>
    <col min="19" max="16384" width="9.140625" style="47"/>
  </cols>
  <sheetData>
    <row r="1" spans="1:20" ht="40.5" customHeight="1">
      <c r="A1" s="148" t="s">
        <v>91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</row>
    <row r="2" spans="1:20" ht="22.5" customHeight="1">
      <c r="A2" s="151" t="s">
        <v>11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</row>
    <row r="3" spans="1:20" ht="33" customHeight="1">
      <c r="A3" s="141" t="s">
        <v>88</v>
      </c>
      <c r="B3" s="137" t="s">
        <v>12</v>
      </c>
      <c r="C3" s="137"/>
      <c r="D3" s="137" t="s">
        <v>13</v>
      </c>
      <c r="E3" s="137"/>
      <c r="F3" s="137" t="s">
        <v>14</v>
      </c>
      <c r="G3" s="137"/>
      <c r="H3" s="137" t="s">
        <v>15</v>
      </c>
      <c r="I3" s="137"/>
      <c r="J3" s="146" t="s">
        <v>37</v>
      </c>
      <c r="K3" s="147"/>
      <c r="L3" s="146" t="s">
        <v>85</v>
      </c>
      <c r="M3" s="147"/>
      <c r="N3" s="146" t="s">
        <v>86</v>
      </c>
      <c r="O3" s="147"/>
      <c r="P3" s="137" t="s">
        <v>92</v>
      </c>
      <c r="Q3" s="137"/>
    </row>
    <row r="4" spans="1:20" ht="29.25" customHeight="1">
      <c r="A4" s="153"/>
      <c r="B4" s="79" t="s">
        <v>67</v>
      </c>
      <c r="C4" s="79" t="s">
        <v>87</v>
      </c>
      <c r="D4" s="97" t="str">
        <f>B4</f>
        <v>31.12.2020</v>
      </c>
      <c r="E4" s="97" t="str">
        <f>C4</f>
        <v>31.12.2021</v>
      </c>
      <c r="F4" s="97" t="str">
        <f t="shared" ref="F4:K4" si="0">D4</f>
        <v>31.12.2020</v>
      </c>
      <c r="G4" s="97" t="str">
        <f t="shared" si="0"/>
        <v>31.12.2021</v>
      </c>
      <c r="H4" s="97" t="str">
        <f t="shared" si="0"/>
        <v>31.12.2020</v>
      </c>
      <c r="I4" s="97" t="str">
        <f t="shared" si="0"/>
        <v>31.12.2021</v>
      </c>
      <c r="J4" s="97" t="str">
        <f t="shared" si="0"/>
        <v>31.12.2020</v>
      </c>
      <c r="K4" s="97" t="str">
        <f t="shared" si="0"/>
        <v>31.12.2021</v>
      </c>
      <c r="L4" s="97" t="str">
        <f t="shared" ref="L4" si="1">J4</f>
        <v>31.12.2020</v>
      </c>
      <c r="M4" s="97" t="str">
        <f t="shared" ref="M4" si="2">K4</f>
        <v>31.12.2021</v>
      </c>
      <c r="N4" s="97" t="str">
        <f t="shared" ref="N4" si="3">L4</f>
        <v>31.12.2020</v>
      </c>
      <c r="O4" s="97" t="str">
        <f t="shared" ref="O4" si="4">M4</f>
        <v>31.12.2021</v>
      </c>
      <c r="P4" s="97" t="str">
        <f>J4</f>
        <v>31.12.2020</v>
      </c>
      <c r="Q4" s="97" t="str">
        <f>K4</f>
        <v>31.12.2021</v>
      </c>
    </row>
    <row r="5" spans="1:20" ht="35.1" customHeight="1">
      <c r="A5" s="48" t="s">
        <v>16</v>
      </c>
      <c r="B5" s="110">
        <v>106984</v>
      </c>
      <c r="C5" s="105">
        <v>120606</v>
      </c>
      <c r="D5" s="105">
        <v>3801214</v>
      </c>
      <c r="E5" s="105">
        <v>4322093</v>
      </c>
      <c r="F5" s="105">
        <v>295625</v>
      </c>
      <c r="G5" s="105">
        <v>331860</v>
      </c>
      <c r="H5" s="105">
        <v>165450</v>
      </c>
      <c r="I5" s="105">
        <v>182223</v>
      </c>
      <c r="J5" s="105">
        <v>0</v>
      </c>
      <c r="K5" s="105">
        <v>0</v>
      </c>
      <c r="L5" s="110">
        <v>0</v>
      </c>
      <c r="M5" s="110">
        <v>1292</v>
      </c>
      <c r="N5" s="110">
        <v>0</v>
      </c>
      <c r="O5" s="110">
        <v>3556</v>
      </c>
      <c r="P5" s="105">
        <f>D5+F5+H5+J5+L5+N5</f>
        <v>4262289</v>
      </c>
      <c r="Q5" s="110">
        <f>E5+G5+I5+K5+M5+O5</f>
        <v>4841024</v>
      </c>
      <c r="R5" s="49"/>
      <c r="S5" s="123"/>
      <c r="T5" s="123"/>
    </row>
    <row r="6" spans="1:20" ht="35.1" customHeight="1">
      <c r="A6" s="48" t="s">
        <v>17</v>
      </c>
      <c r="B6" s="110">
        <v>88140</v>
      </c>
      <c r="C6" s="105">
        <v>92215</v>
      </c>
      <c r="D6" s="105">
        <v>1592093</v>
      </c>
      <c r="E6" s="105">
        <v>1669750</v>
      </c>
      <c r="F6" s="105">
        <v>209092</v>
      </c>
      <c r="G6" s="105">
        <v>217348</v>
      </c>
      <c r="H6" s="105">
        <v>92650</v>
      </c>
      <c r="I6" s="105">
        <v>98692</v>
      </c>
      <c r="J6" s="105">
        <v>0</v>
      </c>
      <c r="K6" s="105">
        <v>0</v>
      </c>
      <c r="L6" s="110">
        <v>0</v>
      </c>
      <c r="M6" s="110">
        <v>398</v>
      </c>
      <c r="N6" s="110">
        <v>0</v>
      </c>
      <c r="O6" s="110">
        <v>679</v>
      </c>
      <c r="P6" s="110">
        <f t="shared" ref="P6:P14" si="5">D6+F6+H6+J6+L6+N6</f>
        <v>1893835</v>
      </c>
      <c r="Q6" s="110">
        <f t="shared" ref="Q6:Q14" si="6">E6+G6+I6+K6+M6+O6</f>
        <v>1986867</v>
      </c>
      <c r="R6" s="49"/>
      <c r="S6" s="123"/>
      <c r="T6" s="123"/>
    </row>
    <row r="7" spans="1:20" ht="35.1" customHeight="1">
      <c r="A7" s="48" t="s">
        <v>71</v>
      </c>
      <c r="B7" s="110">
        <v>70349</v>
      </c>
      <c r="C7" s="105">
        <v>83356</v>
      </c>
      <c r="D7" s="105">
        <v>2676183</v>
      </c>
      <c r="E7" s="105">
        <v>3241124</v>
      </c>
      <c r="F7" s="105">
        <v>221232</v>
      </c>
      <c r="G7" s="105">
        <v>261782</v>
      </c>
      <c r="H7" s="105">
        <v>129929</v>
      </c>
      <c r="I7" s="105">
        <v>155296</v>
      </c>
      <c r="J7" s="105">
        <v>18346</v>
      </c>
      <c r="K7" s="105">
        <v>18593</v>
      </c>
      <c r="L7" s="110"/>
      <c r="M7" s="110">
        <v>757</v>
      </c>
      <c r="N7" s="110"/>
      <c r="O7" s="110">
        <v>1317</v>
      </c>
      <c r="P7" s="110">
        <f t="shared" si="5"/>
        <v>3045690</v>
      </c>
      <c r="Q7" s="110">
        <f t="shared" si="6"/>
        <v>3678869</v>
      </c>
      <c r="R7" s="49"/>
      <c r="S7" s="123"/>
      <c r="T7" s="123"/>
    </row>
    <row r="8" spans="1:20" ht="35.1" customHeight="1">
      <c r="A8" s="48" t="s">
        <v>5</v>
      </c>
      <c r="B8" s="110">
        <v>73088</v>
      </c>
      <c r="C8" s="105">
        <v>83597</v>
      </c>
      <c r="D8" s="105">
        <v>3108764</v>
      </c>
      <c r="E8" s="105">
        <v>3458827</v>
      </c>
      <c r="F8" s="105">
        <v>225614</v>
      </c>
      <c r="G8" s="105">
        <v>248956</v>
      </c>
      <c r="H8" s="105">
        <v>559127</v>
      </c>
      <c r="I8" s="105">
        <v>633633</v>
      </c>
      <c r="J8" s="105">
        <v>0</v>
      </c>
      <c r="K8" s="105">
        <v>0</v>
      </c>
      <c r="L8" s="110">
        <v>0</v>
      </c>
      <c r="M8" s="110">
        <v>1231</v>
      </c>
      <c r="N8" s="110">
        <v>0</v>
      </c>
      <c r="O8" s="110">
        <v>1516</v>
      </c>
      <c r="P8" s="110">
        <f t="shared" si="5"/>
        <v>3893505</v>
      </c>
      <c r="Q8" s="110">
        <f t="shared" si="6"/>
        <v>4344163</v>
      </c>
      <c r="R8" s="49"/>
      <c r="S8" s="123"/>
      <c r="T8" s="123"/>
    </row>
    <row r="9" spans="1:20" ht="35.1" customHeight="1">
      <c r="A9" s="48" t="s">
        <v>69</v>
      </c>
      <c r="B9" s="110">
        <v>36064</v>
      </c>
      <c r="C9" s="105">
        <v>43716</v>
      </c>
      <c r="D9" s="105">
        <v>1595643</v>
      </c>
      <c r="E9" s="105">
        <v>1799882</v>
      </c>
      <c r="F9" s="105">
        <v>93973</v>
      </c>
      <c r="G9" s="105">
        <v>97871</v>
      </c>
      <c r="H9" s="105">
        <v>172929</v>
      </c>
      <c r="I9" s="105">
        <v>191927</v>
      </c>
      <c r="J9" s="105">
        <v>0</v>
      </c>
      <c r="K9" s="105">
        <v>0</v>
      </c>
      <c r="L9" s="110">
        <v>0</v>
      </c>
      <c r="M9" s="110">
        <v>307</v>
      </c>
      <c r="N9" s="110">
        <v>0</v>
      </c>
      <c r="O9" s="110">
        <v>384</v>
      </c>
      <c r="P9" s="110">
        <f t="shared" si="5"/>
        <v>1862545</v>
      </c>
      <c r="Q9" s="110">
        <f t="shared" si="6"/>
        <v>2090371</v>
      </c>
      <c r="R9" s="49"/>
      <c r="S9" s="123"/>
      <c r="T9" s="123"/>
    </row>
    <row r="10" spans="1:20" ht="35.1" customHeight="1">
      <c r="A10" s="48" t="s">
        <v>70</v>
      </c>
      <c r="B10" s="110">
        <v>69115</v>
      </c>
      <c r="C10" s="105">
        <v>72493</v>
      </c>
      <c r="D10" s="105">
        <v>1353678</v>
      </c>
      <c r="E10" s="105">
        <v>1466759</v>
      </c>
      <c r="F10" s="105">
        <v>135062</v>
      </c>
      <c r="G10" s="105">
        <v>139121</v>
      </c>
      <c r="H10" s="105">
        <v>96814</v>
      </c>
      <c r="I10" s="105">
        <v>106873</v>
      </c>
      <c r="J10" s="105">
        <v>0</v>
      </c>
      <c r="K10" s="105">
        <v>0</v>
      </c>
      <c r="L10" s="110">
        <v>0</v>
      </c>
      <c r="M10" s="110">
        <v>461</v>
      </c>
      <c r="N10" s="110">
        <v>0</v>
      </c>
      <c r="O10" s="110">
        <v>513</v>
      </c>
      <c r="P10" s="110">
        <f t="shared" si="5"/>
        <v>1585554</v>
      </c>
      <c r="Q10" s="110">
        <f t="shared" si="6"/>
        <v>1713727</v>
      </c>
      <c r="R10" s="49"/>
      <c r="S10" s="123"/>
      <c r="T10" s="123"/>
    </row>
    <row r="11" spans="1:20" ht="35.1" customHeight="1">
      <c r="A11" s="50" t="s">
        <v>74</v>
      </c>
      <c r="B11" s="110">
        <v>13146</v>
      </c>
      <c r="C11" s="105">
        <v>15284</v>
      </c>
      <c r="D11" s="105">
        <v>383417</v>
      </c>
      <c r="E11" s="105">
        <v>444253</v>
      </c>
      <c r="F11" s="105">
        <v>32598</v>
      </c>
      <c r="G11" s="105">
        <v>37756</v>
      </c>
      <c r="H11" s="105">
        <v>2663</v>
      </c>
      <c r="I11" s="105">
        <v>2586</v>
      </c>
      <c r="J11" s="105">
        <v>0</v>
      </c>
      <c r="K11" s="105">
        <v>0</v>
      </c>
      <c r="L11" s="110">
        <v>0</v>
      </c>
      <c r="M11" s="110">
        <v>35</v>
      </c>
      <c r="N11" s="110">
        <v>0</v>
      </c>
      <c r="O11" s="110">
        <v>27</v>
      </c>
      <c r="P11" s="110">
        <f t="shared" si="5"/>
        <v>418678</v>
      </c>
      <c r="Q11" s="110">
        <f t="shared" si="6"/>
        <v>484657</v>
      </c>
      <c r="R11" s="49"/>
      <c r="S11" s="123"/>
      <c r="T11" s="123"/>
    </row>
    <row r="12" spans="1:20" ht="35.1" customHeight="1">
      <c r="A12" s="48" t="s">
        <v>6</v>
      </c>
      <c r="B12" s="110">
        <v>6257</v>
      </c>
      <c r="C12" s="105">
        <v>10884</v>
      </c>
      <c r="D12" s="105">
        <v>191911</v>
      </c>
      <c r="E12" s="105">
        <v>219832</v>
      </c>
      <c r="F12" s="105">
        <v>57642</v>
      </c>
      <c r="G12" s="105">
        <v>61198</v>
      </c>
      <c r="H12" s="105">
        <v>12245</v>
      </c>
      <c r="I12" s="105">
        <v>12931</v>
      </c>
      <c r="J12" s="105">
        <v>0</v>
      </c>
      <c r="K12" s="105">
        <v>0</v>
      </c>
      <c r="L12" s="110">
        <v>0</v>
      </c>
      <c r="M12" s="110">
        <v>0</v>
      </c>
      <c r="N12" s="110">
        <v>0</v>
      </c>
      <c r="O12" s="110">
        <v>12</v>
      </c>
      <c r="P12" s="110">
        <f t="shared" si="5"/>
        <v>261798</v>
      </c>
      <c r="Q12" s="110">
        <f t="shared" si="6"/>
        <v>293973</v>
      </c>
      <c r="R12" s="49"/>
      <c r="S12" s="123"/>
      <c r="T12" s="123"/>
    </row>
    <row r="13" spans="1:20" ht="35.1" customHeight="1">
      <c r="A13" s="48" t="s">
        <v>36</v>
      </c>
      <c r="B13" s="110">
        <v>6103</v>
      </c>
      <c r="C13" s="105">
        <v>10265</v>
      </c>
      <c r="D13" s="105">
        <v>160331</v>
      </c>
      <c r="E13" s="105">
        <v>173578</v>
      </c>
      <c r="F13" s="105">
        <v>21545</v>
      </c>
      <c r="G13" s="105">
        <v>22575</v>
      </c>
      <c r="H13" s="105">
        <v>895</v>
      </c>
      <c r="I13" s="105">
        <v>980</v>
      </c>
      <c r="J13" s="105">
        <v>0</v>
      </c>
      <c r="K13" s="105">
        <v>0</v>
      </c>
      <c r="L13" s="110">
        <v>0</v>
      </c>
      <c r="M13" s="110">
        <v>0</v>
      </c>
      <c r="N13" s="110">
        <v>0</v>
      </c>
      <c r="O13" s="110">
        <v>23</v>
      </c>
      <c r="P13" s="110">
        <f t="shared" si="5"/>
        <v>182771</v>
      </c>
      <c r="Q13" s="110">
        <f t="shared" si="6"/>
        <v>197156</v>
      </c>
      <c r="R13" s="49"/>
      <c r="S13" s="123"/>
      <c r="T13" s="123"/>
    </row>
    <row r="14" spans="1:20" ht="35.1" customHeight="1">
      <c r="A14" s="48" t="s">
        <v>68</v>
      </c>
      <c r="B14" s="110">
        <v>0</v>
      </c>
      <c r="C14" s="110">
        <v>8045</v>
      </c>
      <c r="D14" s="110">
        <v>0</v>
      </c>
      <c r="E14" s="110">
        <v>0</v>
      </c>
      <c r="F14" s="110">
        <v>0</v>
      </c>
      <c r="G14" s="110">
        <v>0</v>
      </c>
      <c r="H14" s="110">
        <v>0</v>
      </c>
      <c r="I14" s="110">
        <v>0</v>
      </c>
      <c r="J14" s="110">
        <v>0</v>
      </c>
      <c r="K14" s="110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f t="shared" si="5"/>
        <v>0</v>
      </c>
      <c r="Q14" s="110">
        <f t="shared" si="6"/>
        <v>0</v>
      </c>
      <c r="R14" s="49"/>
      <c r="S14" s="123"/>
      <c r="T14" s="123"/>
    </row>
    <row r="15" spans="1:20" ht="35.1" customHeight="1">
      <c r="A15" s="48" t="s">
        <v>19</v>
      </c>
      <c r="B15" s="105">
        <v>469246</v>
      </c>
      <c r="C15" s="110">
        <v>540461</v>
      </c>
      <c r="D15" s="105">
        <v>14863234</v>
      </c>
      <c r="E15" s="105">
        <v>16796098</v>
      </c>
      <c r="F15" s="105">
        <v>1292383</v>
      </c>
      <c r="G15" s="105">
        <v>1418467</v>
      </c>
      <c r="H15" s="105">
        <v>1232702</v>
      </c>
      <c r="I15" s="105">
        <v>1385141</v>
      </c>
      <c r="J15" s="105">
        <v>18346</v>
      </c>
      <c r="K15" s="110">
        <v>18593</v>
      </c>
      <c r="L15" s="110">
        <f>SUM(L5:L14)</f>
        <v>0</v>
      </c>
      <c r="M15" s="110">
        <f>SUM(M5:M14)</f>
        <v>4481</v>
      </c>
      <c r="N15" s="110">
        <f>SUM(N5:N14)</f>
        <v>0</v>
      </c>
      <c r="O15" s="110">
        <f>SUM(O5:O14)</f>
        <v>8027</v>
      </c>
      <c r="P15" s="110">
        <f t="shared" ref="P15:Q15" si="7">SUM(P5:P14)</f>
        <v>17406665</v>
      </c>
      <c r="Q15" s="110">
        <f t="shared" si="7"/>
        <v>19630807</v>
      </c>
      <c r="S15" s="123"/>
      <c r="T15" s="123"/>
    </row>
    <row r="16" spans="1:20">
      <c r="B16" s="12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4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32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54" t="s">
        <v>93</v>
      </c>
      <c r="B1" s="155"/>
      <c r="C1" s="155"/>
      <c r="D1" s="155"/>
      <c r="E1" s="155"/>
      <c r="F1" s="155"/>
      <c r="G1" s="155"/>
      <c r="H1" s="156"/>
    </row>
    <row r="2" spans="1:9" ht="30.75" customHeight="1">
      <c r="A2" s="157"/>
      <c r="B2" s="157"/>
      <c r="C2" s="157"/>
      <c r="D2" s="157"/>
      <c r="E2" s="157"/>
      <c r="F2" s="157"/>
      <c r="G2" s="157"/>
      <c r="H2" s="156"/>
    </row>
    <row r="3" spans="1:9">
      <c r="A3" s="158" t="s">
        <v>20</v>
      </c>
      <c r="B3" s="159"/>
      <c r="C3" s="159"/>
      <c r="D3" s="159"/>
      <c r="E3" s="159"/>
      <c r="F3" s="159"/>
      <c r="G3" s="159"/>
      <c r="H3" s="159"/>
    </row>
    <row r="4" spans="1:9" ht="49.5" customHeight="1">
      <c r="A4" s="78" t="s">
        <v>90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85</v>
      </c>
      <c r="G4" s="52" t="s">
        <v>86</v>
      </c>
      <c r="H4" s="52" t="s">
        <v>19</v>
      </c>
    </row>
    <row r="5" spans="1:9" ht="35.1" customHeight="1">
      <c r="A5" s="53" t="s">
        <v>16</v>
      </c>
      <c r="B5" s="81">
        <v>25.73</v>
      </c>
      <c r="C5" s="81">
        <v>23.4</v>
      </c>
      <c r="D5" s="80">
        <v>13.16</v>
      </c>
      <c r="E5" s="81">
        <v>0</v>
      </c>
      <c r="F5" s="119">
        <v>28.83</v>
      </c>
      <c r="G5" s="119">
        <v>44.3</v>
      </c>
      <c r="H5" s="81">
        <v>24.66</v>
      </c>
    </row>
    <row r="6" spans="1:9" ht="35.1" customHeight="1">
      <c r="A6" s="53" t="s">
        <v>17</v>
      </c>
      <c r="B6" s="81">
        <v>9.94</v>
      </c>
      <c r="C6" s="81">
        <v>15.32</v>
      </c>
      <c r="D6" s="80">
        <v>7.12</v>
      </c>
      <c r="E6" s="81">
        <v>0</v>
      </c>
      <c r="F6" s="119">
        <v>8.8800000000000008</v>
      </c>
      <c r="G6" s="119">
        <v>8.4600000000000009</v>
      </c>
      <c r="H6" s="81">
        <v>10.119999999999999</v>
      </c>
    </row>
    <row r="7" spans="1:9" ht="35.1" customHeight="1">
      <c r="A7" s="53" t="s">
        <v>71</v>
      </c>
      <c r="B7" s="81">
        <v>19.3</v>
      </c>
      <c r="C7" s="81">
        <v>18.46</v>
      </c>
      <c r="D7" s="80">
        <v>11.21</v>
      </c>
      <c r="E7" s="81">
        <v>100</v>
      </c>
      <c r="F7" s="119">
        <v>16.899999999999999</v>
      </c>
      <c r="G7" s="119">
        <v>16.41</v>
      </c>
      <c r="H7" s="81">
        <v>18.739999999999998</v>
      </c>
    </row>
    <row r="8" spans="1:9" ht="35.1" customHeight="1">
      <c r="A8" s="53" t="s">
        <v>5</v>
      </c>
      <c r="B8" s="81">
        <v>20.59</v>
      </c>
      <c r="C8" s="81">
        <v>17.55</v>
      </c>
      <c r="D8" s="80">
        <v>45.74</v>
      </c>
      <c r="E8" s="81">
        <v>0</v>
      </c>
      <c r="F8" s="119">
        <v>27.47</v>
      </c>
      <c r="G8" s="119">
        <v>18.88</v>
      </c>
      <c r="H8" s="81">
        <v>22.13</v>
      </c>
    </row>
    <row r="9" spans="1:9" ht="35.1" customHeight="1">
      <c r="A9" s="53" t="s">
        <v>69</v>
      </c>
      <c r="B9" s="81">
        <v>10.72</v>
      </c>
      <c r="C9" s="81">
        <v>6.9</v>
      </c>
      <c r="D9" s="80">
        <v>13.86</v>
      </c>
      <c r="E9" s="81">
        <v>0</v>
      </c>
      <c r="F9" s="119">
        <v>6.85</v>
      </c>
      <c r="G9" s="119">
        <v>4.78</v>
      </c>
      <c r="H9" s="81">
        <v>10.65</v>
      </c>
    </row>
    <row r="10" spans="1:9" ht="35.1" customHeight="1">
      <c r="A10" s="53" t="s">
        <v>70</v>
      </c>
      <c r="B10" s="81">
        <v>8.73</v>
      </c>
      <c r="C10" s="81">
        <v>9.81</v>
      </c>
      <c r="D10" s="80">
        <v>7.72</v>
      </c>
      <c r="E10" s="81">
        <v>0</v>
      </c>
      <c r="F10" s="119">
        <v>10.29</v>
      </c>
      <c r="G10" s="119">
        <v>6.39</v>
      </c>
      <c r="H10" s="81">
        <v>8.73</v>
      </c>
    </row>
    <row r="11" spans="1:9" ht="35.1" customHeight="1">
      <c r="A11" s="54" t="s">
        <v>74</v>
      </c>
      <c r="B11" s="81">
        <v>2.65</v>
      </c>
      <c r="C11" s="81">
        <v>2.66</v>
      </c>
      <c r="D11" s="80">
        <v>0.19</v>
      </c>
      <c r="E11" s="81">
        <v>0</v>
      </c>
      <c r="F11" s="119">
        <v>0.78</v>
      </c>
      <c r="G11" s="119">
        <v>0.34</v>
      </c>
      <c r="H11" s="81">
        <v>2.4700000000000002</v>
      </c>
    </row>
    <row r="12" spans="1:9" ht="35.1" customHeight="1">
      <c r="A12" s="53" t="s">
        <v>6</v>
      </c>
      <c r="B12" s="81">
        <v>1.31</v>
      </c>
      <c r="C12" s="81">
        <v>4.3099999999999996</v>
      </c>
      <c r="D12" s="80">
        <v>0.93</v>
      </c>
      <c r="E12" s="81">
        <v>0</v>
      </c>
      <c r="F12" s="119">
        <v>0</v>
      </c>
      <c r="G12" s="119">
        <v>0.15</v>
      </c>
      <c r="H12" s="81">
        <v>1.5</v>
      </c>
    </row>
    <row r="13" spans="1:9" ht="35.1" customHeight="1">
      <c r="A13" s="48" t="s">
        <v>36</v>
      </c>
      <c r="B13" s="81">
        <v>1.03</v>
      </c>
      <c r="C13" s="81">
        <v>1.59</v>
      </c>
      <c r="D13" s="80">
        <v>7.0000000000000007E-2</v>
      </c>
      <c r="E13" s="81">
        <v>0</v>
      </c>
      <c r="F13" s="119">
        <v>0</v>
      </c>
      <c r="G13" s="119">
        <v>0.28999999999999998</v>
      </c>
      <c r="H13" s="81">
        <v>1</v>
      </c>
    </row>
    <row r="14" spans="1:9" ht="35.1" customHeight="1">
      <c r="A14" s="55" t="s">
        <v>23</v>
      </c>
      <c r="B14" s="81">
        <v>100.00000000000001</v>
      </c>
      <c r="C14" s="119">
        <v>100.00000000000001</v>
      </c>
      <c r="D14" s="119">
        <v>100</v>
      </c>
      <c r="E14" s="119">
        <v>100</v>
      </c>
      <c r="F14" s="119">
        <v>100</v>
      </c>
      <c r="G14" s="119">
        <v>100.00000000000001</v>
      </c>
      <c r="H14" s="119">
        <v>100</v>
      </c>
    </row>
    <row r="15" spans="1:9" ht="35.1" customHeight="1">
      <c r="A15" s="56" t="s">
        <v>94</v>
      </c>
      <c r="B15" s="119">
        <v>85.56</v>
      </c>
      <c r="C15" s="119">
        <v>7.23</v>
      </c>
      <c r="D15" s="119">
        <v>7.06</v>
      </c>
      <c r="E15" s="119">
        <v>0.09</v>
      </c>
      <c r="F15" s="119">
        <v>0.02</v>
      </c>
      <c r="G15" s="119">
        <v>0.04</v>
      </c>
      <c r="H15" s="119">
        <v>100.00000000000001</v>
      </c>
      <c r="I15" s="57"/>
    </row>
    <row r="17" spans="2:17">
      <c r="O17" s="47"/>
      <c r="P17" s="47"/>
      <c r="Q17" s="47"/>
    </row>
    <row r="18" spans="2:17">
      <c r="H18" s="89"/>
    </row>
    <row r="19" spans="2:17">
      <c r="H19" s="89"/>
    </row>
    <row r="24" spans="2:17">
      <c r="H24" s="89"/>
    </row>
    <row r="32" spans="2:17">
      <c r="B32" s="90"/>
      <c r="C32" s="90"/>
      <c r="D32" s="90"/>
      <c r="E32" s="90"/>
      <c r="F32" s="90"/>
      <c r="G32" s="90"/>
      <c r="H32" s="90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4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48" t="s">
        <v>89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5.75" customHeight="1">
      <c r="B2" s="128"/>
      <c r="C2" s="128"/>
      <c r="D2" s="128"/>
      <c r="E2" s="128"/>
      <c r="F2" s="128"/>
      <c r="G2" s="128"/>
      <c r="H2" s="128"/>
      <c r="I2" s="128"/>
      <c r="M2" s="116" t="s">
        <v>11</v>
      </c>
    </row>
    <row r="3" spans="1:13" ht="30" customHeight="1">
      <c r="A3" s="141" t="s">
        <v>58</v>
      </c>
      <c r="B3" s="137" t="s">
        <v>13</v>
      </c>
      <c r="C3" s="137"/>
      <c r="D3" s="137" t="s">
        <v>14</v>
      </c>
      <c r="E3" s="137"/>
      <c r="F3" s="137" t="s">
        <v>25</v>
      </c>
      <c r="G3" s="137"/>
      <c r="H3" s="137" t="s">
        <v>37</v>
      </c>
      <c r="I3" s="137"/>
      <c r="J3" s="137" t="s">
        <v>85</v>
      </c>
      <c r="K3" s="137"/>
      <c r="L3" s="137" t="s">
        <v>86</v>
      </c>
      <c r="M3" s="137"/>
    </row>
    <row r="4" spans="1:13" ht="36.75" customHeight="1">
      <c r="A4" s="153"/>
      <c r="B4" s="122">
        <v>2020</v>
      </c>
      <c r="C4" s="122">
        <v>2021</v>
      </c>
      <c r="D4" s="99">
        <f>B4</f>
        <v>2020</v>
      </c>
      <c r="E4" s="104">
        <f t="shared" ref="E4:I4" si="0">C4</f>
        <v>2021</v>
      </c>
      <c r="F4" s="104">
        <f t="shared" si="0"/>
        <v>2020</v>
      </c>
      <c r="G4" s="104">
        <f t="shared" si="0"/>
        <v>2021</v>
      </c>
      <c r="H4" s="104">
        <f t="shared" si="0"/>
        <v>2020</v>
      </c>
      <c r="I4" s="104">
        <f t="shared" si="0"/>
        <v>2021</v>
      </c>
      <c r="J4" s="127">
        <f t="shared" ref="J4" si="1">H4</f>
        <v>2020</v>
      </c>
      <c r="K4" s="127">
        <f t="shared" ref="K4" si="2">I4</f>
        <v>2021</v>
      </c>
      <c r="L4" s="127">
        <f t="shared" ref="L4" si="3">J4</f>
        <v>2020</v>
      </c>
      <c r="M4" s="127">
        <f t="shared" ref="M4" si="4">K4</f>
        <v>2021</v>
      </c>
    </row>
    <row r="5" spans="1:13" ht="24.95" customHeight="1">
      <c r="A5" s="48" t="s">
        <v>16</v>
      </c>
      <c r="B5" s="67">
        <v>39940</v>
      </c>
      <c r="C5" s="67">
        <v>46167</v>
      </c>
      <c r="D5" s="67">
        <v>2991</v>
      </c>
      <c r="E5" s="67">
        <v>3371</v>
      </c>
      <c r="F5" s="67">
        <v>651</v>
      </c>
      <c r="G5" s="67">
        <v>1272</v>
      </c>
      <c r="H5" s="81">
        <v>0</v>
      </c>
      <c r="I5" s="81">
        <v>0</v>
      </c>
      <c r="J5" s="110">
        <v>0</v>
      </c>
      <c r="K5" s="110">
        <v>1</v>
      </c>
      <c r="L5" s="110">
        <v>0</v>
      </c>
      <c r="M5" s="110">
        <v>3</v>
      </c>
    </row>
    <row r="6" spans="1:13" ht="24.95" customHeight="1">
      <c r="A6" s="48" t="s">
        <v>17</v>
      </c>
      <c r="B6" s="67">
        <v>16940</v>
      </c>
      <c r="C6" s="67">
        <v>18515</v>
      </c>
      <c r="D6" s="67">
        <v>2195</v>
      </c>
      <c r="E6" s="67">
        <v>2360</v>
      </c>
      <c r="F6" s="67">
        <v>246</v>
      </c>
      <c r="G6" s="67">
        <v>716</v>
      </c>
      <c r="H6" s="81">
        <v>0</v>
      </c>
      <c r="I6" s="81">
        <v>0</v>
      </c>
      <c r="J6" s="110">
        <v>0</v>
      </c>
      <c r="K6" s="110">
        <v>0</v>
      </c>
      <c r="L6" s="110">
        <v>0</v>
      </c>
      <c r="M6" s="110">
        <v>0</v>
      </c>
    </row>
    <row r="7" spans="1:13" ht="24.95" customHeight="1">
      <c r="A7" s="48" t="s">
        <v>72</v>
      </c>
      <c r="B7" s="67">
        <v>27706</v>
      </c>
      <c r="C7" s="67">
        <v>34037</v>
      </c>
      <c r="D7" s="67">
        <v>2190</v>
      </c>
      <c r="E7" s="67">
        <v>2652</v>
      </c>
      <c r="F7" s="67">
        <v>996</v>
      </c>
      <c r="G7" s="67">
        <v>1409</v>
      </c>
      <c r="H7" s="67">
        <v>158</v>
      </c>
      <c r="I7" s="67">
        <v>119</v>
      </c>
      <c r="J7" s="129">
        <v>0</v>
      </c>
      <c r="K7" s="129">
        <v>0</v>
      </c>
      <c r="L7" s="129">
        <v>0</v>
      </c>
      <c r="M7" s="129">
        <v>0</v>
      </c>
    </row>
    <row r="8" spans="1:13" ht="24.95" customHeight="1">
      <c r="A8" s="48" t="s">
        <v>5</v>
      </c>
      <c r="B8" s="67">
        <v>33382</v>
      </c>
      <c r="C8" s="67">
        <v>37718</v>
      </c>
      <c r="D8" s="67">
        <v>2283</v>
      </c>
      <c r="E8" s="67">
        <v>2542</v>
      </c>
      <c r="F8" s="67">
        <v>2199</v>
      </c>
      <c r="G8" s="67">
        <v>5404</v>
      </c>
      <c r="H8" s="81">
        <v>0</v>
      </c>
      <c r="I8" s="81">
        <v>0</v>
      </c>
      <c r="J8" s="110">
        <v>0</v>
      </c>
      <c r="K8" s="110">
        <v>1</v>
      </c>
      <c r="L8" s="110">
        <v>0</v>
      </c>
      <c r="M8" s="110">
        <v>1</v>
      </c>
    </row>
    <row r="9" spans="1:13" ht="24.95" customHeight="1">
      <c r="A9" s="48" t="s">
        <v>69</v>
      </c>
      <c r="B9" s="67">
        <v>16781</v>
      </c>
      <c r="C9" s="67">
        <v>19219</v>
      </c>
      <c r="D9" s="67">
        <v>1016</v>
      </c>
      <c r="E9" s="67">
        <v>1089</v>
      </c>
      <c r="F9" s="67">
        <v>875</v>
      </c>
      <c r="G9" s="67">
        <v>1812</v>
      </c>
      <c r="H9" s="81">
        <v>0</v>
      </c>
      <c r="I9" s="81">
        <v>0</v>
      </c>
      <c r="J9" s="110">
        <v>0</v>
      </c>
      <c r="K9" s="110">
        <v>0</v>
      </c>
      <c r="L9" s="110">
        <v>0</v>
      </c>
      <c r="M9" s="110">
        <v>0</v>
      </c>
    </row>
    <row r="10" spans="1:13" ht="24.95" customHeight="1">
      <c r="A10" s="48" t="s">
        <v>70</v>
      </c>
      <c r="B10" s="67">
        <v>14646</v>
      </c>
      <c r="C10" s="67">
        <v>16133</v>
      </c>
      <c r="D10" s="67">
        <v>1487</v>
      </c>
      <c r="E10" s="67">
        <v>1546</v>
      </c>
      <c r="F10" s="67">
        <v>534</v>
      </c>
      <c r="G10" s="67">
        <v>926</v>
      </c>
      <c r="H10" s="81">
        <v>0</v>
      </c>
      <c r="I10" s="81">
        <v>0</v>
      </c>
      <c r="J10" s="110">
        <v>0</v>
      </c>
      <c r="K10" s="110">
        <v>0</v>
      </c>
      <c r="L10" s="110">
        <v>0</v>
      </c>
      <c r="M10" s="110">
        <v>0</v>
      </c>
    </row>
    <row r="11" spans="1:13" ht="24.95" customHeight="1">
      <c r="A11" s="50" t="s">
        <v>74</v>
      </c>
      <c r="B11" s="67">
        <v>4895</v>
      </c>
      <c r="C11" s="67">
        <v>5679</v>
      </c>
      <c r="D11" s="67">
        <v>423</v>
      </c>
      <c r="E11" s="67">
        <v>472</v>
      </c>
      <c r="F11" s="67">
        <v>4</v>
      </c>
      <c r="G11" s="67">
        <v>20</v>
      </c>
      <c r="H11" s="81">
        <v>0</v>
      </c>
      <c r="I11" s="81">
        <v>0</v>
      </c>
      <c r="J11" s="110">
        <v>0</v>
      </c>
      <c r="K11" s="110">
        <v>0</v>
      </c>
      <c r="L11" s="110">
        <v>0</v>
      </c>
      <c r="M11" s="110">
        <v>0</v>
      </c>
    </row>
    <row r="12" spans="1:13" ht="24.75" customHeight="1">
      <c r="A12" s="48" t="s">
        <v>6</v>
      </c>
      <c r="B12" s="67">
        <v>2280</v>
      </c>
      <c r="C12" s="67">
        <v>2679</v>
      </c>
      <c r="D12" s="67">
        <v>680</v>
      </c>
      <c r="E12" s="67">
        <v>761</v>
      </c>
      <c r="F12" s="67">
        <v>76</v>
      </c>
      <c r="G12" s="67">
        <v>87</v>
      </c>
      <c r="H12" s="81">
        <v>0</v>
      </c>
      <c r="I12" s="81">
        <v>0</v>
      </c>
      <c r="J12" s="110">
        <v>0</v>
      </c>
      <c r="K12" s="110">
        <v>0</v>
      </c>
      <c r="L12" s="110">
        <v>0</v>
      </c>
      <c r="M12" s="110">
        <v>0</v>
      </c>
    </row>
    <row r="13" spans="1:13" ht="24.95" customHeight="1">
      <c r="A13" s="48" t="s">
        <v>36</v>
      </c>
      <c r="B13" s="67">
        <v>2051</v>
      </c>
      <c r="C13" s="67">
        <v>2250</v>
      </c>
      <c r="D13" s="67">
        <v>282</v>
      </c>
      <c r="E13" s="67">
        <v>297</v>
      </c>
      <c r="F13" s="67">
        <v>3</v>
      </c>
      <c r="G13" s="67">
        <v>11</v>
      </c>
      <c r="H13" s="81">
        <v>0</v>
      </c>
      <c r="I13" s="81">
        <v>0</v>
      </c>
      <c r="J13" s="110">
        <v>0</v>
      </c>
      <c r="K13" s="110">
        <v>0</v>
      </c>
      <c r="L13" s="110">
        <v>0</v>
      </c>
      <c r="M13" s="110">
        <v>0</v>
      </c>
    </row>
    <row r="14" spans="1:13" ht="24.95" customHeight="1">
      <c r="A14" s="48" t="s">
        <v>19</v>
      </c>
      <c r="B14" s="67">
        <v>158621</v>
      </c>
      <c r="C14" s="67">
        <v>182397</v>
      </c>
      <c r="D14" s="67">
        <v>13547</v>
      </c>
      <c r="E14" s="67">
        <v>15090</v>
      </c>
      <c r="F14" s="67">
        <v>5584</v>
      </c>
      <c r="G14" s="67">
        <v>11657</v>
      </c>
      <c r="H14" s="67">
        <v>158</v>
      </c>
      <c r="I14" s="67">
        <v>119</v>
      </c>
      <c r="J14" s="129">
        <v>0</v>
      </c>
      <c r="K14" s="129">
        <v>2</v>
      </c>
      <c r="L14" s="129">
        <v>0</v>
      </c>
      <c r="M14" s="129">
        <v>4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4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48" t="s">
        <v>26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customHeight="1">
      <c r="B2" s="128"/>
      <c r="C2" s="128"/>
      <c r="D2" s="128"/>
      <c r="E2" s="128"/>
      <c r="F2" s="128"/>
      <c r="G2" s="128"/>
      <c r="H2" s="128"/>
      <c r="I2" s="128"/>
      <c r="M2" s="116" t="s">
        <v>20</v>
      </c>
    </row>
    <row r="3" spans="1:13" ht="30" customHeight="1">
      <c r="A3" s="141" t="s">
        <v>59</v>
      </c>
      <c r="B3" s="146" t="s">
        <v>13</v>
      </c>
      <c r="C3" s="160"/>
      <c r="D3" s="146" t="s">
        <v>14</v>
      </c>
      <c r="E3" s="160"/>
      <c r="F3" s="146" t="s">
        <v>25</v>
      </c>
      <c r="G3" s="147"/>
      <c r="H3" s="146" t="s">
        <v>38</v>
      </c>
      <c r="I3" s="147"/>
      <c r="J3" s="146" t="s">
        <v>85</v>
      </c>
      <c r="K3" s="147"/>
      <c r="L3" s="146" t="s">
        <v>86</v>
      </c>
      <c r="M3" s="147"/>
    </row>
    <row r="4" spans="1:13" ht="41.25" customHeight="1">
      <c r="A4" s="142"/>
      <c r="B4" s="58">
        <f>'Таблица № 2.2-ПОД'!B4:B4</f>
        <v>2020</v>
      </c>
      <c r="C4" s="58">
        <f>'Таблица № 2.2-ПОД'!C4:C4</f>
        <v>2021</v>
      </c>
      <c r="D4" s="58">
        <f>'Таблица № 2.2-ПОД'!D4:D4</f>
        <v>2020</v>
      </c>
      <c r="E4" s="58">
        <f>'Таблица № 2.2-ПОД'!E4:E4</f>
        <v>2021</v>
      </c>
      <c r="F4" s="58">
        <f>'Таблица № 2.2-ПОД'!F4:F4</f>
        <v>2020</v>
      </c>
      <c r="G4" s="58">
        <f>'Таблица № 2.2-ПОД'!G4:G4</f>
        <v>2021</v>
      </c>
      <c r="H4" s="58">
        <f>'Таблица № 2.2-ПОД'!H4:H4</f>
        <v>2020</v>
      </c>
      <c r="I4" s="58">
        <f>'Таблица № 2.2-ПОД'!I4:I4</f>
        <v>2021</v>
      </c>
      <c r="J4" s="58">
        <f>'Таблица № 2.2-ПОД'!J4:J4</f>
        <v>2020</v>
      </c>
      <c r="K4" s="58">
        <f>'Таблица № 2.2-ПОД'!K4:K4</f>
        <v>2021</v>
      </c>
      <c r="L4" s="58">
        <f>'Таблица № 2.2-ПОД'!L4:L4</f>
        <v>2020</v>
      </c>
      <c r="M4" s="58">
        <f>'Таблица № 2.2-ПОД'!M4:M4</f>
        <v>2021</v>
      </c>
    </row>
    <row r="5" spans="1:13" ht="24.95" customHeight="1">
      <c r="A5" s="48" t="s">
        <v>16</v>
      </c>
      <c r="B5" s="83">
        <v>25.18</v>
      </c>
      <c r="C5" s="83">
        <v>25.31</v>
      </c>
      <c r="D5" s="83">
        <v>22.08</v>
      </c>
      <c r="E5" s="83">
        <v>22.34</v>
      </c>
      <c r="F5" s="83">
        <v>11.66</v>
      </c>
      <c r="G5" s="59">
        <v>10.91</v>
      </c>
      <c r="H5" s="81">
        <v>0</v>
      </c>
      <c r="I5" s="81">
        <v>0</v>
      </c>
      <c r="J5" s="119">
        <v>0</v>
      </c>
      <c r="K5" s="119">
        <v>50</v>
      </c>
      <c r="L5" s="119">
        <v>0</v>
      </c>
      <c r="M5" s="119">
        <v>75</v>
      </c>
    </row>
    <row r="6" spans="1:13" ht="24.95" customHeight="1">
      <c r="A6" s="48" t="s">
        <v>17</v>
      </c>
      <c r="B6" s="83">
        <v>10.68</v>
      </c>
      <c r="C6" s="83">
        <v>10.15</v>
      </c>
      <c r="D6" s="83">
        <v>16.2</v>
      </c>
      <c r="E6" s="83">
        <v>15.64</v>
      </c>
      <c r="F6" s="83">
        <v>4.41</v>
      </c>
      <c r="G6" s="59">
        <v>6.14</v>
      </c>
      <c r="H6" s="81">
        <v>0</v>
      </c>
      <c r="I6" s="81">
        <v>0</v>
      </c>
      <c r="J6" s="119">
        <v>0</v>
      </c>
      <c r="K6" s="119">
        <v>0</v>
      </c>
      <c r="L6" s="119">
        <v>0</v>
      </c>
      <c r="M6" s="119">
        <v>0</v>
      </c>
    </row>
    <row r="7" spans="1:13" ht="24.95" customHeight="1">
      <c r="A7" s="48" t="s">
        <v>72</v>
      </c>
      <c r="B7" s="83">
        <v>17.47</v>
      </c>
      <c r="C7" s="83">
        <v>18.66</v>
      </c>
      <c r="D7" s="83">
        <v>16.170000000000002</v>
      </c>
      <c r="E7" s="83">
        <v>17.57</v>
      </c>
      <c r="F7" s="83">
        <v>17.84</v>
      </c>
      <c r="G7" s="59">
        <v>12.09</v>
      </c>
      <c r="H7" s="59">
        <v>100</v>
      </c>
      <c r="I7" s="59">
        <v>100</v>
      </c>
      <c r="J7" s="119">
        <v>0</v>
      </c>
      <c r="K7" s="119">
        <v>0</v>
      </c>
      <c r="L7" s="119">
        <v>0</v>
      </c>
      <c r="M7" s="119">
        <v>0</v>
      </c>
    </row>
    <row r="8" spans="1:13" ht="24.95" customHeight="1">
      <c r="A8" s="48" t="s">
        <v>5</v>
      </c>
      <c r="B8" s="83">
        <v>21.04</v>
      </c>
      <c r="C8" s="83">
        <v>20.68</v>
      </c>
      <c r="D8" s="83">
        <v>16.850000000000001</v>
      </c>
      <c r="E8" s="83">
        <v>16.850000000000001</v>
      </c>
      <c r="F8" s="83">
        <v>39.380000000000003</v>
      </c>
      <c r="G8" s="59">
        <v>46.36</v>
      </c>
      <c r="H8" s="81">
        <v>0</v>
      </c>
      <c r="I8" s="81">
        <v>0</v>
      </c>
      <c r="J8" s="119">
        <v>0</v>
      </c>
      <c r="K8" s="119">
        <v>50</v>
      </c>
      <c r="L8" s="119">
        <v>0</v>
      </c>
      <c r="M8" s="119">
        <v>25</v>
      </c>
    </row>
    <row r="9" spans="1:13" ht="24.95" customHeight="1">
      <c r="A9" s="48" t="s">
        <v>69</v>
      </c>
      <c r="B9" s="72">
        <v>10.58</v>
      </c>
      <c r="C9" s="83">
        <v>10.54</v>
      </c>
      <c r="D9" s="83">
        <v>7.5</v>
      </c>
      <c r="E9" s="83">
        <v>7.22</v>
      </c>
      <c r="F9" s="83">
        <v>15.67</v>
      </c>
      <c r="G9" s="59">
        <v>15.54</v>
      </c>
      <c r="H9" s="81">
        <v>0</v>
      </c>
      <c r="I9" s="81">
        <v>0</v>
      </c>
      <c r="J9" s="119">
        <v>0</v>
      </c>
      <c r="K9" s="119">
        <v>0</v>
      </c>
      <c r="L9" s="119">
        <v>0</v>
      </c>
      <c r="M9" s="119">
        <v>0</v>
      </c>
    </row>
    <row r="10" spans="1:13" ht="24.95" customHeight="1">
      <c r="A10" s="48" t="s">
        <v>70</v>
      </c>
      <c r="B10" s="83">
        <v>9.23</v>
      </c>
      <c r="C10" s="83">
        <v>8.85</v>
      </c>
      <c r="D10" s="83">
        <v>10.98</v>
      </c>
      <c r="E10" s="83">
        <v>10.24</v>
      </c>
      <c r="F10" s="83">
        <v>9.56</v>
      </c>
      <c r="G10" s="59">
        <v>7.94</v>
      </c>
      <c r="H10" s="81">
        <v>0</v>
      </c>
      <c r="I10" s="81">
        <v>0</v>
      </c>
      <c r="J10" s="119">
        <v>0</v>
      </c>
      <c r="K10" s="119">
        <v>0</v>
      </c>
      <c r="L10" s="119">
        <v>0</v>
      </c>
      <c r="M10" s="119">
        <v>0</v>
      </c>
    </row>
    <row r="11" spans="1:13" ht="24.95" customHeight="1">
      <c r="A11" s="50" t="s">
        <v>74</v>
      </c>
      <c r="B11" s="83">
        <v>3.09</v>
      </c>
      <c r="C11" s="83">
        <v>3.11</v>
      </c>
      <c r="D11" s="83">
        <v>3.12</v>
      </c>
      <c r="E11" s="83">
        <v>3.13</v>
      </c>
      <c r="F11" s="83">
        <v>7.0000000000000007E-2</v>
      </c>
      <c r="G11" s="59">
        <v>0.17</v>
      </c>
      <c r="H11" s="81">
        <v>0</v>
      </c>
      <c r="I11" s="81">
        <v>0</v>
      </c>
      <c r="J11" s="119">
        <v>0</v>
      </c>
      <c r="K11" s="119">
        <v>0</v>
      </c>
      <c r="L11" s="119">
        <v>0</v>
      </c>
      <c r="M11" s="119">
        <v>0</v>
      </c>
    </row>
    <row r="12" spans="1:13" ht="24.95" customHeight="1">
      <c r="A12" s="48" t="s">
        <v>6</v>
      </c>
      <c r="B12" s="83">
        <v>1.44</v>
      </c>
      <c r="C12" s="83">
        <v>1.47</v>
      </c>
      <c r="D12" s="83">
        <v>5.0199999999999996</v>
      </c>
      <c r="E12" s="83">
        <v>5.04</v>
      </c>
      <c r="F12" s="83">
        <v>1.36</v>
      </c>
      <c r="G12" s="59">
        <v>0.75</v>
      </c>
      <c r="H12" s="81">
        <v>0</v>
      </c>
      <c r="I12" s="81">
        <v>0</v>
      </c>
      <c r="J12" s="119">
        <v>0</v>
      </c>
      <c r="K12" s="119">
        <v>0</v>
      </c>
      <c r="L12" s="119">
        <v>0</v>
      </c>
      <c r="M12" s="119">
        <v>0</v>
      </c>
    </row>
    <row r="13" spans="1:13" ht="24.95" customHeight="1">
      <c r="A13" s="48" t="s">
        <v>36</v>
      </c>
      <c r="B13" s="83">
        <v>1.29</v>
      </c>
      <c r="C13" s="83">
        <v>1.23</v>
      </c>
      <c r="D13" s="83">
        <v>2.08</v>
      </c>
      <c r="E13" s="83">
        <v>1.97</v>
      </c>
      <c r="F13" s="83">
        <v>0.05</v>
      </c>
      <c r="G13" s="59">
        <v>0.1</v>
      </c>
      <c r="H13" s="81">
        <v>0</v>
      </c>
      <c r="I13" s="81">
        <v>0</v>
      </c>
      <c r="J13" s="119">
        <v>0</v>
      </c>
      <c r="K13" s="119">
        <v>0</v>
      </c>
      <c r="L13" s="119">
        <v>0</v>
      </c>
      <c r="M13" s="119">
        <v>0</v>
      </c>
    </row>
    <row r="14" spans="1:13" ht="24.95" customHeight="1">
      <c r="A14" s="48" t="s">
        <v>19</v>
      </c>
      <c r="B14" s="83">
        <v>100.00000000000001</v>
      </c>
      <c r="C14" s="83">
        <v>100</v>
      </c>
      <c r="D14" s="83">
        <v>100.00000000000001</v>
      </c>
      <c r="E14" s="83">
        <v>100</v>
      </c>
      <c r="F14" s="83">
        <v>99.999999999999986</v>
      </c>
      <c r="G14" s="83">
        <v>99.999999999999986</v>
      </c>
      <c r="H14" s="83">
        <v>100</v>
      </c>
      <c r="I14" s="83">
        <v>100</v>
      </c>
      <c r="J14" s="119">
        <v>0</v>
      </c>
      <c r="K14" s="119">
        <v>100</v>
      </c>
      <c r="L14" s="119">
        <v>0</v>
      </c>
      <c r="M14" s="119"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46"/>
  <sheetViews>
    <sheetView showGridLines="0" zoomScale="80" zoomScaleNormal="80" workbookViewId="0">
      <selection activeCell="P46" sqref="P46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7.85546875" style="60" customWidth="1"/>
    <col min="6" max="7" width="6.7109375" style="60" customWidth="1"/>
    <col min="8" max="8" width="7.85546875" style="60" customWidth="1"/>
    <col min="9" max="10" width="6.7109375" style="60" customWidth="1"/>
    <col min="11" max="11" width="9.140625" style="60" customWidth="1"/>
    <col min="12" max="12" width="8.28515625" style="60" bestFit="1" customWidth="1"/>
    <col min="13" max="14" width="6.7109375" style="60" customWidth="1"/>
    <col min="15" max="15" width="7.7109375" style="60" customWidth="1"/>
    <col min="16" max="17" width="6.7109375" style="60" customWidth="1"/>
    <col min="18" max="18" width="8.42578125" style="60" customWidth="1"/>
    <col min="19" max="28" width="6.7109375" style="60" customWidth="1"/>
    <col min="29" max="29" width="8.28515625" style="60" bestFit="1" customWidth="1"/>
    <col min="30" max="30" width="9.42578125" style="60" bestFit="1" customWidth="1"/>
    <col min="31" max="32" width="8.140625" style="60" customWidth="1"/>
    <col min="33" max="33" width="9.42578125" style="60" customWidth="1"/>
    <col min="34" max="16384" width="9.140625" style="60"/>
  </cols>
  <sheetData>
    <row r="1" spans="1:245" ht="23.25" customHeight="1">
      <c r="A1" s="140" t="s">
        <v>95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</row>
    <row r="2" spans="1:245" ht="15" customHeight="1">
      <c r="A2" s="151" t="s">
        <v>11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</row>
    <row r="3" spans="1:245" s="61" customFormat="1" ht="59.25" customHeight="1">
      <c r="A3" s="161" t="s">
        <v>65</v>
      </c>
      <c r="B3" s="146" t="s">
        <v>3</v>
      </c>
      <c r="C3" s="163"/>
      <c r="D3" s="164"/>
      <c r="E3" s="146" t="s">
        <v>27</v>
      </c>
      <c r="F3" s="160"/>
      <c r="G3" s="165"/>
      <c r="H3" s="146" t="s">
        <v>75</v>
      </c>
      <c r="I3" s="160"/>
      <c r="J3" s="160"/>
      <c r="K3" s="147"/>
      <c r="L3" s="146" t="s">
        <v>5</v>
      </c>
      <c r="M3" s="160"/>
      <c r="N3" s="166"/>
      <c r="O3" s="146" t="s">
        <v>69</v>
      </c>
      <c r="P3" s="160"/>
      <c r="Q3" s="167"/>
      <c r="R3" s="146" t="s">
        <v>76</v>
      </c>
      <c r="S3" s="160"/>
      <c r="T3" s="166"/>
      <c r="U3" s="146" t="s">
        <v>74</v>
      </c>
      <c r="V3" s="160"/>
      <c r="W3" s="168"/>
      <c r="X3" s="146" t="s">
        <v>6</v>
      </c>
      <c r="Y3" s="160"/>
      <c r="Z3" s="147"/>
      <c r="AA3" s="146" t="s">
        <v>49</v>
      </c>
      <c r="AB3" s="160"/>
      <c r="AC3" s="147"/>
      <c r="AD3" s="146" t="s">
        <v>23</v>
      </c>
      <c r="AE3" s="160"/>
      <c r="AF3" s="160"/>
      <c r="AG3" s="147"/>
    </row>
    <row r="4" spans="1:245" ht="15.75">
      <c r="A4" s="162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62" t="s">
        <v>21</v>
      </c>
      <c r="AE4" s="62" t="s">
        <v>22</v>
      </c>
      <c r="AF4" s="62" t="s">
        <v>15</v>
      </c>
      <c r="AG4" s="62" t="s">
        <v>37</v>
      </c>
    </row>
    <row r="5" spans="1:245" s="64" customFormat="1" ht="39.75" customHeight="1">
      <c r="A5" s="63" t="s">
        <v>28</v>
      </c>
      <c r="B5" s="98">
        <v>15871</v>
      </c>
      <c r="C5" s="98">
        <v>1028</v>
      </c>
      <c r="D5" s="98">
        <v>311</v>
      </c>
      <c r="E5" s="98">
        <v>6480</v>
      </c>
      <c r="F5" s="98">
        <v>780</v>
      </c>
      <c r="G5" s="98">
        <v>105</v>
      </c>
      <c r="H5" s="98">
        <v>12009</v>
      </c>
      <c r="I5" s="98">
        <v>846</v>
      </c>
      <c r="J5" s="98">
        <v>1004</v>
      </c>
      <c r="K5" s="98">
        <v>25</v>
      </c>
      <c r="L5" s="98">
        <v>13212</v>
      </c>
      <c r="M5" s="98">
        <v>770</v>
      </c>
      <c r="N5" s="98">
        <v>1641</v>
      </c>
      <c r="O5" s="98">
        <v>6509</v>
      </c>
      <c r="P5" s="98">
        <v>367</v>
      </c>
      <c r="Q5" s="98">
        <v>442</v>
      </c>
      <c r="R5" s="98">
        <v>5694</v>
      </c>
      <c r="S5" s="98">
        <v>518</v>
      </c>
      <c r="T5" s="98">
        <v>233</v>
      </c>
      <c r="U5" s="98">
        <v>2571</v>
      </c>
      <c r="V5" s="98">
        <v>208</v>
      </c>
      <c r="W5" s="98">
        <v>1</v>
      </c>
      <c r="X5" s="98">
        <v>1149</v>
      </c>
      <c r="Y5" s="98">
        <v>321</v>
      </c>
      <c r="Z5" s="98">
        <v>36</v>
      </c>
      <c r="AA5" s="98">
        <v>1000</v>
      </c>
      <c r="AB5" s="98">
        <v>131</v>
      </c>
      <c r="AC5" s="98">
        <v>3</v>
      </c>
      <c r="AD5" s="98">
        <f>B5+E5+H5+L5+O5+R5+U5+X5+AA5</f>
        <v>64495</v>
      </c>
      <c r="AE5" s="98">
        <f t="shared" ref="AE5:AF7" si="0">C5+F5+I5+M5+P5+S5+V5+Y5+AB5</f>
        <v>4969</v>
      </c>
      <c r="AF5" s="98">
        <f t="shared" si="0"/>
        <v>3776</v>
      </c>
      <c r="AG5" s="98">
        <f>K5</f>
        <v>25</v>
      </c>
      <c r="AH5" s="60"/>
      <c r="AI5" s="60"/>
      <c r="AJ5" s="60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</row>
    <row r="6" spans="1:245" s="64" customFormat="1" ht="39.75" customHeight="1">
      <c r="A6" s="63" t="s">
        <v>29</v>
      </c>
      <c r="B6" s="98">
        <v>30296</v>
      </c>
      <c r="C6" s="98">
        <v>2343</v>
      </c>
      <c r="D6" s="98">
        <v>941</v>
      </c>
      <c r="E6" s="98">
        <v>12035</v>
      </c>
      <c r="F6" s="98">
        <v>1580</v>
      </c>
      <c r="G6" s="98">
        <v>604</v>
      </c>
      <c r="H6" s="98">
        <v>22028</v>
      </c>
      <c r="I6" s="98">
        <v>1806</v>
      </c>
      <c r="J6" s="98">
        <v>302</v>
      </c>
      <c r="K6" s="98">
        <v>91</v>
      </c>
      <c r="L6" s="98">
        <v>24506</v>
      </c>
      <c r="M6" s="98">
        <v>1772</v>
      </c>
      <c r="N6" s="98">
        <v>3708</v>
      </c>
      <c r="O6" s="98">
        <v>12710</v>
      </c>
      <c r="P6" s="98">
        <v>722</v>
      </c>
      <c r="Q6" s="98">
        <v>1361</v>
      </c>
      <c r="R6" s="98">
        <v>10439</v>
      </c>
      <c r="S6" s="98">
        <v>1028</v>
      </c>
      <c r="T6" s="98">
        <v>677</v>
      </c>
      <c r="U6" s="98">
        <v>3108</v>
      </c>
      <c r="V6" s="98">
        <v>264</v>
      </c>
      <c r="W6" s="98">
        <v>19</v>
      </c>
      <c r="X6" s="98">
        <v>1530</v>
      </c>
      <c r="Y6" s="98">
        <v>440</v>
      </c>
      <c r="Z6" s="98">
        <v>49</v>
      </c>
      <c r="AA6" s="98">
        <v>1250</v>
      </c>
      <c r="AB6" s="98">
        <v>166</v>
      </c>
      <c r="AC6" s="98">
        <v>8</v>
      </c>
      <c r="AD6" s="98">
        <f t="shared" ref="AD6:AD7" si="1">B6+E6+H6+L6+O6+R6+U6+X6+AA6</f>
        <v>117902</v>
      </c>
      <c r="AE6" s="98">
        <f t="shared" si="0"/>
        <v>10121</v>
      </c>
      <c r="AF6" s="98">
        <f t="shared" si="0"/>
        <v>7669</v>
      </c>
      <c r="AG6" s="98">
        <f t="shared" ref="AG6:AG8" si="2">K6</f>
        <v>91</v>
      </c>
      <c r="AH6" s="60"/>
      <c r="AI6" s="60"/>
      <c r="AJ6" s="60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</row>
    <row r="7" spans="1:245" ht="37.5" customHeight="1">
      <c r="A7" s="63" t="s">
        <v>50</v>
      </c>
      <c r="B7" s="98">
        <v>0</v>
      </c>
      <c r="C7" s="98">
        <v>0</v>
      </c>
      <c r="D7" s="98">
        <v>20</v>
      </c>
      <c r="E7" s="98">
        <v>0</v>
      </c>
      <c r="F7" s="98">
        <v>0</v>
      </c>
      <c r="G7" s="98">
        <v>7</v>
      </c>
      <c r="H7" s="98">
        <v>0</v>
      </c>
      <c r="I7" s="98">
        <v>0</v>
      </c>
      <c r="J7" s="98">
        <v>103</v>
      </c>
      <c r="K7" s="98">
        <v>3</v>
      </c>
      <c r="L7" s="98">
        <v>0</v>
      </c>
      <c r="M7" s="98">
        <v>0</v>
      </c>
      <c r="N7" s="98">
        <v>55</v>
      </c>
      <c r="O7" s="98">
        <v>0</v>
      </c>
      <c r="P7" s="98">
        <v>0</v>
      </c>
      <c r="Q7" s="98">
        <v>9</v>
      </c>
      <c r="R7" s="98">
        <v>0</v>
      </c>
      <c r="S7" s="98">
        <v>0</v>
      </c>
      <c r="T7" s="98">
        <v>16</v>
      </c>
      <c r="U7" s="98">
        <v>0</v>
      </c>
      <c r="V7" s="98">
        <v>0</v>
      </c>
      <c r="W7" s="98">
        <v>0</v>
      </c>
      <c r="X7" s="98">
        <v>0</v>
      </c>
      <c r="Y7" s="98">
        <v>0</v>
      </c>
      <c r="Z7" s="98">
        <v>2</v>
      </c>
      <c r="AA7" s="98">
        <v>0</v>
      </c>
      <c r="AB7" s="98">
        <v>0</v>
      </c>
      <c r="AC7" s="98">
        <v>0</v>
      </c>
      <c r="AD7" s="98">
        <f t="shared" si="1"/>
        <v>0</v>
      </c>
      <c r="AE7" s="98">
        <f t="shared" si="0"/>
        <v>0</v>
      </c>
      <c r="AF7" s="98">
        <f t="shared" si="0"/>
        <v>212</v>
      </c>
      <c r="AG7" s="98">
        <f t="shared" si="2"/>
        <v>3</v>
      </c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</row>
    <row r="8" spans="1:245" s="64" customFormat="1" ht="43.5" customHeight="1">
      <c r="A8" s="63" t="s">
        <v>31</v>
      </c>
      <c r="B8" s="98">
        <v>46167</v>
      </c>
      <c r="C8" s="98">
        <v>3371</v>
      </c>
      <c r="D8" s="98">
        <v>1272</v>
      </c>
      <c r="E8" s="98">
        <v>18515</v>
      </c>
      <c r="F8" s="98">
        <v>2360</v>
      </c>
      <c r="G8" s="98">
        <v>716</v>
      </c>
      <c r="H8" s="98">
        <v>34037</v>
      </c>
      <c r="I8" s="98">
        <v>2652</v>
      </c>
      <c r="J8" s="98">
        <v>1409</v>
      </c>
      <c r="K8" s="98">
        <v>119</v>
      </c>
      <c r="L8" s="98">
        <v>37718</v>
      </c>
      <c r="M8" s="98">
        <v>2542</v>
      </c>
      <c r="N8" s="98">
        <v>5404</v>
      </c>
      <c r="O8" s="98">
        <v>19219</v>
      </c>
      <c r="P8" s="98">
        <v>1089</v>
      </c>
      <c r="Q8" s="98">
        <v>1812</v>
      </c>
      <c r="R8" s="98">
        <v>16133</v>
      </c>
      <c r="S8" s="98">
        <v>1546</v>
      </c>
      <c r="T8" s="98">
        <v>926</v>
      </c>
      <c r="U8" s="98">
        <v>5679</v>
      </c>
      <c r="V8" s="98">
        <v>472</v>
      </c>
      <c r="W8" s="98">
        <v>20</v>
      </c>
      <c r="X8" s="98">
        <v>2679</v>
      </c>
      <c r="Y8" s="98">
        <v>761</v>
      </c>
      <c r="Z8" s="98">
        <v>87</v>
      </c>
      <c r="AA8" s="98">
        <v>2250</v>
      </c>
      <c r="AB8" s="98">
        <v>297</v>
      </c>
      <c r="AC8" s="98">
        <v>11</v>
      </c>
      <c r="AD8" s="98">
        <f>B8+E8+H8+L8+O8+R8+U8+X8+AA8</f>
        <v>182397</v>
      </c>
      <c r="AE8" s="98">
        <f t="shared" ref="AE8" si="3">C8+F8+I8+M8+P8+S8+V8+Y8+AB8</f>
        <v>15090</v>
      </c>
      <c r="AF8" s="98">
        <f t="shared" ref="AF8" si="4">D8+G8+J8+N8+Q8+T8+W8+Z8+AC8</f>
        <v>11657</v>
      </c>
      <c r="AG8" s="98">
        <f t="shared" si="2"/>
        <v>119</v>
      </c>
      <c r="AH8" s="60"/>
      <c r="AI8" s="60"/>
      <c r="AJ8" s="60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</row>
    <row r="9" spans="1:245" s="66" customFormat="1" ht="15" customHeight="1"/>
    <row r="46" spans="16:16" ht="15.75">
      <c r="P46" s="130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32" width="8" style="60" customWidth="1"/>
    <col min="33" max="33" width="9.5703125" style="60" bestFit="1" customWidth="1"/>
    <col min="34" max="16384" width="9.140625" style="60"/>
  </cols>
  <sheetData>
    <row r="1" spans="1:33" ht="23.25" customHeight="1">
      <c r="A1" s="140" t="s">
        <v>96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</row>
    <row r="2" spans="1:33" ht="15" customHeight="1">
      <c r="A2" s="169" t="s">
        <v>20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</row>
    <row r="3" spans="1:33" s="61" customFormat="1" ht="45" customHeight="1">
      <c r="A3" s="161" t="s">
        <v>60</v>
      </c>
      <c r="B3" s="137" t="s">
        <v>3</v>
      </c>
      <c r="C3" s="137"/>
      <c r="D3" s="170"/>
      <c r="E3" s="137" t="s">
        <v>32</v>
      </c>
      <c r="F3" s="137"/>
      <c r="G3" s="170"/>
      <c r="H3" s="146" t="s">
        <v>77</v>
      </c>
      <c r="I3" s="160"/>
      <c r="J3" s="160"/>
      <c r="K3" s="147"/>
      <c r="L3" s="137" t="s">
        <v>5</v>
      </c>
      <c r="M3" s="137"/>
      <c r="N3" s="171"/>
      <c r="O3" s="146" t="s">
        <v>69</v>
      </c>
      <c r="P3" s="160"/>
      <c r="Q3" s="167"/>
      <c r="R3" s="137" t="s">
        <v>33</v>
      </c>
      <c r="S3" s="137"/>
      <c r="T3" s="171"/>
      <c r="U3" s="137" t="s">
        <v>18</v>
      </c>
      <c r="V3" s="137"/>
      <c r="W3" s="171"/>
      <c r="X3" s="146" t="s">
        <v>6</v>
      </c>
      <c r="Y3" s="160"/>
      <c r="Z3" s="147"/>
      <c r="AA3" s="146" t="s">
        <v>49</v>
      </c>
      <c r="AB3" s="160"/>
      <c r="AC3" s="147"/>
      <c r="AD3" s="146" t="s">
        <v>23</v>
      </c>
      <c r="AE3" s="160"/>
      <c r="AF3" s="160"/>
      <c r="AG3" s="147"/>
    </row>
    <row r="4" spans="1:33" ht="24.75" customHeight="1">
      <c r="A4" s="162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62" t="s">
        <v>21</v>
      </c>
      <c r="AE4" s="62" t="s">
        <v>22</v>
      </c>
      <c r="AF4" s="62" t="s">
        <v>15</v>
      </c>
      <c r="AG4" s="62" t="s">
        <v>37</v>
      </c>
    </row>
    <row r="5" spans="1:33" s="41" customFormat="1" ht="39.950000000000003" customHeight="1">
      <c r="A5" s="63" t="s">
        <v>28</v>
      </c>
      <c r="B5" s="59">
        <v>34.380000000000003</v>
      </c>
      <c r="C5" s="59">
        <v>30.5</v>
      </c>
      <c r="D5" s="59">
        <v>24.45</v>
      </c>
      <c r="E5" s="59">
        <v>35</v>
      </c>
      <c r="F5" s="59">
        <v>33.049999999999997</v>
      </c>
      <c r="G5" s="59">
        <v>14.66</v>
      </c>
      <c r="H5" s="59">
        <v>35.28</v>
      </c>
      <c r="I5" s="59">
        <v>31.9</v>
      </c>
      <c r="J5" s="59">
        <v>71.260000000000005</v>
      </c>
      <c r="K5" s="59">
        <v>21.01</v>
      </c>
      <c r="L5" s="59">
        <v>35.03</v>
      </c>
      <c r="M5" s="59">
        <v>30.29</v>
      </c>
      <c r="N5" s="59">
        <v>30.37</v>
      </c>
      <c r="O5" s="59">
        <v>33.869999999999997</v>
      </c>
      <c r="P5" s="59">
        <v>33.700000000000003</v>
      </c>
      <c r="Q5" s="59">
        <v>24.39</v>
      </c>
      <c r="R5" s="59">
        <v>35.29</v>
      </c>
      <c r="S5" s="59">
        <v>33.51</v>
      </c>
      <c r="T5" s="59">
        <v>25.16</v>
      </c>
      <c r="U5" s="59">
        <v>45.27</v>
      </c>
      <c r="V5" s="59">
        <v>44.07</v>
      </c>
      <c r="W5" s="59">
        <v>5</v>
      </c>
      <c r="X5" s="59">
        <v>42.89</v>
      </c>
      <c r="Y5" s="59">
        <v>42.18</v>
      </c>
      <c r="Z5" s="59">
        <v>41.38</v>
      </c>
      <c r="AA5" s="59">
        <v>44.44</v>
      </c>
      <c r="AB5" s="59">
        <v>44.11</v>
      </c>
      <c r="AC5" s="59">
        <v>27.27</v>
      </c>
      <c r="AD5" s="59">
        <v>35.36</v>
      </c>
      <c r="AE5" s="59">
        <v>32.93</v>
      </c>
      <c r="AF5" s="59">
        <v>32.39</v>
      </c>
      <c r="AG5" s="59">
        <v>21.01</v>
      </c>
    </row>
    <row r="6" spans="1:33" s="41" customFormat="1" ht="39" customHeight="1">
      <c r="A6" s="63" t="s">
        <v>29</v>
      </c>
      <c r="B6" s="59">
        <v>65.62</v>
      </c>
      <c r="C6" s="59">
        <v>69.5</v>
      </c>
      <c r="D6" s="59">
        <v>73.98</v>
      </c>
      <c r="E6" s="59">
        <v>65</v>
      </c>
      <c r="F6" s="59">
        <v>66.95</v>
      </c>
      <c r="G6" s="59">
        <v>84.36</v>
      </c>
      <c r="H6" s="59">
        <v>64.72</v>
      </c>
      <c r="I6" s="59">
        <v>68.099999999999994</v>
      </c>
      <c r="J6" s="59">
        <v>21.43</v>
      </c>
      <c r="K6" s="59">
        <v>76.47</v>
      </c>
      <c r="L6" s="59">
        <v>64.97</v>
      </c>
      <c r="M6" s="59">
        <v>69.709999999999994</v>
      </c>
      <c r="N6" s="59">
        <v>68.61</v>
      </c>
      <c r="O6" s="59">
        <v>66.13</v>
      </c>
      <c r="P6" s="59">
        <v>66.3</v>
      </c>
      <c r="Q6" s="59">
        <v>75.11</v>
      </c>
      <c r="R6" s="59">
        <v>64.709999999999994</v>
      </c>
      <c r="S6" s="59">
        <v>66.489999999999995</v>
      </c>
      <c r="T6" s="59">
        <v>73.11</v>
      </c>
      <c r="U6" s="59">
        <v>54.73</v>
      </c>
      <c r="V6" s="59">
        <v>55.93</v>
      </c>
      <c r="W6" s="59">
        <v>95</v>
      </c>
      <c r="X6" s="59">
        <v>57.11</v>
      </c>
      <c r="Y6" s="59">
        <v>57.82</v>
      </c>
      <c r="Z6" s="59">
        <v>56.32</v>
      </c>
      <c r="AA6" s="59">
        <v>55.56</v>
      </c>
      <c r="AB6" s="59">
        <v>55.89</v>
      </c>
      <c r="AC6" s="59">
        <v>72.73</v>
      </c>
      <c r="AD6" s="59">
        <v>64.64</v>
      </c>
      <c r="AE6" s="59">
        <v>67.069999999999993</v>
      </c>
      <c r="AF6" s="72">
        <v>65.790000000000006</v>
      </c>
      <c r="AG6" s="59">
        <v>76.47</v>
      </c>
    </row>
    <row r="7" spans="1:33" ht="39.950000000000003" customHeight="1">
      <c r="A7" s="63" t="s">
        <v>30</v>
      </c>
      <c r="B7" s="59">
        <v>0</v>
      </c>
      <c r="C7" s="59">
        <v>0</v>
      </c>
      <c r="D7" s="59">
        <v>1.57</v>
      </c>
      <c r="E7" s="59">
        <v>0</v>
      </c>
      <c r="F7" s="59">
        <v>0</v>
      </c>
      <c r="G7" s="59">
        <v>0.98</v>
      </c>
      <c r="H7" s="59">
        <v>0</v>
      </c>
      <c r="I7" s="59">
        <v>0</v>
      </c>
      <c r="J7" s="59">
        <v>7.31</v>
      </c>
      <c r="K7" s="59">
        <v>2.52</v>
      </c>
      <c r="L7" s="59">
        <v>0</v>
      </c>
      <c r="M7" s="59">
        <v>0</v>
      </c>
      <c r="N7" s="59">
        <v>1.02</v>
      </c>
      <c r="O7" s="59">
        <v>0</v>
      </c>
      <c r="P7" s="59">
        <v>0</v>
      </c>
      <c r="Q7" s="59">
        <v>0.5</v>
      </c>
      <c r="R7" s="59">
        <v>0</v>
      </c>
      <c r="S7" s="59">
        <v>0</v>
      </c>
      <c r="T7" s="59">
        <v>1.73</v>
      </c>
      <c r="U7" s="59">
        <v>0</v>
      </c>
      <c r="V7" s="59">
        <v>0</v>
      </c>
      <c r="W7" s="59">
        <v>0</v>
      </c>
      <c r="X7" s="59">
        <v>0</v>
      </c>
      <c r="Y7" s="59">
        <v>0</v>
      </c>
      <c r="Z7" s="59">
        <v>2.2999999999999998</v>
      </c>
      <c r="AA7" s="59">
        <v>0</v>
      </c>
      <c r="AB7" s="59">
        <v>0</v>
      </c>
      <c r="AC7" s="59">
        <v>0</v>
      </c>
      <c r="AD7" s="59">
        <v>0</v>
      </c>
      <c r="AE7" s="59">
        <v>0</v>
      </c>
      <c r="AF7" s="72">
        <v>1.82</v>
      </c>
      <c r="AG7" s="59">
        <v>2.52</v>
      </c>
    </row>
    <row r="8" spans="1:33" s="41" customFormat="1" ht="39.950000000000003" customHeight="1">
      <c r="A8" s="63" t="s">
        <v>31</v>
      </c>
      <c r="B8" s="83">
        <v>100</v>
      </c>
      <c r="C8" s="83">
        <v>100</v>
      </c>
      <c r="D8" s="83">
        <v>100</v>
      </c>
      <c r="E8" s="83">
        <v>100</v>
      </c>
      <c r="F8" s="83">
        <v>100</v>
      </c>
      <c r="G8" s="83">
        <v>100</v>
      </c>
      <c r="H8" s="83">
        <v>100</v>
      </c>
      <c r="I8" s="83">
        <v>100</v>
      </c>
      <c r="J8" s="83">
        <v>100</v>
      </c>
      <c r="K8" s="83">
        <v>100</v>
      </c>
      <c r="L8" s="83">
        <v>100</v>
      </c>
      <c r="M8" s="83">
        <v>100</v>
      </c>
      <c r="N8" s="83">
        <v>100</v>
      </c>
      <c r="O8" s="83">
        <v>100</v>
      </c>
      <c r="P8" s="83">
        <v>100</v>
      </c>
      <c r="Q8" s="83">
        <v>100</v>
      </c>
      <c r="R8" s="83">
        <v>100</v>
      </c>
      <c r="S8" s="83">
        <v>100</v>
      </c>
      <c r="T8" s="83">
        <v>100</v>
      </c>
      <c r="U8" s="83">
        <v>100</v>
      </c>
      <c r="V8" s="83">
        <v>100</v>
      </c>
      <c r="W8" s="83">
        <v>100</v>
      </c>
      <c r="X8" s="83">
        <v>100</v>
      </c>
      <c r="Y8" s="83">
        <v>100</v>
      </c>
      <c r="Z8" s="83">
        <v>100</v>
      </c>
      <c r="AA8" s="83">
        <v>100</v>
      </c>
      <c r="AB8" s="83">
        <v>100</v>
      </c>
      <c r="AC8" s="83">
        <v>100</v>
      </c>
      <c r="AD8" s="83">
        <v>100</v>
      </c>
      <c r="AE8" s="83">
        <v>100</v>
      </c>
      <c r="AF8" s="83">
        <v>100</v>
      </c>
      <c r="AG8" s="83">
        <v>100</v>
      </c>
    </row>
    <row r="9" spans="1:33"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9.42578125" style="11" customWidth="1"/>
    <col min="2" max="8" width="12.42578125" style="9" customWidth="1"/>
    <col min="9" max="11" width="10.140625" style="9" bestFit="1" customWidth="1"/>
    <col min="12" max="14" width="10.28515625" style="9" customWidth="1"/>
    <col min="15" max="16384" width="9.140625" style="9"/>
  </cols>
  <sheetData>
    <row r="1" spans="1:14" ht="40.5" customHeight="1">
      <c r="A1" s="172" t="s">
        <v>97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ht="13.5" customHeight="1">
      <c r="A2" s="29"/>
      <c r="B2" s="12"/>
    </row>
    <row r="3" spans="1:14" ht="30.75" customHeight="1">
      <c r="A3" s="177" t="s">
        <v>56</v>
      </c>
      <c r="B3" s="106">
        <v>2020</v>
      </c>
      <c r="C3" s="179">
        <v>2021</v>
      </c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1"/>
    </row>
    <row r="4" spans="1:14" ht="32.25" customHeight="1">
      <c r="A4" s="178"/>
      <c r="B4" s="107">
        <v>12</v>
      </c>
      <c r="C4" s="107">
        <v>1</v>
      </c>
      <c r="D4" s="107">
        <v>2</v>
      </c>
      <c r="E4" s="107">
        <v>3</v>
      </c>
      <c r="F4" s="107">
        <v>4</v>
      </c>
      <c r="G4" s="107">
        <v>5</v>
      </c>
      <c r="H4" s="107">
        <v>6</v>
      </c>
      <c r="I4" s="107">
        <v>7</v>
      </c>
      <c r="J4" s="107">
        <v>8</v>
      </c>
      <c r="K4" s="107">
        <v>9</v>
      </c>
      <c r="L4" s="107">
        <v>10</v>
      </c>
      <c r="M4" s="107">
        <v>11</v>
      </c>
      <c r="N4" s="107">
        <v>12</v>
      </c>
    </row>
    <row r="5" spans="1:14" ht="35.1" customHeight="1">
      <c r="A5" s="14" t="s">
        <v>16</v>
      </c>
      <c r="B5" s="124">
        <v>1197814</v>
      </c>
      <c r="C5" s="124">
        <v>1197112</v>
      </c>
      <c r="D5" s="124">
        <v>1200861</v>
      </c>
      <c r="E5" s="124">
        <v>1199416</v>
      </c>
      <c r="F5" s="124">
        <v>1198340</v>
      </c>
      <c r="G5" s="124">
        <v>1201016</v>
      </c>
      <c r="H5" s="124">
        <v>1199078</v>
      </c>
      <c r="I5" s="124">
        <v>1195157</v>
      </c>
      <c r="J5" s="124">
        <v>1199831</v>
      </c>
      <c r="K5" s="124">
        <v>1199493</v>
      </c>
      <c r="L5" s="124">
        <v>1199519</v>
      </c>
      <c r="M5" s="124">
        <v>1208851</v>
      </c>
      <c r="N5" s="124">
        <v>1208625</v>
      </c>
    </row>
    <row r="6" spans="1:14" ht="35.1" customHeight="1">
      <c r="A6" s="14" t="s">
        <v>17</v>
      </c>
      <c r="B6" s="124">
        <v>501557</v>
      </c>
      <c r="C6" s="124">
        <v>501365</v>
      </c>
      <c r="D6" s="124">
        <v>499455</v>
      </c>
      <c r="E6" s="124">
        <v>499157</v>
      </c>
      <c r="F6" s="124">
        <v>498857</v>
      </c>
      <c r="G6" s="124">
        <v>494881</v>
      </c>
      <c r="H6" s="124">
        <v>494383</v>
      </c>
      <c r="I6" s="124">
        <v>493206</v>
      </c>
      <c r="J6" s="124">
        <v>490060</v>
      </c>
      <c r="K6" s="124">
        <v>490063</v>
      </c>
      <c r="L6" s="124">
        <v>489902</v>
      </c>
      <c r="M6" s="124">
        <v>486961</v>
      </c>
      <c r="N6" s="124">
        <v>486355</v>
      </c>
    </row>
    <row r="7" spans="1:14" ht="35.1" customHeight="1">
      <c r="A7" s="125" t="s">
        <v>72</v>
      </c>
      <c r="B7" s="124">
        <v>814197</v>
      </c>
      <c r="C7" s="124">
        <v>813601</v>
      </c>
      <c r="D7" s="124">
        <v>828560</v>
      </c>
      <c r="E7" s="124">
        <v>828502</v>
      </c>
      <c r="F7" s="124">
        <v>827447</v>
      </c>
      <c r="G7" s="124">
        <v>846255</v>
      </c>
      <c r="H7" s="124">
        <v>844549</v>
      </c>
      <c r="I7" s="124">
        <v>841749</v>
      </c>
      <c r="J7" s="124">
        <v>859776</v>
      </c>
      <c r="K7" s="124">
        <v>859416</v>
      </c>
      <c r="L7" s="124">
        <v>858756</v>
      </c>
      <c r="M7" s="124">
        <v>875113</v>
      </c>
      <c r="N7" s="124">
        <v>874595</v>
      </c>
    </row>
    <row r="8" spans="1:14" ht="35.1" customHeight="1">
      <c r="A8" s="14" t="s">
        <v>5</v>
      </c>
      <c r="B8" s="124">
        <v>1046742</v>
      </c>
      <c r="C8" s="124">
        <v>1045309</v>
      </c>
      <c r="D8" s="124">
        <v>1044793</v>
      </c>
      <c r="E8" s="124">
        <v>1043892</v>
      </c>
      <c r="F8" s="124">
        <v>1042428</v>
      </c>
      <c r="G8" s="124">
        <v>1041345</v>
      </c>
      <c r="H8" s="124">
        <v>1040029</v>
      </c>
      <c r="I8" s="124">
        <v>1037381</v>
      </c>
      <c r="J8" s="124">
        <v>1035685</v>
      </c>
      <c r="K8" s="124">
        <v>1035686</v>
      </c>
      <c r="L8" s="124">
        <v>1035058</v>
      </c>
      <c r="M8" s="124">
        <v>1032374</v>
      </c>
      <c r="N8" s="124">
        <v>1031877</v>
      </c>
    </row>
    <row r="9" spans="1:14" ht="35.1" customHeight="1">
      <c r="A9" s="34" t="s">
        <v>78</v>
      </c>
      <c r="B9" s="124">
        <v>411962</v>
      </c>
      <c r="C9" s="124">
        <v>411540</v>
      </c>
      <c r="D9" s="124">
        <v>412860</v>
      </c>
      <c r="E9" s="124">
        <v>412543</v>
      </c>
      <c r="F9" s="124">
        <v>411951</v>
      </c>
      <c r="G9" s="124">
        <v>409063</v>
      </c>
      <c r="H9" s="124">
        <v>408491</v>
      </c>
      <c r="I9" s="124">
        <v>407398</v>
      </c>
      <c r="J9" s="124">
        <v>404863</v>
      </c>
      <c r="K9" s="124">
        <v>404752</v>
      </c>
      <c r="L9" s="124">
        <v>404657</v>
      </c>
      <c r="M9" s="124">
        <v>409038</v>
      </c>
      <c r="N9" s="124">
        <v>408971</v>
      </c>
    </row>
    <row r="10" spans="1:14" ht="34.5" customHeight="1">
      <c r="A10" s="125" t="s">
        <v>70</v>
      </c>
      <c r="B10" s="124">
        <v>416865</v>
      </c>
      <c r="C10" s="124">
        <v>416691</v>
      </c>
      <c r="D10" s="124">
        <v>414438</v>
      </c>
      <c r="E10" s="124">
        <v>414166</v>
      </c>
      <c r="F10" s="124">
        <v>413934</v>
      </c>
      <c r="G10" s="124">
        <v>410406</v>
      </c>
      <c r="H10" s="124">
        <v>409888</v>
      </c>
      <c r="I10" s="124">
        <v>408926</v>
      </c>
      <c r="J10" s="124">
        <v>406160</v>
      </c>
      <c r="K10" s="124">
        <v>406133</v>
      </c>
      <c r="L10" s="124">
        <v>406137</v>
      </c>
      <c r="M10" s="124">
        <v>405422</v>
      </c>
      <c r="N10" s="124">
        <v>405453</v>
      </c>
    </row>
    <row r="11" spans="1:14" ht="35.1" customHeight="1">
      <c r="A11" s="32" t="s">
        <v>74</v>
      </c>
      <c r="B11" s="124">
        <v>223258</v>
      </c>
      <c r="C11" s="124">
        <v>223215</v>
      </c>
      <c r="D11" s="124">
        <v>223425</v>
      </c>
      <c r="E11" s="124">
        <v>223451</v>
      </c>
      <c r="F11" s="124">
        <v>223437</v>
      </c>
      <c r="G11" s="124">
        <v>223433</v>
      </c>
      <c r="H11" s="124">
        <v>223442</v>
      </c>
      <c r="I11" s="124">
        <v>223352</v>
      </c>
      <c r="J11" s="124">
        <v>223656</v>
      </c>
      <c r="K11" s="124">
        <v>223687</v>
      </c>
      <c r="L11" s="124">
        <v>223731</v>
      </c>
      <c r="M11" s="124">
        <v>224703</v>
      </c>
      <c r="N11" s="124">
        <v>224736</v>
      </c>
    </row>
    <row r="12" spans="1:14" ht="35.1" customHeight="1">
      <c r="A12" s="28" t="s">
        <v>6</v>
      </c>
      <c r="B12" s="124">
        <v>120927</v>
      </c>
      <c r="C12" s="124">
        <v>120891</v>
      </c>
      <c r="D12" s="124">
        <v>123734</v>
      </c>
      <c r="E12" s="124">
        <v>123724</v>
      </c>
      <c r="F12" s="124">
        <v>123719</v>
      </c>
      <c r="G12" s="124">
        <v>124799</v>
      </c>
      <c r="H12" s="124">
        <v>124814</v>
      </c>
      <c r="I12" s="124">
        <v>124735</v>
      </c>
      <c r="J12" s="124">
        <v>125652</v>
      </c>
      <c r="K12" s="124">
        <v>125730</v>
      </c>
      <c r="L12" s="124">
        <v>125823</v>
      </c>
      <c r="M12" s="124">
        <v>127189</v>
      </c>
      <c r="N12" s="124">
        <v>127218</v>
      </c>
    </row>
    <row r="13" spans="1:14" ht="35.1" customHeight="1">
      <c r="A13" s="28" t="s">
        <v>36</v>
      </c>
      <c r="B13" s="124">
        <v>85817</v>
      </c>
      <c r="C13" s="124">
        <v>85807</v>
      </c>
      <c r="D13" s="124">
        <v>84957</v>
      </c>
      <c r="E13" s="124">
        <v>84931</v>
      </c>
      <c r="F13" s="124">
        <v>84905</v>
      </c>
      <c r="G13" s="124">
        <v>83433</v>
      </c>
      <c r="H13" s="124">
        <v>83406</v>
      </c>
      <c r="I13" s="124">
        <v>83336</v>
      </c>
      <c r="J13" s="124">
        <v>82443</v>
      </c>
      <c r="K13" s="124">
        <v>82452</v>
      </c>
      <c r="L13" s="124">
        <v>82447</v>
      </c>
      <c r="M13" s="124">
        <v>81897</v>
      </c>
      <c r="N13" s="124">
        <v>81924</v>
      </c>
    </row>
    <row r="14" spans="1:14" ht="35.1" customHeight="1">
      <c r="A14" s="31" t="s">
        <v>23</v>
      </c>
      <c r="B14" s="124">
        <v>4819139</v>
      </c>
      <c r="C14" s="124">
        <v>4815531</v>
      </c>
      <c r="D14" s="124">
        <v>4833083</v>
      </c>
      <c r="E14" s="124">
        <v>4829782</v>
      </c>
      <c r="F14" s="124">
        <v>4825018</v>
      </c>
      <c r="G14" s="124">
        <v>4834631</v>
      </c>
      <c r="H14" s="124">
        <v>4828080</v>
      </c>
      <c r="I14" s="124">
        <v>4815240</v>
      </c>
      <c r="J14" s="124">
        <v>4828126</v>
      </c>
      <c r="K14" s="124">
        <v>4827412</v>
      </c>
      <c r="L14" s="124">
        <v>4826030</v>
      </c>
      <c r="M14" s="124">
        <v>4851548</v>
      </c>
      <c r="N14" s="124">
        <v>4849754</v>
      </c>
    </row>
    <row r="15" spans="1:14" ht="18.75" customHeight="1">
      <c r="A15" s="10"/>
      <c r="B15" s="121"/>
      <c r="C15" s="121"/>
      <c r="D15" s="121"/>
      <c r="E15" s="121"/>
      <c r="F15" s="121"/>
      <c r="G15" s="121"/>
      <c r="H15" s="121"/>
    </row>
    <row r="16" spans="1:14" ht="21" customHeight="1">
      <c r="A16" s="174" t="s">
        <v>34</v>
      </c>
      <c r="B16" s="175"/>
      <c r="C16" s="175"/>
      <c r="D16" s="175"/>
    </row>
    <row r="17" spans="1:5" ht="21" customHeight="1">
      <c r="A17" s="174" t="s">
        <v>48</v>
      </c>
      <c r="B17" s="176"/>
      <c r="C17" s="176"/>
      <c r="D17" s="176"/>
    </row>
    <row r="18" spans="1:5" ht="21" customHeight="1">
      <c r="A18" s="173" t="s">
        <v>35</v>
      </c>
      <c r="B18" s="173"/>
      <c r="C18" s="173"/>
      <c r="D18" s="173"/>
      <c r="E18" s="173"/>
    </row>
    <row r="19" spans="1:5" ht="13.5" customHeight="1">
      <c r="B19" s="76"/>
      <c r="C19" s="76"/>
      <c r="D19" s="76"/>
    </row>
  </sheetData>
  <mergeCells count="6">
    <mergeCell ref="A1:N1"/>
    <mergeCell ref="A18:E18"/>
    <mergeCell ref="A16:D16"/>
    <mergeCell ref="A17:D17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4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8.28515625" style="16" customWidth="1"/>
    <col min="2" max="5" width="10.42578125" style="12" customWidth="1"/>
    <col min="6" max="16384" width="9.140625" style="12"/>
  </cols>
  <sheetData>
    <row r="1" spans="1:14" ht="42" customHeight="1">
      <c r="A1" s="187" t="s">
        <v>98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18.75" customHeight="1">
      <c r="B2" s="91"/>
      <c r="C2" s="92"/>
      <c r="D2" s="92"/>
      <c r="N2" s="132" t="s">
        <v>20</v>
      </c>
    </row>
    <row r="3" spans="1:14" ht="33.75" customHeight="1">
      <c r="A3" s="182" t="s">
        <v>61</v>
      </c>
      <c r="B3" s="75">
        <v>2020</v>
      </c>
      <c r="C3" s="184">
        <v>2021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6"/>
    </row>
    <row r="4" spans="1:14" ht="27.75" customHeight="1">
      <c r="A4" s="183"/>
      <c r="B4" s="13">
        <v>12</v>
      </c>
      <c r="C4" s="131">
        <v>1</v>
      </c>
      <c r="D4" s="131">
        <v>2</v>
      </c>
      <c r="E4" s="131">
        <v>3</v>
      </c>
      <c r="F4" s="131">
        <v>4</v>
      </c>
      <c r="G4" s="131">
        <v>5</v>
      </c>
      <c r="H4" s="131">
        <v>6</v>
      </c>
      <c r="I4" s="131">
        <v>7</v>
      </c>
      <c r="J4" s="131">
        <v>8</v>
      </c>
      <c r="K4" s="131">
        <v>9</v>
      </c>
      <c r="L4" s="131">
        <v>10</v>
      </c>
      <c r="M4" s="131">
        <v>11</v>
      </c>
      <c r="N4" s="131">
        <v>12</v>
      </c>
    </row>
    <row r="5" spans="1:14" ht="35.1" customHeight="1">
      <c r="A5" s="14" t="s">
        <v>44</v>
      </c>
      <c r="B5" s="15">
        <v>24.86</v>
      </c>
      <c r="C5" s="68">
        <v>24.86</v>
      </c>
      <c r="D5" s="68">
        <v>24.85</v>
      </c>
      <c r="E5" s="15">
        <v>24.83</v>
      </c>
      <c r="F5" s="15">
        <v>24.84</v>
      </c>
      <c r="G5" s="15">
        <v>24.84</v>
      </c>
      <c r="H5" s="15">
        <v>24.84</v>
      </c>
      <c r="I5" s="15">
        <v>24.82</v>
      </c>
      <c r="J5" s="15">
        <v>24.85</v>
      </c>
      <c r="K5" s="15">
        <v>24.85</v>
      </c>
      <c r="L5" s="15">
        <v>24.85</v>
      </c>
      <c r="M5" s="15">
        <v>24.92</v>
      </c>
      <c r="N5" s="15">
        <v>24.92</v>
      </c>
    </row>
    <row r="6" spans="1:14" ht="35.1" customHeight="1">
      <c r="A6" s="14" t="s">
        <v>45</v>
      </c>
      <c r="B6" s="15">
        <v>10.41</v>
      </c>
      <c r="C6" s="68">
        <v>10.41</v>
      </c>
      <c r="D6" s="68">
        <v>10.33</v>
      </c>
      <c r="E6" s="15">
        <v>10.34</v>
      </c>
      <c r="F6" s="15">
        <v>10.34</v>
      </c>
      <c r="G6" s="15">
        <v>10.24</v>
      </c>
      <c r="H6" s="15">
        <v>10.24</v>
      </c>
      <c r="I6" s="15">
        <v>10.24</v>
      </c>
      <c r="J6" s="15">
        <v>10.15</v>
      </c>
      <c r="K6" s="15">
        <v>10.15</v>
      </c>
      <c r="L6" s="15">
        <v>10.15</v>
      </c>
      <c r="M6" s="15">
        <v>10.039999999999999</v>
      </c>
      <c r="N6" s="15">
        <v>10.029999999999999</v>
      </c>
    </row>
    <row r="7" spans="1:14" ht="35.1" customHeight="1">
      <c r="A7" s="125" t="s">
        <v>81</v>
      </c>
      <c r="B7" s="15">
        <v>16.89</v>
      </c>
      <c r="C7" s="68">
        <v>16.899999999999999</v>
      </c>
      <c r="D7" s="68">
        <v>17.14</v>
      </c>
      <c r="E7" s="15">
        <v>17.149999999999999</v>
      </c>
      <c r="F7" s="15">
        <v>17.149999999999999</v>
      </c>
      <c r="G7" s="15">
        <v>17.5</v>
      </c>
      <c r="H7" s="15">
        <v>17.489999999999998</v>
      </c>
      <c r="I7" s="15">
        <v>17.48</v>
      </c>
      <c r="J7" s="15">
        <v>17.809999999999999</v>
      </c>
      <c r="K7" s="15">
        <v>17.8</v>
      </c>
      <c r="L7" s="15">
        <v>17.79</v>
      </c>
      <c r="M7" s="15">
        <v>18.04</v>
      </c>
      <c r="N7" s="15">
        <v>18.03</v>
      </c>
    </row>
    <row r="8" spans="1:14" ht="35.1" customHeight="1">
      <c r="A8" s="14" t="s">
        <v>43</v>
      </c>
      <c r="B8" s="15">
        <v>21.72</v>
      </c>
      <c r="C8" s="68">
        <v>21.71</v>
      </c>
      <c r="D8" s="68">
        <v>21.62</v>
      </c>
      <c r="E8" s="15">
        <v>21.61</v>
      </c>
      <c r="F8" s="15">
        <v>21.6</v>
      </c>
      <c r="G8" s="15">
        <v>21.54</v>
      </c>
      <c r="H8" s="15">
        <v>21.54</v>
      </c>
      <c r="I8" s="15">
        <v>21.55</v>
      </c>
      <c r="J8" s="15">
        <v>21.45</v>
      </c>
      <c r="K8" s="15">
        <v>21.45</v>
      </c>
      <c r="L8" s="15">
        <v>21.45</v>
      </c>
      <c r="M8" s="15">
        <v>21.28</v>
      </c>
      <c r="N8" s="15">
        <v>21.28</v>
      </c>
    </row>
    <row r="9" spans="1:14" ht="35.1" customHeight="1">
      <c r="A9" s="125" t="s">
        <v>80</v>
      </c>
      <c r="B9" s="15">
        <v>8.5500000000000007</v>
      </c>
      <c r="C9" s="68">
        <v>8.5500000000000007</v>
      </c>
      <c r="D9" s="68">
        <v>8.5399999999999991</v>
      </c>
      <c r="E9" s="15">
        <v>8.5399999999999991</v>
      </c>
      <c r="F9" s="15">
        <v>8.5399999999999991</v>
      </c>
      <c r="G9" s="15">
        <v>8.4600000000000009</v>
      </c>
      <c r="H9" s="15">
        <v>8.4600000000000009</v>
      </c>
      <c r="I9" s="15">
        <v>8.4600000000000009</v>
      </c>
      <c r="J9" s="15">
        <v>8.39</v>
      </c>
      <c r="K9" s="15">
        <v>8.39</v>
      </c>
      <c r="L9" s="15">
        <v>8.3800000000000008</v>
      </c>
      <c r="M9" s="15">
        <v>8.43</v>
      </c>
      <c r="N9" s="15">
        <v>8.43</v>
      </c>
    </row>
    <row r="10" spans="1:14" ht="35.1" customHeight="1">
      <c r="A10" s="125" t="s">
        <v>82</v>
      </c>
      <c r="B10" s="15">
        <v>8.65</v>
      </c>
      <c r="C10" s="68">
        <v>8.65</v>
      </c>
      <c r="D10" s="68">
        <v>8.58</v>
      </c>
      <c r="E10" s="15">
        <v>8.58</v>
      </c>
      <c r="F10" s="15">
        <v>8.58</v>
      </c>
      <c r="G10" s="15">
        <v>8.49</v>
      </c>
      <c r="H10" s="15">
        <v>8.49</v>
      </c>
      <c r="I10" s="15">
        <v>8.49</v>
      </c>
      <c r="J10" s="15">
        <v>8.41</v>
      </c>
      <c r="K10" s="15">
        <v>8.41</v>
      </c>
      <c r="L10" s="15">
        <v>8.42</v>
      </c>
      <c r="M10" s="15">
        <v>8.35</v>
      </c>
      <c r="N10" s="15">
        <v>8.36</v>
      </c>
    </row>
    <row r="11" spans="1:14" ht="35.1" customHeight="1">
      <c r="A11" s="74" t="s">
        <v>79</v>
      </c>
      <c r="B11" s="15">
        <v>4.63</v>
      </c>
      <c r="C11" s="68">
        <v>4.63</v>
      </c>
      <c r="D11" s="68">
        <v>4.62</v>
      </c>
      <c r="E11" s="15">
        <v>4.63</v>
      </c>
      <c r="F11" s="15">
        <v>4.63</v>
      </c>
      <c r="G11" s="15">
        <v>4.62</v>
      </c>
      <c r="H11" s="15">
        <v>4.63</v>
      </c>
      <c r="I11" s="15">
        <v>4.6399999999999997</v>
      </c>
      <c r="J11" s="15">
        <v>4.63</v>
      </c>
      <c r="K11" s="15">
        <v>4.63</v>
      </c>
      <c r="L11" s="15">
        <v>4.6399999999999997</v>
      </c>
      <c r="M11" s="15">
        <v>4.63</v>
      </c>
      <c r="N11" s="15">
        <v>4.6399999999999997</v>
      </c>
    </row>
    <row r="12" spans="1:14" ht="34.5" customHeight="1">
      <c r="A12" s="3" t="s">
        <v>46</v>
      </c>
      <c r="B12" s="15">
        <v>2.5099999999999998</v>
      </c>
      <c r="C12" s="68">
        <v>2.5099999999999998</v>
      </c>
      <c r="D12" s="68">
        <v>2.56</v>
      </c>
      <c r="E12" s="15">
        <v>2.56</v>
      </c>
      <c r="F12" s="15">
        <v>2.56</v>
      </c>
      <c r="G12" s="15">
        <v>2.58</v>
      </c>
      <c r="H12" s="15">
        <v>2.58</v>
      </c>
      <c r="I12" s="15">
        <v>2.59</v>
      </c>
      <c r="J12" s="15">
        <v>2.6</v>
      </c>
      <c r="K12" s="15">
        <v>2.61</v>
      </c>
      <c r="L12" s="15">
        <v>2.61</v>
      </c>
      <c r="M12" s="15">
        <v>2.62</v>
      </c>
      <c r="N12" s="15">
        <v>2.62</v>
      </c>
    </row>
    <row r="13" spans="1:14" ht="34.5" customHeight="1">
      <c r="A13" s="28" t="s">
        <v>47</v>
      </c>
      <c r="B13" s="15">
        <v>1.78</v>
      </c>
      <c r="C13" s="68">
        <v>1.78</v>
      </c>
      <c r="D13" s="68">
        <v>1.76</v>
      </c>
      <c r="E13" s="15">
        <v>1.76</v>
      </c>
      <c r="F13" s="15">
        <v>1.76</v>
      </c>
      <c r="G13" s="15">
        <v>1.73</v>
      </c>
      <c r="H13" s="15">
        <v>1.73</v>
      </c>
      <c r="I13" s="15">
        <v>1.73</v>
      </c>
      <c r="J13" s="15">
        <v>1.71</v>
      </c>
      <c r="K13" s="15">
        <v>1.71</v>
      </c>
      <c r="L13" s="15">
        <v>1.71</v>
      </c>
      <c r="M13" s="15">
        <v>1.69</v>
      </c>
      <c r="N13" s="15">
        <v>1.69</v>
      </c>
    </row>
    <row r="14" spans="1:14" ht="35.1" customHeight="1">
      <c r="A14" s="31" t="s">
        <v>23</v>
      </c>
      <c r="B14" s="15">
        <v>100</v>
      </c>
      <c r="C14" s="15">
        <v>100</v>
      </c>
      <c r="D14" s="15">
        <v>100</v>
      </c>
      <c r="E14" s="15">
        <v>100</v>
      </c>
      <c r="F14" s="15">
        <v>100</v>
      </c>
      <c r="G14" s="15">
        <v>100.00000000000001</v>
      </c>
      <c r="H14" s="15">
        <v>99.999999999999986</v>
      </c>
      <c r="I14" s="15">
        <v>100.00000000000001</v>
      </c>
      <c r="J14" s="15">
        <v>99.999999999999986</v>
      </c>
      <c r="K14" s="15">
        <v>99.999999999999986</v>
      </c>
      <c r="L14" s="15">
        <v>99.999999999999986</v>
      </c>
      <c r="M14" s="15">
        <v>99.999999999999986</v>
      </c>
      <c r="N14" s="15">
        <v>99.999999999999986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2020-02-21T09:58:37Z</cp:lastPrinted>
  <dcterms:created xsi:type="dcterms:W3CDTF">2008-05-09T10:07:54Z</dcterms:created>
  <dcterms:modified xsi:type="dcterms:W3CDTF">2022-02-18T11:46:47Z</dcterms:modified>
</cp:coreProperties>
</file>