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1_Q3\"/>
    </mc:Choice>
  </mc:AlternateContent>
  <bookViews>
    <workbookView xWindow="0" yWindow="0" windowWidth="21600" windowHeight="9630" tabRatio="602"/>
  </bookViews>
  <sheets>
    <sheet name="УПФ - III-то тримесечие 2021 г." sheetId="6" r:id="rId1"/>
    <sheet name="УПФ - деветмесечие 2021 г." sheetId="9" r:id="rId2"/>
  </sheets>
  <definedNames>
    <definedName name="_xlnm.Print_Area" localSheetId="0">'УПФ - III-то тримесечие 2021 г.'!$A$1:$Y$43</definedName>
    <definedName name="_xlnm.Print_Area" localSheetId="1">'УПФ - деветмесечие 2021 г.'!$A$1:$Y$43</definedName>
  </definedNames>
  <calcPr calcId="162913"/>
</workbook>
</file>

<file path=xl/calcChain.xml><?xml version="1.0" encoding="utf-8"?>
<calcChain xmlns="http://schemas.openxmlformats.org/spreadsheetml/2006/main">
  <c r="T16" i="9" l="1"/>
  <c r="S16" i="9"/>
  <c r="W15" i="9" s="1"/>
  <c r="R16" i="9"/>
  <c r="Q16" i="9"/>
  <c r="P16" i="9"/>
  <c r="O16" i="9"/>
  <c r="N16" i="9"/>
  <c r="M16" i="9"/>
  <c r="L16" i="9"/>
  <c r="K16" i="9"/>
  <c r="J16" i="9"/>
  <c r="I16" i="9"/>
  <c r="H16" i="9"/>
  <c r="G16" i="9"/>
  <c r="W9" i="9" s="1"/>
  <c r="F16" i="9"/>
  <c r="E16" i="9"/>
  <c r="D16" i="9"/>
  <c r="C16" i="9"/>
  <c r="W7" i="9" s="1"/>
  <c r="T16" i="6"/>
  <c r="X15" i="6" s="1"/>
  <c r="S16" i="6"/>
  <c r="R16" i="6"/>
  <c r="Q16" i="6"/>
  <c r="W14" i="6" s="1"/>
  <c r="P16" i="6"/>
  <c r="O16" i="6"/>
  <c r="N16" i="6"/>
  <c r="M16" i="6"/>
  <c r="W12" i="6" s="1"/>
  <c r="L16" i="6"/>
  <c r="X11" i="6" s="1"/>
  <c r="K16" i="6"/>
  <c r="J16" i="6"/>
  <c r="I16" i="6"/>
  <c r="H16" i="6"/>
  <c r="X9" i="6" s="1"/>
  <c r="G16" i="6"/>
  <c r="F16" i="6"/>
  <c r="E16" i="6"/>
  <c r="D16" i="6"/>
  <c r="X7" i="6" s="1"/>
  <c r="C16" i="6"/>
  <c r="V15" i="6"/>
  <c r="U15" i="6"/>
  <c r="X14" i="6"/>
  <c r="V14" i="6"/>
  <c r="U14" i="6"/>
  <c r="V13" i="6"/>
  <c r="X13" i="6" s="1"/>
  <c r="U13" i="6"/>
  <c r="V12" i="6"/>
  <c r="X12" i="6" s="1"/>
  <c r="U12" i="6"/>
  <c r="V11" i="6"/>
  <c r="U11" i="6"/>
  <c r="V10" i="6"/>
  <c r="X10" i="6" s="1"/>
  <c r="U10" i="6"/>
  <c r="W10" i="6" s="1"/>
  <c r="V9" i="6"/>
  <c r="U9" i="6"/>
  <c r="V8" i="6"/>
  <c r="X8" i="6" s="1"/>
  <c r="U8" i="6"/>
  <c r="V7" i="6"/>
  <c r="U7" i="6"/>
  <c r="U16" i="6" s="1"/>
  <c r="V15" i="9"/>
  <c r="X15" i="9" s="1"/>
  <c r="U15" i="9"/>
  <c r="W14" i="9"/>
  <c r="V14" i="9"/>
  <c r="U14" i="9"/>
  <c r="V13" i="9"/>
  <c r="X13" i="9" s="1"/>
  <c r="U13" i="9"/>
  <c r="W12" i="9"/>
  <c r="V12" i="9"/>
  <c r="U12" i="9"/>
  <c r="W11" i="9"/>
  <c r="V11" i="9"/>
  <c r="X11" i="9" s="1"/>
  <c r="U11" i="9"/>
  <c r="V10" i="9"/>
  <c r="U10" i="9"/>
  <c r="W10" i="9" s="1"/>
  <c r="V9" i="9"/>
  <c r="X9" i="9" s="1"/>
  <c r="U9" i="9"/>
  <c r="W8" i="9"/>
  <c r="V8" i="9"/>
  <c r="U8" i="9"/>
  <c r="V7" i="9"/>
  <c r="X7" i="9" s="1"/>
  <c r="U7" i="9"/>
  <c r="U16" i="9" s="1"/>
  <c r="W13" i="9" l="1"/>
  <c r="X14" i="9"/>
  <c r="V16" i="9"/>
  <c r="V16" i="6"/>
  <c r="W8" i="6"/>
  <c r="W7" i="6"/>
  <c r="W9" i="6"/>
  <c r="W13" i="6"/>
  <c r="W11" i="6"/>
  <c r="X10" i="9"/>
  <c r="X8" i="9"/>
  <c r="X12" i="9"/>
  <c r="W15" i="6"/>
</calcChain>
</file>

<file path=xl/sharedStrings.xml><?xml version="1.0" encoding="utf-8"?>
<sst xmlns="http://schemas.openxmlformats.org/spreadsheetml/2006/main" count="97" uniqueCount="24">
  <si>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</si>
  <si>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</si>
  <si>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</si>
  <si>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</si>
  <si>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</si>
  <si>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</si>
  <si>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</si>
  <si>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</si>
  <si>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</si>
  <si>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</si>
  <si>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</si>
  <si>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</si>
  <si>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</si>
  <si>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</si>
  <si>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</si>
  <si>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</si>
  <si>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</si>
  <si>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 xml:space="preserve">УПФ "ДСК - Родина" </t>
  </si>
  <si>
    <t>и за размера на прехвърлените средства на 15.11.2021 г.</t>
  </si>
  <si>
    <t xml:space="preserve">УПФ "ДСК-Родина" </t>
  </si>
  <si>
    <t xml:space="preserve">"УПФ ОББ" </t>
  </si>
  <si>
    <t xml:space="preserve">УПФ "ПОИ"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</si>
  <si>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01.01.2021 г. - 30.09.2021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</si>
  <si>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01.07.2021 г. - 30.09.2021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</si>
</sst>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2" fillId="0" borderId="3" xfId="0" applyNumberFormat="1" applyFont="1" applyFill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9" fillId="0" borderId="3" xfId="1" applyNumberFormat="1" applyFont="1" applyFill="1" applyBorder="1" applyAlignment="1"/>
    <xf numFmtId="3" fontId="7" fillId="0" borderId="3" xfId="1" applyNumberFormat="1" applyFont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г.'!$X$7</c:f>
              <c:numCache>
                <c:formatCode>#,##0</c:formatCode>
                <c:ptCount val="1"/>
                <c:pt idx="0">
                  <c:v>13680457.069999985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III-то тримесечие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г.'!$X$8</c:f>
              <c:numCache>
                <c:formatCode>#,##0</c:formatCode>
                <c:ptCount val="1"/>
                <c:pt idx="0">
                  <c:v>-17714867.689999998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III-то тримесечие 2021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III-то тримесечие 2021 г.'!$X$9</c:f>
              <c:numCache>
                <c:formatCode>#,##0</c:formatCode>
                <c:ptCount val="1"/>
                <c:pt idx="0">
                  <c:v>54326552.44000002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III-то тримесечие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г.'!$X$10</c:f>
              <c:numCache>
                <c:formatCode>#,##0</c:formatCode>
                <c:ptCount val="1"/>
                <c:pt idx="0">
                  <c:v>-28185611.069999993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III-то тримесечие 2021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г.'!$X$11</c:f>
              <c:numCache>
                <c:formatCode>#,##0</c:formatCode>
                <c:ptCount val="1"/>
                <c:pt idx="0">
                  <c:v>-93409.799999993294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III-то тримесечие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г.'!$X$12</c:f>
              <c:numCache>
                <c:formatCode>#,##0</c:formatCode>
                <c:ptCount val="1"/>
                <c:pt idx="0">
                  <c:v>-10675608.27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III-то тримесечие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г.'!$X$13</c:f>
              <c:numCache>
                <c:formatCode>#,##0</c:formatCode>
                <c:ptCount val="1"/>
                <c:pt idx="0">
                  <c:v>-5651944.370000001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III-то тримесечие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г.'!$X$14</c:f>
              <c:numCache>
                <c:formatCode>#,##0</c:formatCode>
                <c:ptCount val="1"/>
                <c:pt idx="0">
                  <c:v>-1569933.1099999994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г.'!$X$15</c:f>
              <c:numCache>
                <c:formatCode>#,##0</c:formatCode>
                <c:ptCount val="1"/>
                <c:pt idx="0">
                  <c:v>-4115635.1999999988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41778450843211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г.'!$W$7</c:f>
              <c:numCache>
                <c:formatCode>#,##0</c:formatCode>
                <c:ptCount val="1"/>
                <c:pt idx="0">
                  <c:v>3372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III-то тримесечие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III-то тримесечие 2021 г.'!$W$8</c:f>
              <c:numCache>
                <c:formatCode>#,##0</c:formatCode>
                <c:ptCount val="1"/>
                <c:pt idx="0">
                  <c:v>-4692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III-то тримесечие 2021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г.'!$W$9</c:f>
              <c:numCache>
                <c:formatCode>#,##0</c:formatCode>
                <c:ptCount val="1"/>
                <c:pt idx="0">
                  <c:v>13629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III-то тримесечие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г.'!$W$10</c:f>
              <c:numCache>
                <c:formatCode>#,##0</c:formatCode>
                <c:ptCount val="1"/>
                <c:pt idx="0">
                  <c:v>-5596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III-то тримесечие 2021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г.'!$W$11</c:f>
              <c:numCache>
                <c:formatCode>#,##0</c:formatCode>
                <c:ptCount val="1"/>
                <c:pt idx="0">
                  <c:v>-420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III-то тримесечие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г.'!$W$12</c:f>
              <c:numCache>
                <c:formatCode>#,##0</c:formatCode>
                <c:ptCount val="1"/>
                <c:pt idx="0">
                  <c:v>-2843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III-то тримесечие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г.'!$W$13</c:f>
              <c:numCache>
                <c:formatCode>#,##0</c:formatCode>
                <c:ptCount val="1"/>
                <c:pt idx="0">
                  <c:v>-925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III-то тримесечие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г.'!$W$14</c:f>
              <c:numCache>
                <c:formatCode>#,##0</c:formatCode>
                <c:ptCount val="1"/>
                <c:pt idx="0">
                  <c:v>-683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2021 г.'!$W$15</c:f>
              <c:numCache>
                <c:formatCode>#,##0</c:formatCode>
                <c:ptCount val="1"/>
                <c:pt idx="0">
                  <c:v>-1842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2021 г.'!$X$7</c:f>
              <c:numCache>
                <c:formatCode>#,##0</c:formatCode>
                <c:ptCount val="1"/>
                <c:pt idx="0">
                  <c:v>30685296.110000014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деветмесечие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2021 г.'!$X$8</c:f>
              <c:numCache>
                <c:formatCode>#,##0</c:formatCode>
                <c:ptCount val="1"/>
                <c:pt idx="0">
                  <c:v>-53103944.509999998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деветмесечие 2021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370822092103E-3"/>
                  <c:y val="-1.55420882638272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2021 г.'!$X$9</c:f>
              <c:numCache>
                <c:formatCode>#,##0</c:formatCode>
                <c:ptCount val="1"/>
                <c:pt idx="0">
                  <c:v>182734919.45000002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деветмесечие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2021 г.'!$X$10</c:f>
              <c:numCache>
                <c:formatCode>#,##0</c:formatCode>
                <c:ptCount val="1"/>
                <c:pt idx="0">
                  <c:v>-55775130.990000024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деветмесечие 2021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2021 г.'!$X$11</c:f>
              <c:numCache>
                <c:formatCode>#,##0</c:formatCode>
                <c:ptCount val="1"/>
                <c:pt idx="0">
                  <c:v>-33135633.710000008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деветмесечие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2021 г.'!$X$12</c:f>
              <c:numCache>
                <c:formatCode>#,##0</c:formatCode>
                <c:ptCount val="1"/>
                <c:pt idx="0">
                  <c:v>-41326247.610000007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деветмесечие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2021 г.'!$X$13</c:f>
              <c:numCache>
                <c:formatCode>#,##0</c:formatCode>
                <c:ptCount val="1"/>
                <c:pt idx="0">
                  <c:v>-13687784.709999997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деветмесечие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2021 г.'!$X$14</c:f>
              <c:numCache>
                <c:formatCode>#,##0</c:formatCode>
                <c:ptCount val="1"/>
                <c:pt idx="0">
                  <c:v>-2904144.0199999996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деветмесечие 2021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2021 г.'!$X$15</c:f>
              <c:numCache>
                <c:formatCode>#,##0</c:formatCode>
                <c:ptCount val="1"/>
                <c:pt idx="0">
                  <c:v>-13487330.010000004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8751178829919128E-2"/>
          <c:y val="0.81709741550695825"/>
          <c:w val="0.88117223983365667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2021 г.'!$W$7</c:f>
              <c:numCache>
                <c:formatCode>#,##0</c:formatCode>
                <c:ptCount val="1"/>
                <c:pt idx="0">
                  <c:v>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деветмесечие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2021 г.'!$W$8</c:f>
              <c:numCache>
                <c:formatCode>#,##0</c:formatCode>
                <c:ptCount val="1"/>
                <c:pt idx="0">
                  <c:v>-13861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деветмесечие 2021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2021 г.'!$W$9</c:f>
              <c:numCache>
                <c:formatCode>#,##0</c:formatCode>
                <c:ptCount val="1"/>
                <c:pt idx="0">
                  <c:v>46481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деветмесечие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2021 г.'!$W$10</c:f>
              <c:numCache>
                <c:formatCode>#,##0</c:formatCode>
                <c:ptCount val="1"/>
                <c:pt idx="0">
                  <c:v>-11105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деветмесечие 2021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2021 г.'!$W$11</c:f>
              <c:numCache>
                <c:formatCode>#,##0</c:formatCode>
                <c:ptCount val="1"/>
                <c:pt idx="0">
                  <c:v>-7424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деветмесечие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2021 г.'!$W$12</c:f>
              <c:numCache>
                <c:formatCode>#,##0</c:formatCode>
                <c:ptCount val="1"/>
                <c:pt idx="0">
                  <c:v>-10831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деветмесечие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2021 г.'!$W$13</c:f>
              <c:numCache>
                <c:formatCode>#,##0</c:formatCode>
                <c:ptCount val="1"/>
                <c:pt idx="0">
                  <c:v>-3025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деветмесечие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2021 г.'!$W$14</c:f>
              <c:numCache>
                <c:formatCode>#,##0</c:formatCode>
                <c:ptCount val="1"/>
                <c:pt idx="0">
                  <c:v>-1412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деветмесечие 2021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деветмесечие 2021 г.'!$W$15</c:f>
              <c:numCache>
                <c:formatCode>#,##0</c:formatCode>
                <c:ptCount val="1"/>
                <c:pt idx="0">
                  <c:v>-5323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931830751423991E-2"/>
          <c:y val="0.81150950890824358"/>
          <c:w val="0.90857463780097725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18</xdr:row>
      <xdr:rowOff>28575</xdr:rowOff>
    </xdr:from>
    <xdr:to>
      <xdr:col>23</xdr:col>
      <xdr:colOff>530679</xdr:colOff>
      <xdr:row>42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18</xdr:row>
      <xdr:rowOff>19050</xdr:rowOff>
    </xdr:from>
    <xdr:to>
      <xdr:col>11</xdr:col>
      <xdr:colOff>317501</xdr:colOff>
      <xdr:row>42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18</xdr:row>
      <xdr:rowOff>28575</xdr:rowOff>
    </xdr:from>
    <xdr:to>
      <xdr:col>24</xdr:col>
      <xdr:colOff>0</xdr:colOff>
      <xdr:row>42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584200</xdr:colOff>
      <xdr:row>42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3"/>
  <sheetViews>
    <sheetView showGridLines="0" tabSelected="1" zoomScale="70" zoomScaleNormal="70" zoomScaleSheetLayoutView="75" workbookViewId="0">
      <selection sqref="A1:X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0" width="11.85546875" style="2" customWidth="1"/>
    <col min="21" max="21" width="9.42578125" style="3" customWidth="1"/>
    <col min="22" max="22" width="14" style="3" customWidth="1"/>
    <col min="23" max="23" width="10.5703125" style="2" customWidth="1"/>
    <col min="24" max="24" width="13.85546875" style="2" customWidth="1"/>
    <col min="25" max="25" width="3.140625" style="2" customWidth="1"/>
    <col min="26" max="16384" width="9.140625" style="2"/>
  </cols>
  <sheetData>
    <row r="1" spans="1:94" ht="18.75" x14ac:dyDescent="0.3">
      <c r="A1" s="61" t="s">
        <v>23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</row>
    <row r="2" spans="1:94" ht="18.75" x14ac:dyDescent="0.3">
      <c r="A2" s="61" t="s">
        <v>18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55" t="s">
        <v>4</v>
      </c>
      <c r="B4" s="55"/>
      <c r="C4" s="63" t="s">
        <v>5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55"/>
      <c r="B5" s="55"/>
      <c r="C5" s="55" t="s">
        <v>7</v>
      </c>
      <c r="D5" s="55"/>
      <c r="E5" s="55" t="s">
        <v>8</v>
      </c>
      <c r="F5" s="55"/>
      <c r="G5" s="55" t="s">
        <v>17</v>
      </c>
      <c r="H5" s="55"/>
      <c r="I5" s="55" t="s">
        <v>9</v>
      </c>
      <c r="J5" s="55"/>
      <c r="K5" s="55" t="s">
        <v>20</v>
      </c>
      <c r="L5" s="55"/>
      <c r="M5" s="55" t="s">
        <v>10</v>
      </c>
      <c r="N5" s="55"/>
      <c r="O5" s="55" t="s">
        <v>11</v>
      </c>
      <c r="P5" s="55"/>
      <c r="Q5" s="55" t="s">
        <v>13</v>
      </c>
      <c r="R5" s="55"/>
      <c r="S5" s="56" t="s">
        <v>14</v>
      </c>
      <c r="T5" s="57"/>
      <c r="U5" s="64" t="s">
        <v>0</v>
      </c>
      <c r="V5" s="64"/>
      <c r="W5" s="62" t="s">
        <v>6</v>
      </c>
      <c r="X5" s="62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55"/>
      <c r="B6" s="55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3" t="s">
        <v>2</v>
      </c>
      <c r="V6" s="33" t="s">
        <v>3</v>
      </c>
      <c r="W6" s="34" t="s">
        <v>2</v>
      </c>
      <c r="X6" s="34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8" t="s">
        <v>1</v>
      </c>
      <c r="B7" s="35" t="s">
        <v>7</v>
      </c>
      <c r="C7" s="27"/>
      <c r="D7" s="27"/>
      <c r="E7" s="36">
        <v>866</v>
      </c>
      <c r="F7" s="36">
        <v>4124895.68</v>
      </c>
      <c r="G7" s="36">
        <v>6786</v>
      </c>
      <c r="H7" s="36">
        <v>28516269.969999999</v>
      </c>
      <c r="I7" s="36">
        <v>2635</v>
      </c>
      <c r="J7" s="36">
        <v>9177130.4700000007</v>
      </c>
      <c r="K7" s="36">
        <v>2022</v>
      </c>
      <c r="L7" s="36">
        <v>10635829.210000001</v>
      </c>
      <c r="M7" s="36">
        <v>812</v>
      </c>
      <c r="N7" s="36">
        <v>4056291.35</v>
      </c>
      <c r="O7" s="36">
        <v>898</v>
      </c>
      <c r="P7" s="36">
        <v>1794966.62</v>
      </c>
      <c r="Q7" s="36">
        <v>396</v>
      </c>
      <c r="R7" s="36">
        <v>1105786.8500000001</v>
      </c>
      <c r="S7" s="36">
        <v>29</v>
      </c>
      <c r="T7" s="36">
        <v>71108.67</v>
      </c>
      <c r="U7" s="50">
        <f>C7+E7+G7+I7+K7+M7+O7+Q7+S7</f>
        <v>14444</v>
      </c>
      <c r="V7" s="50">
        <f>D7+F7+H7+J7+L7+N7+P7+R7+T7</f>
        <v>59482278.82</v>
      </c>
      <c r="W7" s="51">
        <f>C16-U7</f>
        <v>3372</v>
      </c>
      <c r="X7" s="51">
        <f>D16-V7</f>
        <v>13680457.069999985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9"/>
      <c r="B8" s="35" t="s">
        <v>8</v>
      </c>
      <c r="C8" s="36">
        <v>2164</v>
      </c>
      <c r="D8" s="36">
        <v>8895026.0800000001</v>
      </c>
      <c r="E8" s="27"/>
      <c r="F8" s="27"/>
      <c r="G8" s="36">
        <v>2753</v>
      </c>
      <c r="H8" s="36">
        <v>11428951.949999999</v>
      </c>
      <c r="I8" s="36">
        <v>1091</v>
      </c>
      <c r="J8" s="36">
        <v>4039150.35</v>
      </c>
      <c r="K8" s="36">
        <v>693</v>
      </c>
      <c r="L8" s="36">
        <v>3385824.47</v>
      </c>
      <c r="M8" s="36">
        <v>166</v>
      </c>
      <c r="N8" s="36">
        <v>917610.03</v>
      </c>
      <c r="O8" s="36">
        <v>412</v>
      </c>
      <c r="P8" s="36">
        <v>792825.38</v>
      </c>
      <c r="Q8" s="37">
        <v>144</v>
      </c>
      <c r="R8" s="36">
        <v>335930.24</v>
      </c>
      <c r="S8" s="36">
        <v>19</v>
      </c>
      <c r="T8" s="36">
        <v>59945.68</v>
      </c>
      <c r="U8" s="50">
        <f t="shared" ref="U8:V15" si="0">C8+E8+G8+I8+K8+M8+O8+Q8+S8</f>
        <v>7442</v>
      </c>
      <c r="V8" s="50">
        <f t="shared" si="0"/>
        <v>29855264.18</v>
      </c>
      <c r="W8" s="51">
        <f>E16-U8</f>
        <v>-4692</v>
      </c>
      <c r="X8" s="51">
        <f>F16-V8</f>
        <v>-17714867.689999998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9"/>
      <c r="B9" s="35" t="s">
        <v>19</v>
      </c>
      <c r="C9" s="36">
        <v>3939</v>
      </c>
      <c r="D9" s="36">
        <v>16982943.699999999</v>
      </c>
      <c r="E9" s="36">
        <v>581</v>
      </c>
      <c r="F9" s="36">
        <v>2424628.38</v>
      </c>
      <c r="G9" s="27"/>
      <c r="H9" s="27"/>
      <c r="I9" s="36">
        <v>2145</v>
      </c>
      <c r="J9" s="36">
        <v>7986767.4100000001</v>
      </c>
      <c r="K9" s="36">
        <v>1220</v>
      </c>
      <c r="L9" s="36">
        <v>6350526.4699999997</v>
      </c>
      <c r="M9" s="36">
        <v>597</v>
      </c>
      <c r="N9" s="36">
        <v>3276848.18</v>
      </c>
      <c r="O9" s="36">
        <v>823</v>
      </c>
      <c r="P9" s="36">
        <v>1955773.01</v>
      </c>
      <c r="Q9" s="37">
        <v>275</v>
      </c>
      <c r="R9" s="36">
        <v>747151.37</v>
      </c>
      <c r="S9" s="36">
        <v>33</v>
      </c>
      <c r="T9" s="36">
        <v>159741.21</v>
      </c>
      <c r="U9" s="50">
        <f t="shared" si="0"/>
        <v>9613</v>
      </c>
      <c r="V9" s="50">
        <f t="shared" si="0"/>
        <v>39884379.729999997</v>
      </c>
      <c r="W9" s="51">
        <f>G16-U9</f>
        <v>13629</v>
      </c>
      <c r="X9" s="51">
        <f>H16-V9</f>
        <v>54326552.44000002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9"/>
      <c r="B10" s="38" t="s">
        <v>9</v>
      </c>
      <c r="C10" s="36">
        <v>5043</v>
      </c>
      <c r="D10" s="36">
        <v>21776127.210000001</v>
      </c>
      <c r="E10" s="36">
        <v>596</v>
      </c>
      <c r="F10" s="36">
        <v>2878219.7</v>
      </c>
      <c r="G10" s="36">
        <v>5643</v>
      </c>
      <c r="H10" s="36">
        <v>22820034.260000002</v>
      </c>
      <c r="I10" s="27"/>
      <c r="J10" s="27"/>
      <c r="K10" s="36">
        <v>1424</v>
      </c>
      <c r="L10" s="36">
        <v>7072319.21</v>
      </c>
      <c r="M10" s="36">
        <v>769</v>
      </c>
      <c r="N10" s="36">
        <v>3607803</v>
      </c>
      <c r="O10" s="36">
        <v>893</v>
      </c>
      <c r="P10" s="36">
        <v>1848740.71</v>
      </c>
      <c r="Q10" s="37">
        <v>386</v>
      </c>
      <c r="R10" s="36">
        <v>941824.3</v>
      </c>
      <c r="S10" s="36">
        <v>18</v>
      </c>
      <c r="T10" s="36">
        <v>65044.55</v>
      </c>
      <c r="U10" s="50">
        <f t="shared" si="0"/>
        <v>14772</v>
      </c>
      <c r="V10" s="50">
        <f t="shared" si="0"/>
        <v>61010112.939999998</v>
      </c>
      <c r="W10" s="51">
        <f>I16-U10</f>
        <v>-5596</v>
      </c>
      <c r="X10" s="51">
        <f>J16-V10</f>
        <v>-28185611.069999993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9"/>
      <c r="B11" s="39" t="s">
        <v>20</v>
      </c>
      <c r="C11" s="36">
        <v>2234</v>
      </c>
      <c r="D11" s="36">
        <v>10106371.119999999</v>
      </c>
      <c r="E11" s="36">
        <v>273</v>
      </c>
      <c r="F11" s="36">
        <v>1400094.16</v>
      </c>
      <c r="G11" s="36">
        <v>2587</v>
      </c>
      <c r="H11" s="40">
        <v>13576211.93</v>
      </c>
      <c r="I11" s="36">
        <v>1098</v>
      </c>
      <c r="J11" s="36">
        <v>5122268.8</v>
      </c>
      <c r="K11" s="27"/>
      <c r="L11" s="27"/>
      <c r="M11" s="36">
        <v>321</v>
      </c>
      <c r="N11" s="36">
        <v>1684906.74</v>
      </c>
      <c r="O11" s="36">
        <v>398</v>
      </c>
      <c r="P11" s="36">
        <v>910555.83</v>
      </c>
      <c r="Q11" s="37">
        <v>181</v>
      </c>
      <c r="R11" s="36">
        <v>440298.54</v>
      </c>
      <c r="S11" s="36">
        <v>15</v>
      </c>
      <c r="T11" s="36">
        <v>89229.28</v>
      </c>
      <c r="U11" s="50">
        <f t="shared" si="0"/>
        <v>7107</v>
      </c>
      <c r="V11" s="50">
        <f t="shared" si="0"/>
        <v>33329936.399999999</v>
      </c>
      <c r="W11" s="51">
        <f>K16-U11</f>
        <v>-420</v>
      </c>
      <c r="X11" s="51">
        <f>L16-V11</f>
        <v>-93409.799999993294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9"/>
      <c r="B12" s="35" t="s">
        <v>10</v>
      </c>
      <c r="C12" s="36">
        <v>1753</v>
      </c>
      <c r="D12" s="36">
        <v>8011074.6500000004</v>
      </c>
      <c r="E12" s="36">
        <v>130</v>
      </c>
      <c r="F12" s="36">
        <v>496450.15</v>
      </c>
      <c r="G12" s="36">
        <v>2187</v>
      </c>
      <c r="H12" s="36">
        <v>9416057.4000000004</v>
      </c>
      <c r="I12" s="36">
        <v>840</v>
      </c>
      <c r="J12" s="36">
        <v>3356520.48</v>
      </c>
      <c r="K12" s="36">
        <v>564</v>
      </c>
      <c r="L12" s="36">
        <v>2902962.48</v>
      </c>
      <c r="M12" s="27"/>
      <c r="N12" s="27"/>
      <c r="O12" s="36">
        <v>304</v>
      </c>
      <c r="P12" s="36">
        <v>911422.12</v>
      </c>
      <c r="Q12" s="37">
        <v>78</v>
      </c>
      <c r="R12" s="36">
        <v>215452.49</v>
      </c>
      <c r="S12" s="36">
        <v>13</v>
      </c>
      <c r="T12" s="36">
        <v>50646.22</v>
      </c>
      <c r="U12" s="50">
        <f t="shared" si="0"/>
        <v>5869</v>
      </c>
      <c r="V12" s="50">
        <f t="shared" si="0"/>
        <v>25360585.990000002</v>
      </c>
      <c r="W12" s="51">
        <f>M16-U12</f>
        <v>-2843</v>
      </c>
      <c r="X12" s="51">
        <f>N16-V12</f>
        <v>-10675608.27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9"/>
      <c r="B13" s="38" t="s">
        <v>11</v>
      </c>
      <c r="C13" s="36">
        <v>1394</v>
      </c>
      <c r="D13" s="36">
        <v>3630367.21</v>
      </c>
      <c r="E13" s="36">
        <v>140</v>
      </c>
      <c r="F13" s="36">
        <v>313378.84999999998</v>
      </c>
      <c r="G13" s="36">
        <v>1775</v>
      </c>
      <c r="H13" s="36">
        <v>4729359.1900000004</v>
      </c>
      <c r="I13" s="36">
        <v>735</v>
      </c>
      <c r="J13" s="36">
        <v>1613734.48</v>
      </c>
      <c r="K13" s="36">
        <v>433</v>
      </c>
      <c r="L13" s="36">
        <v>1697518.82</v>
      </c>
      <c r="M13" s="36">
        <v>181</v>
      </c>
      <c r="N13" s="36">
        <v>514722.56</v>
      </c>
      <c r="O13" s="27"/>
      <c r="P13" s="27"/>
      <c r="Q13" s="37">
        <v>84</v>
      </c>
      <c r="R13" s="36">
        <v>99814.2</v>
      </c>
      <c r="S13" s="36">
        <v>179</v>
      </c>
      <c r="T13" s="36">
        <v>1764251.91</v>
      </c>
      <c r="U13" s="50">
        <f t="shared" si="0"/>
        <v>4921</v>
      </c>
      <c r="V13" s="50">
        <f t="shared" si="0"/>
        <v>14363147.220000001</v>
      </c>
      <c r="W13" s="51">
        <f>O16-U13</f>
        <v>-925</v>
      </c>
      <c r="X13" s="51">
        <f>P16-V13</f>
        <v>-5651944.370000001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9"/>
      <c r="B14" s="41" t="s">
        <v>12</v>
      </c>
      <c r="C14" s="37">
        <v>683</v>
      </c>
      <c r="D14" s="36">
        <v>1836993.96</v>
      </c>
      <c r="E14" s="37">
        <v>85</v>
      </c>
      <c r="F14" s="36">
        <v>209633.86</v>
      </c>
      <c r="G14" s="37">
        <v>775</v>
      </c>
      <c r="H14" s="36">
        <v>1734282.06</v>
      </c>
      <c r="I14" s="37">
        <v>335</v>
      </c>
      <c r="J14" s="36">
        <v>754812.44</v>
      </c>
      <c r="K14" s="36">
        <v>185</v>
      </c>
      <c r="L14" s="36">
        <v>637076.30000000005</v>
      </c>
      <c r="M14" s="36">
        <v>82</v>
      </c>
      <c r="N14" s="36">
        <v>302106.14</v>
      </c>
      <c r="O14" s="37">
        <v>151</v>
      </c>
      <c r="P14" s="36">
        <v>201714.75</v>
      </c>
      <c r="Q14" s="27"/>
      <c r="R14" s="27"/>
      <c r="S14" s="36">
        <v>0</v>
      </c>
      <c r="T14" s="36">
        <v>0</v>
      </c>
      <c r="U14" s="50">
        <f t="shared" si="0"/>
        <v>2296</v>
      </c>
      <c r="V14" s="50">
        <f t="shared" si="0"/>
        <v>5676619.5099999998</v>
      </c>
      <c r="W14" s="51">
        <f>Q16-U14</f>
        <v>-683</v>
      </c>
      <c r="X14" s="51">
        <f>R16-V14</f>
        <v>-1569933.1099999994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60"/>
      <c r="B15" s="25" t="s">
        <v>21</v>
      </c>
      <c r="C15" s="42">
        <v>606</v>
      </c>
      <c r="D15" s="43">
        <v>1923831.96</v>
      </c>
      <c r="E15" s="42">
        <v>79</v>
      </c>
      <c r="F15" s="43">
        <v>293095.71000000002</v>
      </c>
      <c r="G15" s="42">
        <v>736</v>
      </c>
      <c r="H15" s="43">
        <v>1989765.41</v>
      </c>
      <c r="I15" s="42">
        <v>297</v>
      </c>
      <c r="J15" s="43">
        <v>774117.44</v>
      </c>
      <c r="K15" s="43">
        <v>146</v>
      </c>
      <c r="L15" s="43">
        <v>554469.64</v>
      </c>
      <c r="M15" s="43">
        <v>98</v>
      </c>
      <c r="N15" s="43">
        <v>324689.71999999997</v>
      </c>
      <c r="O15" s="42">
        <v>117</v>
      </c>
      <c r="P15" s="43">
        <v>295204.43</v>
      </c>
      <c r="Q15" s="42">
        <v>69</v>
      </c>
      <c r="R15" s="43">
        <v>220428.41</v>
      </c>
      <c r="S15" s="28"/>
      <c r="T15" s="28"/>
      <c r="U15" s="52">
        <f t="shared" si="0"/>
        <v>2148</v>
      </c>
      <c r="V15" s="52">
        <f t="shared" si="0"/>
        <v>6375602.7199999988</v>
      </c>
      <c r="W15" s="53">
        <f>S16-U15</f>
        <v>-1842</v>
      </c>
      <c r="X15" s="53">
        <f>T16-V15</f>
        <v>-4115635.1999999988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44" t="s">
        <v>0</v>
      </c>
      <c r="B16" s="44"/>
      <c r="C16" s="44">
        <f t="shared" ref="C16:V16" si="1">SUM(C7:C15)</f>
        <v>17816</v>
      </c>
      <c r="D16" s="44">
        <f t="shared" si="1"/>
        <v>73162735.889999986</v>
      </c>
      <c r="E16" s="44">
        <f t="shared" si="1"/>
        <v>2750</v>
      </c>
      <c r="F16" s="44">
        <f t="shared" si="1"/>
        <v>12140396.490000002</v>
      </c>
      <c r="G16" s="44">
        <f t="shared" si="1"/>
        <v>23242</v>
      </c>
      <c r="H16" s="44">
        <f t="shared" si="1"/>
        <v>94210932.170000017</v>
      </c>
      <c r="I16" s="44">
        <f t="shared" si="1"/>
        <v>9176</v>
      </c>
      <c r="J16" s="44">
        <f t="shared" si="1"/>
        <v>32824501.870000005</v>
      </c>
      <c r="K16" s="44">
        <f t="shared" si="1"/>
        <v>6687</v>
      </c>
      <c r="L16" s="44">
        <f t="shared" si="1"/>
        <v>33236526.600000005</v>
      </c>
      <c r="M16" s="44">
        <f t="shared" si="1"/>
        <v>3026</v>
      </c>
      <c r="N16" s="44">
        <f t="shared" si="1"/>
        <v>14684977.720000003</v>
      </c>
      <c r="O16" s="44">
        <f t="shared" si="1"/>
        <v>3996</v>
      </c>
      <c r="P16" s="44">
        <f t="shared" si="1"/>
        <v>8711202.8499999996</v>
      </c>
      <c r="Q16" s="44">
        <f t="shared" si="1"/>
        <v>1613</v>
      </c>
      <c r="R16" s="44">
        <f t="shared" si="1"/>
        <v>4106686.4000000004</v>
      </c>
      <c r="S16" s="44">
        <f t="shared" si="1"/>
        <v>306</v>
      </c>
      <c r="T16" s="44">
        <f t="shared" si="1"/>
        <v>2259967.52</v>
      </c>
      <c r="U16" s="44">
        <f t="shared" si="1"/>
        <v>68612</v>
      </c>
      <c r="V16" s="44">
        <f t="shared" si="1"/>
        <v>275337927.50999999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2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2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P43"/>
  <sheetViews>
    <sheetView showGridLines="0" zoomScale="70" zoomScaleNormal="70" workbookViewId="0">
      <selection sqref="A1:X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2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28515625" style="3" customWidth="1"/>
    <col min="22" max="22" width="14" style="3" customWidth="1"/>
    <col min="23" max="23" width="8.85546875" style="2" bestFit="1" customWidth="1"/>
    <col min="24" max="24" width="16" style="2" bestFit="1" customWidth="1"/>
    <col min="25" max="25" width="3.28515625" style="2" customWidth="1"/>
    <col min="26" max="16384" width="9.140625" style="2"/>
  </cols>
  <sheetData>
    <row r="1" spans="1:94" ht="18.75" x14ac:dyDescent="0.3">
      <c r="A1" s="61" t="s">
        <v>22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</row>
    <row r="2" spans="1:94" ht="18.75" x14ac:dyDescent="0.3">
      <c r="A2" s="61" t="s">
        <v>16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68" t="s">
        <v>4</v>
      </c>
      <c r="B4" s="69"/>
      <c r="C4" s="74" t="s">
        <v>5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6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70"/>
      <c r="B5" s="71"/>
      <c r="C5" s="56" t="s">
        <v>7</v>
      </c>
      <c r="D5" s="57"/>
      <c r="E5" s="56" t="s">
        <v>8</v>
      </c>
      <c r="F5" s="57"/>
      <c r="G5" s="56" t="s">
        <v>17</v>
      </c>
      <c r="H5" s="57"/>
      <c r="I5" s="56" t="s">
        <v>9</v>
      </c>
      <c r="J5" s="57"/>
      <c r="K5" s="55" t="s">
        <v>20</v>
      </c>
      <c r="L5" s="55"/>
      <c r="M5" s="56" t="s">
        <v>10</v>
      </c>
      <c r="N5" s="57"/>
      <c r="O5" s="56" t="s">
        <v>11</v>
      </c>
      <c r="P5" s="57"/>
      <c r="Q5" s="56" t="s">
        <v>13</v>
      </c>
      <c r="R5" s="57"/>
      <c r="S5" s="56" t="s">
        <v>14</v>
      </c>
      <c r="T5" s="57"/>
      <c r="U5" s="66" t="s">
        <v>0</v>
      </c>
      <c r="V5" s="67"/>
      <c r="W5" s="77" t="s">
        <v>6</v>
      </c>
      <c r="X5" s="78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72"/>
      <c r="B6" s="73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31" t="s">
        <v>2</v>
      </c>
      <c r="V6" s="31" t="s">
        <v>3</v>
      </c>
      <c r="W6" s="30" t="s">
        <v>2</v>
      </c>
      <c r="X6" s="30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8" t="s">
        <v>1</v>
      </c>
      <c r="B7" s="18" t="s">
        <v>7</v>
      </c>
      <c r="C7" s="49"/>
      <c r="D7" s="27"/>
      <c r="E7" s="22">
        <v>2768</v>
      </c>
      <c r="F7" s="22">
        <v>12472263.029999999</v>
      </c>
      <c r="G7" s="22">
        <v>21694</v>
      </c>
      <c r="H7" s="22">
        <v>90195398.900000006</v>
      </c>
      <c r="I7" s="22">
        <v>9908</v>
      </c>
      <c r="J7" s="22">
        <v>36093525.300000004</v>
      </c>
      <c r="K7" s="22">
        <v>4116</v>
      </c>
      <c r="L7" s="22">
        <v>19851399.25</v>
      </c>
      <c r="M7" s="22">
        <v>1818</v>
      </c>
      <c r="N7" s="22">
        <v>9262514.7799999993</v>
      </c>
      <c r="O7" s="22">
        <v>2632</v>
      </c>
      <c r="P7" s="22">
        <v>5143373.95</v>
      </c>
      <c r="Q7" s="22">
        <v>1297</v>
      </c>
      <c r="R7" s="22">
        <v>3524046.41</v>
      </c>
      <c r="S7" s="22">
        <v>148</v>
      </c>
      <c r="T7" s="22">
        <v>557266.68999999994</v>
      </c>
      <c r="U7" s="45">
        <f>C7+E7+G7+I7+K7+M7+O7+Q7+S7</f>
        <v>44381</v>
      </c>
      <c r="V7" s="45">
        <f>D7+F7+H7+J7+L7+N7+P7+R7+T7</f>
        <v>177099788.31</v>
      </c>
      <c r="W7" s="46">
        <f>C16-U7</f>
        <v>6500</v>
      </c>
      <c r="X7" s="46">
        <f>D16-V7</f>
        <v>30685296.110000014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9"/>
      <c r="B8" s="18" t="s">
        <v>8</v>
      </c>
      <c r="C8" s="22">
        <v>6374</v>
      </c>
      <c r="D8" s="22">
        <v>26530830.270000003</v>
      </c>
      <c r="E8" s="27"/>
      <c r="F8" s="27"/>
      <c r="G8" s="22">
        <v>8890</v>
      </c>
      <c r="H8" s="22">
        <v>37061568.189999998</v>
      </c>
      <c r="I8" s="22">
        <v>3813</v>
      </c>
      <c r="J8" s="22">
        <v>14789879.07</v>
      </c>
      <c r="K8" s="22">
        <v>1494</v>
      </c>
      <c r="L8" s="22">
        <v>7105818.6199999992</v>
      </c>
      <c r="M8" s="22">
        <v>401</v>
      </c>
      <c r="N8" s="22">
        <v>2132307.5700000003</v>
      </c>
      <c r="O8" s="22">
        <v>1237</v>
      </c>
      <c r="P8" s="22">
        <v>2449477.48</v>
      </c>
      <c r="Q8" s="22">
        <v>414</v>
      </c>
      <c r="R8" s="22">
        <v>1120948.82</v>
      </c>
      <c r="S8" s="22">
        <v>72</v>
      </c>
      <c r="T8" s="22">
        <v>270364.65000000002</v>
      </c>
      <c r="U8" s="45">
        <f t="shared" ref="U8:V15" si="0">C8+E8+G8+I8+K8+M8+O8+Q8+S8</f>
        <v>22695</v>
      </c>
      <c r="V8" s="45">
        <f t="shared" si="0"/>
        <v>91461194.670000002</v>
      </c>
      <c r="W8" s="46">
        <f>E16-U8</f>
        <v>-13861</v>
      </c>
      <c r="X8" s="46">
        <f>F16-V8</f>
        <v>-53103944.509999998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9"/>
      <c r="B9" s="18" t="s">
        <v>19</v>
      </c>
      <c r="C9" s="22">
        <v>10939</v>
      </c>
      <c r="D9" s="22">
        <v>46994976.059999995</v>
      </c>
      <c r="E9" s="22">
        <v>1792</v>
      </c>
      <c r="F9" s="22">
        <v>7469701.5600000005</v>
      </c>
      <c r="G9" s="27"/>
      <c r="H9" s="27"/>
      <c r="I9" s="22">
        <v>7257</v>
      </c>
      <c r="J9" s="22">
        <v>27055068.030000001</v>
      </c>
      <c r="K9" s="22">
        <v>2597</v>
      </c>
      <c r="L9" s="22">
        <v>12387025.75</v>
      </c>
      <c r="M9" s="22">
        <v>1433</v>
      </c>
      <c r="N9" s="22">
        <v>7931634.1500000004</v>
      </c>
      <c r="O9" s="22">
        <v>2152</v>
      </c>
      <c r="P9" s="22">
        <v>4888150.07</v>
      </c>
      <c r="Q9" s="22">
        <v>854</v>
      </c>
      <c r="R9" s="22">
        <v>2103311.35</v>
      </c>
      <c r="S9" s="22">
        <v>123</v>
      </c>
      <c r="T9" s="22">
        <v>523542.56</v>
      </c>
      <c r="U9" s="45">
        <f t="shared" si="0"/>
        <v>27147</v>
      </c>
      <c r="V9" s="45">
        <f t="shared" si="0"/>
        <v>109353409.53</v>
      </c>
      <c r="W9" s="46">
        <f>G16-U9</f>
        <v>46481</v>
      </c>
      <c r="X9" s="46">
        <f>H16-V9</f>
        <v>182734919.45000002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9"/>
      <c r="B10" s="19" t="s">
        <v>9</v>
      </c>
      <c r="C10" s="22">
        <v>14456</v>
      </c>
      <c r="D10" s="22">
        <v>60937847.780000001</v>
      </c>
      <c r="E10" s="22">
        <v>1944</v>
      </c>
      <c r="F10" s="22">
        <v>9160221.5199999996</v>
      </c>
      <c r="G10" s="22">
        <v>18114</v>
      </c>
      <c r="H10" s="22">
        <v>71755004.230000004</v>
      </c>
      <c r="I10" s="27"/>
      <c r="J10" s="27"/>
      <c r="K10" s="22">
        <v>3205</v>
      </c>
      <c r="L10" s="22">
        <v>14757398</v>
      </c>
      <c r="M10" s="22">
        <v>1692</v>
      </c>
      <c r="N10" s="22">
        <v>8224990.5899999999</v>
      </c>
      <c r="O10" s="22">
        <v>2365</v>
      </c>
      <c r="P10" s="22">
        <v>4325685.1099999994</v>
      </c>
      <c r="Q10" s="22">
        <v>1343</v>
      </c>
      <c r="R10" s="22">
        <v>3004901.15</v>
      </c>
      <c r="S10" s="22">
        <v>119</v>
      </c>
      <c r="T10" s="22">
        <v>511558.36</v>
      </c>
      <c r="U10" s="45">
        <f t="shared" si="0"/>
        <v>43238</v>
      </c>
      <c r="V10" s="45">
        <f t="shared" si="0"/>
        <v>172677606.74000004</v>
      </c>
      <c r="W10" s="46">
        <f>I16-U10</f>
        <v>-11105</v>
      </c>
      <c r="X10" s="46">
        <f>J16-V10</f>
        <v>-55775130.990000024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9"/>
      <c r="B11" s="20" t="s">
        <v>20</v>
      </c>
      <c r="C11" s="22">
        <v>6975</v>
      </c>
      <c r="D11" s="22">
        <v>32188333.849999998</v>
      </c>
      <c r="E11" s="22">
        <v>916</v>
      </c>
      <c r="F11" s="22">
        <v>4434376.28</v>
      </c>
      <c r="G11" s="22">
        <v>7876</v>
      </c>
      <c r="H11" s="22">
        <v>38417714.619999997</v>
      </c>
      <c r="I11" s="22">
        <v>3625</v>
      </c>
      <c r="J11" s="22">
        <v>16165318.23</v>
      </c>
      <c r="K11" s="27"/>
      <c r="L11" s="27"/>
      <c r="M11" s="22">
        <v>744</v>
      </c>
      <c r="N11" s="22">
        <v>3914963.41</v>
      </c>
      <c r="O11" s="22">
        <v>1107</v>
      </c>
      <c r="P11" s="22">
        <v>2384694.69</v>
      </c>
      <c r="Q11" s="22">
        <v>560</v>
      </c>
      <c r="R11" s="22">
        <v>1455040.29</v>
      </c>
      <c r="S11" s="22">
        <v>65</v>
      </c>
      <c r="T11" s="22">
        <v>238587.06</v>
      </c>
      <c r="U11" s="45">
        <f t="shared" si="0"/>
        <v>21868</v>
      </c>
      <c r="V11" s="45">
        <f t="shared" si="0"/>
        <v>99199028.430000007</v>
      </c>
      <c r="W11" s="46">
        <f>K16-U11</f>
        <v>-7424</v>
      </c>
      <c r="X11" s="46">
        <f>L16-V11</f>
        <v>-33135633.710000008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9"/>
      <c r="B12" s="18" t="s">
        <v>10</v>
      </c>
      <c r="C12" s="22">
        <v>4994</v>
      </c>
      <c r="D12" s="22">
        <v>22181233.02</v>
      </c>
      <c r="E12" s="22">
        <v>467</v>
      </c>
      <c r="F12" s="22">
        <v>2043804.21</v>
      </c>
      <c r="G12" s="22">
        <v>6967</v>
      </c>
      <c r="H12" s="22">
        <v>29996775.240000002</v>
      </c>
      <c r="I12" s="22">
        <v>2913</v>
      </c>
      <c r="J12" s="22">
        <v>11893094.829999998</v>
      </c>
      <c r="K12" s="22">
        <v>1272</v>
      </c>
      <c r="L12" s="22">
        <v>6261216.04</v>
      </c>
      <c r="M12" s="27"/>
      <c r="N12" s="27"/>
      <c r="O12" s="22">
        <v>815</v>
      </c>
      <c r="P12" s="22">
        <v>2110759.6500000004</v>
      </c>
      <c r="Q12" s="22">
        <v>274</v>
      </c>
      <c r="R12" s="22">
        <v>770624.8899999999</v>
      </c>
      <c r="S12" s="22">
        <v>57</v>
      </c>
      <c r="T12" s="22">
        <v>224472.33000000002</v>
      </c>
      <c r="U12" s="45">
        <f t="shared" si="0"/>
        <v>17759</v>
      </c>
      <c r="V12" s="45">
        <f t="shared" si="0"/>
        <v>75481980.210000008</v>
      </c>
      <c r="W12" s="46">
        <f>M16-U12</f>
        <v>-10831</v>
      </c>
      <c r="X12" s="46">
        <f>N16-V12</f>
        <v>-41326247.610000007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9"/>
      <c r="B13" s="19" t="s">
        <v>11</v>
      </c>
      <c r="C13" s="22">
        <v>3825</v>
      </c>
      <c r="D13" s="22">
        <v>9589813.3200000003</v>
      </c>
      <c r="E13" s="22">
        <v>445</v>
      </c>
      <c r="F13" s="22">
        <v>1185333.92</v>
      </c>
      <c r="G13" s="22">
        <v>5522</v>
      </c>
      <c r="H13" s="22">
        <v>13418128.93</v>
      </c>
      <c r="I13" s="22">
        <v>2475</v>
      </c>
      <c r="J13" s="22">
        <v>5575263.0199999996</v>
      </c>
      <c r="K13" s="22">
        <v>1003</v>
      </c>
      <c r="L13" s="22">
        <v>3342057.53</v>
      </c>
      <c r="M13" s="22">
        <v>417</v>
      </c>
      <c r="N13" s="22">
        <v>1231352.3699999999</v>
      </c>
      <c r="O13" s="27"/>
      <c r="P13" s="27"/>
      <c r="Q13" s="22">
        <v>252</v>
      </c>
      <c r="R13" s="22">
        <v>319209.41000000003</v>
      </c>
      <c r="S13" s="22">
        <v>235</v>
      </c>
      <c r="T13" s="22">
        <v>2047381.6199999999</v>
      </c>
      <c r="U13" s="45">
        <f t="shared" si="0"/>
        <v>14174</v>
      </c>
      <c r="V13" s="45">
        <f t="shared" si="0"/>
        <v>36708540.119999997</v>
      </c>
      <c r="W13" s="46">
        <f>O16-U13</f>
        <v>-3025</v>
      </c>
      <c r="X13" s="46">
        <f>P16-V13</f>
        <v>-13687784.709999997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9"/>
      <c r="B14" s="24" t="s">
        <v>12</v>
      </c>
      <c r="C14" s="22">
        <v>1768</v>
      </c>
      <c r="D14" s="22">
        <v>4641790.58</v>
      </c>
      <c r="E14" s="22">
        <v>281</v>
      </c>
      <c r="F14" s="22">
        <v>782501.27</v>
      </c>
      <c r="G14" s="22">
        <v>2369</v>
      </c>
      <c r="H14" s="22">
        <v>5370765.7199999997</v>
      </c>
      <c r="I14" s="22">
        <v>1189</v>
      </c>
      <c r="J14" s="22">
        <v>2873576.23</v>
      </c>
      <c r="K14" s="22">
        <v>408</v>
      </c>
      <c r="L14" s="22">
        <v>1220357.03</v>
      </c>
      <c r="M14" s="22">
        <v>202</v>
      </c>
      <c r="N14" s="22">
        <v>686935.63</v>
      </c>
      <c r="O14" s="22">
        <v>419</v>
      </c>
      <c r="P14" s="22">
        <v>457429.4</v>
      </c>
      <c r="Q14" s="27"/>
      <c r="R14" s="27"/>
      <c r="S14" s="22">
        <v>19</v>
      </c>
      <c r="T14" s="22">
        <v>59895.100000000006</v>
      </c>
      <c r="U14" s="45">
        <f t="shared" si="0"/>
        <v>6655</v>
      </c>
      <c r="V14" s="45">
        <f t="shared" si="0"/>
        <v>16093250.960000001</v>
      </c>
      <c r="W14" s="46">
        <f>Q16-U14</f>
        <v>-1412</v>
      </c>
      <c r="X14" s="46">
        <f>R16-V14</f>
        <v>-2904144.0199999996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60"/>
      <c r="B15" s="25" t="s">
        <v>21</v>
      </c>
      <c r="C15" s="23">
        <v>1550</v>
      </c>
      <c r="D15" s="23">
        <v>4720259.54</v>
      </c>
      <c r="E15" s="23">
        <v>221</v>
      </c>
      <c r="F15" s="23">
        <v>809048.37000000011</v>
      </c>
      <c r="G15" s="23">
        <v>2196</v>
      </c>
      <c r="H15" s="23">
        <v>5872973.1500000004</v>
      </c>
      <c r="I15" s="23">
        <v>953</v>
      </c>
      <c r="J15" s="23">
        <v>2456751.04</v>
      </c>
      <c r="K15" s="23">
        <v>349</v>
      </c>
      <c r="L15" s="23">
        <v>1138122.5</v>
      </c>
      <c r="M15" s="23">
        <v>221</v>
      </c>
      <c r="N15" s="23">
        <v>771034.09999999986</v>
      </c>
      <c r="O15" s="23">
        <v>422</v>
      </c>
      <c r="P15" s="23">
        <v>1261185.06</v>
      </c>
      <c r="Q15" s="23">
        <v>249</v>
      </c>
      <c r="R15" s="23">
        <v>891024.62000000011</v>
      </c>
      <c r="S15" s="28"/>
      <c r="T15" s="28"/>
      <c r="U15" s="47">
        <f t="shared" si="0"/>
        <v>6161</v>
      </c>
      <c r="V15" s="47">
        <f t="shared" si="0"/>
        <v>17920398.380000003</v>
      </c>
      <c r="W15" s="48">
        <f>S16-U15</f>
        <v>-5323</v>
      </c>
      <c r="X15" s="48">
        <f>T16-V15</f>
        <v>-13487330.010000004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11" t="s">
        <v>0</v>
      </c>
      <c r="B16" s="26" t="s">
        <v>15</v>
      </c>
      <c r="C16" s="44">
        <f t="shared" ref="C16:V16" si="1">SUM(C7:C15)</f>
        <v>50881</v>
      </c>
      <c r="D16" s="44">
        <f t="shared" si="1"/>
        <v>207785084.42000002</v>
      </c>
      <c r="E16" s="44">
        <f t="shared" si="1"/>
        <v>8834</v>
      </c>
      <c r="F16" s="44">
        <f t="shared" si="1"/>
        <v>38357250.160000004</v>
      </c>
      <c r="G16" s="44">
        <f t="shared" si="1"/>
        <v>73628</v>
      </c>
      <c r="H16" s="44">
        <f t="shared" si="1"/>
        <v>292088328.98000002</v>
      </c>
      <c r="I16" s="44">
        <f t="shared" si="1"/>
        <v>32133</v>
      </c>
      <c r="J16" s="44">
        <f t="shared" si="1"/>
        <v>116902475.75000001</v>
      </c>
      <c r="K16" s="44">
        <f t="shared" si="1"/>
        <v>14444</v>
      </c>
      <c r="L16" s="44">
        <f t="shared" si="1"/>
        <v>66063394.719999999</v>
      </c>
      <c r="M16" s="44">
        <f t="shared" si="1"/>
        <v>6928</v>
      </c>
      <c r="N16" s="44">
        <f t="shared" si="1"/>
        <v>34155732.600000001</v>
      </c>
      <c r="O16" s="44">
        <f t="shared" si="1"/>
        <v>11149</v>
      </c>
      <c r="P16" s="44">
        <f t="shared" si="1"/>
        <v>23020755.41</v>
      </c>
      <c r="Q16" s="44">
        <f t="shared" si="1"/>
        <v>5243</v>
      </c>
      <c r="R16" s="44">
        <f t="shared" si="1"/>
        <v>13189106.940000001</v>
      </c>
      <c r="S16" s="44">
        <f t="shared" si="1"/>
        <v>838</v>
      </c>
      <c r="T16" s="44">
        <f t="shared" si="1"/>
        <v>4433068.3699999992</v>
      </c>
      <c r="U16" s="44">
        <f t="shared" si="1"/>
        <v>204078</v>
      </c>
      <c r="V16" s="44">
        <f t="shared" si="1"/>
        <v>795995197.35000014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3.5" customHeight="1" x14ac:dyDescent="0.25"/>
  </sheetData>
  <mergeCells count="17">
    <mergeCell ref="A1:X1"/>
    <mergeCell ref="A2:X2"/>
    <mergeCell ref="A4:B6"/>
    <mergeCell ref="C4:X4"/>
    <mergeCell ref="C5:D5"/>
    <mergeCell ref="E5:F5"/>
    <mergeCell ref="G5:H5"/>
    <mergeCell ref="I5:J5"/>
    <mergeCell ref="K5:L5"/>
    <mergeCell ref="M5:N5"/>
    <mergeCell ref="W5:X5"/>
    <mergeCell ref="A7:A15"/>
    <mergeCell ref="A18:X18"/>
    <mergeCell ref="O5:P5"/>
    <mergeCell ref="Q5:R5"/>
    <mergeCell ref="S5:T5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2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III-то тримесечие 2021 г.</vt:lpstr>
      <vt:lpstr>УПФ - деветмесечие 2021 г.</vt:lpstr>
      <vt:lpstr>'УПФ - III-то тримесечие 2021 г.'!Print_Area</vt:lpstr>
      <vt:lpstr>'УПФ - деветмесечие 2021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2021-12-06T09:59:48Z</cp:lastPrinted>
  <dcterms:created xsi:type="dcterms:W3CDTF">2004-05-22T18:25:26Z</dcterms:created>
  <dcterms:modified xsi:type="dcterms:W3CDTF">2021-12-06T10:00:12Z</dcterms:modified>
</cp:coreProperties>
</file>