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showInkAnnotation="0" codeName="ThisWorkbook"/>
  <bookViews>
    <workbookView xWindow="0" yWindow="0" windowWidth="15600" windowHeight="8205" tabRatio="799"/>
  </bookViews>
  <sheets>
    <sheet name="Таблица №1-ПОД " sheetId="24" r:id="rId1"/>
    <sheet name="Таблица №2-ПОД" sheetId="31" r:id="rId2"/>
    <sheet name="Таблица №2.1-ПОД" sheetId="26" r:id="rId3"/>
    <sheet name="Таблица № 2.2-ПОД" sheetId="27" r:id="rId4"/>
    <sheet name="Таблица №2.2.1-ПОД" sheetId="28" r:id="rId5"/>
    <sheet name="Таблица №2.2.2-ПОД" sheetId="29" r:id="rId6"/>
    <sheet name="Таблица №2.2.3-ПОД" sheetId="30" r:id="rId7"/>
    <sheet name="Таблица №1-ОФ" sheetId="11" r:id="rId8"/>
    <sheet name="Таблица №1.1-ОФ" sheetId="12" r:id="rId9"/>
    <sheet name="Таблица№1.2-ОФ" sheetId="13" r:id="rId10"/>
    <sheet name="Таблица №1.2.1-ОФ" sheetId="14" r:id="rId11"/>
    <sheet name="Таблица№1.2.2-ОФ" sheetId="15" r:id="rId12"/>
    <sheet name="Таблица№ 2-ОФ" sheetId="16" r:id="rId13"/>
    <sheet name="Таблица №2.1-ОФ" sheetId="17" r:id="rId14"/>
    <sheet name="Таблица №2.2-ОФ" sheetId="18" r:id="rId15"/>
    <sheet name="Таблица №2.2.1-ОФ " sheetId="19" r:id="rId16"/>
    <sheet name="Графика №1 " sheetId="20" r:id="rId17"/>
    <sheet name="Графика №2" sheetId="21" r:id="rId18"/>
    <sheet name="Графика №3 " sheetId="22" r:id="rId19"/>
    <sheet name="Графика №4" sheetId="23" r:id="rId20"/>
  </sheets>
  <calcPr calcId="124519"/>
</workbook>
</file>

<file path=xl/calcChain.xml><?xml version="1.0" encoding="utf-8"?>
<calcChain xmlns="http://schemas.openxmlformats.org/spreadsheetml/2006/main">
  <c r="C15" i="31"/>
  <c r="B15"/>
  <c r="E13" i="15" l="1"/>
  <c r="D13"/>
  <c r="C13"/>
  <c r="B13"/>
  <c r="F12"/>
  <c r="F11"/>
  <c r="F10"/>
  <c r="F9"/>
  <c r="F8"/>
  <c r="F7"/>
  <c r="F6"/>
  <c r="F5"/>
  <c r="F4"/>
  <c r="F13" s="1"/>
  <c r="AG6" i="29"/>
  <c r="AG7"/>
  <c r="AG8"/>
  <c r="AG5"/>
  <c r="AD8"/>
  <c r="AE8"/>
  <c r="AF8"/>
  <c r="AE5"/>
  <c r="AF5"/>
  <c r="AE6"/>
  <c r="AF6"/>
  <c r="AE7"/>
  <c r="AF7"/>
  <c r="AD6"/>
  <c r="AD7"/>
  <c r="AD5"/>
  <c r="C14" i="27"/>
  <c r="D14"/>
  <c r="E14"/>
  <c r="F14"/>
  <c r="G14"/>
  <c r="H14"/>
  <c r="I14"/>
  <c r="B14"/>
  <c r="C13" i="19" l="1"/>
  <c r="D13"/>
  <c r="E13"/>
  <c r="F13"/>
  <c r="B13"/>
  <c r="V7" i="24" l="1"/>
  <c r="W7"/>
  <c r="V8"/>
  <c r="W8"/>
  <c r="V9"/>
  <c r="W9"/>
  <c r="V10"/>
  <c r="W10"/>
  <c r="V11"/>
  <c r="W11"/>
  <c r="V12"/>
  <c r="W12"/>
  <c r="W6"/>
  <c r="V6"/>
  <c r="AG8" i="30" l="1"/>
  <c r="AF8"/>
  <c r="AE8"/>
  <c r="AD8"/>
  <c r="AC8"/>
  <c r="AB8"/>
  <c r="AA8"/>
  <c r="Z8"/>
  <c r="Y8"/>
  <c r="X8"/>
  <c r="W8"/>
  <c r="V8"/>
  <c r="U8"/>
  <c r="T8"/>
  <c r="S8"/>
  <c r="R8"/>
  <c r="Q8"/>
  <c r="P8"/>
  <c r="O8"/>
  <c r="N8"/>
  <c r="M8"/>
  <c r="L8"/>
  <c r="K8"/>
  <c r="J8"/>
  <c r="I8"/>
  <c r="H8"/>
  <c r="G8"/>
  <c r="F8"/>
  <c r="E8"/>
  <c r="D8"/>
  <c r="C8"/>
  <c r="B8"/>
  <c r="C14" i="28" l="1"/>
  <c r="D14"/>
  <c r="E14"/>
  <c r="F14"/>
  <c r="G14"/>
  <c r="H14"/>
  <c r="I14"/>
  <c r="B14"/>
  <c r="F14" i="19" l="1"/>
  <c r="E4" i="27" l="1"/>
  <c r="G4" s="1"/>
  <c r="I4" s="1"/>
  <c r="D4"/>
  <c r="F4" s="1"/>
  <c r="H4" s="1"/>
  <c r="E4" i="24"/>
  <c r="G4" s="1"/>
  <c r="I4" s="1"/>
  <c r="K4" s="1"/>
  <c r="M4" s="1"/>
  <c r="O4" s="1"/>
  <c r="Q4" s="1"/>
  <c r="S4" s="1"/>
  <c r="U4" s="1"/>
  <c r="W4" s="1"/>
  <c r="D4"/>
  <c r="F4" s="1"/>
  <c r="H4" s="1"/>
  <c r="J4" s="1"/>
  <c r="L4" s="1"/>
  <c r="N4" s="1"/>
  <c r="P4" s="1"/>
  <c r="R4" s="1"/>
  <c r="T4" s="1"/>
  <c r="V4" s="1"/>
  <c r="E4" i="31" l="1"/>
  <c r="G4" s="1"/>
  <c r="I4" s="1"/>
  <c r="K4" s="1"/>
  <c r="M4" s="1"/>
  <c r="D4"/>
  <c r="F4" s="1"/>
  <c r="H4" s="1"/>
  <c r="J4" s="1"/>
  <c r="L4" s="1"/>
  <c r="F15" i="26" l="1"/>
  <c r="I4" i="28" l="1"/>
  <c r="H4"/>
  <c r="G4"/>
  <c r="F4"/>
  <c r="E4"/>
  <c r="D4"/>
  <c r="C4"/>
  <c r="B4"/>
</calcChain>
</file>

<file path=xl/sharedStrings.xml><?xml version="1.0" encoding="utf-8"?>
<sst xmlns="http://schemas.openxmlformats.org/spreadsheetml/2006/main" count="346" uniqueCount="111">
  <si>
    <t>(хил. лв.)</t>
  </si>
  <si>
    <t>Пенсионноосигурително дружество</t>
  </si>
  <si>
    <t xml:space="preserve">ПОК "ДОВЕРИЕ" АД  </t>
  </si>
  <si>
    <t>ПОК "СЪГЛАСИЕ" АД</t>
  </si>
  <si>
    <t xml:space="preserve">ПОД "АЛИАНЦ БЪЛГАРИЯ" АД </t>
  </si>
  <si>
    <t>ПОД "ТОПЛИНА" АД</t>
  </si>
  <si>
    <t xml:space="preserve">ОБЩО   </t>
  </si>
  <si>
    <t>Общо приходи в т.ч.</t>
  </si>
  <si>
    <t xml:space="preserve">Приходи от такси и удръжки </t>
  </si>
  <si>
    <t xml:space="preserve">Приходи от управление на собствени средства </t>
  </si>
  <si>
    <t xml:space="preserve">Балансови активи на пенсионноосигурителните дружества и на управляваните от тях пенсионни фондове </t>
  </si>
  <si>
    <t>(хил. лв)</t>
  </si>
  <si>
    <t xml:space="preserve">ПОД </t>
  </si>
  <si>
    <t xml:space="preserve">УПФ </t>
  </si>
  <si>
    <t xml:space="preserve">ППФ </t>
  </si>
  <si>
    <t>ДПФ</t>
  </si>
  <si>
    <t xml:space="preserve">Общо за пенсионните фондове </t>
  </si>
  <si>
    <t xml:space="preserve">ПОК "ДОВЕРИЕ" АД </t>
  </si>
  <si>
    <t xml:space="preserve">ПОК "СЪГЛАСИЕ" АД </t>
  </si>
  <si>
    <t>ПОД  "БЪДЕЩЕ" АД</t>
  </si>
  <si>
    <t>ОБЩО</t>
  </si>
  <si>
    <t>(%)</t>
  </si>
  <si>
    <t>УПФ</t>
  </si>
  <si>
    <t>ППФ</t>
  </si>
  <si>
    <t xml:space="preserve">ОБЩО </t>
  </si>
  <si>
    <t>ОТНОСИТЕЛЕН ДЯЛ ПО ВИДОВЕ ПЕНСИОННИ ФОНДОВЕ</t>
  </si>
  <si>
    <t>Приходи от такси и удръжки на пенсионноосигурителните дружества по видове пенсионни фондове</t>
  </si>
  <si>
    <t xml:space="preserve">ДПФ </t>
  </si>
  <si>
    <t xml:space="preserve">Относително разпределение на приходите от такси и удръжки по пенсионноосигурителни дружества </t>
  </si>
  <si>
    <t xml:space="preserve">ПОК "СЪГЛАСИЕ" АД     </t>
  </si>
  <si>
    <t xml:space="preserve">Удръжка от осигурителната вноска </t>
  </si>
  <si>
    <t>Инвестиционна такса</t>
  </si>
  <si>
    <t>Еднократна встъпителна такса</t>
  </si>
  <si>
    <t xml:space="preserve">Общо </t>
  </si>
  <si>
    <t xml:space="preserve">ПОК "СЪГЛАСИЕ" АД  </t>
  </si>
  <si>
    <t xml:space="preserve">ПОАД "ЦКБ-СИЛА"      </t>
  </si>
  <si>
    <t xml:space="preserve">Динамика на броя* на осигурените лица** в управляваните от пенсионноосигурителните дружества фондове за допълнително пенсионно осигуряване                              </t>
  </si>
  <si>
    <t xml:space="preserve">Забележки: </t>
  </si>
  <si>
    <t>** "Осигурено лице" е лице, на чието име и в чиято сметка са внасяни или се внасят осигурителни вноски</t>
  </si>
  <si>
    <t xml:space="preserve">Динамика на нетните активи на управляваните от пенсионноосигурителните дружества фондове за допълнително пенсионно осигуряване                                                                                      </t>
  </si>
  <si>
    <t>"ПЕНСИОННООСИГУРИТЕЛЕН ИНСТИТУТ" АД</t>
  </si>
  <si>
    <t>ДПФПС</t>
  </si>
  <si>
    <t xml:space="preserve">ДПФПС </t>
  </si>
  <si>
    <t>Общо разходи в т.ч.</t>
  </si>
  <si>
    <t>Разходи за управление на собствени средства</t>
  </si>
  <si>
    <t>Финансов резултат преди данъци</t>
  </si>
  <si>
    <t>Нетен финансов резултат</t>
  </si>
  <si>
    <t xml:space="preserve">ПОД "АЛИАНЦ БЪЛГАРИЯ" АД         </t>
  </si>
  <si>
    <t xml:space="preserve">ПОК "ДОВЕРИЕ" АД            </t>
  </si>
  <si>
    <t xml:space="preserve">ПОК "СЪГЛАСИЕ" АД              </t>
  </si>
  <si>
    <t xml:space="preserve">ПОД "ТОПЛИНА" АД             </t>
  </si>
  <si>
    <t xml:space="preserve">"ПЕНСИОННООСИГУРИТЕЛЕН ИНСТИТУТ" АД                               </t>
  </si>
  <si>
    <t>* Едно лице може да се осигурява и в четирите вида пенсионни фондове</t>
  </si>
  <si>
    <t>"ПЕНСИОННО
ОСИГУРИТЕЛЕН ИНСТИТУТ" АД</t>
  </si>
  <si>
    <t>Еднократна встъпителна такса, такса при промяна на участие и други такси</t>
  </si>
  <si>
    <t xml:space="preserve">                                                                         ФДПО
ПОД                                             </t>
  </si>
  <si>
    <t xml:space="preserve">ПОК         "ДОВЕРИЕ" АД  </t>
  </si>
  <si>
    <t>ПОД          "БЪДЕЩЕ" АД</t>
  </si>
  <si>
    <t>ПОД         "ТОПЛИНА" АД</t>
  </si>
  <si>
    <t xml:space="preserve">                                                                      ФДПО
ПОД                                             </t>
  </si>
  <si>
    <t xml:space="preserve">Година, Месец 
ПОД                                                                                    .                                     </t>
  </si>
  <si>
    <t xml:space="preserve">Пазарен дял на пенсионноосигурителните дружества по размера на нетните активи 
в управляваните от тях фондове за допълнително пенсионно осигуряване                            </t>
  </si>
  <si>
    <t xml:space="preserve">                                                                          ФДПО
ПОД                               </t>
  </si>
  <si>
    <t xml:space="preserve">                                                                       ФДПО
ПОД
                                                  </t>
  </si>
  <si>
    <t xml:space="preserve">                                                              ФДПО, Година                                                
ПОД</t>
  </si>
  <si>
    <t xml:space="preserve">                                                              ФДПО, Година                                                
ПОД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</si>
  <si>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.                  </t>
  </si>
  <si>
    <t xml:space="preserve">                                                                 Година, Месец 
ПОД
                                             </t>
  </si>
  <si>
    <t xml:space="preserve">                                                         Година, Месец 
ПОД                                            </t>
  </si>
  <si>
    <t xml:space="preserve">                                                              Година, Месец 
ПОД</t>
  </si>
  <si>
    <t xml:space="preserve">                                                                             ФДПО
ПОД                                        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</si>
  <si>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   .     </t>
  </si>
  <si>
    <t xml:space="preserve">Пазарен дял на пенсионноосигурителните дружества по броя на осигурените лица
 в управляваните от тях фондове за допълнително пенсионно осигуряване </t>
  </si>
  <si>
    <t xml:space="preserve">                                                       Период 
Финансови показатели                        </t>
  </si>
  <si>
    <t>31.12.2020</t>
  </si>
  <si>
    <t>"ПОД ДАЛЛБОГГ: ЖИВОТ И ЗДРАВЕ" ЕАД</t>
  </si>
  <si>
    <t xml:space="preserve">                                                                Година
ПОД</t>
  </si>
  <si>
    <t>Девет-месечие 2020</t>
  </si>
  <si>
    <t>Девет-месечие 2021</t>
  </si>
  <si>
    <t>30.09.2021</t>
  </si>
  <si>
    <t>Относителен дял на балансовите активи на пенсионните фондове по дружества към 30.09.2021 г.</t>
  </si>
  <si>
    <t>Деветмесечие на 2020</t>
  </si>
  <si>
    <t>Деветмесечие на 2021</t>
  </si>
  <si>
    <t>Приходи на ПОД от такси и удръжки (по видове) за деветмесечието на 2021 г.</t>
  </si>
  <si>
    <t>Структура на приходите на ПОД от такси и удръжки (по видове) за деветмесечието на 2021 г.</t>
  </si>
  <si>
    <t>Брой на новоосигурените лица във фондовете за допълнително пенсионно осигуряване
 за деветмесечието на 2021 г.</t>
  </si>
  <si>
    <t>"ПОК ОББ" ЕАД</t>
  </si>
  <si>
    <t xml:space="preserve">ПОАД "ЦКБ - СИЛА" </t>
  </si>
  <si>
    <t>ПОК "ДСК - РОДИНА" АД</t>
  </si>
  <si>
    <t xml:space="preserve">ПОК "ДСК - РОДИНА" АД </t>
  </si>
  <si>
    <t xml:space="preserve">ПОАД "ЦКБ - СИЛА"     </t>
  </si>
  <si>
    <t>ПОД "БЪДЕЩЕ" АД</t>
  </si>
  <si>
    <t xml:space="preserve">ПОК "ДСК - РОДИНА" АД    </t>
  </si>
  <si>
    <t xml:space="preserve">ПОАД "ЦКБ - СИЛА"               </t>
  </si>
  <si>
    <t xml:space="preserve">ПОК "ДСК - РОДИНА" АД                                      </t>
  </si>
  <si>
    <t xml:space="preserve">"ПОК ОББ" ЕАД </t>
  </si>
  <si>
    <t xml:space="preserve">ПОД "БЪДЕЩЕ" АД                         </t>
  </si>
  <si>
    <t xml:space="preserve">"ПОК ОББ" ЕАД            </t>
  </si>
  <si>
    <t xml:space="preserve">ПОК "ДСК - РОДИНА" АД             </t>
  </si>
  <si>
    <t xml:space="preserve">ПОАД "ЦКБ - СИЛА"                      </t>
  </si>
  <si>
    <t>Брой на осигурените лица във фондовете за допълнително пенсионно осигуряване
 по ПОД към 30.09.2021 г.</t>
  </si>
  <si>
    <t>ПОАД "ЦКБ - СИЛА"</t>
  </si>
  <si>
    <t xml:space="preserve">Относително разпределение на осигурените лица във фондовете за допълнително пенсионно осигуряване по ПОД към 30.09.2021 г. </t>
  </si>
  <si>
    <t xml:space="preserve"> ПОАД "ЦКБ - СИЛА" </t>
  </si>
  <si>
    <t xml:space="preserve">Нетни активи на управляваните от пенсионноосигурителните дружества фондове за допълнително пенсионно осигуряване към 30.09.2021 г.                    </t>
  </si>
  <si>
    <t>Относително разпределение на нетните активи във фондовете за допълнително пенсионно осигуряване към 30.09.2021 г.</t>
  </si>
  <si>
    <t xml:space="preserve">Финансови показатели на пенсионноосигурителните дружества </t>
  </si>
  <si>
    <t>** „Пенсионноосигурително дружество ДаллБогг: Живот и Здраве“ ЕАД е лицензирано през второто тримесечие на 2021 г. Към 30.09.2021 г. дружеството все още не управлява пенсионни фондове.</t>
  </si>
  <si>
    <t>*Предишно наименование "Ен Ен Пенсионноосигурително дружество" ЕАД</t>
  </si>
  <si>
    <t>"ПОК ОББ" ЕАД*</t>
  </si>
  <si>
    <t>"ПОД ДАЛЛБОГГ: ЖИВОТ И ЗДРАВЕ" ЕАД**</t>
  </si>
</sst>
</file>

<file path=xl/styles.xml><?xml version="1.0" encoding="utf-8"?>
<styleSheet xmlns="http://schemas.openxmlformats.org/spreadsheetml/2006/main">
  <numFmts count="6">
    <numFmt numFmtId="164" formatCode="_-* #,##0.00\ _л_в_-;\-* #,##0.00\ _л_в_-;_-* &quot;-&quot;??\ _л_в_-;_-@_-"/>
    <numFmt numFmtId="165" formatCode="#,##0;\-#,##0;\-"/>
    <numFmt numFmtId="166" formatCode="#,##0;\-#,##0;&quot;–&quot;"/>
    <numFmt numFmtId="167" formatCode="#,##0.00;\-#,##0.00;&quot;–&quot;"/>
    <numFmt numFmtId="168" formatCode="0.0000"/>
    <numFmt numFmtId="169" formatCode="[$-F800]dddd\,\ mmmm\ dd\,\ yyyy"/>
  </numFmts>
  <fonts count="34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HebarU Cyr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06">
    <xf numFmtId="0" fontId="0" fillId="0" borderId="0"/>
    <xf numFmtId="164" fontId="19" fillId="0" borderId="0" applyFont="0" applyFill="0" applyBorder="0" applyAlignment="0" applyProtection="0"/>
    <xf numFmtId="0" fontId="30" fillId="0" borderId="0"/>
    <xf numFmtId="0" fontId="19" fillId="0" borderId="0"/>
    <xf numFmtId="0" fontId="22" fillId="0" borderId="0"/>
    <xf numFmtId="164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164" fontId="19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9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211">
    <xf numFmtId="0" fontId="0" fillId="0" borderId="0" xfId="0"/>
    <xf numFmtId="0" fontId="23" fillId="0" borderId="1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164" fontId="23" fillId="0" borderId="1" xfId="1" applyFont="1" applyBorder="1" applyAlignment="1">
      <alignment horizontal="left" wrapText="1"/>
    </xf>
    <xf numFmtId="3" fontId="23" fillId="0" borderId="1" xfId="0" applyNumberFormat="1" applyFont="1" applyFill="1" applyBorder="1"/>
    <xf numFmtId="4" fontId="23" fillId="0" borderId="1" xfId="0" applyNumberFormat="1" applyFont="1" applyFill="1" applyBorder="1" applyAlignment="1">
      <alignment horizontal="right"/>
    </xf>
    <xf numFmtId="0" fontId="23" fillId="0" borderId="1" xfId="0" applyFont="1" applyBorder="1" applyAlignment="1">
      <alignment horizontal="left" wrapText="1"/>
    </xf>
    <xf numFmtId="3" fontId="0" fillId="0" borderId="0" xfId="0" applyNumberFormat="1"/>
    <xf numFmtId="0" fontId="23" fillId="0" borderId="1" xfId="0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center"/>
    </xf>
    <xf numFmtId="0" fontId="20" fillId="0" borderId="5" xfId="0" applyFont="1" applyFill="1" applyBorder="1" applyAlignment="1">
      <alignment vertical="center" wrapText="1"/>
    </xf>
    <xf numFmtId="0" fontId="23" fillId="0" borderId="0" xfId="0" applyFont="1" applyBorder="1" applyAlignment="1">
      <alignment horizontal="left"/>
    </xf>
    <xf numFmtId="0" fontId="23" fillId="0" borderId="0" xfId="0" applyFont="1" applyFill="1" applyBorder="1" applyAlignment="1">
      <alignment horizontal="center"/>
    </xf>
    <xf numFmtId="0" fontId="23" fillId="0" borderId="1" xfId="0" applyFont="1" applyFill="1" applyBorder="1" applyAlignment="1">
      <alignment horizontal="center" vertical="center"/>
    </xf>
    <xf numFmtId="164" fontId="23" fillId="0" borderId="1" xfId="1" applyFont="1" applyFill="1" applyBorder="1" applyAlignment="1">
      <alignment horizontal="left"/>
    </xf>
    <xf numFmtId="2" fontId="23" fillId="0" borderId="1" xfId="0" applyNumberFormat="1" applyFont="1" applyFill="1" applyBorder="1" applyAlignment="1">
      <alignment horizontal="right"/>
    </xf>
    <xf numFmtId="0" fontId="23" fillId="0" borderId="0" xfId="0" applyFont="1" applyFill="1" applyBorder="1" applyAlignment="1">
      <alignment horizontal="left"/>
    </xf>
    <xf numFmtId="0" fontId="23" fillId="0" borderId="0" xfId="0" applyFont="1"/>
    <xf numFmtId="0" fontId="23" fillId="0" borderId="0" xfId="0" applyFont="1" applyBorder="1"/>
    <xf numFmtId="0" fontId="23" fillId="0" borderId="1" xfId="0" applyFont="1" applyBorder="1" applyAlignment="1">
      <alignment horizontal="center" vertical="center"/>
    </xf>
    <xf numFmtId="164" fontId="23" fillId="0" borderId="1" xfId="1" applyFont="1" applyBorder="1" applyAlignment="1">
      <alignment horizontal="left"/>
    </xf>
    <xf numFmtId="2" fontId="23" fillId="0" borderId="1" xfId="1" applyNumberFormat="1" applyFont="1" applyBorder="1" applyAlignment="1"/>
    <xf numFmtId="2" fontId="23" fillId="0" borderId="0" xfId="0" applyNumberFormat="1" applyFont="1"/>
    <xf numFmtId="0" fontId="25" fillId="0" borderId="0" xfId="0" applyFont="1" applyBorder="1" applyAlignment="1">
      <alignment horizontal="center"/>
    </xf>
    <xf numFmtId="4" fontId="23" fillId="0" borderId="0" xfId="0" applyNumberFormat="1" applyFont="1"/>
    <xf numFmtId="3" fontId="23" fillId="0" borderId="0" xfId="2" applyNumberFormat="1" applyFont="1" applyBorder="1" applyAlignment="1">
      <alignment wrapText="1"/>
    </xf>
    <xf numFmtId="0" fontId="23" fillId="0" borderId="0" xfId="0" applyFont="1" applyBorder="1" applyAlignment="1">
      <alignment horizontal="left" wrapText="1"/>
    </xf>
    <xf numFmtId="164" fontId="23" fillId="0" borderId="1" xfId="1" applyFont="1" applyBorder="1" applyAlignment="1">
      <alignment vertical="center" wrapText="1"/>
    </xf>
    <xf numFmtId="164" fontId="23" fillId="0" borderId="1" xfId="1" applyFont="1" applyFill="1" applyBorder="1" applyAlignment="1">
      <alignment horizontal="left" wrapText="1"/>
    </xf>
    <xf numFmtId="164" fontId="23" fillId="0" borderId="0" xfId="1" applyFont="1" applyFill="1" applyBorder="1" applyAlignment="1">
      <alignment horizontal="center" vertical="center" wrapText="1"/>
    </xf>
    <xf numFmtId="164" fontId="23" fillId="0" borderId="1" xfId="1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wrapText="1"/>
    </xf>
    <xf numFmtId="164" fontId="22" fillId="0" borderId="1" xfId="1" applyFont="1" applyFill="1" applyBorder="1" applyAlignment="1">
      <alignment horizontal="left" wrapText="1"/>
    </xf>
    <xf numFmtId="164" fontId="22" fillId="0" borderId="1" xfId="1" applyFont="1" applyBorder="1" applyAlignment="1">
      <alignment horizontal="left" wrapText="1"/>
    </xf>
    <xf numFmtId="0" fontId="22" fillId="0" borderId="1" xfId="0" applyFont="1" applyFill="1" applyBorder="1" applyAlignment="1">
      <alignment wrapText="1"/>
    </xf>
    <xf numFmtId="3" fontId="22" fillId="0" borderId="0" xfId="4" applyNumberFormat="1" applyFont="1" applyFill="1" applyAlignment="1"/>
    <xf numFmtId="0" fontId="22" fillId="0" borderId="0" xfId="4" applyFont="1" applyFill="1" applyAlignment="1"/>
    <xf numFmtId="0" fontId="22" fillId="0" borderId="1" xfId="3" applyFont="1" applyFill="1" applyBorder="1" applyAlignment="1">
      <alignment horizontal="center" vertical="center" wrapText="1"/>
    </xf>
    <xf numFmtId="0" fontId="22" fillId="0" borderId="0" xfId="4" applyFont="1" applyFill="1" applyBorder="1" applyAlignment="1">
      <alignment wrapText="1"/>
    </xf>
    <xf numFmtId="0" fontId="22" fillId="0" borderId="0" xfId="4" applyFont="1" applyFill="1" applyAlignment="1">
      <alignment wrapText="1"/>
    </xf>
    <xf numFmtId="0" fontId="24" fillId="0" borderId="0" xfId="3" applyFont="1" applyFill="1"/>
    <xf numFmtId="0" fontId="20" fillId="0" borderId="0" xfId="4" applyFont="1" applyFill="1" applyBorder="1" applyAlignment="1"/>
    <xf numFmtId="0" fontId="22" fillId="0" borderId="0" xfId="4" applyFont="1" applyFill="1" applyBorder="1" applyAlignment="1"/>
    <xf numFmtId="0" fontId="22" fillId="0" borderId="0" xfId="4" applyFont="1" applyFill="1" applyAlignment="1">
      <alignment horizontal="center"/>
    </xf>
    <xf numFmtId="4" fontId="22" fillId="0" borderId="0" xfId="4" applyNumberFormat="1" applyFont="1" applyFill="1" applyAlignment="1"/>
    <xf numFmtId="0" fontId="19" fillId="0" borderId="0" xfId="3" applyFill="1"/>
    <xf numFmtId="164" fontId="22" fillId="0" borderId="1" xfId="5" applyFont="1" applyFill="1" applyBorder="1" applyAlignment="1">
      <alignment horizontal="left" wrapText="1"/>
    </xf>
    <xf numFmtId="3" fontId="19" fillId="0" borderId="0" xfId="3" applyNumberFormat="1" applyFill="1"/>
    <xf numFmtId="164" fontId="22" fillId="0" borderId="1" xfId="5" applyFont="1" applyFill="1" applyBorder="1" applyAlignment="1">
      <alignment wrapText="1"/>
    </xf>
    <xf numFmtId="0" fontId="19" fillId="0" borderId="0" xfId="3"/>
    <xf numFmtId="0" fontId="22" fillId="0" borderId="2" xfId="3" applyFont="1" applyBorder="1" applyAlignment="1">
      <alignment horizontal="center" vertical="center" wrapText="1"/>
    </xf>
    <xf numFmtId="164" fontId="22" fillId="0" borderId="1" xfId="5" applyFont="1" applyBorder="1" applyAlignment="1">
      <alignment horizontal="left" wrapText="1"/>
    </xf>
    <xf numFmtId="164" fontId="22" fillId="0" borderId="1" xfId="5" applyFont="1" applyBorder="1" applyAlignment="1">
      <alignment wrapText="1"/>
    </xf>
    <xf numFmtId="0" fontId="22" fillId="0" borderId="4" xfId="3" applyFont="1" applyFill="1" applyBorder="1" applyAlignment="1">
      <alignment horizontal="left" wrapText="1"/>
    </xf>
    <xf numFmtId="0" fontId="22" fillId="0" borderId="1" xfId="3" applyFont="1" applyBorder="1" applyAlignment="1">
      <alignment horizontal="left" wrapText="1"/>
    </xf>
    <xf numFmtId="4" fontId="19" fillId="0" borderId="0" xfId="3" applyNumberFormat="1"/>
    <xf numFmtId="0" fontId="22" fillId="0" borderId="10" xfId="4" applyFont="1" applyBorder="1" applyAlignment="1">
      <alignment horizontal="center" vertical="center" wrapText="1"/>
    </xf>
    <xf numFmtId="4" fontId="22" fillId="0" borderId="1" xfId="3" applyNumberFormat="1" applyFont="1" applyFill="1" applyBorder="1" applyAlignment="1">
      <alignment horizontal="right"/>
    </xf>
    <xf numFmtId="0" fontId="21" fillId="0" borderId="0" xfId="4" applyFont="1" applyFill="1" applyAlignment="1"/>
    <xf numFmtId="0" fontId="21" fillId="0" borderId="0" xfId="4" applyFont="1" applyFill="1" applyAlignment="1">
      <alignment wrapText="1"/>
    </xf>
    <xf numFmtId="0" fontId="22" fillId="0" borderId="1" xfId="3" applyFont="1" applyFill="1" applyBorder="1" applyAlignment="1">
      <alignment horizontal="center" wrapText="1"/>
    </xf>
    <xf numFmtId="0" fontId="20" fillId="0" borderId="1" xfId="3" applyFont="1" applyFill="1" applyBorder="1" applyAlignment="1">
      <alignment wrapText="1"/>
    </xf>
    <xf numFmtId="0" fontId="20" fillId="0" borderId="1" xfId="4" applyFont="1" applyFill="1" applyBorder="1" applyAlignment="1"/>
    <xf numFmtId="0" fontId="21" fillId="0" borderId="0" xfId="4" applyFont="1" applyFill="1" applyBorder="1" applyAlignment="1"/>
    <xf numFmtId="3" fontId="21" fillId="0" borderId="0" xfId="4" applyNumberFormat="1" applyFont="1" applyFill="1" applyAlignment="1"/>
    <xf numFmtId="3" fontId="29" fillId="0" borderId="1" xfId="3" applyNumberFormat="1" applyFont="1" applyFill="1" applyBorder="1" applyAlignment="1">
      <alignment horizontal="right" wrapText="1"/>
    </xf>
    <xf numFmtId="2" fontId="22" fillId="0" borderId="1" xfId="0" applyNumberFormat="1" applyFont="1" applyFill="1" applyBorder="1" applyAlignment="1">
      <alignment horizontal="right"/>
    </xf>
    <xf numFmtId="164" fontId="22" fillId="0" borderId="6" xfId="1" applyFont="1" applyBorder="1" applyAlignment="1">
      <alignment horizontal="left" vertical="justify" wrapText="1" indent="1"/>
    </xf>
    <xf numFmtId="0" fontId="22" fillId="0" borderId="2" xfId="0" applyFont="1" applyBorder="1" applyAlignment="1">
      <alignment horizontal="center" vertical="center" wrapText="1"/>
    </xf>
    <xf numFmtId="164" fontId="22" fillId="0" borderId="6" xfId="1" applyFont="1" applyBorder="1" applyAlignment="1">
      <alignment horizontal="justify" vertical="center" wrapText="1"/>
    </xf>
    <xf numFmtId="4" fontId="22" fillId="2" borderId="1" xfId="3" applyNumberFormat="1" applyFont="1" applyFill="1" applyBorder="1" applyAlignment="1">
      <alignment horizontal="right"/>
    </xf>
    <xf numFmtId="4" fontId="19" fillId="0" borderId="0" xfId="4" applyNumberFormat="1" applyFont="1" applyFill="1" applyAlignment="1"/>
    <xf numFmtId="164" fontId="22" fillId="0" borderId="1" xfId="1" applyFont="1" applyBorder="1" applyAlignment="1">
      <alignment wrapText="1"/>
    </xf>
    <xf numFmtId="1" fontId="29" fillId="0" borderId="1" xfId="0" applyNumberFormat="1" applyFont="1" applyFill="1" applyBorder="1" applyAlignment="1">
      <alignment horizontal="center" vertical="center" wrapText="1"/>
    </xf>
    <xf numFmtId="3" fontId="23" fillId="0" borderId="0" xfId="0" applyNumberFormat="1" applyFont="1" applyBorder="1" applyAlignment="1">
      <alignment horizontal="center"/>
    </xf>
    <xf numFmtId="164" fontId="22" fillId="0" borderId="6" xfId="1" applyFont="1" applyBorder="1" applyAlignment="1">
      <alignment horizontal="justify" vertical="justify" wrapText="1"/>
    </xf>
    <xf numFmtId="0" fontId="22" fillId="0" borderId="6" xfId="3" applyFont="1" applyBorder="1" applyAlignment="1">
      <alignment horizontal="left" vertical="distributed" wrapText="1"/>
    </xf>
    <xf numFmtId="49" fontId="22" fillId="0" borderId="10" xfId="3" applyNumberFormat="1" applyFont="1" applyFill="1" applyBorder="1" applyAlignment="1">
      <alignment horizontal="center" vertical="center" wrapText="1"/>
    </xf>
    <xf numFmtId="167" fontId="22" fillId="2" borderId="1" xfId="3" applyNumberFormat="1" applyFont="1" applyFill="1" applyBorder="1" applyAlignment="1">
      <alignment horizontal="right"/>
    </xf>
    <xf numFmtId="167" fontId="22" fillId="0" borderId="1" xfId="3" applyNumberFormat="1" applyFont="1" applyFill="1" applyBorder="1" applyAlignment="1">
      <alignment horizontal="right"/>
    </xf>
    <xf numFmtId="3" fontId="29" fillId="0" borderId="1" xfId="0" applyNumberFormat="1" applyFont="1" applyFill="1" applyBorder="1" applyAlignment="1">
      <alignment horizontal="right" wrapText="1"/>
    </xf>
    <xf numFmtId="4" fontId="22" fillId="0" borderId="1" xfId="3" applyNumberFormat="1" applyFont="1" applyFill="1" applyBorder="1" applyAlignment="1">
      <alignment horizontal="right"/>
    </xf>
    <xf numFmtId="167" fontId="22" fillId="0" borderId="1" xfId="0" applyNumberFormat="1" applyFont="1" applyFill="1" applyBorder="1" applyAlignment="1">
      <alignment horizontal="right"/>
    </xf>
    <xf numFmtId="164" fontId="27" fillId="0" borderId="9" xfId="1" applyFont="1" applyFill="1" applyBorder="1" applyAlignment="1">
      <alignment horizontal="center" vertical="center" wrapText="1"/>
    </xf>
    <xf numFmtId="0" fontId="27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/>
    <xf numFmtId="3" fontId="23" fillId="0" borderId="0" xfId="0" applyNumberFormat="1" applyFont="1" applyBorder="1" applyAlignment="1">
      <alignment horizontal="right" wrapText="1"/>
    </xf>
    <xf numFmtId="0" fontId="23" fillId="0" borderId="0" xfId="0" applyFont="1" applyBorder="1" applyAlignment="1">
      <alignment horizontal="right" wrapText="1"/>
    </xf>
    <xf numFmtId="168" fontId="19" fillId="0" borderId="0" xfId="3" applyNumberFormat="1" applyFill="1"/>
    <xf numFmtId="2" fontId="19" fillId="0" borderId="0" xfId="3" applyNumberFormat="1" applyFill="1"/>
    <xf numFmtId="2" fontId="23" fillId="0" borderId="9" xfId="0" applyNumberFormat="1" applyFont="1" applyFill="1" applyBorder="1" applyAlignment="1">
      <alignment wrapText="1" shrinkToFit="1"/>
    </xf>
    <xf numFmtId="2" fontId="23" fillId="0" borderId="0" xfId="0" applyNumberFormat="1" applyFont="1" applyFill="1" applyBorder="1" applyAlignment="1">
      <alignment wrapText="1" shrinkToFit="1"/>
    </xf>
    <xf numFmtId="3" fontId="23" fillId="0" borderId="9" xfId="0" applyNumberFormat="1" applyFont="1" applyBorder="1" applyAlignment="1">
      <alignment wrapText="1"/>
    </xf>
    <xf numFmtId="3" fontId="23" fillId="0" borderId="0" xfId="0" applyNumberFormat="1" applyFont="1" applyBorder="1" applyAlignment="1">
      <alignment wrapText="1"/>
    </xf>
    <xf numFmtId="2" fontId="23" fillId="0" borderId="0" xfId="0" applyNumberFormat="1" applyFont="1" applyFill="1" applyBorder="1" applyAlignment="1">
      <alignment horizontal="right" wrapText="1" shrinkToFit="1"/>
    </xf>
    <xf numFmtId="0" fontId="23" fillId="0" borderId="9" xfId="0" applyFont="1" applyBorder="1" applyAlignment="1">
      <alignment wrapText="1"/>
    </xf>
    <xf numFmtId="0" fontId="23" fillId="0" borderId="0" xfId="0" applyFont="1" applyBorder="1" applyAlignment="1">
      <alignment wrapText="1"/>
    </xf>
    <xf numFmtId="169" fontId="22" fillId="0" borderId="10" xfId="3" applyNumberFormat="1" applyFont="1" applyFill="1" applyBorder="1" applyAlignment="1">
      <alignment horizontal="center" vertical="center" wrapText="1"/>
    </xf>
    <xf numFmtId="3" fontId="22" fillId="0" borderId="1" xfId="3" applyNumberFormat="1" applyFont="1" applyFill="1" applyBorder="1" applyAlignment="1">
      <alignment horizontal="right" vertical="center"/>
    </xf>
    <xf numFmtId="0" fontId="22" fillId="0" borderId="10" xfId="3" applyFont="1" applyFill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/>
    </xf>
    <xf numFmtId="3" fontId="22" fillId="0" borderId="1" xfId="0" applyNumberFormat="1" applyFont="1" applyBorder="1"/>
    <xf numFmtId="4" fontId="22" fillId="0" borderId="1" xfId="0" applyNumberFormat="1" applyFont="1" applyBorder="1" applyAlignment="1">
      <alignment horizontal="right"/>
    </xf>
    <xf numFmtId="0" fontId="22" fillId="0" borderId="10" xfId="3" applyFont="1" applyFill="1" applyBorder="1" applyAlignment="1">
      <alignment horizontal="center" vertical="center" wrapText="1"/>
    </xf>
    <xf numFmtId="166" fontId="22" fillId="0" borderId="1" xfId="3" applyNumberFormat="1" applyFont="1" applyFill="1" applyBorder="1" applyAlignment="1">
      <alignment horizontal="right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2" fontId="22" fillId="0" borderId="1" xfId="0" applyNumberFormat="1" applyFont="1" applyFill="1" applyBorder="1" applyAlignment="1">
      <alignment horizontal="right"/>
    </xf>
    <xf numFmtId="3" fontId="29" fillId="0" borderId="1" xfId="0" applyNumberFormat="1" applyFont="1" applyFill="1" applyBorder="1" applyAlignment="1">
      <alignment horizontal="right" wrapText="1"/>
    </xf>
    <xf numFmtId="166" fontId="22" fillId="0" borderId="1" xfId="3" applyNumberFormat="1" applyFont="1" applyFill="1" applyBorder="1" applyAlignment="1">
      <alignment horizontal="right"/>
    </xf>
    <xf numFmtId="0" fontId="22" fillId="0" borderId="11" xfId="0" applyFont="1" applyBorder="1" applyAlignment="1">
      <alignment horizontal="center" vertical="center"/>
    </xf>
    <xf numFmtId="164" fontId="22" fillId="0" borderId="6" xfId="1" applyFont="1" applyFill="1" applyBorder="1" applyAlignment="1">
      <alignment horizontal="left" vertical="justify" wrapText="1" indent="1"/>
    </xf>
    <xf numFmtId="0" fontId="22" fillId="0" borderId="1" xfId="0" applyFont="1" applyFill="1" applyBorder="1" applyAlignment="1">
      <alignment horizontal="center" vertical="center" wrapText="1"/>
    </xf>
    <xf numFmtId="164" fontId="22" fillId="0" borderId="1" xfId="1" applyFont="1" applyFill="1" applyBorder="1" applyAlignment="1">
      <alignment wrapText="1"/>
    </xf>
    <xf numFmtId="164" fontId="22" fillId="0" borderId="1" xfId="1" applyFont="1" applyFill="1" applyBorder="1" applyAlignment="1">
      <alignment horizontal="center" vertical="center" wrapText="1"/>
    </xf>
    <xf numFmtId="0" fontId="22" fillId="0" borderId="9" xfId="3" applyFont="1" applyFill="1" applyBorder="1" applyAlignment="1">
      <alignment wrapText="1"/>
    </xf>
    <xf numFmtId="0" fontId="24" fillId="0" borderId="9" xfId="3" applyFont="1" applyFill="1" applyBorder="1" applyAlignment="1">
      <alignment wrapText="1"/>
    </xf>
    <xf numFmtId="3" fontId="22" fillId="0" borderId="1" xfId="0" applyNumberFormat="1" applyFont="1" applyFill="1" applyBorder="1" applyAlignment="1">
      <alignment horizontal="right"/>
    </xf>
    <xf numFmtId="167" fontId="22" fillId="0" borderId="1" xfId="3" applyNumberFormat="1" applyFont="1" applyFill="1" applyBorder="1" applyAlignment="1">
      <alignment horizontal="right"/>
    </xf>
    <xf numFmtId="165" fontId="22" fillId="0" borderId="1" xfId="0" applyNumberFormat="1" applyFont="1" applyFill="1" applyBorder="1" applyAlignment="1">
      <alignment horizontal="right"/>
    </xf>
    <xf numFmtId="3" fontId="24" fillId="0" borderId="0" xfId="0" applyNumberFormat="1" applyFont="1" applyBorder="1" applyAlignment="1">
      <alignment horizontal="right"/>
    </xf>
    <xf numFmtId="0" fontId="22" fillId="0" borderId="10" xfId="3" applyFont="1" applyFill="1" applyBorder="1" applyAlignment="1">
      <alignment horizontal="center" vertical="center" wrapText="1"/>
    </xf>
    <xf numFmtId="166" fontId="19" fillId="0" borderId="0" xfId="3" applyNumberFormat="1" applyFill="1"/>
    <xf numFmtId="3" fontId="22" fillId="2" borderId="1" xfId="0" applyNumberFormat="1" applyFont="1" applyFill="1" applyBorder="1"/>
    <xf numFmtId="164" fontId="22" fillId="0" borderId="1" xfId="1" applyFont="1" applyFill="1" applyBorder="1" applyAlignment="1">
      <alignment horizontal="left"/>
    </xf>
    <xf numFmtId="164" fontId="22" fillId="0" borderId="1" xfId="1" applyFont="1" applyBorder="1" applyAlignment="1">
      <alignment horizontal="left"/>
    </xf>
    <xf numFmtId="0" fontId="33" fillId="0" borderId="1" xfId="4" applyFont="1" applyFill="1" applyBorder="1" applyAlignment="1"/>
    <xf numFmtId="3" fontId="33" fillId="0" borderId="1" xfId="4" applyNumberFormat="1" applyFont="1" applyFill="1" applyBorder="1" applyAlignment="1"/>
    <xf numFmtId="166" fontId="33" fillId="0" borderId="1" xfId="3" applyNumberFormat="1" applyFont="1" applyFill="1" applyBorder="1" applyAlignment="1">
      <alignment horizontal="right"/>
    </xf>
    <xf numFmtId="0" fontId="33" fillId="0" borderId="1" xfId="3" applyFont="1" applyFill="1" applyBorder="1" applyAlignment="1">
      <alignment wrapText="1"/>
    </xf>
    <xf numFmtId="0" fontId="33" fillId="0" borderId="1" xfId="4" applyFont="1" applyFill="1" applyBorder="1" applyAlignment="1">
      <alignment wrapText="1"/>
    </xf>
    <xf numFmtId="0" fontId="22" fillId="0" borderId="0" xfId="0" applyFont="1" applyFill="1" applyBorder="1" applyAlignment="1">
      <alignment horizontal="left"/>
    </xf>
    <xf numFmtId="0" fontId="21" fillId="0" borderId="0" xfId="0" applyFont="1" applyBorder="1" applyAlignment="1">
      <alignment horizontal="left"/>
    </xf>
    <xf numFmtId="0" fontId="22" fillId="0" borderId="0" xfId="0" applyFont="1" applyFill="1" applyBorder="1" applyAlignment="1">
      <alignment horizontal="left" wrapText="1"/>
    </xf>
    <xf numFmtId="0" fontId="21" fillId="0" borderId="0" xfId="0" applyFont="1" applyBorder="1" applyAlignment="1">
      <alignment horizontal="left"/>
    </xf>
    <xf numFmtId="0" fontId="22" fillId="0" borderId="1" xfId="3" applyFont="1" applyFill="1" applyBorder="1" applyAlignment="1">
      <alignment horizontal="center" vertical="center" wrapText="1"/>
    </xf>
    <xf numFmtId="0" fontId="22" fillId="0" borderId="10" xfId="3" applyFont="1" applyFill="1" applyBorder="1" applyAlignment="1">
      <alignment horizontal="center" vertical="center" wrapText="1"/>
    </xf>
    <xf numFmtId="0" fontId="22" fillId="0" borderId="11" xfId="3" applyFont="1" applyFill="1" applyBorder="1" applyAlignment="1">
      <alignment horizontal="center" vertical="center" wrapText="1"/>
    </xf>
    <xf numFmtId="0" fontId="20" fillId="0" borderId="0" xfId="3" applyFont="1" applyFill="1" applyAlignment="1">
      <alignment horizontal="center" wrapText="1"/>
    </xf>
    <xf numFmtId="0" fontId="22" fillId="0" borderId="3" xfId="3" applyFont="1" applyFill="1" applyBorder="1" applyAlignment="1">
      <alignment horizontal="left" vertical="distributed" wrapText="1"/>
    </xf>
    <xf numFmtId="0" fontId="22" fillId="0" borderId="12" xfId="3" applyFont="1" applyFill="1" applyBorder="1" applyAlignment="1">
      <alignment horizontal="left" vertical="distributed" wrapText="1"/>
    </xf>
    <xf numFmtId="0" fontId="22" fillId="0" borderId="1" xfId="4" applyFont="1" applyFill="1" applyBorder="1" applyAlignment="1">
      <alignment horizontal="center" vertical="center" wrapText="1"/>
    </xf>
    <xf numFmtId="0" fontId="32" fillId="0" borderId="4" xfId="3" applyFont="1" applyFill="1" applyBorder="1" applyAlignment="1">
      <alignment horizontal="center" vertical="center" wrapText="1"/>
    </xf>
    <xf numFmtId="0" fontId="32" fillId="0" borderId="2" xfId="3" applyFont="1" applyFill="1" applyBorder="1" applyAlignment="1">
      <alignment horizontal="center" vertical="center" wrapText="1"/>
    </xf>
    <xf numFmtId="0" fontId="22" fillId="0" borderId="4" xfId="3" applyFont="1" applyFill="1" applyBorder="1" applyAlignment="1">
      <alignment horizontal="center" vertical="center" wrapText="1"/>
    </xf>
    <xf numFmtId="0" fontId="22" fillId="0" borderId="2" xfId="3" applyFont="1" applyFill="1" applyBorder="1" applyAlignment="1">
      <alignment horizontal="center" vertical="center" wrapText="1"/>
    </xf>
    <xf numFmtId="164" fontId="27" fillId="0" borderId="0" xfId="5" applyFont="1" applyFill="1" applyBorder="1" applyAlignment="1">
      <alignment horizontal="center" vertical="center" wrapText="1"/>
    </xf>
    <xf numFmtId="0" fontId="27" fillId="0" borderId="0" xfId="3" applyFont="1" applyFill="1" applyBorder="1" applyAlignment="1">
      <alignment horizontal="center" vertical="center" wrapText="1"/>
    </xf>
    <xf numFmtId="0" fontId="19" fillId="0" borderId="0" xfId="3" applyFill="1" applyAlignment="1">
      <alignment horizontal="center" vertical="center" wrapText="1"/>
    </xf>
    <xf numFmtId="0" fontId="22" fillId="0" borderId="9" xfId="3" applyFont="1" applyFill="1" applyBorder="1" applyAlignment="1">
      <alignment horizontal="right" wrapText="1"/>
    </xf>
    <xf numFmtId="0" fontId="19" fillId="0" borderId="9" xfId="3" applyFill="1" applyBorder="1" applyAlignment="1">
      <alignment wrapText="1"/>
    </xf>
    <xf numFmtId="0" fontId="22" fillId="0" borderId="13" xfId="3" applyFont="1" applyFill="1" applyBorder="1" applyAlignment="1">
      <alignment horizontal="left" vertical="distributed" wrapText="1"/>
    </xf>
    <xf numFmtId="164" fontId="27" fillId="2" borderId="0" xfId="5" applyFont="1" applyFill="1" applyBorder="1" applyAlignment="1">
      <alignment horizontal="center" vertical="center" wrapText="1"/>
    </xf>
    <xf numFmtId="0" fontId="27" fillId="2" borderId="0" xfId="3" applyFont="1" applyFill="1" applyBorder="1" applyAlignment="1">
      <alignment horizontal="center" vertical="center" wrapText="1"/>
    </xf>
    <xf numFmtId="0" fontId="19" fillId="2" borderId="0" xfId="3" applyFill="1" applyAlignment="1">
      <alignment horizontal="center" vertical="center" wrapText="1"/>
    </xf>
    <xf numFmtId="0" fontId="28" fillId="2" borderId="0" xfId="3" applyFont="1" applyFill="1" applyAlignment="1">
      <alignment horizontal="center" vertical="center" wrapText="1"/>
    </xf>
    <xf numFmtId="164" fontId="22" fillId="0" borderId="9" xfId="5" applyFont="1" applyBorder="1" applyAlignment="1">
      <alignment horizontal="right" vertical="center" wrapText="1"/>
    </xf>
    <xf numFmtId="0" fontId="19" fillId="0" borderId="9" xfId="3" applyBorder="1" applyAlignment="1">
      <alignment horizontal="right" wrapText="1"/>
    </xf>
    <xf numFmtId="0" fontId="22" fillId="0" borderId="8" xfId="3" applyFont="1" applyFill="1" applyBorder="1" applyAlignment="1">
      <alignment horizontal="center" vertical="center" wrapText="1"/>
    </xf>
    <xf numFmtId="0" fontId="22" fillId="0" borderId="3" xfId="3" applyFont="1" applyFill="1" applyBorder="1" applyAlignment="1">
      <alignment horizontal="right" vertical="justify" wrapText="1"/>
    </xf>
    <xf numFmtId="0" fontId="19" fillId="0" borderId="12" xfId="3" applyFill="1" applyBorder="1" applyAlignment="1">
      <alignment horizontal="right" vertical="justify" wrapText="1"/>
    </xf>
    <xf numFmtId="0" fontId="19" fillId="0" borderId="8" xfId="3" applyFill="1" applyBorder="1"/>
    <xf numFmtId="0" fontId="19" fillId="0" borderId="2" xfId="3" applyFill="1" applyBorder="1"/>
    <xf numFmtId="0" fontId="19" fillId="0" borderId="8" xfId="3" applyFill="1" applyBorder="1" applyAlignment="1">
      <alignment horizontal="center" vertical="center" wrapText="1"/>
    </xf>
    <xf numFmtId="0" fontId="19" fillId="0" borderId="8" xfId="3" applyFill="1" applyBorder="1" applyAlignment="1">
      <alignment vertical="center" wrapText="1"/>
    </xf>
    <xf numFmtId="0" fontId="19" fillId="0" borderId="8" xfId="3" applyFill="1" applyBorder="1" applyAlignment="1">
      <alignment wrapText="1"/>
    </xf>
    <xf numFmtId="0" fontId="19" fillId="0" borderId="2" xfId="3" applyFill="1" applyBorder="1" applyAlignment="1">
      <alignment vertical="center" wrapText="1"/>
    </xf>
    <xf numFmtId="0" fontId="22" fillId="0" borderId="0" xfId="3" applyFont="1" applyFill="1" applyBorder="1" applyAlignment="1">
      <alignment horizontal="right" wrapText="1"/>
    </xf>
    <xf numFmtId="0" fontId="19" fillId="0" borderId="1" xfId="3" applyFill="1" applyBorder="1" applyAlignment="1">
      <alignment horizontal="center" vertical="center" wrapText="1"/>
    </xf>
    <xf numFmtId="0" fontId="19" fillId="0" borderId="1" xfId="3" applyFill="1" applyBorder="1" applyAlignment="1">
      <alignment vertical="center" wrapText="1"/>
    </xf>
    <xf numFmtId="164" fontId="20" fillId="2" borderId="0" xfId="1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left" wrapText="1"/>
    </xf>
    <xf numFmtId="0" fontId="31" fillId="0" borderId="0" xfId="0" applyFont="1" applyBorder="1" applyAlignment="1">
      <alignment horizontal="left"/>
    </xf>
    <xf numFmtId="0" fontId="31" fillId="0" borderId="0" xfId="0" applyFont="1" applyAlignment="1">
      <alignment horizontal="left"/>
    </xf>
    <xf numFmtId="0" fontId="22" fillId="0" borderId="3" xfId="0" applyFont="1" applyFill="1" applyBorder="1" applyAlignment="1">
      <alignment horizontal="right" vertical="distributed" wrapText="1"/>
    </xf>
    <xf numFmtId="0" fontId="23" fillId="0" borderId="12" xfId="0" applyFont="1" applyFill="1" applyBorder="1" applyAlignment="1">
      <alignment horizontal="right" vertical="distributed"/>
    </xf>
    <xf numFmtId="1" fontId="22" fillId="2" borderId="4" xfId="0" applyNumberFormat="1" applyFont="1" applyFill="1" applyBorder="1" applyAlignment="1">
      <alignment horizontal="center" vertical="center"/>
    </xf>
    <xf numFmtId="1" fontId="22" fillId="2" borderId="8" xfId="0" applyNumberFormat="1" applyFont="1" applyFill="1" applyBorder="1" applyAlignment="1">
      <alignment horizontal="center" vertical="center"/>
    </xf>
    <xf numFmtId="1" fontId="22" fillId="2" borderId="2" xfId="0" applyNumberFormat="1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left" vertical="distributed" wrapText="1"/>
    </xf>
    <xf numFmtId="0" fontId="23" fillId="0" borderId="12" xfId="0" applyFont="1" applyFill="1" applyBorder="1" applyAlignment="1">
      <alignment horizontal="left" vertical="distributed"/>
    </xf>
    <xf numFmtId="1" fontId="29" fillId="0" borderId="4" xfId="0" applyNumberFormat="1" applyFont="1" applyFill="1" applyBorder="1" applyAlignment="1">
      <alignment horizontal="center" vertical="center" wrapText="1"/>
    </xf>
    <xf numFmtId="1" fontId="29" fillId="0" borderId="8" xfId="0" applyNumberFormat="1" applyFont="1" applyFill="1" applyBorder="1" applyAlignment="1">
      <alignment horizontal="center" vertical="center" wrapText="1"/>
    </xf>
    <xf numFmtId="1" fontId="29" fillId="0" borderId="2" xfId="0" applyNumberFormat="1" applyFont="1" applyFill="1" applyBorder="1" applyAlignment="1">
      <alignment horizontal="center" vertical="center" wrapText="1"/>
    </xf>
    <xf numFmtId="10" fontId="20" fillId="0" borderId="0" xfId="1" applyNumberFormat="1" applyFont="1" applyFill="1" applyBorder="1" applyAlignment="1">
      <alignment horizontal="center" vertical="center" wrapText="1"/>
    </xf>
    <xf numFmtId="164" fontId="27" fillId="0" borderId="0" xfId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23" fillId="0" borderId="9" xfId="0" applyFont="1" applyBorder="1" applyAlignment="1">
      <alignment horizontal="right" wrapText="1"/>
    </xf>
    <xf numFmtId="0" fontId="0" fillId="0" borderId="9" xfId="0" applyBorder="1" applyAlignment="1">
      <alignment wrapText="1"/>
    </xf>
    <xf numFmtId="0" fontId="0" fillId="0" borderId="9" xfId="0" applyBorder="1" applyAlignment="1"/>
    <xf numFmtId="164" fontId="20" fillId="0" borderId="14" xfId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/>
    <xf numFmtId="0" fontId="22" fillId="0" borderId="3" xfId="0" applyFont="1" applyBorder="1" applyAlignment="1">
      <alignment horizontal="left" vertical="center" wrapText="1"/>
    </xf>
    <xf numFmtId="0" fontId="23" fillId="0" borderId="12" xfId="0" applyFont="1" applyBorder="1" applyAlignment="1">
      <alignment horizontal="left" vertical="center"/>
    </xf>
    <xf numFmtId="0" fontId="23" fillId="0" borderId="4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3" fontId="20" fillId="0" borderId="0" xfId="1" applyNumberFormat="1" applyFont="1" applyFill="1" applyBorder="1" applyAlignment="1">
      <alignment horizontal="center" vertical="center" wrapText="1"/>
    </xf>
    <xf numFmtId="164" fontId="20" fillId="0" borderId="0" xfId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/>
    <xf numFmtId="3" fontId="23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20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23" fillId="0" borderId="0" xfId="0" applyFont="1" applyBorder="1" applyAlignment="1">
      <alignment horizontal="right" wrapText="1"/>
    </xf>
  </cellXfs>
  <cellStyles count="106">
    <cellStyle name="Comma 2" xfId="19"/>
    <cellStyle name="Comma_УПФ0603" xfId="1"/>
    <cellStyle name="Comma_УПФ0603 2" xfId="5"/>
    <cellStyle name="Normal" xfId="0" builtinId="0"/>
    <cellStyle name="Normal 10" xfId="17"/>
    <cellStyle name="Normal 10 2" xfId="50"/>
    <cellStyle name="Normal 10 3" xfId="81"/>
    <cellStyle name="Normal 103" xfId="69"/>
    <cellStyle name="Normal 11" xfId="18"/>
    <cellStyle name="Normal 11 2" xfId="51"/>
    <cellStyle name="Normal 11 3" xfId="82"/>
    <cellStyle name="Normal 12" xfId="36"/>
    <cellStyle name="Normal 12 2" xfId="68"/>
    <cellStyle name="Normal 12 3" xfId="99"/>
    <cellStyle name="Normal 13" xfId="37"/>
    <cellStyle name="Normal 13 2" xfId="100"/>
    <cellStyle name="Normal 14" xfId="38"/>
    <cellStyle name="Normal 14 2" xfId="101"/>
    <cellStyle name="Normal 15" xfId="39"/>
    <cellStyle name="Normal 15 2" xfId="102"/>
    <cellStyle name="Normal 16" xfId="40"/>
    <cellStyle name="Normal 17" xfId="70"/>
    <cellStyle name="Normal 18" xfId="71"/>
    <cellStyle name="Normal 19" xfId="103"/>
    <cellStyle name="Normal 2" xfId="9"/>
    <cellStyle name="Normal 2 2" xfId="3"/>
    <cellStyle name="Normal 2 2 2" xfId="10"/>
    <cellStyle name="Normal 2 2 2 2" xfId="22"/>
    <cellStyle name="Normal 2 2 2 2 2" xfId="54"/>
    <cellStyle name="Normal 2 2 2 2 3" xfId="85"/>
    <cellStyle name="Normal 2 2 2 3" xfId="30"/>
    <cellStyle name="Normal 2 2 2 3 2" xfId="62"/>
    <cellStyle name="Normal 2 2 2 3 3" xfId="93"/>
    <cellStyle name="Normal 2 2 2 4" xfId="43"/>
    <cellStyle name="Normal 2 2 2 5" xfId="74"/>
    <cellStyle name="Normal 20" xfId="104"/>
    <cellStyle name="Normal 21" xfId="105"/>
    <cellStyle name="Normal 3" xfId="11"/>
    <cellStyle name="Normal 3 2" xfId="23"/>
    <cellStyle name="Normal 3 2 2" xfId="55"/>
    <cellStyle name="Normal 3 2 3" xfId="86"/>
    <cellStyle name="Normal 3 3" xfId="31"/>
    <cellStyle name="Normal 3 3 2" xfId="63"/>
    <cellStyle name="Normal 3 3 3" xfId="94"/>
    <cellStyle name="Normal 3 4" xfId="44"/>
    <cellStyle name="Normal 3 5" xfId="75"/>
    <cellStyle name="Normal 4" xfId="12"/>
    <cellStyle name="Normal 4 2" xfId="24"/>
    <cellStyle name="Normal 4 2 2" xfId="56"/>
    <cellStyle name="Normal 4 2 3" xfId="87"/>
    <cellStyle name="Normal 4 3" xfId="32"/>
    <cellStyle name="Normal 4 3 2" xfId="64"/>
    <cellStyle name="Normal 4 3 3" xfId="95"/>
    <cellStyle name="Normal 4 4" xfId="45"/>
    <cellStyle name="Normal 4 5" xfId="76"/>
    <cellStyle name="Normal 5" xfId="7"/>
    <cellStyle name="Normal 5 2" xfId="20"/>
    <cellStyle name="Normal 5 2 2" xfId="52"/>
    <cellStyle name="Normal 5 2 3" xfId="83"/>
    <cellStyle name="Normal 5 3" xfId="28"/>
    <cellStyle name="Normal 5 3 2" xfId="60"/>
    <cellStyle name="Normal 5 3 3" xfId="91"/>
    <cellStyle name="Normal 5 4" xfId="41"/>
    <cellStyle name="Normal 5 5" xfId="72"/>
    <cellStyle name="Normal 6" xfId="13"/>
    <cellStyle name="Normal 6 2" xfId="25"/>
    <cellStyle name="Normal 6 2 2" xfId="57"/>
    <cellStyle name="Normal 6 2 3" xfId="88"/>
    <cellStyle name="Normal 6 3" xfId="33"/>
    <cellStyle name="Normal 6 3 2" xfId="65"/>
    <cellStyle name="Normal 6 3 3" xfId="96"/>
    <cellStyle name="Normal 6 4" xfId="46"/>
    <cellStyle name="Normal 6 5" xfId="77"/>
    <cellStyle name="Normal 7" xfId="15"/>
    <cellStyle name="Normal 7 2" xfId="27"/>
    <cellStyle name="Normal 7 2 2" xfId="59"/>
    <cellStyle name="Normal 7 2 3" xfId="90"/>
    <cellStyle name="Normal 7 3" xfId="35"/>
    <cellStyle name="Normal 7 3 2" xfId="67"/>
    <cellStyle name="Normal 7 3 3" xfId="98"/>
    <cellStyle name="Normal 7 4" xfId="48"/>
    <cellStyle name="Normal 7 5" xfId="79"/>
    <cellStyle name="Normal 79" xfId="8"/>
    <cellStyle name="Normal 79 2" xfId="21"/>
    <cellStyle name="Normal 79 2 2" xfId="53"/>
    <cellStyle name="Normal 79 2 3" xfId="84"/>
    <cellStyle name="Normal 79 3" xfId="29"/>
    <cellStyle name="Normal 79 3 2" xfId="61"/>
    <cellStyle name="Normal 79 3 3" xfId="92"/>
    <cellStyle name="Normal 79 4" xfId="42"/>
    <cellStyle name="Normal 79 5" xfId="73"/>
    <cellStyle name="Normal 8" xfId="14"/>
    <cellStyle name="Normal 8 2" xfId="26"/>
    <cellStyle name="Normal 8 2 2" xfId="58"/>
    <cellStyle name="Normal 8 2 3" xfId="89"/>
    <cellStyle name="Normal 8 3" xfId="34"/>
    <cellStyle name="Normal 8 3 2" xfId="66"/>
    <cellStyle name="Normal 8 3 3" xfId="97"/>
    <cellStyle name="Normal 8 4" xfId="47"/>
    <cellStyle name="Normal 8 5" xfId="78"/>
    <cellStyle name="Normal 9" xfId="16"/>
    <cellStyle name="Normal 9 2" xfId="49"/>
    <cellStyle name="Normal 9 3" xfId="80"/>
    <cellStyle name="Normal_Graph_1_3 2" xfId="4"/>
    <cellStyle name="Normal_Таблица №2-ОФ" xfId="2"/>
    <cellStyle name="Percent 2" xfId="6"/>
  </cellStyles>
  <dxfs count="0"/>
  <tableStyles count="0" defaultTableStyle="TableStyleMedium9" defaultPivotStyle="PivotStyleLight16"/>
  <colors>
    <mruColors>
      <color rgb="FFFF9900"/>
      <color rgb="FFFF3399"/>
      <color rgb="FF990033"/>
      <color rgb="FF7BC060"/>
      <color rgb="FF6600FF"/>
      <color rgb="FFCC9900"/>
      <color rgb="FF9933FF"/>
      <color rgb="FF108447"/>
      <color rgb="FF207436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bg-BG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броя на осигурените лица в управляваните от тях пенсионни фондове към 30.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9.20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21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1363636363636358"/>
          <c:y val="2.0202020202020211E-2"/>
        </c:manualLayout>
      </c:layout>
      <c:spPr>
        <a:noFill/>
        <a:ln w="25400">
          <a:noFill/>
        </a:ln>
      </c:spPr>
    </c:title>
    <c:view3D>
      <c:rotY val="10"/>
      <c:perspective val="0"/>
    </c:view3D>
    <c:plotArea>
      <c:layout>
        <c:manualLayout>
          <c:layoutTarget val="inner"/>
          <c:xMode val="edge"/>
          <c:yMode val="edge"/>
          <c:x val="0.27892561983471487"/>
          <c:y val="0.41919191919191917"/>
          <c:w val="0.44214876033057882"/>
          <c:h val="0.28619528619528617"/>
        </c:manualLayout>
      </c:layout>
      <c:pie3DChart>
        <c:varyColors val="1"/>
        <c:ser>
          <c:idx val="0"/>
          <c:order val="0"/>
          <c:explosion val="21"/>
          <c:dPt>
            <c:idx val="0"/>
            <c:spPr>
              <a:solidFill>
                <a:srgbClr val="0070C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0-0070-46CD-BD13-2E5878A90644}"/>
              </c:ext>
            </c:extLst>
          </c:dPt>
          <c:dPt>
            <c:idx val="1"/>
            <c:spPr>
              <a:solidFill>
                <a:srgbClr val="990033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0-9E16-43B9-A40F-5A2FD4034905}"/>
              </c:ext>
            </c:extLst>
          </c:dPt>
          <c:dPt>
            <c:idx val="2"/>
            <c:spPr>
              <a:solidFill>
                <a:srgbClr val="7BC06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9E16-43B9-A40F-5A2FD4034905}"/>
              </c:ext>
            </c:extLst>
          </c:dPt>
          <c:dPt>
            <c:idx val="3"/>
            <c:spPr>
              <a:solidFill>
                <a:schemeClr val="accent1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9E16-43B9-A40F-5A2FD4034905}"/>
              </c:ext>
            </c:extLst>
          </c:dPt>
          <c:dPt>
            <c:idx val="4"/>
            <c:spPr>
              <a:solidFill>
                <a:srgbClr val="FF990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9E16-43B9-A40F-5A2FD4034905}"/>
              </c:ext>
            </c:extLst>
          </c:dPt>
          <c:dPt>
            <c:idx val="5"/>
            <c:spPr>
              <a:solidFill>
                <a:srgbClr val="9933FF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9E16-43B9-A40F-5A2FD4034905}"/>
              </c:ext>
            </c:extLst>
          </c:dPt>
          <c:dPt>
            <c:idx val="6"/>
            <c:spPr>
              <a:solidFill>
                <a:schemeClr val="accent6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9E16-43B9-A40F-5A2FD4034905}"/>
              </c:ext>
            </c:extLst>
          </c:dPt>
          <c:dPt>
            <c:idx val="7"/>
            <c:spPr>
              <a:solidFill>
                <a:srgbClr val="CC990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9E16-43B9-A40F-5A2FD4034905}"/>
              </c:ext>
            </c:extLst>
          </c:dPt>
          <c:dLbls>
            <c:dLbl>
              <c:idx val="0"/>
              <c:layout>
                <c:manualLayout>
                  <c:x val="-4.4070578134254964E-5"/>
                  <c:y val="-1.5012946911047863E-2"/>
                </c:manualLayout>
              </c:layout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070-46CD-BD13-2E5878A90644}"/>
                </c:ext>
              </c:extLst>
            </c:dLbl>
            <c:dLbl>
              <c:idx val="1"/>
              <c:layout>
                <c:manualLayout>
                  <c:x val="1.6520574391011341E-2"/>
                  <c:y val="4.2090546762462766E-2"/>
                </c:manualLayout>
              </c:layout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E16-43B9-A40F-5A2FD4034905}"/>
                </c:ext>
              </c:extLst>
            </c:dLbl>
            <c:dLbl>
              <c:idx val="2"/>
              <c:layout>
                <c:manualLayout>
                  <c:x val="-8.1543730070931159E-2"/>
                  <c:y val="5.3411278135687586E-2"/>
                </c:manualLayout>
              </c:layout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E16-43B9-A40F-5A2FD4034905}"/>
                </c:ext>
              </c:extLst>
            </c:dLbl>
            <c:dLbl>
              <c:idx val="3"/>
              <c:layout>
                <c:manualLayout>
                  <c:x val="-1.4974512483460229E-2"/>
                  <c:y val="2.7070707070707318E-2"/>
                </c:manualLayout>
              </c:layout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E16-43B9-A40F-5A2FD4034905}"/>
                </c:ext>
              </c:extLst>
            </c:dLbl>
            <c:dLbl>
              <c:idx val="4"/>
              <c:layout>
                <c:manualLayout>
                  <c:x val="-4.6480716253443924E-2"/>
                  <c:y val="-8.1108548300150524E-4"/>
                </c:manualLayout>
              </c:layout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E16-43B9-A40F-5A2FD4034905}"/>
                </c:ext>
              </c:extLst>
            </c:dLbl>
            <c:dLbl>
              <c:idx val="5"/>
              <c:layout>
                <c:manualLayout>
                  <c:x val="-2.7030704323116692E-2"/>
                  <c:y val="-2.9832710305151292E-2"/>
                </c:manualLayout>
              </c:layout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E16-43B9-A40F-5A2FD4034905}"/>
                </c:ext>
              </c:extLst>
            </c:dLbl>
            <c:dLbl>
              <c:idx val="6"/>
              <c:layout>
                <c:manualLayout>
                  <c:x val="-3.7476518947528292E-2"/>
                  <c:y val="-5.5843474111190824E-2"/>
                </c:manualLayout>
              </c:layout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E16-43B9-A40F-5A2FD4034905}"/>
                </c:ext>
              </c:extLst>
            </c:dLbl>
            <c:dLbl>
              <c:idx val="7"/>
              <c:layout>
                <c:manualLayout>
                  <c:x val="4.6482180429925834E-3"/>
                  <c:y val="-0.1133928965949953"/>
                </c:manualLayout>
              </c:layout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E16-43B9-A40F-5A2FD4034905}"/>
                </c:ext>
              </c:extLst>
            </c:dLbl>
            <c:dLbl>
              <c:idx val="8"/>
              <c:layout>
                <c:manualLayout>
                  <c:x val="2.4772609945495943E-2"/>
                  <c:y val="-4.1360771080085582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lang="bg-BG" sz="9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E16-43B9-A40F-5A2FD4034905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bg-BG" sz="10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CatName val="1"/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'Таблица №1.2.1-ОФ'!$A$4:$A$12</c:f>
              <c:strCache>
                <c:ptCount val="9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 - РОДИНА" АД </c:v>
                </c:pt>
                <c:pt idx="3">
                  <c:v>ПОД "АЛИАНЦ БЪЛГАРИЯ" АД </c:v>
                </c:pt>
                <c:pt idx="4">
                  <c:v>"ПОК ОББ" ЕАД </c:v>
                </c:pt>
                <c:pt idx="5">
                  <c:v>ПОАД "ЦКБ - СИЛА" </c:v>
                </c:pt>
                <c:pt idx="6">
                  <c:v>ПОД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</c:strCache>
            </c:strRef>
          </c:cat>
          <c:val>
            <c:numRef>
              <c:f>'Таблица №1.2.1-ОФ'!$F$4:$F$12</c:f>
              <c:numCache>
                <c:formatCode>0.00</c:formatCode>
                <c:ptCount val="9"/>
                <c:pt idx="0">
                  <c:v>24.85</c:v>
                </c:pt>
                <c:pt idx="1">
                  <c:v>10.15</c:v>
                </c:pt>
                <c:pt idx="2">
                  <c:v>17.8</c:v>
                </c:pt>
                <c:pt idx="3">
                  <c:v>21.45</c:v>
                </c:pt>
                <c:pt idx="4">
                  <c:v>8.39</c:v>
                </c:pt>
                <c:pt idx="5">
                  <c:v>8.41</c:v>
                </c:pt>
                <c:pt idx="6">
                  <c:v>4.63</c:v>
                </c:pt>
                <c:pt idx="7">
                  <c:v>2.61</c:v>
                </c:pt>
                <c:pt idx="8">
                  <c:v>1.71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9E16-43B9-A40F-5A2FD4034905}"/>
            </c:ext>
          </c:extLst>
        </c:ser>
        <c:dLbls>
          <c:showCatName val="1"/>
          <c:showPercent val="1"/>
          <c:separator> </c:separator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bg-BG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размер на нетните активи на управляваните от тях пенсионни фондове 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към 30.</a:t>
            </a:r>
            <a:r>
              <a:rPr lang="en-US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0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9.20</a:t>
            </a:r>
            <a:r>
              <a:rPr lang="en-US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21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0754912099276111"/>
          <c:y val="2.0338983050847428E-2"/>
        </c:manualLayout>
      </c:layout>
      <c:spPr>
        <a:noFill/>
        <a:ln w="25400">
          <a:noFill/>
        </a:ln>
      </c:spPr>
    </c:title>
    <c:view3D>
      <c:rotY val="10"/>
      <c:perspective val="0"/>
    </c:view3D>
    <c:plotArea>
      <c:layout>
        <c:manualLayout>
          <c:layoutTarget val="inner"/>
          <c:xMode val="edge"/>
          <c:yMode val="edge"/>
          <c:x val="0.27921406411582478"/>
          <c:y val="0.41864406779661317"/>
          <c:w val="0.44157187176835588"/>
          <c:h val="0.28813559322033899"/>
        </c:manualLayout>
      </c:layout>
      <c:pie3DChart>
        <c:varyColors val="1"/>
        <c:ser>
          <c:idx val="0"/>
          <c:order val="0"/>
          <c:explosion val="20"/>
          <c:dPt>
            <c:idx val="0"/>
            <c:spPr>
              <a:solidFill>
                <a:srgbClr val="0070C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0-C8E5-40F6-9F17-F201F80D2B76}"/>
              </c:ext>
            </c:extLst>
          </c:dPt>
          <c:dPt>
            <c:idx val="1"/>
            <c:spPr>
              <a:solidFill>
                <a:srgbClr val="990033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C8E5-40F6-9F17-F201F80D2B76}"/>
              </c:ext>
            </c:extLst>
          </c:dPt>
          <c:dPt>
            <c:idx val="2"/>
            <c:spPr>
              <a:solidFill>
                <a:srgbClr val="7BC06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C8E5-40F6-9F17-F201F80D2B76}"/>
              </c:ext>
            </c:extLst>
          </c:dPt>
          <c:dPt>
            <c:idx val="3"/>
            <c:spPr>
              <a:solidFill>
                <a:schemeClr val="accent1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C8E5-40F6-9F17-F201F80D2B76}"/>
              </c:ext>
            </c:extLst>
          </c:dPt>
          <c:dPt>
            <c:idx val="4"/>
            <c:spPr>
              <a:solidFill>
                <a:srgbClr val="FF990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C8E5-40F6-9F17-F201F80D2B76}"/>
              </c:ext>
            </c:extLst>
          </c:dPt>
          <c:dPt>
            <c:idx val="5"/>
            <c:spPr>
              <a:solidFill>
                <a:srgbClr val="6600FF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C8E5-40F6-9F17-F201F80D2B76}"/>
              </c:ext>
            </c:extLst>
          </c:dPt>
          <c:dPt>
            <c:idx val="6"/>
            <c:spPr>
              <a:solidFill>
                <a:schemeClr val="accent6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C8E5-40F6-9F17-F201F80D2B76}"/>
              </c:ext>
            </c:extLst>
          </c:dPt>
          <c:dPt>
            <c:idx val="7"/>
            <c:spPr>
              <a:solidFill>
                <a:srgbClr val="CC990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C8E5-40F6-9F17-F201F80D2B76}"/>
              </c:ext>
            </c:extLst>
          </c:dPt>
          <c:dLbls>
            <c:dLbl>
              <c:idx val="0"/>
              <c:layout>
                <c:manualLayout>
                  <c:x val="6.2263189179946124E-2"/>
                  <c:y val="8.4167445171052385E-4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8E5-40F6-9F17-F201F80D2B76}"/>
                </c:ext>
              </c:extLst>
            </c:dLbl>
            <c:dLbl>
              <c:idx val="1"/>
              <c:layout>
                <c:manualLayout>
                  <c:x val="5.4697402741927571E-4"/>
                  <c:y val="4.7628275279149417E-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8E5-40F6-9F17-F201F80D2B76}"/>
                </c:ext>
              </c:extLst>
            </c:dLbl>
            <c:dLbl>
              <c:idx val="2"/>
              <c:layout>
                <c:manualLayout>
                  <c:x val="-8.890325627600569E-2"/>
                  <c:y val="7.750451532541483E-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8E5-40F6-9F17-F201F80D2B76}"/>
                </c:ext>
              </c:extLst>
            </c:dLbl>
            <c:dLbl>
              <c:idx val="3"/>
              <c:layout>
                <c:manualLayout>
                  <c:x val="8.5600796209610846E-3"/>
                  <c:y val="7.3445945743197447E-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8E5-40F6-9F17-F201F80D2B76}"/>
                </c:ext>
              </c:extLst>
            </c:dLbl>
            <c:dLbl>
              <c:idx val="4"/>
              <c:layout>
                <c:manualLayout>
                  <c:x val="-3.9883287598357492E-2"/>
                  <c:y val="-5.937986565238659E-3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8E5-40F6-9F17-F201F80D2B76}"/>
                </c:ext>
              </c:extLst>
            </c:dLbl>
            <c:dLbl>
              <c:idx val="5"/>
              <c:layout>
                <c:manualLayout>
                  <c:x val="-7.1037898959631904E-2"/>
                  <c:y val="-4.1848480804306434E-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8E5-40F6-9F17-F201F80D2B76}"/>
                </c:ext>
              </c:extLst>
            </c:dLbl>
            <c:dLbl>
              <c:idx val="6"/>
              <c:layout>
                <c:manualLayout>
                  <c:x val="-5.5713832048140587E-2"/>
                  <c:y val="-7.9836291649985514E-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8E5-40F6-9F17-F201F80D2B76}"/>
                </c:ext>
              </c:extLst>
            </c:dLbl>
            <c:dLbl>
              <c:idx val="7"/>
              <c:layout>
                <c:manualLayout>
                  <c:x val="8.4668061787004662E-3"/>
                  <c:y val="-8.8310867921171043E-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8E5-40F6-9F17-F201F80D2B76}"/>
                </c:ext>
              </c:extLst>
            </c:dLbl>
            <c:dLbl>
              <c:idx val="8"/>
              <c:layout>
                <c:manualLayout>
                  <c:x val="0.11641416074283364"/>
                  <c:y val="-8.1275857466969227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lang="bg-BG"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8E5-40F6-9F17-F201F80D2B7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bg-BG"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CatName val="1"/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'Таблица №2.2.1-ОФ '!$A$4:$A$12</c:f>
              <c:strCache>
                <c:ptCount val="9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 - РОДИНА" АД </c:v>
                </c:pt>
                <c:pt idx="3">
                  <c:v>ПОД "АЛИАНЦ БЪЛГАРИЯ" АД </c:v>
                </c:pt>
                <c:pt idx="4">
                  <c:v>"ПОК ОББ" ЕАД </c:v>
                </c:pt>
                <c:pt idx="5">
                  <c:v> ПОАД "ЦКБ - СИЛА" </c:v>
                </c:pt>
                <c:pt idx="6">
                  <c:v>ПОД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</c:strCache>
            </c:strRef>
          </c:cat>
          <c:val>
            <c:numRef>
              <c:f>'Таблица №2.2.1-ОФ '!$F$4:$F$12</c:f>
              <c:numCache>
                <c:formatCode>#,##0.00</c:formatCode>
                <c:ptCount val="9"/>
                <c:pt idx="0">
                  <c:v>24.49</c:v>
                </c:pt>
                <c:pt idx="1">
                  <c:v>10.33</c:v>
                </c:pt>
                <c:pt idx="2">
                  <c:v>18.48</c:v>
                </c:pt>
                <c:pt idx="3">
                  <c:v>22.24</c:v>
                </c:pt>
                <c:pt idx="4">
                  <c:v>10.66</c:v>
                </c:pt>
                <c:pt idx="5">
                  <c:v>8.81</c:v>
                </c:pt>
                <c:pt idx="6">
                  <c:v>2.4700000000000002</c:v>
                </c:pt>
                <c:pt idx="7">
                  <c:v>1.5</c:v>
                </c:pt>
                <c:pt idx="8">
                  <c:v>1.02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C8E5-40F6-9F17-F201F80D2B76}"/>
            </c:ext>
          </c:extLst>
        </c:ser>
        <c:dLbls>
          <c:showVal val="1"/>
          <c:showCatName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bg-BG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Относително разпределение на броя на осигурените лица по видове фондове за допълнително пенсионно осигуряване към 30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.0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9.20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21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 </a:t>
            </a:r>
          </a:p>
        </c:rich>
      </c:tx>
      <c:layout>
        <c:manualLayout>
          <c:xMode val="edge"/>
          <c:yMode val="edge"/>
          <c:x val="0.10341261633919338"/>
          <c:y val="2.0338983050847428E-2"/>
        </c:manualLayout>
      </c:layout>
      <c:spPr>
        <a:noFill/>
        <a:ln w="25400">
          <a:noFill/>
        </a:ln>
      </c:spPr>
    </c:title>
    <c:view3D>
      <c:rotY val="10"/>
      <c:perspective val="0"/>
    </c:view3D>
    <c:plotArea>
      <c:layout>
        <c:manualLayout>
          <c:layoutTarget val="inner"/>
          <c:xMode val="edge"/>
          <c:yMode val="edge"/>
          <c:x val="0.18614270941054809"/>
          <c:y val="0.27796610169491925"/>
          <c:w val="0.62771458117890377"/>
          <c:h val="0.56949152542372883"/>
        </c:manualLayout>
      </c:layout>
      <c:pie3DChart>
        <c:varyColors val="1"/>
        <c:ser>
          <c:idx val="0"/>
          <c:order val="0"/>
          <c:explosion val="19"/>
          <c:dPt>
            <c:idx val="1"/>
            <c:spPr>
              <a:solidFill>
                <a:srgbClr val="990033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4DD-4956-B1CE-58FB212A895A}"/>
              </c:ext>
            </c:extLst>
          </c:dPt>
          <c:dPt>
            <c:idx val="2"/>
            <c:spPr>
              <a:solidFill>
                <a:srgbClr val="108447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A4DD-4956-B1CE-58FB212A895A}"/>
              </c:ext>
            </c:extLst>
          </c:dPt>
          <c:dPt>
            <c:idx val="3"/>
            <c:spPr>
              <a:solidFill>
                <a:srgbClr val="9933FF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4DD-4956-B1CE-58FB212A895A}"/>
              </c:ext>
            </c:extLst>
          </c:dPt>
          <c:dLbls>
            <c:dLbl>
              <c:idx val="0"/>
              <c:layout>
                <c:manualLayout>
                  <c:x val="2.1967662522019666E-2"/>
                  <c:y val="2.2704924596289887E-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4DD-4956-B1CE-58FB212A895A}"/>
                </c:ext>
              </c:extLst>
            </c:dLbl>
            <c:dLbl>
              <c:idx val="1"/>
              <c:layout>
                <c:manualLayout>
                  <c:x val="-1.851264972436872E-2"/>
                  <c:y val="-5.2136660883492121E-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4DD-4956-B1CE-58FB212A895A}"/>
                </c:ext>
              </c:extLst>
            </c:dLbl>
            <c:dLbl>
              <c:idx val="2"/>
              <c:layout>
                <c:manualLayout>
                  <c:x val="-1.6739406830798283E-2"/>
                  <c:y val="-3.2563860111332131E-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4DD-4956-B1CE-58FB212A895A}"/>
                </c:ext>
              </c:extLst>
            </c:dLbl>
            <c:dLbl>
              <c:idx val="3"/>
              <c:layout>
                <c:manualLayout>
                  <c:x val="1.1891826304707644E-2"/>
                  <c:y val="-3.754286332576165E-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4DD-4956-B1CE-58FB212A895A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bg-BG"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CatName val="1"/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'Таблица №1.2.1-ОФ'!$B$3:$E$3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№1.2.1-ОФ'!$B$14:$E$14</c:f>
              <c:numCache>
                <c:formatCode>0.00</c:formatCode>
                <c:ptCount val="4"/>
                <c:pt idx="0">
                  <c:v>79.900000000000006</c:v>
                </c:pt>
                <c:pt idx="1">
                  <c:v>6.54</c:v>
                </c:pt>
                <c:pt idx="2">
                  <c:v>13.35</c:v>
                </c:pt>
                <c:pt idx="3">
                  <c:v>0.21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4DD-4956-B1CE-58FB212A895A}"/>
            </c:ext>
          </c:extLst>
        </c:ser>
        <c:dLbls>
          <c:showVal val="1"/>
          <c:showSerName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bg-BG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Относително разпределение на нетните активи по видове фондове за допълнително пенсионно осигуряване към 30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.0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9.20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21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3960703205791244"/>
          <c:y val="2.0338983050847428E-2"/>
        </c:manualLayout>
      </c:layout>
      <c:spPr>
        <a:noFill/>
        <a:ln w="25400">
          <a:noFill/>
        </a:ln>
      </c:spPr>
    </c:title>
    <c:view3D>
      <c:rotY val="10"/>
      <c:perspective val="0"/>
    </c:view3D>
    <c:plotArea>
      <c:layout>
        <c:manualLayout>
          <c:layoutTarget val="inner"/>
          <c:xMode val="edge"/>
          <c:yMode val="edge"/>
          <c:x val="0.18131678731471906"/>
          <c:y val="0.36214689265536731"/>
          <c:w val="0.64977593933126565"/>
          <c:h val="0.42316384180791228"/>
        </c:manualLayout>
      </c:layout>
      <c:pie3DChart>
        <c:varyColors val="1"/>
        <c:ser>
          <c:idx val="0"/>
          <c:order val="0"/>
          <c:explosion val="25"/>
          <c:dPt>
            <c:idx val="1"/>
            <c:spPr>
              <a:solidFill>
                <a:srgbClr val="990033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2971-42AA-8E5A-3F5E8B982E6D}"/>
              </c:ext>
            </c:extLst>
          </c:dPt>
          <c:dPt>
            <c:idx val="2"/>
            <c:spPr>
              <a:solidFill>
                <a:srgbClr val="108447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2971-42AA-8E5A-3F5E8B982E6D}"/>
              </c:ext>
            </c:extLst>
          </c:dPt>
          <c:dPt>
            <c:idx val="3"/>
            <c:spPr>
              <a:solidFill>
                <a:srgbClr val="9933FF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2971-42AA-8E5A-3F5E8B982E6D}"/>
              </c:ext>
            </c:extLst>
          </c:dPt>
          <c:dLbls>
            <c:dLbl>
              <c:idx val="0"/>
              <c:layout>
                <c:manualLayout>
                  <c:x val="2.5114446009657274E-2"/>
                  <c:y val="5.2527069709506713E-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971-42AA-8E5A-3F5E8B982E6D}"/>
                </c:ext>
              </c:extLst>
            </c:dLbl>
            <c:dLbl>
              <c:idx val="1"/>
              <c:layout>
                <c:manualLayout>
                  <c:x val="-5.2792764916796089E-2"/>
                  <c:y val="-5.4726989634770913E-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971-42AA-8E5A-3F5E8B982E6D}"/>
                </c:ext>
              </c:extLst>
            </c:dLbl>
            <c:dLbl>
              <c:idx val="2"/>
              <c:layout>
                <c:manualLayout>
                  <c:x val="-1.1122963300735261E-2"/>
                  <c:y val="-4.7887717425152333E-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971-42AA-8E5A-3F5E8B982E6D}"/>
                </c:ext>
              </c:extLst>
            </c:dLbl>
            <c:dLbl>
              <c:idx val="3"/>
              <c:layout>
                <c:manualLayout>
                  <c:x val="2.518423872023701E-2"/>
                  <c:y val="-3.8828564524496192E-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971-42AA-8E5A-3F5E8B982E6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bg-BG"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CatName val="1"/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'Таблица №2.2.1-ОФ 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№2.2.1-ОФ '!$B$14:$E$14</c:f>
              <c:numCache>
                <c:formatCode>#,##0.00</c:formatCode>
                <c:ptCount val="4"/>
                <c:pt idx="0">
                  <c:v>85.56</c:v>
                </c:pt>
                <c:pt idx="1">
                  <c:v>7.32</c:v>
                </c:pt>
                <c:pt idx="2">
                  <c:v>7.02</c:v>
                </c:pt>
                <c:pt idx="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2971-42AA-8E5A-3F5E8B982E6D}"/>
            </c:ext>
          </c:extLst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8"/>
  <sheetViews>
    <sheetView zoomScale="120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9"/>
  <sheetViews>
    <sheetView zoomScale="120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0"/>
  <sheetViews>
    <sheetView zoomScale="120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1"/>
  <sheetViews>
    <sheetView zoomScale="120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98230" cy="56663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15620" y="-8482"/>
    <xdr:ext cx="9198230" cy="56663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98230" cy="56663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198230" cy="56663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BF16"/>
  <sheetViews>
    <sheetView showGridLines="0" tabSelected="1" zoomScale="90" zoomScaleNormal="90" zoomScaleSheetLayoutView="55" workbookViewId="0">
      <selection sqref="A1:W1"/>
    </sheetView>
  </sheetViews>
  <sheetFormatPr defaultColWidth="10.28515625" defaultRowHeight="15.75"/>
  <cols>
    <col min="1" max="1" width="46" style="36" customWidth="1"/>
    <col min="2" max="2" width="9" style="43" customWidth="1"/>
    <col min="3" max="3" width="9.140625" style="36" customWidth="1"/>
    <col min="4" max="4" width="8.7109375" style="43" customWidth="1"/>
    <col min="5" max="5" width="8.7109375" style="36" customWidth="1"/>
    <col min="6" max="6" width="8.5703125" style="43" customWidth="1"/>
    <col min="7" max="7" width="8.7109375" style="36" customWidth="1"/>
    <col min="8" max="8" width="8.5703125" style="43" customWidth="1"/>
    <col min="9" max="9" width="8.7109375" style="36" customWidth="1"/>
    <col min="10" max="10" width="9" style="43" customWidth="1"/>
    <col min="11" max="11" width="9.140625" style="36" customWidth="1"/>
    <col min="12" max="12" width="9.5703125" style="43" customWidth="1"/>
    <col min="13" max="13" width="8.5703125" style="36" customWidth="1"/>
    <col min="14" max="14" width="9" style="43" customWidth="1"/>
    <col min="15" max="15" width="8.7109375" style="36" customWidth="1"/>
    <col min="16" max="16" width="9.140625" style="36" customWidth="1"/>
    <col min="17" max="17" width="8.7109375" style="36" customWidth="1"/>
    <col min="18" max="18" width="9.28515625" style="36" customWidth="1"/>
    <col min="19" max="19" width="8.7109375" style="36" customWidth="1"/>
    <col min="20" max="20" width="8.5703125" style="36" customWidth="1"/>
    <col min="21" max="21" width="8.7109375" style="36" customWidth="1"/>
    <col min="22" max="22" width="10.28515625" style="35" customWidth="1"/>
    <col min="23" max="16384" width="10.28515625" style="36"/>
  </cols>
  <sheetData>
    <row r="1" spans="1:58" ht="23.25" customHeight="1">
      <c r="A1" s="138" t="s">
        <v>106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</row>
    <row r="2" spans="1:58" ht="22.5" customHeight="1">
      <c r="B2" s="115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W2" s="115" t="s">
        <v>0</v>
      </c>
    </row>
    <row r="3" spans="1:58" s="39" customFormat="1" ht="83.25" customHeight="1">
      <c r="A3" s="37" t="s">
        <v>1</v>
      </c>
      <c r="B3" s="135" t="s">
        <v>56</v>
      </c>
      <c r="C3" s="141"/>
      <c r="D3" s="135" t="s">
        <v>3</v>
      </c>
      <c r="E3" s="135"/>
      <c r="F3" s="135" t="s">
        <v>89</v>
      </c>
      <c r="G3" s="135"/>
      <c r="H3" s="135" t="s">
        <v>4</v>
      </c>
      <c r="I3" s="135"/>
      <c r="J3" s="135" t="s">
        <v>109</v>
      </c>
      <c r="K3" s="135"/>
      <c r="L3" s="135" t="s">
        <v>90</v>
      </c>
      <c r="M3" s="135"/>
      <c r="N3" s="135" t="s">
        <v>57</v>
      </c>
      <c r="O3" s="135"/>
      <c r="P3" s="144" t="s">
        <v>58</v>
      </c>
      <c r="Q3" s="145"/>
      <c r="R3" s="142" t="s">
        <v>53</v>
      </c>
      <c r="S3" s="143"/>
      <c r="T3" s="135" t="s">
        <v>110</v>
      </c>
      <c r="U3" s="135"/>
      <c r="V3" s="135" t="s">
        <v>6</v>
      </c>
      <c r="W3" s="135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</row>
    <row r="4" spans="1:58" s="40" customFormat="1" ht="26.25" customHeight="1">
      <c r="A4" s="139" t="s">
        <v>73</v>
      </c>
      <c r="B4" s="136" t="s">
        <v>77</v>
      </c>
      <c r="C4" s="136" t="s">
        <v>78</v>
      </c>
      <c r="D4" s="136" t="str">
        <f>B4</f>
        <v>Девет-месечие 2020</v>
      </c>
      <c r="E4" s="136" t="str">
        <f>C4</f>
        <v>Девет-месечие 2021</v>
      </c>
      <c r="F4" s="136" t="str">
        <f t="shared" ref="F4:U4" si="0">D4</f>
        <v>Девет-месечие 2020</v>
      </c>
      <c r="G4" s="136" t="str">
        <f t="shared" si="0"/>
        <v>Девет-месечие 2021</v>
      </c>
      <c r="H4" s="136" t="str">
        <f t="shared" si="0"/>
        <v>Девет-месечие 2020</v>
      </c>
      <c r="I4" s="136" t="str">
        <f t="shared" si="0"/>
        <v>Девет-месечие 2021</v>
      </c>
      <c r="J4" s="136" t="str">
        <f t="shared" si="0"/>
        <v>Девет-месечие 2020</v>
      </c>
      <c r="K4" s="136" t="str">
        <f t="shared" si="0"/>
        <v>Девет-месечие 2021</v>
      </c>
      <c r="L4" s="136" t="str">
        <f t="shared" si="0"/>
        <v>Девет-месечие 2020</v>
      </c>
      <c r="M4" s="136" t="str">
        <f t="shared" si="0"/>
        <v>Девет-месечие 2021</v>
      </c>
      <c r="N4" s="136" t="str">
        <f t="shared" si="0"/>
        <v>Девет-месечие 2020</v>
      </c>
      <c r="O4" s="136" t="str">
        <f t="shared" si="0"/>
        <v>Девет-месечие 2021</v>
      </c>
      <c r="P4" s="136" t="str">
        <f t="shared" si="0"/>
        <v>Девет-месечие 2020</v>
      </c>
      <c r="Q4" s="136" t="str">
        <f t="shared" si="0"/>
        <v>Девет-месечие 2021</v>
      </c>
      <c r="R4" s="136" t="str">
        <f t="shared" si="0"/>
        <v>Девет-месечие 2020</v>
      </c>
      <c r="S4" s="136" t="str">
        <f t="shared" si="0"/>
        <v>Девет-месечие 2021</v>
      </c>
      <c r="T4" s="136" t="str">
        <f t="shared" si="0"/>
        <v>Девет-месечие 2020</v>
      </c>
      <c r="U4" s="136" t="str">
        <f t="shared" si="0"/>
        <v>Девет-месечие 2021</v>
      </c>
      <c r="V4" s="136" t="str">
        <f t="shared" ref="V4" si="1">T4</f>
        <v>Девет-месечие 2020</v>
      </c>
      <c r="W4" s="136" t="str">
        <f t="shared" ref="W4" si="2">U4</f>
        <v>Девет-месечие 2021</v>
      </c>
    </row>
    <row r="5" spans="1:58" s="39" customFormat="1" ht="24.6" customHeight="1">
      <c r="A5" s="140"/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</row>
    <row r="6" spans="1:58" s="41" customFormat="1" ht="32.25" customHeight="1">
      <c r="A6" s="126" t="s">
        <v>7</v>
      </c>
      <c r="B6" s="127">
        <v>35229</v>
      </c>
      <c r="C6" s="127">
        <v>39780</v>
      </c>
      <c r="D6" s="127">
        <v>20806</v>
      </c>
      <c r="E6" s="127">
        <v>38436</v>
      </c>
      <c r="F6" s="127">
        <v>24064</v>
      </c>
      <c r="G6" s="127">
        <v>44914</v>
      </c>
      <c r="H6" s="127">
        <v>28873</v>
      </c>
      <c r="I6" s="127">
        <v>53200</v>
      </c>
      <c r="J6" s="127">
        <v>15368</v>
      </c>
      <c r="K6" s="127">
        <v>26272</v>
      </c>
      <c r="L6" s="127">
        <v>23463</v>
      </c>
      <c r="M6" s="127">
        <v>30973</v>
      </c>
      <c r="N6" s="127">
        <v>4153</v>
      </c>
      <c r="O6" s="127">
        <v>7501</v>
      </c>
      <c r="P6" s="127">
        <v>2737</v>
      </c>
      <c r="Q6" s="127">
        <v>4682</v>
      </c>
      <c r="R6" s="127">
        <v>1751</v>
      </c>
      <c r="S6" s="127">
        <v>2787</v>
      </c>
      <c r="T6" s="128">
        <v>0</v>
      </c>
      <c r="U6" s="128">
        <v>0</v>
      </c>
      <c r="V6" s="127">
        <f>B6+D6+F6+H6+J6+L6+N6+P6+R6+T6</f>
        <v>156444</v>
      </c>
      <c r="W6" s="127">
        <f>C6+E6+G6+I6+K6+M6+O6+Q6+S6+U6</f>
        <v>248545</v>
      </c>
    </row>
    <row r="7" spans="1:58" s="41" customFormat="1" ht="32.25" customHeight="1">
      <c r="A7" s="129" t="s">
        <v>8</v>
      </c>
      <c r="B7" s="127">
        <v>31862</v>
      </c>
      <c r="C7" s="127">
        <v>37351</v>
      </c>
      <c r="D7" s="127">
        <v>14247</v>
      </c>
      <c r="E7" s="127">
        <v>16082</v>
      </c>
      <c r="F7" s="127">
        <v>22568</v>
      </c>
      <c r="G7" s="127">
        <v>27891</v>
      </c>
      <c r="H7" s="127">
        <v>27157</v>
      </c>
      <c r="I7" s="127">
        <v>33437</v>
      </c>
      <c r="J7" s="127">
        <v>13470</v>
      </c>
      <c r="K7" s="127">
        <v>16395</v>
      </c>
      <c r="L7" s="127">
        <v>12327</v>
      </c>
      <c r="M7" s="127">
        <v>13731</v>
      </c>
      <c r="N7" s="127">
        <v>3926</v>
      </c>
      <c r="O7" s="127">
        <v>4578</v>
      </c>
      <c r="P7" s="127">
        <v>2232</v>
      </c>
      <c r="Q7" s="127">
        <v>2569</v>
      </c>
      <c r="R7" s="127">
        <v>1738</v>
      </c>
      <c r="S7" s="127">
        <v>1904</v>
      </c>
      <c r="T7" s="128">
        <v>0</v>
      </c>
      <c r="U7" s="128">
        <v>0</v>
      </c>
      <c r="V7" s="127">
        <f t="shared" ref="V7:V12" si="3">B7+D7+F7+H7+J7+L7+N7+P7+R7+T7</f>
        <v>129527</v>
      </c>
      <c r="W7" s="127">
        <f t="shared" ref="W7:W12" si="4">C7+E7+G7+I7+K7+M7+O7+Q7+S7+U7</f>
        <v>153938</v>
      </c>
    </row>
    <row r="8" spans="1:58" s="41" customFormat="1" ht="32.25" customHeight="1">
      <c r="A8" s="129" t="s">
        <v>9</v>
      </c>
      <c r="B8" s="127">
        <v>844</v>
      </c>
      <c r="C8" s="127">
        <v>924</v>
      </c>
      <c r="D8" s="127">
        <v>2298</v>
      </c>
      <c r="E8" s="127">
        <v>5848</v>
      </c>
      <c r="F8" s="127">
        <v>160</v>
      </c>
      <c r="G8" s="127">
        <v>567</v>
      </c>
      <c r="H8" s="127">
        <v>631</v>
      </c>
      <c r="I8" s="127">
        <v>402</v>
      </c>
      <c r="J8" s="127">
        <v>636</v>
      </c>
      <c r="K8" s="127">
        <v>286</v>
      </c>
      <c r="L8" s="127">
        <v>7969</v>
      </c>
      <c r="M8" s="127">
        <v>4455</v>
      </c>
      <c r="N8" s="127">
        <v>202</v>
      </c>
      <c r="O8" s="127">
        <v>165</v>
      </c>
      <c r="P8" s="127">
        <v>298</v>
      </c>
      <c r="Q8" s="127">
        <v>692</v>
      </c>
      <c r="R8" s="127">
        <v>8</v>
      </c>
      <c r="S8" s="127">
        <v>7</v>
      </c>
      <c r="T8" s="128">
        <v>0</v>
      </c>
      <c r="U8" s="128">
        <v>0</v>
      </c>
      <c r="V8" s="127">
        <f t="shared" si="3"/>
        <v>13046</v>
      </c>
      <c r="W8" s="127">
        <f t="shared" si="4"/>
        <v>13346</v>
      </c>
    </row>
    <row r="9" spans="1:58" s="41" customFormat="1" ht="32.25" customHeight="1">
      <c r="A9" s="126" t="s">
        <v>43</v>
      </c>
      <c r="B9" s="127">
        <v>21131</v>
      </c>
      <c r="C9" s="127">
        <v>23464</v>
      </c>
      <c r="D9" s="127">
        <v>18344</v>
      </c>
      <c r="E9" s="127">
        <v>26427</v>
      </c>
      <c r="F9" s="127">
        <v>14596</v>
      </c>
      <c r="G9" s="127">
        <v>32083</v>
      </c>
      <c r="H9" s="127">
        <v>13931</v>
      </c>
      <c r="I9" s="127">
        <v>33912</v>
      </c>
      <c r="J9" s="127">
        <v>11730</v>
      </c>
      <c r="K9" s="127">
        <v>20496</v>
      </c>
      <c r="L9" s="127">
        <v>21030</v>
      </c>
      <c r="M9" s="127">
        <v>21467</v>
      </c>
      <c r="N9" s="127">
        <v>3593</v>
      </c>
      <c r="O9" s="127">
        <v>6829</v>
      </c>
      <c r="P9" s="127">
        <v>2946</v>
      </c>
      <c r="Q9" s="127">
        <v>4218</v>
      </c>
      <c r="R9" s="127">
        <v>1265</v>
      </c>
      <c r="S9" s="127">
        <v>2174</v>
      </c>
      <c r="T9" s="128">
        <v>0</v>
      </c>
      <c r="U9" s="128">
        <v>253</v>
      </c>
      <c r="V9" s="127">
        <f t="shared" si="3"/>
        <v>108566</v>
      </c>
      <c r="W9" s="127">
        <f t="shared" si="4"/>
        <v>171323</v>
      </c>
    </row>
    <row r="10" spans="1:58" s="41" customFormat="1" ht="32.25" customHeight="1">
      <c r="A10" s="130" t="s">
        <v>44</v>
      </c>
      <c r="B10" s="127">
        <v>811</v>
      </c>
      <c r="C10" s="127">
        <v>1114</v>
      </c>
      <c r="D10" s="127">
        <v>2801</v>
      </c>
      <c r="E10" s="127">
        <v>3806</v>
      </c>
      <c r="F10" s="127">
        <v>370</v>
      </c>
      <c r="G10" s="127">
        <v>376</v>
      </c>
      <c r="H10" s="127">
        <v>691</v>
      </c>
      <c r="I10" s="127">
        <v>313</v>
      </c>
      <c r="J10" s="127">
        <v>705</v>
      </c>
      <c r="K10" s="127">
        <v>304</v>
      </c>
      <c r="L10" s="127">
        <v>11723</v>
      </c>
      <c r="M10" s="127">
        <v>5011</v>
      </c>
      <c r="N10" s="127">
        <v>155</v>
      </c>
      <c r="O10" s="127">
        <v>100</v>
      </c>
      <c r="P10" s="127">
        <v>66</v>
      </c>
      <c r="Q10" s="127">
        <v>246</v>
      </c>
      <c r="R10" s="127">
        <v>3</v>
      </c>
      <c r="S10" s="127">
        <v>5</v>
      </c>
      <c r="T10" s="128">
        <v>0</v>
      </c>
      <c r="U10" s="128">
        <v>81</v>
      </c>
      <c r="V10" s="127">
        <f t="shared" si="3"/>
        <v>17325</v>
      </c>
      <c r="W10" s="127">
        <f t="shared" si="4"/>
        <v>11356</v>
      </c>
    </row>
    <row r="11" spans="1:58" s="42" customFormat="1" ht="32.25" customHeight="1">
      <c r="A11" s="129" t="s">
        <v>45</v>
      </c>
      <c r="B11" s="127">
        <v>14098</v>
      </c>
      <c r="C11" s="127">
        <v>16316</v>
      </c>
      <c r="D11" s="127">
        <v>2462</v>
      </c>
      <c r="E11" s="127">
        <v>12009</v>
      </c>
      <c r="F11" s="127">
        <v>9468</v>
      </c>
      <c r="G11" s="127">
        <v>12831</v>
      </c>
      <c r="H11" s="127">
        <v>14942</v>
      </c>
      <c r="I11" s="127">
        <v>19288</v>
      </c>
      <c r="J11" s="127">
        <v>3638</v>
      </c>
      <c r="K11" s="127">
        <v>5776</v>
      </c>
      <c r="L11" s="127">
        <v>2433</v>
      </c>
      <c r="M11" s="127">
        <v>9506</v>
      </c>
      <c r="N11" s="127">
        <v>560</v>
      </c>
      <c r="O11" s="127">
        <v>672</v>
      </c>
      <c r="P11" s="127">
        <v>-209</v>
      </c>
      <c r="Q11" s="127">
        <v>464</v>
      </c>
      <c r="R11" s="127">
        <v>486</v>
      </c>
      <c r="S11" s="127">
        <v>613</v>
      </c>
      <c r="T11" s="128">
        <v>0</v>
      </c>
      <c r="U11" s="128">
        <v>-253</v>
      </c>
      <c r="V11" s="127">
        <f t="shared" si="3"/>
        <v>47878</v>
      </c>
      <c r="W11" s="127">
        <f t="shared" si="4"/>
        <v>77222</v>
      </c>
    </row>
    <row r="12" spans="1:58" ht="32.25" customHeight="1">
      <c r="A12" s="129" t="s">
        <v>46</v>
      </c>
      <c r="B12" s="127">
        <v>14098</v>
      </c>
      <c r="C12" s="127">
        <v>16316</v>
      </c>
      <c r="D12" s="127">
        <v>2462</v>
      </c>
      <c r="E12" s="127">
        <v>12009</v>
      </c>
      <c r="F12" s="127">
        <v>8521</v>
      </c>
      <c r="G12" s="127">
        <v>11548</v>
      </c>
      <c r="H12" s="127">
        <v>13586</v>
      </c>
      <c r="I12" s="127">
        <v>17668</v>
      </c>
      <c r="J12" s="127">
        <v>3638</v>
      </c>
      <c r="K12" s="127">
        <v>5220</v>
      </c>
      <c r="L12" s="127">
        <v>2431</v>
      </c>
      <c r="M12" s="127">
        <v>9506</v>
      </c>
      <c r="N12" s="127">
        <v>560</v>
      </c>
      <c r="O12" s="127">
        <v>672</v>
      </c>
      <c r="P12" s="127">
        <v>-209</v>
      </c>
      <c r="Q12" s="127">
        <v>464</v>
      </c>
      <c r="R12" s="127">
        <v>486</v>
      </c>
      <c r="S12" s="127">
        <v>552</v>
      </c>
      <c r="T12" s="128">
        <v>0</v>
      </c>
      <c r="U12" s="128">
        <v>-253</v>
      </c>
      <c r="V12" s="127">
        <f t="shared" si="3"/>
        <v>45573</v>
      </c>
      <c r="W12" s="127">
        <f t="shared" si="4"/>
        <v>73702</v>
      </c>
    </row>
    <row r="13" spans="1:58">
      <c r="C13" s="43"/>
      <c r="E13" s="43"/>
      <c r="G13" s="43"/>
      <c r="I13" s="43"/>
      <c r="K13" s="43"/>
      <c r="M13" s="43"/>
      <c r="O13" s="43"/>
      <c r="P13" s="43"/>
      <c r="Q13" s="43"/>
      <c r="R13" s="43"/>
      <c r="S13" s="43"/>
      <c r="T13" s="43"/>
      <c r="U13" s="43"/>
      <c r="V13" s="44"/>
    </row>
    <row r="14" spans="1:58">
      <c r="A14" s="133" t="s">
        <v>37</v>
      </c>
      <c r="B14" s="134"/>
      <c r="C14" s="134"/>
      <c r="D14" s="134"/>
    </row>
    <row r="15" spans="1:58">
      <c r="A15" s="131" t="s">
        <v>108</v>
      </c>
      <c r="B15" s="132"/>
      <c r="C15" s="132"/>
      <c r="D15" s="132"/>
    </row>
    <row r="16" spans="1:58">
      <c r="A16" s="36" t="s">
        <v>107</v>
      </c>
      <c r="B16"/>
      <c r="C16"/>
      <c r="D16"/>
    </row>
  </sheetData>
  <mergeCells count="36">
    <mergeCell ref="R3:S3"/>
    <mergeCell ref="T3:U3"/>
    <mergeCell ref="H3:I3"/>
    <mergeCell ref="J3:K3"/>
    <mergeCell ref="L3:M3"/>
    <mergeCell ref="N3:O3"/>
    <mergeCell ref="P3:Q3"/>
    <mergeCell ref="C4:C5"/>
    <mergeCell ref="B4:B5"/>
    <mergeCell ref="B3:C3"/>
    <mergeCell ref="D3:E3"/>
    <mergeCell ref="F3:G3"/>
    <mergeCell ref="E4:E5"/>
    <mergeCell ref="M4:M5"/>
    <mergeCell ref="H4:H5"/>
    <mergeCell ref="I4:I5"/>
    <mergeCell ref="J4:J5"/>
    <mergeCell ref="K4:K5"/>
    <mergeCell ref="L4:L5"/>
    <mergeCell ref="F4:F5"/>
    <mergeCell ref="A14:D14"/>
    <mergeCell ref="V3:W3"/>
    <mergeCell ref="V4:V5"/>
    <mergeCell ref="W4:W5"/>
    <mergeCell ref="A1:W1"/>
    <mergeCell ref="U4:U5"/>
    <mergeCell ref="R4:R5"/>
    <mergeCell ref="N4:N5"/>
    <mergeCell ref="O4:O5"/>
    <mergeCell ref="P4:P5"/>
    <mergeCell ref="Q4:Q5"/>
    <mergeCell ref="S4:S5"/>
    <mergeCell ref="G4:G5"/>
    <mergeCell ref="T4:T5"/>
    <mergeCell ref="A4:A5"/>
    <mergeCell ref="D4:D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9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G15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4.7109375" customWidth="1"/>
    <col min="2" max="5" width="10.7109375" customWidth="1"/>
    <col min="6" max="6" width="12.7109375" customWidth="1"/>
    <col min="7" max="7" width="12.28515625" customWidth="1"/>
  </cols>
  <sheetData>
    <row r="1" spans="1:7" ht="40.5" customHeight="1">
      <c r="A1" s="186" t="s">
        <v>100</v>
      </c>
      <c r="B1" s="187"/>
      <c r="C1" s="187"/>
      <c r="D1" s="187"/>
      <c r="E1" s="187"/>
      <c r="F1" s="188"/>
    </row>
    <row r="2" spans="1:7" ht="16.5" customHeight="1">
      <c r="A2" s="83"/>
      <c r="B2" s="84"/>
      <c r="C2" s="84"/>
      <c r="D2" s="84"/>
      <c r="E2" s="84"/>
      <c r="F2" s="85"/>
    </row>
    <row r="3" spans="1:7" ht="50.25" customHeight="1">
      <c r="A3" s="67" t="s">
        <v>59</v>
      </c>
      <c r="B3" s="8" t="s">
        <v>22</v>
      </c>
      <c r="C3" s="8" t="s">
        <v>23</v>
      </c>
      <c r="D3" s="8" t="s">
        <v>15</v>
      </c>
      <c r="E3" s="8" t="s">
        <v>41</v>
      </c>
      <c r="F3" s="30" t="s">
        <v>20</v>
      </c>
    </row>
    <row r="4" spans="1:7" ht="35.1" customHeight="1">
      <c r="A4" s="28" t="s">
        <v>17</v>
      </c>
      <c r="B4" s="4">
        <v>984924</v>
      </c>
      <c r="C4" s="4">
        <v>70788</v>
      </c>
      <c r="D4" s="4">
        <v>143781</v>
      </c>
      <c r="E4" s="79">
        <v>0</v>
      </c>
      <c r="F4" s="4">
        <v>1199493</v>
      </c>
      <c r="G4" s="7"/>
    </row>
    <row r="5" spans="1:7" ht="35.1" customHeight="1">
      <c r="A5" s="28" t="s">
        <v>18</v>
      </c>
      <c r="B5" s="4">
        <v>394875</v>
      </c>
      <c r="C5" s="4">
        <v>44742</v>
      </c>
      <c r="D5" s="4">
        <v>50446</v>
      </c>
      <c r="E5" s="79">
        <v>0</v>
      </c>
      <c r="F5" s="4">
        <v>490063</v>
      </c>
      <c r="G5" s="7"/>
    </row>
    <row r="6" spans="1:7" ht="35.1" customHeight="1">
      <c r="A6" s="32" t="s">
        <v>89</v>
      </c>
      <c r="B6" s="4">
        <v>675070</v>
      </c>
      <c r="C6" s="4">
        <v>51085</v>
      </c>
      <c r="D6" s="4">
        <v>123227</v>
      </c>
      <c r="E6" s="4">
        <v>10034</v>
      </c>
      <c r="F6" s="4">
        <v>859416</v>
      </c>
      <c r="G6" s="7"/>
    </row>
    <row r="7" spans="1:7" ht="35.1" customHeight="1">
      <c r="A7" s="28" t="s">
        <v>4</v>
      </c>
      <c r="B7" s="4">
        <v>773573</v>
      </c>
      <c r="C7" s="4">
        <v>48537</v>
      </c>
      <c r="D7" s="4">
        <v>213576</v>
      </c>
      <c r="E7" s="79">
        <v>0</v>
      </c>
      <c r="F7" s="4">
        <v>1035686</v>
      </c>
      <c r="G7" s="7"/>
    </row>
    <row r="8" spans="1:7" ht="35.1" customHeight="1">
      <c r="A8" s="32" t="s">
        <v>95</v>
      </c>
      <c r="B8" s="4">
        <v>339761</v>
      </c>
      <c r="C8" s="4">
        <v>23060</v>
      </c>
      <c r="D8" s="4">
        <v>41931</v>
      </c>
      <c r="E8" s="79">
        <v>0</v>
      </c>
      <c r="F8" s="4">
        <v>404752</v>
      </c>
      <c r="G8" s="7"/>
    </row>
    <row r="9" spans="1:7" ht="35.1" customHeight="1">
      <c r="A9" s="32" t="s">
        <v>101</v>
      </c>
      <c r="B9" s="4">
        <v>317142</v>
      </c>
      <c r="C9" s="4">
        <v>32840</v>
      </c>
      <c r="D9" s="4">
        <v>56151</v>
      </c>
      <c r="E9" s="79">
        <v>0</v>
      </c>
      <c r="F9" s="4">
        <v>406133</v>
      </c>
      <c r="G9" s="7"/>
    </row>
    <row r="10" spans="1:7" ht="35.1" customHeight="1">
      <c r="A10" s="113" t="s">
        <v>91</v>
      </c>
      <c r="B10" s="4">
        <v>204050</v>
      </c>
      <c r="C10" s="4">
        <v>15822</v>
      </c>
      <c r="D10" s="4">
        <v>3815</v>
      </c>
      <c r="E10" s="79">
        <v>0</v>
      </c>
      <c r="F10" s="4">
        <v>223687</v>
      </c>
      <c r="G10" s="7"/>
    </row>
    <row r="11" spans="1:7" ht="35.1" customHeight="1">
      <c r="A11" s="28" t="s">
        <v>5</v>
      </c>
      <c r="B11" s="4">
        <v>95032</v>
      </c>
      <c r="C11" s="4">
        <v>19859</v>
      </c>
      <c r="D11" s="4">
        <v>10839</v>
      </c>
      <c r="E11" s="79">
        <v>0</v>
      </c>
      <c r="F11" s="4">
        <v>125730</v>
      </c>
      <c r="G11" s="7"/>
    </row>
    <row r="12" spans="1:7" ht="35.1" customHeight="1">
      <c r="A12" s="28" t="s">
        <v>40</v>
      </c>
      <c r="B12" s="4">
        <v>72871</v>
      </c>
      <c r="C12" s="4">
        <v>9150</v>
      </c>
      <c r="D12" s="4">
        <v>431</v>
      </c>
      <c r="E12" s="79">
        <v>0</v>
      </c>
      <c r="F12" s="4">
        <v>82452</v>
      </c>
      <c r="G12" s="7"/>
    </row>
    <row r="13" spans="1:7" ht="35.1" customHeight="1">
      <c r="A13" s="3" t="s">
        <v>20</v>
      </c>
      <c r="B13" s="4">
        <v>3857298</v>
      </c>
      <c r="C13" s="4">
        <v>315883</v>
      </c>
      <c r="D13" s="4">
        <v>644197</v>
      </c>
      <c r="E13" s="4">
        <v>10034</v>
      </c>
      <c r="F13" s="4">
        <v>4827412</v>
      </c>
      <c r="G13" s="7"/>
    </row>
    <row r="15" spans="1:7">
      <c r="B15" s="7"/>
      <c r="C15" s="7"/>
      <c r="D15" s="7"/>
      <c r="E15" s="7"/>
      <c r="F15" s="7"/>
    </row>
  </sheetData>
  <mergeCells count="1">
    <mergeCell ref="A1:F1"/>
  </mergeCells>
  <phoneticPr fontId="26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>
    <pageSetUpPr fitToPage="1"/>
  </sheetPr>
  <dimension ref="A1:Z15"/>
  <sheetViews>
    <sheetView showGridLines="0" zoomScale="90" zoomScaleNormal="90" workbookViewId="0">
      <selection sqref="A1:F1"/>
    </sheetView>
  </sheetViews>
  <sheetFormatPr defaultColWidth="9.140625" defaultRowHeight="15.75"/>
  <cols>
    <col min="1" max="1" width="56.28515625" style="17" customWidth="1"/>
    <col min="2" max="5" width="12.7109375" style="17" customWidth="1"/>
    <col min="6" max="6" width="12" style="17" bestFit="1" customWidth="1"/>
    <col min="7" max="7" width="9.42578125" style="17" bestFit="1" customWidth="1"/>
    <col min="8" max="16384" width="9.140625" style="17"/>
  </cols>
  <sheetData>
    <row r="1" spans="1:26" ht="52.5" customHeight="1">
      <c r="A1" s="192" t="s">
        <v>102</v>
      </c>
      <c r="B1" s="193"/>
      <c r="C1" s="193"/>
      <c r="D1" s="193"/>
      <c r="E1" s="194"/>
      <c r="F1" s="195"/>
    </row>
    <row r="2" spans="1:26">
      <c r="A2" s="189" t="s">
        <v>21</v>
      </c>
      <c r="B2" s="190"/>
      <c r="C2" s="190"/>
      <c r="D2" s="190"/>
      <c r="E2" s="190"/>
      <c r="F2" s="191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</row>
    <row r="3" spans="1:26" ht="51" customHeight="1">
      <c r="A3" s="67" t="s">
        <v>55</v>
      </c>
      <c r="B3" s="68" t="s">
        <v>22</v>
      </c>
      <c r="C3" s="2" t="s">
        <v>23</v>
      </c>
      <c r="D3" s="2" t="s">
        <v>15</v>
      </c>
      <c r="E3" s="2" t="s">
        <v>41</v>
      </c>
      <c r="F3" s="19" t="s">
        <v>20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</row>
    <row r="4" spans="1:26" ht="30" customHeight="1">
      <c r="A4" s="20" t="s">
        <v>17</v>
      </c>
      <c r="B4" s="21">
        <v>25.53</v>
      </c>
      <c r="C4" s="21">
        <v>22.41</v>
      </c>
      <c r="D4" s="21">
        <v>22.32</v>
      </c>
      <c r="E4" s="79">
        <v>0</v>
      </c>
      <c r="F4" s="15">
        <v>24.85</v>
      </c>
      <c r="G4" s="22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</row>
    <row r="5" spans="1:26" ht="30" customHeight="1">
      <c r="A5" s="20" t="s">
        <v>18</v>
      </c>
      <c r="B5" s="21">
        <v>10.24</v>
      </c>
      <c r="C5" s="21">
        <v>14.16</v>
      </c>
      <c r="D5" s="21">
        <v>7.83</v>
      </c>
      <c r="E5" s="79">
        <v>0</v>
      </c>
      <c r="F5" s="15">
        <v>10.15</v>
      </c>
      <c r="G5" s="22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</row>
    <row r="6" spans="1:26" ht="30" customHeight="1">
      <c r="A6" s="125" t="s">
        <v>89</v>
      </c>
      <c r="B6" s="21">
        <v>17.5</v>
      </c>
      <c r="C6" s="21">
        <v>16.170000000000002</v>
      </c>
      <c r="D6" s="21">
        <v>19.13</v>
      </c>
      <c r="E6" s="21">
        <v>100</v>
      </c>
      <c r="F6" s="15">
        <v>17.8</v>
      </c>
      <c r="G6" s="22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</row>
    <row r="7" spans="1:26" ht="30" customHeight="1">
      <c r="A7" s="20" t="s">
        <v>4</v>
      </c>
      <c r="B7" s="21">
        <v>20.059999999999999</v>
      </c>
      <c r="C7" s="21">
        <v>15.36</v>
      </c>
      <c r="D7" s="21">
        <v>33.15</v>
      </c>
      <c r="E7" s="79">
        <v>0</v>
      </c>
      <c r="F7" s="15">
        <v>21.45</v>
      </c>
      <c r="G7" s="22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</row>
    <row r="8" spans="1:26" ht="30" customHeight="1">
      <c r="A8" s="125" t="s">
        <v>95</v>
      </c>
      <c r="B8" s="21">
        <v>8.81</v>
      </c>
      <c r="C8" s="21">
        <v>7.3</v>
      </c>
      <c r="D8" s="21">
        <v>6.51</v>
      </c>
      <c r="E8" s="79">
        <v>0</v>
      </c>
      <c r="F8" s="15">
        <v>8.39</v>
      </c>
      <c r="G8" s="22"/>
    </row>
    <row r="9" spans="1:26" ht="30" customHeight="1">
      <c r="A9" s="125" t="s">
        <v>87</v>
      </c>
      <c r="B9" s="21">
        <v>8.2200000000000006</v>
      </c>
      <c r="C9" s="21">
        <v>10.4</v>
      </c>
      <c r="D9" s="21">
        <v>8.7200000000000006</v>
      </c>
      <c r="E9" s="79">
        <v>0</v>
      </c>
      <c r="F9" s="15">
        <v>8.41</v>
      </c>
      <c r="G9" s="22"/>
    </row>
    <row r="10" spans="1:26" ht="30" customHeight="1">
      <c r="A10" s="72" t="s">
        <v>91</v>
      </c>
      <c r="B10" s="21">
        <v>5.29</v>
      </c>
      <c r="C10" s="21">
        <v>5.01</v>
      </c>
      <c r="D10" s="21">
        <v>0.59</v>
      </c>
      <c r="E10" s="79">
        <v>0</v>
      </c>
      <c r="F10" s="15">
        <v>4.63</v>
      </c>
      <c r="G10" s="22"/>
    </row>
    <row r="11" spans="1:26" ht="30" customHeight="1">
      <c r="A11" s="3" t="s">
        <v>5</v>
      </c>
      <c r="B11" s="21">
        <v>2.46</v>
      </c>
      <c r="C11" s="21">
        <v>6.29</v>
      </c>
      <c r="D11" s="21">
        <v>1.68</v>
      </c>
      <c r="E11" s="79">
        <v>0</v>
      </c>
      <c r="F11" s="15">
        <v>2.61</v>
      </c>
      <c r="G11" s="22"/>
    </row>
    <row r="12" spans="1:26" ht="30" customHeight="1">
      <c r="A12" s="28" t="s">
        <v>40</v>
      </c>
      <c r="B12" s="21">
        <v>1.89</v>
      </c>
      <c r="C12" s="21">
        <v>2.9</v>
      </c>
      <c r="D12" s="21">
        <v>7.0000000000000007E-2</v>
      </c>
      <c r="E12" s="79">
        <v>0</v>
      </c>
      <c r="F12" s="15">
        <v>1.71</v>
      </c>
      <c r="G12" s="22"/>
    </row>
    <row r="13" spans="1:26" ht="30" customHeight="1">
      <c r="A13" s="31" t="s">
        <v>24</v>
      </c>
      <c r="B13" s="21">
        <v>100</v>
      </c>
      <c r="C13" s="21">
        <v>99.999999999999986</v>
      </c>
      <c r="D13" s="21">
        <v>100</v>
      </c>
      <c r="E13" s="21">
        <v>100</v>
      </c>
      <c r="F13" s="21">
        <v>100</v>
      </c>
      <c r="G13" s="22"/>
    </row>
    <row r="14" spans="1:26" ht="39" customHeight="1">
      <c r="A14" s="6" t="s">
        <v>25</v>
      </c>
      <c r="B14" s="21">
        <v>79.900000000000006</v>
      </c>
      <c r="C14" s="21">
        <v>6.54</v>
      </c>
      <c r="D14" s="21">
        <v>13.35</v>
      </c>
      <c r="E14" s="21">
        <v>0.21</v>
      </c>
      <c r="F14" s="21">
        <v>100</v>
      </c>
      <c r="G14" s="22"/>
    </row>
    <row r="15" spans="1:26">
      <c r="A15" s="23"/>
      <c r="B15" s="24"/>
      <c r="C15" s="24"/>
      <c r="D15" s="24"/>
      <c r="E15" s="24"/>
      <c r="F15" s="9"/>
      <c r="G15" s="22"/>
    </row>
  </sheetData>
  <mergeCells count="2">
    <mergeCell ref="A2:F2"/>
    <mergeCell ref="A1:F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>
    <pageSetUpPr fitToPage="1"/>
  </sheetPr>
  <dimension ref="A1:H15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5.5703125" customWidth="1"/>
    <col min="2" max="6" width="12.85546875" customWidth="1"/>
  </cols>
  <sheetData>
    <row r="1" spans="1:8" ht="40.5" customHeight="1">
      <c r="A1" s="186" t="s">
        <v>85</v>
      </c>
      <c r="B1" s="187"/>
      <c r="C1" s="187"/>
      <c r="D1" s="187"/>
      <c r="E1" s="187"/>
      <c r="F1" s="188"/>
    </row>
    <row r="2" spans="1:8" ht="12.75" customHeight="1">
      <c r="A2" s="83"/>
      <c r="B2" s="84"/>
      <c r="C2" s="84"/>
      <c r="D2" s="84"/>
      <c r="E2" s="84"/>
      <c r="F2" s="85"/>
    </row>
    <row r="3" spans="1:8" ht="50.25" customHeight="1">
      <c r="A3" s="111" t="s">
        <v>59</v>
      </c>
      <c r="B3" s="112" t="s">
        <v>22</v>
      </c>
      <c r="C3" s="112" t="s">
        <v>23</v>
      </c>
      <c r="D3" s="112" t="s">
        <v>15</v>
      </c>
      <c r="E3" s="112" t="s">
        <v>41</v>
      </c>
      <c r="F3" s="114" t="s">
        <v>20</v>
      </c>
    </row>
    <row r="4" spans="1:8" ht="35.1" customHeight="1">
      <c r="A4" s="32" t="s">
        <v>17</v>
      </c>
      <c r="B4" s="117">
        <v>7871</v>
      </c>
      <c r="C4" s="117">
        <v>1217</v>
      </c>
      <c r="D4" s="117">
        <v>1399</v>
      </c>
      <c r="E4" s="118">
        <v>0</v>
      </c>
      <c r="F4" s="117">
        <f>B4+C4+D4+E4</f>
        <v>10487</v>
      </c>
      <c r="H4" s="7"/>
    </row>
    <row r="5" spans="1:8" ht="35.1" customHeight="1">
      <c r="A5" s="32" t="s">
        <v>18</v>
      </c>
      <c r="B5" s="117">
        <v>6754</v>
      </c>
      <c r="C5" s="117">
        <v>1669</v>
      </c>
      <c r="D5" s="117">
        <v>546</v>
      </c>
      <c r="E5" s="118">
        <v>0</v>
      </c>
      <c r="F5" s="117">
        <f t="shared" ref="F5:F12" si="0">B5+C5+D5+E5</f>
        <v>8969</v>
      </c>
      <c r="H5" s="7"/>
    </row>
    <row r="6" spans="1:8" ht="35.1" customHeight="1">
      <c r="A6" s="32" t="s">
        <v>89</v>
      </c>
      <c r="B6" s="117">
        <v>5448</v>
      </c>
      <c r="C6" s="117">
        <v>875</v>
      </c>
      <c r="D6" s="117">
        <v>5561</v>
      </c>
      <c r="E6" s="119">
        <v>215</v>
      </c>
      <c r="F6" s="117">
        <f t="shared" si="0"/>
        <v>12099</v>
      </c>
      <c r="H6" s="7"/>
    </row>
    <row r="7" spans="1:8" ht="35.1" customHeight="1">
      <c r="A7" s="32" t="s">
        <v>4</v>
      </c>
      <c r="B7" s="117">
        <v>7632</v>
      </c>
      <c r="C7" s="117">
        <v>772</v>
      </c>
      <c r="D7" s="117">
        <v>2534</v>
      </c>
      <c r="E7" s="118">
        <v>0</v>
      </c>
      <c r="F7" s="117">
        <f t="shared" si="0"/>
        <v>10938</v>
      </c>
      <c r="H7" s="7"/>
    </row>
    <row r="8" spans="1:8" ht="35.1" customHeight="1">
      <c r="A8" s="32" t="s">
        <v>95</v>
      </c>
      <c r="B8" s="117">
        <v>5976</v>
      </c>
      <c r="C8" s="117">
        <v>741</v>
      </c>
      <c r="D8" s="117">
        <v>778</v>
      </c>
      <c r="E8" s="118">
        <v>0</v>
      </c>
      <c r="F8" s="117">
        <f t="shared" si="0"/>
        <v>7495</v>
      </c>
      <c r="H8" s="7"/>
    </row>
    <row r="9" spans="1:8" ht="35.1" customHeight="1">
      <c r="A9" s="32" t="s">
        <v>101</v>
      </c>
      <c r="B9" s="117">
        <v>4977</v>
      </c>
      <c r="C9" s="117">
        <v>1024</v>
      </c>
      <c r="D9" s="117">
        <v>1342</v>
      </c>
      <c r="E9" s="118">
        <v>0</v>
      </c>
      <c r="F9" s="117">
        <f t="shared" si="0"/>
        <v>7343</v>
      </c>
      <c r="H9" s="7"/>
    </row>
    <row r="10" spans="1:8" ht="35.1" customHeight="1">
      <c r="A10" s="113" t="s">
        <v>19</v>
      </c>
      <c r="B10" s="117">
        <v>4470</v>
      </c>
      <c r="C10" s="117">
        <v>506</v>
      </c>
      <c r="D10" s="117">
        <v>3</v>
      </c>
      <c r="E10" s="118">
        <v>0</v>
      </c>
      <c r="F10" s="117">
        <f t="shared" si="0"/>
        <v>4979</v>
      </c>
      <c r="H10" s="7"/>
    </row>
    <row r="11" spans="1:8" ht="35.1" customHeight="1">
      <c r="A11" s="32" t="s">
        <v>5</v>
      </c>
      <c r="B11" s="117">
        <v>5843</v>
      </c>
      <c r="C11" s="117">
        <v>1382</v>
      </c>
      <c r="D11" s="117">
        <v>184</v>
      </c>
      <c r="E11" s="118">
        <v>0</v>
      </c>
      <c r="F11" s="117">
        <f t="shared" si="0"/>
        <v>7409</v>
      </c>
      <c r="H11" s="7"/>
    </row>
    <row r="12" spans="1:8" ht="35.1" customHeight="1">
      <c r="A12" s="32" t="s">
        <v>40</v>
      </c>
      <c r="B12" s="117">
        <v>2198</v>
      </c>
      <c r="C12" s="117">
        <v>444</v>
      </c>
      <c r="D12" s="117">
        <v>5</v>
      </c>
      <c r="E12" s="118">
        <v>0</v>
      </c>
      <c r="F12" s="117">
        <f t="shared" si="0"/>
        <v>2647</v>
      </c>
      <c r="H12" s="7"/>
    </row>
    <row r="13" spans="1:8" ht="35.1" customHeight="1">
      <c r="A13" s="32" t="s">
        <v>20</v>
      </c>
      <c r="B13" s="117">
        <f t="shared" ref="B13:D13" si="1">SUM(B4:B12)</f>
        <v>51169</v>
      </c>
      <c r="C13" s="117">
        <f t="shared" si="1"/>
        <v>8630</v>
      </c>
      <c r="D13" s="117">
        <f t="shared" si="1"/>
        <v>12352</v>
      </c>
      <c r="E13" s="117">
        <f>SUM(E4:E12)</f>
        <v>215</v>
      </c>
      <c r="F13" s="117">
        <f>SUM(F4:F12)</f>
        <v>72366</v>
      </c>
    </row>
    <row r="15" spans="1:8">
      <c r="B15" s="7"/>
      <c r="C15" s="7"/>
      <c r="D15" s="7"/>
      <c r="E15" s="7"/>
      <c r="F15" s="7"/>
    </row>
  </sheetData>
  <mergeCells count="1">
    <mergeCell ref="A1:F1"/>
  </mergeCells>
  <phoneticPr fontId="26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>
    <pageSetUpPr fitToPage="1"/>
  </sheetPr>
  <dimension ref="A1:K15"/>
  <sheetViews>
    <sheetView showGridLines="0" zoomScale="90" zoomScaleNormal="90" workbookViewId="0">
      <selection sqref="A1:K1"/>
    </sheetView>
  </sheetViews>
  <sheetFormatPr defaultRowHeight="12.75"/>
  <cols>
    <col min="1" max="1" width="51.5703125" customWidth="1"/>
    <col min="2" max="11" width="11.42578125" customWidth="1"/>
  </cols>
  <sheetData>
    <row r="1" spans="1:11" ht="38.25" customHeight="1">
      <c r="A1" s="201" t="s">
        <v>39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</row>
    <row r="2" spans="1:11" ht="16.5" customHeight="1">
      <c r="B2" s="92"/>
      <c r="C2" s="93"/>
      <c r="D2" s="93"/>
      <c r="K2" s="86" t="s">
        <v>11</v>
      </c>
    </row>
    <row r="3" spans="1:11" ht="30" customHeight="1">
      <c r="A3" s="196" t="s">
        <v>68</v>
      </c>
      <c r="B3" s="2">
        <v>2020</v>
      </c>
      <c r="C3" s="198">
        <v>2021</v>
      </c>
      <c r="D3" s="199"/>
      <c r="E3" s="199"/>
      <c r="F3" s="199"/>
      <c r="G3" s="199"/>
      <c r="H3" s="199"/>
      <c r="I3" s="199"/>
      <c r="J3" s="199"/>
      <c r="K3" s="200"/>
    </row>
    <row r="4" spans="1:11" ht="30" customHeight="1">
      <c r="A4" s="197"/>
      <c r="B4" s="100">
        <v>12</v>
      </c>
      <c r="C4" s="100">
        <v>1</v>
      </c>
      <c r="D4" s="100">
        <v>2</v>
      </c>
      <c r="E4" s="110">
        <v>3</v>
      </c>
      <c r="F4" s="110">
        <v>4</v>
      </c>
      <c r="G4" s="110">
        <v>5</v>
      </c>
      <c r="H4" s="110">
        <v>6</v>
      </c>
      <c r="I4" s="110">
        <v>7</v>
      </c>
      <c r="J4" s="110">
        <v>8</v>
      </c>
      <c r="K4" s="110">
        <v>9</v>
      </c>
    </row>
    <row r="5" spans="1:11" ht="30" customHeight="1">
      <c r="A5" s="3" t="s">
        <v>17</v>
      </c>
      <c r="B5" s="80">
        <v>4244383</v>
      </c>
      <c r="C5" s="80">
        <v>4261995</v>
      </c>
      <c r="D5" s="80">
        <v>4297731</v>
      </c>
      <c r="E5" s="108">
        <v>4384615</v>
      </c>
      <c r="F5" s="108">
        <v>4460370</v>
      </c>
      <c r="G5" s="108">
        <v>4505523</v>
      </c>
      <c r="H5" s="108">
        <v>4552109</v>
      </c>
      <c r="I5" s="108">
        <v>4577118</v>
      </c>
      <c r="J5" s="108">
        <v>4662663</v>
      </c>
      <c r="K5" s="108">
        <v>4611871</v>
      </c>
    </row>
    <row r="6" spans="1:11" ht="30" customHeight="1">
      <c r="A6" s="3" t="s">
        <v>18</v>
      </c>
      <c r="B6" s="80">
        <v>1861342</v>
      </c>
      <c r="C6" s="80">
        <v>1873363</v>
      </c>
      <c r="D6" s="80">
        <v>1844663</v>
      </c>
      <c r="E6" s="108">
        <v>1877768</v>
      </c>
      <c r="F6" s="108">
        <v>1891189</v>
      </c>
      <c r="G6" s="108">
        <v>1901252</v>
      </c>
      <c r="H6" s="108">
        <v>1925170</v>
      </c>
      <c r="I6" s="108">
        <v>1937693</v>
      </c>
      <c r="J6" s="108">
        <v>1955030</v>
      </c>
      <c r="K6" s="108">
        <v>1944622</v>
      </c>
    </row>
    <row r="7" spans="1:11" ht="30" customHeight="1">
      <c r="A7" s="33" t="s">
        <v>89</v>
      </c>
      <c r="B7" s="80">
        <v>3035618</v>
      </c>
      <c r="C7" s="80">
        <v>3037828</v>
      </c>
      <c r="D7" s="80">
        <v>3110421</v>
      </c>
      <c r="E7" s="108">
        <v>3165342</v>
      </c>
      <c r="F7" s="108">
        <v>3196057</v>
      </c>
      <c r="G7" s="108">
        <v>3292871</v>
      </c>
      <c r="H7" s="108">
        <v>3333857</v>
      </c>
      <c r="I7" s="108">
        <v>3385076</v>
      </c>
      <c r="J7" s="108">
        <v>3505990</v>
      </c>
      <c r="K7" s="108">
        <v>3480429</v>
      </c>
    </row>
    <row r="8" spans="1:11" ht="30" customHeight="1">
      <c r="A8" s="3" t="s">
        <v>4</v>
      </c>
      <c r="B8" s="80">
        <v>3876931</v>
      </c>
      <c r="C8" s="80">
        <v>3888350</v>
      </c>
      <c r="D8" s="80">
        <v>3898235</v>
      </c>
      <c r="E8" s="108">
        <v>3975883</v>
      </c>
      <c r="F8" s="108">
        <v>4043446</v>
      </c>
      <c r="G8" s="108">
        <v>4052742</v>
      </c>
      <c r="H8" s="108">
        <v>4108243</v>
      </c>
      <c r="I8" s="108">
        <v>4144238</v>
      </c>
      <c r="J8" s="108">
        <v>4199601</v>
      </c>
      <c r="K8" s="108">
        <v>4187968</v>
      </c>
    </row>
    <row r="9" spans="1:11" ht="30" customHeight="1">
      <c r="A9" s="33" t="s">
        <v>95</v>
      </c>
      <c r="B9" s="80">
        <v>1855350</v>
      </c>
      <c r="C9" s="80">
        <v>1862703</v>
      </c>
      <c r="D9" s="80">
        <v>1881238</v>
      </c>
      <c r="E9" s="108">
        <v>1926871</v>
      </c>
      <c r="F9" s="108">
        <v>1954549</v>
      </c>
      <c r="G9" s="108">
        <v>1951762</v>
      </c>
      <c r="H9" s="108">
        <v>1985067</v>
      </c>
      <c r="I9" s="108">
        <v>2008100</v>
      </c>
      <c r="J9" s="108">
        <v>2024550</v>
      </c>
      <c r="K9" s="108">
        <v>2008233</v>
      </c>
    </row>
    <row r="10" spans="1:11" ht="30" customHeight="1">
      <c r="A10" s="33" t="s">
        <v>103</v>
      </c>
      <c r="B10" s="80">
        <v>1561513</v>
      </c>
      <c r="C10" s="80">
        <v>1575375</v>
      </c>
      <c r="D10" s="80">
        <v>1574092</v>
      </c>
      <c r="E10" s="108">
        <v>1614044</v>
      </c>
      <c r="F10" s="108">
        <v>1621626</v>
      </c>
      <c r="G10" s="108">
        <v>1615996</v>
      </c>
      <c r="H10" s="108">
        <v>1636611</v>
      </c>
      <c r="I10" s="108">
        <v>1650374</v>
      </c>
      <c r="J10" s="108">
        <v>1653924</v>
      </c>
      <c r="K10" s="108">
        <v>1658444</v>
      </c>
    </row>
    <row r="11" spans="1:11" ht="30" customHeight="1">
      <c r="A11" s="72" t="s">
        <v>91</v>
      </c>
      <c r="B11" s="80">
        <v>417021</v>
      </c>
      <c r="C11" s="80">
        <v>429573</v>
      </c>
      <c r="D11" s="80">
        <v>433955</v>
      </c>
      <c r="E11" s="108">
        <v>442635</v>
      </c>
      <c r="F11" s="108">
        <v>446436</v>
      </c>
      <c r="G11" s="108">
        <v>447373</v>
      </c>
      <c r="H11" s="108">
        <v>459552</v>
      </c>
      <c r="I11" s="108">
        <v>463988</v>
      </c>
      <c r="J11" s="108">
        <v>463411</v>
      </c>
      <c r="K11" s="108">
        <v>465974</v>
      </c>
    </row>
    <row r="12" spans="1:11" ht="30" customHeight="1">
      <c r="A12" s="3" t="s">
        <v>5</v>
      </c>
      <c r="B12" s="80">
        <v>260209</v>
      </c>
      <c r="C12" s="80">
        <v>264440</v>
      </c>
      <c r="D12" s="80">
        <v>265949</v>
      </c>
      <c r="E12" s="108">
        <v>270283</v>
      </c>
      <c r="F12" s="108">
        <v>270788</v>
      </c>
      <c r="G12" s="108">
        <v>272499</v>
      </c>
      <c r="H12" s="108">
        <v>278233</v>
      </c>
      <c r="I12" s="108">
        <v>279685</v>
      </c>
      <c r="J12" s="108">
        <v>280884</v>
      </c>
      <c r="K12" s="108">
        <v>282508</v>
      </c>
    </row>
    <row r="13" spans="1:11" ht="30" customHeight="1">
      <c r="A13" s="28" t="s">
        <v>40</v>
      </c>
      <c r="B13" s="80">
        <v>181927</v>
      </c>
      <c r="C13" s="80">
        <v>184363</v>
      </c>
      <c r="D13" s="80">
        <v>182619</v>
      </c>
      <c r="E13" s="108">
        <v>187015</v>
      </c>
      <c r="F13" s="108">
        <v>190153</v>
      </c>
      <c r="G13" s="108">
        <v>187046</v>
      </c>
      <c r="H13" s="108">
        <v>190381</v>
      </c>
      <c r="I13" s="108">
        <v>193810</v>
      </c>
      <c r="J13" s="108">
        <v>192183</v>
      </c>
      <c r="K13" s="108">
        <v>193080</v>
      </c>
    </row>
    <row r="14" spans="1:11" ht="30" customHeight="1">
      <c r="A14" s="6" t="s">
        <v>20</v>
      </c>
      <c r="B14" s="80">
        <v>17294294</v>
      </c>
      <c r="C14" s="80">
        <v>17377990</v>
      </c>
      <c r="D14" s="80">
        <v>17488903</v>
      </c>
      <c r="E14" s="108">
        <v>17844456</v>
      </c>
      <c r="F14" s="108">
        <v>18074614</v>
      </c>
      <c r="G14" s="108">
        <v>18227064</v>
      </c>
      <c r="H14" s="108">
        <v>18469223</v>
      </c>
      <c r="I14" s="108">
        <v>18640082</v>
      </c>
      <c r="J14" s="108">
        <v>18938236</v>
      </c>
      <c r="K14" s="108">
        <v>18833129</v>
      </c>
    </row>
    <row r="15" spans="1:11" ht="30" customHeight="1">
      <c r="A15" s="26"/>
      <c r="B15" s="25"/>
    </row>
  </sheetData>
  <mergeCells count="3">
    <mergeCell ref="A3:A4"/>
    <mergeCell ref="C3:K3"/>
    <mergeCell ref="A1:K1"/>
  </mergeCells>
  <phoneticPr fontId="26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73" orientation="landscape" r:id="rId1"/>
  <headerFooter alignWithMargins="0">
    <oddHeader>&amp;R&amp;"Times New Roman,Regular"&amp;12&amp;A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4">
    <pageSetUpPr fitToPage="1"/>
  </sheetPr>
  <dimension ref="A1:K14"/>
  <sheetViews>
    <sheetView showGridLines="0" zoomScale="90" zoomScaleNormal="90" workbookViewId="0">
      <selection sqref="A1:K1"/>
    </sheetView>
  </sheetViews>
  <sheetFormatPr defaultRowHeight="12.75"/>
  <cols>
    <col min="1" max="1" width="55.85546875" customWidth="1"/>
    <col min="2" max="2" width="10.7109375" customWidth="1"/>
    <col min="3" max="4" width="9.28515625" customWidth="1"/>
  </cols>
  <sheetData>
    <row r="1" spans="1:11" ht="44.25" customHeight="1">
      <c r="A1" s="202" t="s">
        <v>61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1" ht="19.5" customHeight="1">
      <c r="B2" s="95"/>
      <c r="C2" s="96"/>
      <c r="D2" s="96"/>
      <c r="K2" s="87" t="s">
        <v>21</v>
      </c>
    </row>
    <row r="3" spans="1:11" ht="30" customHeight="1">
      <c r="A3" s="196" t="s">
        <v>69</v>
      </c>
      <c r="B3" s="2">
        <v>2020</v>
      </c>
      <c r="C3" s="198">
        <v>2021</v>
      </c>
      <c r="D3" s="199"/>
      <c r="E3" s="199"/>
      <c r="F3" s="199"/>
      <c r="G3" s="199"/>
      <c r="H3" s="199"/>
      <c r="I3" s="199"/>
      <c r="J3" s="199"/>
      <c r="K3" s="200"/>
    </row>
    <row r="4" spans="1:11" ht="30" customHeight="1">
      <c r="A4" s="197"/>
      <c r="B4" s="1">
        <v>12</v>
      </c>
      <c r="C4" s="100">
        <v>1</v>
      </c>
      <c r="D4" s="100">
        <v>2</v>
      </c>
      <c r="E4" s="110">
        <v>3</v>
      </c>
      <c r="F4" s="110">
        <v>4</v>
      </c>
      <c r="G4" s="110">
        <v>5</v>
      </c>
      <c r="H4" s="110">
        <v>6</v>
      </c>
      <c r="I4" s="110">
        <v>7</v>
      </c>
      <c r="J4" s="110">
        <v>8</v>
      </c>
      <c r="K4" s="110">
        <v>9</v>
      </c>
    </row>
    <row r="5" spans="1:11" ht="30" customHeight="1">
      <c r="A5" s="3" t="s">
        <v>17</v>
      </c>
      <c r="B5" s="15">
        <v>24.54</v>
      </c>
      <c r="C5" s="15">
        <v>24.52</v>
      </c>
      <c r="D5" s="15">
        <v>24.57</v>
      </c>
      <c r="E5" s="107">
        <v>24.57</v>
      </c>
      <c r="F5" s="107">
        <v>24.68</v>
      </c>
      <c r="G5" s="107">
        <v>24.72</v>
      </c>
      <c r="H5" s="107">
        <v>24.65</v>
      </c>
      <c r="I5" s="107">
        <v>24.56</v>
      </c>
      <c r="J5" s="107">
        <v>24.62</v>
      </c>
      <c r="K5" s="107">
        <v>24.49</v>
      </c>
    </row>
    <row r="6" spans="1:11" ht="30" customHeight="1">
      <c r="A6" s="3" t="s">
        <v>18</v>
      </c>
      <c r="B6" s="15">
        <v>10.76</v>
      </c>
      <c r="C6" s="15">
        <v>10.78</v>
      </c>
      <c r="D6" s="15">
        <v>10.55</v>
      </c>
      <c r="E6" s="107">
        <v>10.52</v>
      </c>
      <c r="F6" s="107">
        <v>10.46</v>
      </c>
      <c r="G6" s="107">
        <v>10.43</v>
      </c>
      <c r="H6" s="107">
        <v>10.42</v>
      </c>
      <c r="I6" s="107">
        <v>10.4</v>
      </c>
      <c r="J6" s="107">
        <v>10.32</v>
      </c>
      <c r="K6" s="107">
        <v>10.33</v>
      </c>
    </row>
    <row r="7" spans="1:11" ht="30" customHeight="1">
      <c r="A7" s="33" t="s">
        <v>89</v>
      </c>
      <c r="B7" s="15">
        <v>17.55</v>
      </c>
      <c r="C7" s="15">
        <v>17.48</v>
      </c>
      <c r="D7" s="15">
        <v>17.79</v>
      </c>
      <c r="E7" s="107">
        <v>17.739999999999998</v>
      </c>
      <c r="F7" s="107">
        <v>17.68</v>
      </c>
      <c r="G7" s="107">
        <v>18.07</v>
      </c>
      <c r="H7" s="107">
        <v>18.05</v>
      </c>
      <c r="I7" s="107">
        <v>18.16</v>
      </c>
      <c r="J7" s="107">
        <v>18.510000000000002</v>
      </c>
      <c r="K7" s="107">
        <v>18.48</v>
      </c>
    </row>
    <row r="8" spans="1:11" ht="30" customHeight="1">
      <c r="A8" s="3" t="s">
        <v>4</v>
      </c>
      <c r="B8" s="15">
        <v>22.42</v>
      </c>
      <c r="C8" s="15">
        <v>22.38</v>
      </c>
      <c r="D8" s="15">
        <v>22.29</v>
      </c>
      <c r="E8" s="107">
        <v>22.28</v>
      </c>
      <c r="F8" s="107">
        <v>22.37</v>
      </c>
      <c r="G8" s="107">
        <v>22.23</v>
      </c>
      <c r="H8" s="107">
        <v>22.24</v>
      </c>
      <c r="I8" s="107">
        <v>22.23</v>
      </c>
      <c r="J8" s="107">
        <v>22.18</v>
      </c>
      <c r="K8" s="107">
        <v>22.24</v>
      </c>
    </row>
    <row r="9" spans="1:11" ht="30" customHeight="1">
      <c r="A9" s="33" t="s">
        <v>95</v>
      </c>
      <c r="B9" s="15">
        <v>10.73</v>
      </c>
      <c r="C9" s="15">
        <v>10.72</v>
      </c>
      <c r="D9" s="15">
        <v>10.76</v>
      </c>
      <c r="E9" s="107">
        <v>10.8</v>
      </c>
      <c r="F9" s="107">
        <v>10.82</v>
      </c>
      <c r="G9" s="107">
        <v>10.71</v>
      </c>
      <c r="H9" s="107">
        <v>10.75</v>
      </c>
      <c r="I9" s="107">
        <v>10.77</v>
      </c>
      <c r="J9" s="107">
        <v>10.69</v>
      </c>
      <c r="K9" s="107">
        <v>10.66</v>
      </c>
    </row>
    <row r="10" spans="1:11" ht="30" customHeight="1">
      <c r="A10" s="33" t="s">
        <v>103</v>
      </c>
      <c r="B10" s="15">
        <v>9.0299999999999994</v>
      </c>
      <c r="C10" s="15">
        <v>9.07</v>
      </c>
      <c r="D10" s="15">
        <v>9</v>
      </c>
      <c r="E10" s="107">
        <v>9.0500000000000007</v>
      </c>
      <c r="F10" s="107">
        <v>8.9700000000000006</v>
      </c>
      <c r="G10" s="107">
        <v>8.8699999999999992</v>
      </c>
      <c r="H10" s="107">
        <v>8.86</v>
      </c>
      <c r="I10" s="107">
        <v>8.85</v>
      </c>
      <c r="J10" s="107">
        <v>8.74</v>
      </c>
      <c r="K10" s="107">
        <v>8.81</v>
      </c>
    </row>
    <row r="11" spans="1:11" ht="30" customHeight="1">
      <c r="A11" s="72" t="s">
        <v>91</v>
      </c>
      <c r="B11" s="15">
        <v>2.41</v>
      </c>
      <c r="C11" s="15">
        <v>2.4700000000000002</v>
      </c>
      <c r="D11" s="15">
        <v>2.48</v>
      </c>
      <c r="E11" s="107">
        <v>2.48</v>
      </c>
      <c r="F11" s="107">
        <v>2.4700000000000002</v>
      </c>
      <c r="G11" s="107">
        <v>2.4500000000000002</v>
      </c>
      <c r="H11" s="107">
        <v>2.4900000000000002</v>
      </c>
      <c r="I11" s="107">
        <v>2.4900000000000002</v>
      </c>
      <c r="J11" s="107">
        <v>2.4500000000000002</v>
      </c>
      <c r="K11" s="107">
        <v>2.4700000000000002</v>
      </c>
    </row>
    <row r="12" spans="1:11" ht="30" customHeight="1">
      <c r="A12" s="3" t="s">
        <v>5</v>
      </c>
      <c r="B12" s="15">
        <v>1.51</v>
      </c>
      <c r="C12" s="15">
        <v>1.52</v>
      </c>
      <c r="D12" s="15">
        <v>1.52</v>
      </c>
      <c r="E12" s="107">
        <v>1.51</v>
      </c>
      <c r="F12" s="107">
        <v>1.5</v>
      </c>
      <c r="G12" s="107">
        <v>1.49</v>
      </c>
      <c r="H12" s="107">
        <v>1.51</v>
      </c>
      <c r="I12" s="107">
        <v>1.5</v>
      </c>
      <c r="J12" s="107">
        <v>1.48</v>
      </c>
      <c r="K12" s="107">
        <v>1.5</v>
      </c>
    </row>
    <row r="13" spans="1:11" ht="30" customHeight="1">
      <c r="A13" s="28" t="s">
        <v>40</v>
      </c>
      <c r="B13" s="15">
        <v>1.05</v>
      </c>
      <c r="C13" s="15">
        <v>1.06</v>
      </c>
      <c r="D13" s="15">
        <v>1.04</v>
      </c>
      <c r="E13" s="107">
        <v>1.05</v>
      </c>
      <c r="F13" s="107">
        <v>1.05</v>
      </c>
      <c r="G13" s="107">
        <v>1.03</v>
      </c>
      <c r="H13" s="107">
        <v>1.03</v>
      </c>
      <c r="I13" s="107">
        <v>1.04</v>
      </c>
      <c r="J13" s="107">
        <v>1.01</v>
      </c>
      <c r="K13" s="107">
        <v>1.02</v>
      </c>
    </row>
    <row r="14" spans="1:11" ht="30" customHeight="1">
      <c r="A14" s="27" t="s">
        <v>20</v>
      </c>
      <c r="B14" s="5">
        <v>100</v>
      </c>
      <c r="C14" s="5">
        <v>99.999999999999986</v>
      </c>
      <c r="D14" s="5">
        <v>100.00000000000001</v>
      </c>
      <c r="E14" s="5">
        <v>100</v>
      </c>
      <c r="F14" s="5">
        <v>99.999999999999986</v>
      </c>
      <c r="G14" s="5">
        <v>100</v>
      </c>
      <c r="H14" s="5">
        <v>100</v>
      </c>
      <c r="I14" s="5">
        <v>100</v>
      </c>
      <c r="J14" s="5">
        <v>100</v>
      </c>
      <c r="K14" s="5">
        <v>99.999999999999986</v>
      </c>
    </row>
  </sheetData>
  <mergeCells count="3">
    <mergeCell ref="A3:A4"/>
    <mergeCell ref="A1:K1"/>
    <mergeCell ref="C3:K3"/>
  </mergeCells>
  <phoneticPr fontId="26" type="noConversion"/>
  <printOptions horizontalCentered="1" verticalCentered="1"/>
  <pageMargins left="0" right="0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5">
    <pageSetUpPr fitToPage="1"/>
  </sheetPr>
  <dimension ref="A1:F15"/>
  <sheetViews>
    <sheetView showGridLines="0" zoomScale="90" zoomScaleNormal="90" workbookViewId="0">
      <selection sqref="A1:F1"/>
    </sheetView>
  </sheetViews>
  <sheetFormatPr defaultRowHeight="12.75"/>
  <cols>
    <col min="1" max="1" width="55.28515625" customWidth="1"/>
    <col min="2" max="2" width="11.28515625" bestFit="1" customWidth="1"/>
    <col min="3" max="5" width="10.7109375" customWidth="1"/>
    <col min="6" max="6" width="12.7109375" customWidth="1"/>
    <col min="7" max="7" width="13" customWidth="1"/>
  </cols>
  <sheetData>
    <row r="1" spans="1:6" ht="48" customHeight="1">
      <c r="A1" s="202" t="s">
        <v>104</v>
      </c>
      <c r="B1" s="203"/>
      <c r="C1" s="203"/>
      <c r="D1" s="203"/>
      <c r="E1" s="203"/>
      <c r="F1" s="204"/>
    </row>
    <row r="2" spans="1:6" ht="13.5">
      <c r="A2" s="205" t="s">
        <v>11</v>
      </c>
      <c r="B2" s="206"/>
      <c r="C2" s="206"/>
      <c r="D2" s="206"/>
      <c r="E2" s="206"/>
      <c r="F2" s="207"/>
    </row>
    <row r="3" spans="1:6" ht="51" customHeight="1">
      <c r="A3" s="69" t="s">
        <v>62</v>
      </c>
      <c r="B3" s="2" t="s">
        <v>22</v>
      </c>
      <c r="C3" s="2" t="s">
        <v>23</v>
      </c>
      <c r="D3" s="2" t="s">
        <v>15</v>
      </c>
      <c r="E3" s="2" t="s">
        <v>41</v>
      </c>
      <c r="F3" s="8" t="s">
        <v>20</v>
      </c>
    </row>
    <row r="4" spans="1:6" ht="30" customHeight="1">
      <c r="A4" s="3" t="s">
        <v>17</v>
      </c>
      <c r="B4" s="101">
        <v>4119295</v>
      </c>
      <c r="C4" s="101">
        <v>317465</v>
      </c>
      <c r="D4" s="101">
        <v>175111</v>
      </c>
      <c r="E4" s="79">
        <v>0</v>
      </c>
      <c r="F4" s="101">
        <v>4611871</v>
      </c>
    </row>
    <row r="5" spans="1:6" ht="30" customHeight="1">
      <c r="A5" s="3" t="s">
        <v>18</v>
      </c>
      <c r="B5" s="101">
        <v>1631821</v>
      </c>
      <c r="C5" s="101">
        <v>215940</v>
      </c>
      <c r="D5" s="101">
        <v>96861</v>
      </c>
      <c r="E5" s="79">
        <v>0</v>
      </c>
      <c r="F5" s="101">
        <v>1944622</v>
      </c>
    </row>
    <row r="6" spans="1:6" ht="30" customHeight="1">
      <c r="A6" s="33" t="s">
        <v>89</v>
      </c>
      <c r="B6" s="101">
        <v>3068387</v>
      </c>
      <c r="C6" s="101">
        <v>250218</v>
      </c>
      <c r="D6" s="101">
        <v>143449</v>
      </c>
      <c r="E6" s="101">
        <v>18375</v>
      </c>
      <c r="F6" s="101">
        <v>3480429</v>
      </c>
    </row>
    <row r="7" spans="1:6" ht="30" customHeight="1">
      <c r="A7" s="3" t="s">
        <v>4</v>
      </c>
      <c r="B7" s="101">
        <v>3341985</v>
      </c>
      <c r="C7" s="101">
        <v>242111</v>
      </c>
      <c r="D7" s="101">
        <v>603872</v>
      </c>
      <c r="E7" s="79">
        <v>0</v>
      </c>
      <c r="F7" s="101">
        <v>4187968</v>
      </c>
    </row>
    <row r="8" spans="1:6" ht="30" customHeight="1">
      <c r="A8" s="33" t="s">
        <v>95</v>
      </c>
      <c r="B8" s="101">
        <v>1726530</v>
      </c>
      <c r="C8" s="101">
        <v>96471</v>
      </c>
      <c r="D8" s="101">
        <v>185232</v>
      </c>
      <c r="E8" s="79">
        <v>0</v>
      </c>
      <c r="F8" s="101">
        <v>2008233</v>
      </c>
    </row>
    <row r="9" spans="1:6" ht="30" customHeight="1">
      <c r="A9" s="33" t="s">
        <v>103</v>
      </c>
      <c r="B9" s="101">
        <v>1418639</v>
      </c>
      <c r="C9" s="101">
        <v>137886</v>
      </c>
      <c r="D9" s="101">
        <v>101919</v>
      </c>
      <c r="E9" s="79">
        <v>0</v>
      </c>
      <c r="F9" s="101">
        <v>1658444</v>
      </c>
    </row>
    <row r="10" spans="1:6" ht="30" customHeight="1">
      <c r="A10" s="72" t="s">
        <v>91</v>
      </c>
      <c r="B10" s="101">
        <v>427081</v>
      </c>
      <c r="C10" s="101">
        <v>36408</v>
      </c>
      <c r="D10" s="101">
        <v>2485</v>
      </c>
      <c r="E10" s="79">
        <v>0</v>
      </c>
      <c r="F10" s="101">
        <v>465974</v>
      </c>
    </row>
    <row r="11" spans="1:6" ht="30" customHeight="1">
      <c r="A11" s="3" t="s">
        <v>5</v>
      </c>
      <c r="B11" s="101">
        <v>210751</v>
      </c>
      <c r="C11" s="101">
        <v>59060</v>
      </c>
      <c r="D11" s="101">
        <v>12697</v>
      </c>
      <c r="E11" s="79">
        <v>0</v>
      </c>
      <c r="F11" s="101">
        <v>282508</v>
      </c>
    </row>
    <row r="12" spans="1:6" ht="30" customHeight="1">
      <c r="A12" s="28" t="s">
        <v>40</v>
      </c>
      <c r="B12" s="101">
        <v>169762</v>
      </c>
      <c r="C12" s="101">
        <v>22368</v>
      </c>
      <c r="D12" s="101">
        <v>950</v>
      </c>
      <c r="E12" s="79">
        <v>0</v>
      </c>
      <c r="F12" s="101">
        <v>193080</v>
      </c>
    </row>
    <row r="13" spans="1:6" ht="30" customHeight="1">
      <c r="A13" s="27" t="s">
        <v>20</v>
      </c>
      <c r="B13" s="101">
        <v>16114251</v>
      </c>
      <c r="C13" s="101">
        <v>1377927</v>
      </c>
      <c r="D13" s="101">
        <v>1322576</v>
      </c>
      <c r="E13" s="101">
        <v>18375</v>
      </c>
      <c r="F13" s="101">
        <v>18833129</v>
      </c>
    </row>
    <row r="15" spans="1:6">
      <c r="B15" s="7"/>
      <c r="C15" s="7"/>
      <c r="D15" s="7"/>
      <c r="E15" s="7"/>
      <c r="F15" s="7"/>
    </row>
  </sheetData>
  <mergeCells count="2">
    <mergeCell ref="A1:F1"/>
    <mergeCell ref="A2:F2"/>
  </mergeCells>
  <phoneticPr fontId="26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6">
    <pageSetUpPr fitToPage="1"/>
  </sheetPr>
  <dimension ref="A1:F14"/>
  <sheetViews>
    <sheetView showGridLines="0" zoomScale="90" zoomScaleNormal="90" workbookViewId="0">
      <selection sqref="A1:F1"/>
    </sheetView>
  </sheetViews>
  <sheetFormatPr defaultColWidth="9.140625" defaultRowHeight="13.5" customHeight="1"/>
  <cols>
    <col min="1" max="1" width="56.85546875" style="11" bestFit="1" customWidth="1"/>
    <col min="2" max="2" width="10.42578125" style="9" customWidth="1"/>
    <col min="3" max="6" width="10.7109375" style="9" customWidth="1"/>
    <col min="7" max="16384" width="9.140625" style="9"/>
  </cols>
  <sheetData>
    <row r="1" spans="1:6" ht="37.5" customHeight="1">
      <c r="A1" s="202" t="s">
        <v>105</v>
      </c>
      <c r="B1" s="208"/>
      <c r="C1" s="208"/>
      <c r="D1" s="208"/>
      <c r="E1" s="208"/>
      <c r="F1" s="209"/>
    </row>
    <row r="2" spans="1:6" ht="14.25" customHeight="1">
      <c r="A2" s="210" t="s">
        <v>21</v>
      </c>
      <c r="B2" s="206"/>
      <c r="C2" s="206"/>
      <c r="D2" s="206"/>
      <c r="E2" s="206"/>
      <c r="F2" s="207"/>
    </row>
    <row r="3" spans="1:6" ht="57" customHeight="1">
      <c r="A3" s="75" t="s">
        <v>70</v>
      </c>
      <c r="B3" s="2" t="s">
        <v>22</v>
      </c>
      <c r="C3" s="2" t="s">
        <v>23</v>
      </c>
      <c r="D3" s="2" t="s">
        <v>15</v>
      </c>
      <c r="E3" s="2" t="s">
        <v>41</v>
      </c>
      <c r="F3" s="19" t="s">
        <v>20</v>
      </c>
    </row>
    <row r="4" spans="1:6" ht="30" customHeight="1">
      <c r="A4" s="3" t="s">
        <v>17</v>
      </c>
      <c r="B4" s="102">
        <v>25.56</v>
      </c>
      <c r="C4" s="102">
        <v>23.04</v>
      </c>
      <c r="D4" s="102">
        <v>13.24</v>
      </c>
      <c r="E4" s="79"/>
      <c r="F4" s="102">
        <v>24.49</v>
      </c>
    </row>
    <row r="5" spans="1:6" ht="30" customHeight="1">
      <c r="A5" s="3" t="s">
        <v>18</v>
      </c>
      <c r="B5" s="102">
        <v>10.130000000000001</v>
      </c>
      <c r="C5" s="102">
        <v>15.67</v>
      </c>
      <c r="D5" s="102">
        <v>7.32</v>
      </c>
      <c r="E5" s="79"/>
      <c r="F5" s="102">
        <v>10.33</v>
      </c>
    </row>
    <row r="6" spans="1:6" ht="30" customHeight="1">
      <c r="A6" s="33" t="s">
        <v>89</v>
      </c>
      <c r="B6" s="102">
        <v>19.04</v>
      </c>
      <c r="C6" s="102">
        <v>18.16</v>
      </c>
      <c r="D6" s="102">
        <v>10.85</v>
      </c>
      <c r="E6" s="102">
        <v>100</v>
      </c>
      <c r="F6" s="102">
        <v>18.48</v>
      </c>
    </row>
    <row r="7" spans="1:6" ht="30" customHeight="1">
      <c r="A7" s="3" t="s">
        <v>4</v>
      </c>
      <c r="B7" s="102">
        <v>20.74</v>
      </c>
      <c r="C7" s="102">
        <v>17.57</v>
      </c>
      <c r="D7" s="102">
        <v>45.66</v>
      </c>
      <c r="E7" s="79"/>
      <c r="F7" s="102">
        <v>22.24</v>
      </c>
    </row>
    <row r="8" spans="1:6" ht="30" customHeight="1">
      <c r="A8" s="33" t="s">
        <v>95</v>
      </c>
      <c r="B8" s="102">
        <v>10.72</v>
      </c>
      <c r="C8" s="102">
        <v>7</v>
      </c>
      <c r="D8" s="102">
        <v>14</v>
      </c>
      <c r="E8" s="79"/>
      <c r="F8" s="102">
        <v>10.66</v>
      </c>
    </row>
    <row r="9" spans="1:6" ht="30" customHeight="1">
      <c r="A9" s="33" t="s">
        <v>103</v>
      </c>
      <c r="B9" s="102">
        <v>8.8000000000000007</v>
      </c>
      <c r="C9" s="102">
        <v>10.01</v>
      </c>
      <c r="D9" s="102">
        <v>7.71</v>
      </c>
      <c r="E9" s="79"/>
      <c r="F9" s="102">
        <v>8.81</v>
      </c>
    </row>
    <row r="10" spans="1:6" ht="30" customHeight="1">
      <c r="A10" s="72" t="s">
        <v>91</v>
      </c>
      <c r="B10" s="102">
        <v>2.65</v>
      </c>
      <c r="C10" s="102">
        <v>2.64</v>
      </c>
      <c r="D10" s="102">
        <v>0.19</v>
      </c>
      <c r="E10" s="79"/>
      <c r="F10" s="102">
        <v>2.4700000000000002</v>
      </c>
    </row>
    <row r="11" spans="1:6" ht="30" customHeight="1">
      <c r="A11" s="3" t="s">
        <v>5</v>
      </c>
      <c r="B11" s="102">
        <v>1.31</v>
      </c>
      <c r="C11" s="102">
        <v>4.29</v>
      </c>
      <c r="D11" s="102">
        <v>0.96</v>
      </c>
      <c r="E11" s="79"/>
      <c r="F11" s="102">
        <v>1.5</v>
      </c>
    </row>
    <row r="12" spans="1:6" ht="30" customHeight="1">
      <c r="A12" s="28" t="s">
        <v>40</v>
      </c>
      <c r="B12" s="102">
        <v>1.05</v>
      </c>
      <c r="C12" s="102">
        <v>1.62</v>
      </c>
      <c r="D12" s="102">
        <v>7.0000000000000007E-2</v>
      </c>
      <c r="E12" s="79"/>
      <c r="F12" s="102">
        <v>1.02</v>
      </c>
    </row>
    <row r="13" spans="1:6" ht="30" customHeight="1">
      <c r="A13" s="6" t="s">
        <v>20</v>
      </c>
      <c r="B13" s="102">
        <f>SUM(B4:B12)</f>
        <v>100</v>
      </c>
      <c r="C13" s="102">
        <f t="shared" ref="C13:F13" si="0">SUM(C4:C12)</f>
        <v>100.00000000000001</v>
      </c>
      <c r="D13" s="102">
        <f t="shared" si="0"/>
        <v>99.999999999999972</v>
      </c>
      <c r="E13" s="102">
        <f t="shared" si="0"/>
        <v>100</v>
      </c>
      <c r="F13" s="102">
        <f t="shared" si="0"/>
        <v>99.999999999999986</v>
      </c>
    </row>
    <row r="14" spans="1:6" ht="36.75" customHeight="1">
      <c r="A14" s="6" t="s">
        <v>25</v>
      </c>
      <c r="B14" s="102">
        <v>85.56</v>
      </c>
      <c r="C14" s="102">
        <v>7.32</v>
      </c>
      <c r="D14" s="102">
        <v>7.02</v>
      </c>
      <c r="E14" s="102">
        <v>0.1</v>
      </c>
      <c r="F14" s="102">
        <f>SUM(B14:E14)</f>
        <v>99.999999999999986</v>
      </c>
    </row>
  </sheetData>
  <mergeCells count="2">
    <mergeCell ref="A1:F1"/>
    <mergeCell ref="A2:F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P16"/>
  <sheetViews>
    <sheetView showGridLines="0" zoomScale="90" zoomScaleNormal="90" workbookViewId="0">
      <selection sqref="A1:M1"/>
    </sheetView>
  </sheetViews>
  <sheetFormatPr defaultColWidth="9.140625" defaultRowHeight="12.75"/>
  <cols>
    <col min="1" max="1" width="52.85546875" style="45" customWidth="1"/>
    <col min="2" max="2" width="13.42578125" style="45" bestFit="1" customWidth="1"/>
    <col min="3" max="3" width="13.42578125" style="45" customWidth="1"/>
    <col min="4" max="6" width="13.42578125" style="45" bestFit="1" customWidth="1"/>
    <col min="7" max="7" width="13.42578125" style="45" customWidth="1"/>
    <col min="8" max="9" width="13.42578125" style="45" bestFit="1" customWidth="1"/>
    <col min="10" max="13" width="13.42578125" style="45" customWidth="1"/>
    <col min="14" max="14" width="10.28515625" style="45" customWidth="1"/>
    <col min="15" max="16384" width="9.140625" style="45"/>
  </cols>
  <sheetData>
    <row r="1" spans="1:16" ht="40.5" customHeight="1">
      <c r="A1" s="146" t="s">
        <v>10</v>
      </c>
      <c r="B1" s="146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8"/>
    </row>
    <row r="2" spans="1:16" ht="22.5" customHeight="1">
      <c r="A2" s="149" t="s">
        <v>11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</row>
    <row r="3" spans="1:16" ht="33" customHeight="1">
      <c r="A3" s="139" t="s">
        <v>76</v>
      </c>
      <c r="B3" s="135" t="s">
        <v>12</v>
      </c>
      <c r="C3" s="135"/>
      <c r="D3" s="135" t="s">
        <v>13</v>
      </c>
      <c r="E3" s="135"/>
      <c r="F3" s="135" t="s">
        <v>14</v>
      </c>
      <c r="G3" s="135"/>
      <c r="H3" s="135" t="s">
        <v>15</v>
      </c>
      <c r="I3" s="135"/>
      <c r="J3" s="144" t="s">
        <v>41</v>
      </c>
      <c r="K3" s="145"/>
      <c r="L3" s="135" t="s">
        <v>16</v>
      </c>
      <c r="M3" s="135"/>
    </row>
    <row r="4" spans="1:16" ht="29.25" customHeight="1">
      <c r="A4" s="151"/>
      <c r="B4" s="77" t="s">
        <v>74</v>
      </c>
      <c r="C4" s="77" t="s">
        <v>79</v>
      </c>
      <c r="D4" s="97" t="str">
        <f>B4</f>
        <v>31.12.2020</v>
      </c>
      <c r="E4" s="97" t="str">
        <f>C4</f>
        <v>30.09.2021</v>
      </c>
      <c r="F4" s="97" t="str">
        <f t="shared" ref="F4:M4" si="0">D4</f>
        <v>31.12.2020</v>
      </c>
      <c r="G4" s="97" t="str">
        <f t="shared" si="0"/>
        <v>30.09.2021</v>
      </c>
      <c r="H4" s="97" t="str">
        <f t="shared" si="0"/>
        <v>31.12.2020</v>
      </c>
      <c r="I4" s="97" t="str">
        <f t="shared" si="0"/>
        <v>30.09.2021</v>
      </c>
      <c r="J4" s="97" t="str">
        <f t="shared" si="0"/>
        <v>31.12.2020</v>
      </c>
      <c r="K4" s="97" t="str">
        <f t="shared" si="0"/>
        <v>30.09.2021</v>
      </c>
      <c r="L4" s="97" t="str">
        <f t="shared" si="0"/>
        <v>31.12.2020</v>
      </c>
      <c r="M4" s="97" t="str">
        <f t="shared" si="0"/>
        <v>30.09.2021</v>
      </c>
    </row>
    <row r="5" spans="1:16" ht="35.1" customHeight="1">
      <c r="A5" s="46" t="s">
        <v>17</v>
      </c>
      <c r="B5" s="109">
        <v>106984</v>
      </c>
      <c r="C5" s="104">
        <v>113608</v>
      </c>
      <c r="D5" s="104">
        <v>3801214</v>
      </c>
      <c r="E5" s="104">
        <v>4187116</v>
      </c>
      <c r="F5" s="104">
        <v>295625</v>
      </c>
      <c r="G5" s="104">
        <v>320329</v>
      </c>
      <c r="H5" s="104">
        <v>165450</v>
      </c>
      <c r="I5" s="104">
        <v>175720</v>
      </c>
      <c r="J5" s="104">
        <v>0</v>
      </c>
      <c r="K5" s="104">
        <v>0</v>
      </c>
      <c r="L5" s="104">
        <v>4262289</v>
      </c>
      <c r="M5" s="109">
        <v>4683165</v>
      </c>
      <c r="N5" s="47"/>
      <c r="O5" s="122"/>
      <c r="P5" s="122"/>
    </row>
    <row r="6" spans="1:16" ht="35.1" customHeight="1">
      <c r="A6" s="46" t="s">
        <v>18</v>
      </c>
      <c r="B6" s="109">
        <v>88140</v>
      </c>
      <c r="C6" s="104">
        <v>96492</v>
      </c>
      <c r="D6" s="104">
        <v>1592093</v>
      </c>
      <c r="E6" s="104">
        <v>1670744</v>
      </c>
      <c r="F6" s="104">
        <v>209092</v>
      </c>
      <c r="G6" s="104">
        <v>217163</v>
      </c>
      <c r="H6" s="104">
        <v>92650</v>
      </c>
      <c r="I6" s="104">
        <v>96889</v>
      </c>
      <c r="J6" s="104">
        <v>0</v>
      </c>
      <c r="K6" s="104">
        <v>0</v>
      </c>
      <c r="L6" s="109">
        <v>1893835</v>
      </c>
      <c r="M6" s="109">
        <v>1984796</v>
      </c>
      <c r="N6" s="47"/>
      <c r="O6" s="122"/>
      <c r="P6" s="122"/>
    </row>
    <row r="7" spans="1:16" ht="35.1" customHeight="1">
      <c r="A7" s="46" t="s">
        <v>88</v>
      </c>
      <c r="B7" s="109">
        <v>70349</v>
      </c>
      <c r="C7" s="104">
        <v>77995</v>
      </c>
      <c r="D7" s="104">
        <v>2676183</v>
      </c>
      <c r="E7" s="104">
        <v>3104450</v>
      </c>
      <c r="F7" s="104">
        <v>221232</v>
      </c>
      <c r="G7" s="104">
        <v>252379</v>
      </c>
      <c r="H7" s="104">
        <v>129929</v>
      </c>
      <c r="I7" s="104">
        <v>143881</v>
      </c>
      <c r="J7" s="104">
        <v>18346</v>
      </c>
      <c r="K7" s="104">
        <v>18422</v>
      </c>
      <c r="L7" s="109">
        <v>3045690</v>
      </c>
      <c r="M7" s="109">
        <v>3519132</v>
      </c>
      <c r="N7" s="47"/>
      <c r="O7" s="122"/>
      <c r="P7" s="122"/>
    </row>
    <row r="8" spans="1:16" ht="35.1" customHeight="1">
      <c r="A8" s="46" t="s">
        <v>4</v>
      </c>
      <c r="B8" s="109">
        <v>73087</v>
      </c>
      <c r="C8" s="104">
        <v>76213</v>
      </c>
      <c r="D8" s="104">
        <v>3108764</v>
      </c>
      <c r="E8" s="104">
        <v>3393494</v>
      </c>
      <c r="F8" s="104">
        <v>225614</v>
      </c>
      <c r="G8" s="104">
        <v>244676</v>
      </c>
      <c r="H8" s="104">
        <v>559127</v>
      </c>
      <c r="I8" s="104">
        <v>605144</v>
      </c>
      <c r="J8" s="104">
        <v>0</v>
      </c>
      <c r="K8" s="104">
        <v>0</v>
      </c>
      <c r="L8" s="109">
        <v>3893505</v>
      </c>
      <c r="M8" s="109">
        <v>4243314</v>
      </c>
      <c r="N8" s="47"/>
      <c r="O8" s="122"/>
      <c r="P8" s="122"/>
    </row>
    <row r="9" spans="1:16" ht="35.1" customHeight="1">
      <c r="A9" s="46" t="s">
        <v>86</v>
      </c>
      <c r="B9" s="109">
        <v>36064</v>
      </c>
      <c r="C9" s="104">
        <v>42141</v>
      </c>
      <c r="D9" s="104">
        <v>1595643</v>
      </c>
      <c r="E9" s="104">
        <v>1732882</v>
      </c>
      <c r="F9" s="104">
        <v>93973</v>
      </c>
      <c r="G9" s="104">
        <v>96826</v>
      </c>
      <c r="H9" s="104">
        <v>172929</v>
      </c>
      <c r="I9" s="104">
        <v>185754</v>
      </c>
      <c r="J9" s="104">
        <v>0</v>
      </c>
      <c r="K9" s="104">
        <v>0</v>
      </c>
      <c r="L9" s="109">
        <v>1862545</v>
      </c>
      <c r="M9" s="109">
        <v>2015462</v>
      </c>
      <c r="N9" s="47"/>
      <c r="O9" s="122"/>
      <c r="P9" s="122"/>
    </row>
    <row r="10" spans="1:16" ht="35.1" customHeight="1">
      <c r="A10" s="46" t="s">
        <v>87</v>
      </c>
      <c r="B10" s="109">
        <v>69115</v>
      </c>
      <c r="C10" s="104">
        <v>75264</v>
      </c>
      <c r="D10" s="104">
        <v>1353678</v>
      </c>
      <c r="E10" s="104">
        <v>1434995</v>
      </c>
      <c r="F10" s="104">
        <v>135062</v>
      </c>
      <c r="G10" s="104">
        <v>138461</v>
      </c>
      <c r="H10" s="104">
        <v>96814</v>
      </c>
      <c r="I10" s="104">
        <v>101981</v>
      </c>
      <c r="J10" s="104">
        <v>0</v>
      </c>
      <c r="K10" s="104">
        <v>0</v>
      </c>
      <c r="L10" s="109">
        <v>1585554</v>
      </c>
      <c r="M10" s="109">
        <v>1675437</v>
      </c>
      <c r="N10" s="47"/>
      <c r="O10" s="122"/>
      <c r="P10" s="122"/>
    </row>
    <row r="11" spans="1:16" ht="35.1" customHeight="1">
      <c r="A11" s="48" t="s">
        <v>91</v>
      </c>
      <c r="B11" s="109">
        <v>13146</v>
      </c>
      <c r="C11" s="104">
        <v>15103</v>
      </c>
      <c r="D11" s="104">
        <v>383417</v>
      </c>
      <c r="E11" s="104">
        <v>429209</v>
      </c>
      <c r="F11" s="104">
        <v>32598</v>
      </c>
      <c r="G11" s="104">
        <v>36665</v>
      </c>
      <c r="H11" s="104">
        <v>2663</v>
      </c>
      <c r="I11" s="104">
        <v>2567</v>
      </c>
      <c r="J11" s="104">
        <v>0</v>
      </c>
      <c r="K11" s="104">
        <v>0</v>
      </c>
      <c r="L11" s="109">
        <v>418678</v>
      </c>
      <c r="M11" s="109">
        <v>468441</v>
      </c>
      <c r="N11" s="47"/>
      <c r="O11" s="122"/>
      <c r="P11" s="122"/>
    </row>
    <row r="12" spans="1:16" ht="35.1" customHeight="1">
      <c r="A12" s="46" t="s">
        <v>5</v>
      </c>
      <c r="B12" s="109">
        <v>6264</v>
      </c>
      <c r="C12" s="104">
        <v>14707</v>
      </c>
      <c r="D12" s="104">
        <v>191911</v>
      </c>
      <c r="E12" s="104">
        <v>212557</v>
      </c>
      <c r="F12" s="104">
        <v>57642</v>
      </c>
      <c r="G12" s="104">
        <v>59612</v>
      </c>
      <c r="H12" s="104">
        <v>12245</v>
      </c>
      <c r="I12" s="104">
        <v>12707</v>
      </c>
      <c r="J12" s="104">
        <v>0</v>
      </c>
      <c r="K12" s="104">
        <v>0</v>
      </c>
      <c r="L12" s="109">
        <v>261798</v>
      </c>
      <c r="M12" s="109">
        <v>284876</v>
      </c>
      <c r="N12" s="47"/>
      <c r="O12" s="122"/>
      <c r="P12" s="122"/>
    </row>
    <row r="13" spans="1:16" ht="35.1" customHeight="1">
      <c r="A13" s="46" t="s">
        <v>40</v>
      </c>
      <c r="B13" s="109">
        <v>6103</v>
      </c>
      <c r="C13" s="104">
        <v>10140</v>
      </c>
      <c r="D13" s="104">
        <v>160331</v>
      </c>
      <c r="E13" s="104">
        <v>170775</v>
      </c>
      <c r="F13" s="104">
        <v>21545</v>
      </c>
      <c r="G13" s="104">
        <v>22402</v>
      </c>
      <c r="H13" s="104">
        <v>895</v>
      </c>
      <c r="I13" s="104">
        <v>952</v>
      </c>
      <c r="J13" s="104">
        <v>0</v>
      </c>
      <c r="K13" s="104">
        <v>0</v>
      </c>
      <c r="L13" s="109">
        <v>182771</v>
      </c>
      <c r="M13" s="109">
        <v>194129</v>
      </c>
      <c r="N13" s="47"/>
      <c r="O13" s="122"/>
      <c r="P13" s="122"/>
    </row>
    <row r="14" spans="1:16" ht="35.1" customHeight="1">
      <c r="A14" s="46" t="s">
        <v>75</v>
      </c>
      <c r="B14" s="109">
        <v>0</v>
      </c>
      <c r="C14" s="109">
        <v>15026</v>
      </c>
      <c r="D14" s="109">
        <v>0</v>
      </c>
      <c r="E14" s="109">
        <v>0</v>
      </c>
      <c r="F14" s="109">
        <v>0</v>
      </c>
      <c r="G14" s="109">
        <v>0</v>
      </c>
      <c r="H14" s="109">
        <v>0</v>
      </c>
      <c r="I14" s="109">
        <v>0</v>
      </c>
      <c r="J14" s="109">
        <v>0</v>
      </c>
      <c r="K14" s="109">
        <v>0</v>
      </c>
      <c r="L14" s="109">
        <v>0</v>
      </c>
      <c r="M14" s="109">
        <v>0</v>
      </c>
      <c r="N14" s="47"/>
      <c r="O14" s="122"/>
      <c r="P14" s="122"/>
    </row>
    <row r="15" spans="1:16" ht="35.1" customHeight="1">
      <c r="A15" s="46" t="s">
        <v>20</v>
      </c>
      <c r="B15" s="104">
        <f>SUM(B5:B14)</f>
        <v>469252</v>
      </c>
      <c r="C15" s="109">
        <f>SUM(C5:C14)</f>
        <v>536689</v>
      </c>
      <c r="D15" s="104">
        <v>14863234</v>
      </c>
      <c r="E15" s="104">
        <v>16336222</v>
      </c>
      <c r="F15" s="104">
        <v>1292383</v>
      </c>
      <c r="G15" s="104">
        <v>1388513</v>
      </c>
      <c r="H15" s="104">
        <v>1232702</v>
      </c>
      <c r="I15" s="104">
        <v>1325595</v>
      </c>
      <c r="J15" s="104">
        <v>18346</v>
      </c>
      <c r="K15" s="109">
        <v>18422</v>
      </c>
      <c r="L15" s="109">
        <v>17406665</v>
      </c>
      <c r="M15" s="109">
        <v>19068752</v>
      </c>
      <c r="O15" s="122"/>
      <c r="P15" s="122"/>
    </row>
    <row r="16" spans="1:16">
      <c r="B16" s="122"/>
    </row>
  </sheetData>
  <mergeCells count="9">
    <mergeCell ref="A1:M1"/>
    <mergeCell ref="A2:M2"/>
    <mergeCell ref="A3:A4"/>
    <mergeCell ref="B3:C3"/>
    <mergeCell ref="D3:E3"/>
    <mergeCell ref="F3:G3"/>
    <mergeCell ref="H3:I3"/>
    <mergeCell ref="J3:K3"/>
    <mergeCell ref="L3:M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65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G32"/>
  <sheetViews>
    <sheetView showGridLines="0" zoomScale="90" zoomScaleNormal="90" workbookViewId="0">
      <selection sqref="A1:F2"/>
    </sheetView>
  </sheetViews>
  <sheetFormatPr defaultColWidth="9.140625" defaultRowHeight="12.75"/>
  <cols>
    <col min="1" max="1" width="52.28515625" style="49" customWidth="1"/>
    <col min="2" max="6" width="12.7109375" style="45" customWidth="1"/>
    <col min="7" max="16384" width="9.140625" style="49"/>
  </cols>
  <sheetData>
    <row r="1" spans="1:7">
      <c r="A1" s="152" t="s">
        <v>80</v>
      </c>
      <c r="B1" s="153"/>
      <c r="C1" s="153"/>
      <c r="D1" s="153"/>
      <c r="E1" s="153"/>
      <c r="F1" s="154"/>
    </row>
    <row r="2" spans="1:7" ht="30.75" customHeight="1">
      <c r="A2" s="155"/>
      <c r="B2" s="155"/>
      <c r="C2" s="155"/>
      <c r="D2" s="155"/>
      <c r="E2" s="155"/>
      <c r="F2" s="154"/>
    </row>
    <row r="3" spans="1:7">
      <c r="A3" s="156" t="s">
        <v>21</v>
      </c>
      <c r="B3" s="157"/>
      <c r="C3" s="157"/>
      <c r="D3" s="157"/>
      <c r="E3" s="157"/>
      <c r="F3" s="157"/>
    </row>
    <row r="4" spans="1:7" ht="49.5" customHeight="1">
      <c r="A4" s="76" t="s">
        <v>63</v>
      </c>
      <c r="B4" s="50" t="s">
        <v>22</v>
      </c>
      <c r="C4" s="50" t="s">
        <v>23</v>
      </c>
      <c r="D4" s="50" t="s">
        <v>15</v>
      </c>
      <c r="E4" s="50" t="s">
        <v>41</v>
      </c>
      <c r="F4" s="50" t="s">
        <v>20</v>
      </c>
    </row>
    <row r="5" spans="1:7" ht="35.1" customHeight="1">
      <c r="A5" s="51" t="s">
        <v>17</v>
      </c>
      <c r="B5" s="79">
        <v>25.63</v>
      </c>
      <c r="C5" s="79">
        <v>23.07</v>
      </c>
      <c r="D5" s="78">
        <v>13.26</v>
      </c>
      <c r="E5" s="79">
        <v>0</v>
      </c>
      <c r="F5" s="79">
        <v>24.56</v>
      </c>
    </row>
    <row r="6" spans="1:7" ht="35.1" customHeight="1">
      <c r="A6" s="51" t="s">
        <v>18</v>
      </c>
      <c r="B6" s="79">
        <v>10.23</v>
      </c>
      <c r="C6" s="79">
        <v>15.64</v>
      </c>
      <c r="D6" s="78">
        <v>7.31</v>
      </c>
      <c r="E6" s="79">
        <v>0</v>
      </c>
      <c r="F6" s="79">
        <v>10.41</v>
      </c>
    </row>
    <row r="7" spans="1:7" ht="35.1" customHeight="1">
      <c r="A7" s="51" t="s">
        <v>88</v>
      </c>
      <c r="B7" s="79">
        <v>19</v>
      </c>
      <c r="C7" s="79">
        <v>18.18</v>
      </c>
      <c r="D7" s="78">
        <v>10.86</v>
      </c>
      <c r="E7" s="79">
        <v>100</v>
      </c>
      <c r="F7" s="79">
        <v>18.45</v>
      </c>
    </row>
    <row r="8" spans="1:7" ht="35.1" customHeight="1">
      <c r="A8" s="51" t="s">
        <v>4</v>
      </c>
      <c r="B8" s="79">
        <v>20.77</v>
      </c>
      <c r="C8" s="79">
        <v>17.62</v>
      </c>
      <c r="D8" s="78">
        <v>45.65</v>
      </c>
      <c r="E8" s="79">
        <v>0</v>
      </c>
      <c r="F8" s="79">
        <v>22.25</v>
      </c>
    </row>
    <row r="9" spans="1:7" ht="35.1" customHeight="1">
      <c r="A9" s="51" t="s">
        <v>86</v>
      </c>
      <c r="B9" s="79">
        <v>10.61</v>
      </c>
      <c r="C9" s="79">
        <v>6.98</v>
      </c>
      <c r="D9" s="78">
        <v>14.01</v>
      </c>
      <c r="E9" s="79">
        <v>0</v>
      </c>
      <c r="F9" s="79">
        <v>10.57</v>
      </c>
    </row>
    <row r="10" spans="1:7" ht="35.1" customHeight="1">
      <c r="A10" s="51" t="s">
        <v>87</v>
      </c>
      <c r="B10" s="79">
        <v>8.7799999999999994</v>
      </c>
      <c r="C10" s="79">
        <v>9.9700000000000006</v>
      </c>
      <c r="D10" s="78">
        <v>7.69</v>
      </c>
      <c r="E10" s="79">
        <v>0</v>
      </c>
      <c r="F10" s="79">
        <v>8.7899999999999991</v>
      </c>
    </row>
    <row r="11" spans="1:7" ht="35.1" customHeight="1">
      <c r="A11" s="52" t="s">
        <v>91</v>
      </c>
      <c r="B11" s="79">
        <v>2.63</v>
      </c>
      <c r="C11" s="79">
        <v>2.64</v>
      </c>
      <c r="D11" s="78">
        <v>0.19</v>
      </c>
      <c r="E11" s="79">
        <v>0</v>
      </c>
      <c r="F11" s="79">
        <v>2.46</v>
      </c>
    </row>
    <row r="12" spans="1:7" ht="35.1" customHeight="1">
      <c r="A12" s="51" t="s">
        <v>5</v>
      </c>
      <c r="B12" s="79">
        <v>1.3</v>
      </c>
      <c r="C12" s="79">
        <v>4.29</v>
      </c>
      <c r="D12" s="78">
        <v>0.96</v>
      </c>
      <c r="E12" s="79">
        <v>0</v>
      </c>
      <c r="F12" s="79">
        <v>1.49</v>
      </c>
    </row>
    <row r="13" spans="1:7" ht="35.1" customHeight="1">
      <c r="A13" s="46" t="s">
        <v>40</v>
      </c>
      <c r="B13" s="79">
        <v>1.05</v>
      </c>
      <c r="C13" s="79">
        <v>1.61</v>
      </c>
      <c r="D13" s="78">
        <v>7.0000000000000007E-2</v>
      </c>
      <c r="E13" s="79">
        <v>0</v>
      </c>
      <c r="F13" s="79">
        <v>1.02</v>
      </c>
    </row>
    <row r="14" spans="1:7" ht="35.1" customHeight="1">
      <c r="A14" s="53" t="s">
        <v>24</v>
      </c>
      <c r="B14" s="79">
        <v>99.999999999999986</v>
      </c>
      <c r="C14" s="79">
        <v>100.00000000000001</v>
      </c>
      <c r="D14" s="79">
        <v>99.999999999999986</v>
      </c>
      <c r="E14" s="79">
        <v>100</v>
      </c>
      <c r="F14" s="79">
        <v>99.999999999999986</v>
      </c>
    </row>
    <row r="15" spans="1:7" ht="35.1" customHeight="1">
      <c r="A15" s="54" t="s">
        <v>25</v>
      </c>
      <c r="B15" s="79">
        <v>85.67</v>
      </c>
      <c r="C15" s="79">
        <v>7.28</v>
      </c>
      <c r="D15" s="79">
        <v>6.95</v>
      </c>
      <c r="E15" s="79">
        <v>0.1</v>
      </c>
      <c r="F15" s="82">
        <f>SUM(B15:E15)</f>
        <v>100</v>
      </c>
      <c r="G15" s="55"/>
    </row>
    <row r="17" spans="2:6">
      <c r="F17" s="88"/>
    </row>
    <row r="18" spans="2:6">
      <c r="F18" s="88"/>
    </row>
    <row r="19" spans="2:6">
      <c r="F19" s="88"/>
    </row>
    <row r="24" spans="2:6">
      <c r="F24" s="88"/>
    </row>
    <row r="32" spans="2:6">
      <c r="B32" s="89"/>
      <c r="C32" s="89"/>
      <c r="D32" s="89"/>
      <c r="E32" s="89"/>
      <c r="F32" s="89"/>
    </row>
  </sheetData>
  <mergeCells count="2">
    <mergeCell ref="A1:F2"/>
    <mergeCell ref="A3:F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5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I14"/>
  <sheetViews>
    <sheetView showGridLines="0" zoomScale="90" zoomScaleNormal="90" workbookViewId="0">
      <selection sqref="A1:I1"/>
    </sheetView>
  </sheetViews>
  <sheetFormatPr defaultColWidth="9.140625" defaultRowHeight="12.75"/>
  <cols>
    <col min="1" max="1" width="56.140625" style="45" bestFit="1" customWidth="1"/>
    <col min="2" max="9" width="14.28515625" style="45" customWidth="1"/>
    <col min="10" max="16384" width="9.140625" style="45"/>
  </cols>
  <sheetData>
    <row r="1" spans="1:9" ht="35.25" customHeight="1">
      <c r="A1" s="146" t="s">
        <v>26</v>
      </c>
      <c r="B1" s="146"/>
      <c r="C1" s="146"/>
      <c r="D1" s="147"/>
      <c r="E1" s="147"/>
      <c r="F1" s="147"/>
      <c r="G1" s="147"/>
      <c r="H1" s="147"/>
      <c r="I1" s="147"/>
    </row>
    <row r="2" spans="1:9" ht="15.75" customHeight="1">
      <c r="A2" s="149" t="s">
        <v>11</v>
      </c>
      <c r="B2" s="150"/>
      <c r="C2" s="150"/>
      <c r="D2" s="150"/>
      <c r="E2" s="150"/>
      <c r="F2" s="150"/>
      <c r="G2" s="150"/>
      <c r="H2" s="150"/>
      <c r="I2" s="150"/>
    </row>
    <row r="3" spans="1:9" ht="30" customHeight="1">
      <c r="A3" s="139" t="s">
        <v>64</v>
      </c>
      <c r="B3" s="135" t="s">
        <v>13</v>
      </c>
      <c r="C3" s="135"/>
      <c r="D3" s="135" t="s">
        <v>14</v>
      </c>
      <c r="E3" s="135"/>
      <c r="F3" s="135" t="s">
        <v>27</v>
      </c>
      <c r="G3" s="135"/>
      <c r="H3" s="135" t="s">
        <v>41</v>
      </c>
      <c r="I3" s="135"/>
    </row>
    <row r="4" spans="1:9" ht="36.75" customHeight="1">
      <c r="A4" s="151"/>
      <c r="B4" s="121" t="s">
        <v>81</v>
      </c>
      <c r="C4" s="121" t="s">
        <v>82</v>
      </c>
      <c r="D4" s="99" t="str">
        <f>B4</f>
        <v>Деветмесечие на 2020</v>
      </c>
      <c r="E4" s="103" t="str">
        <f t="shared" ref="E4:I4" si="0">C4</f>
        <v>Деветмесечие на 2021</v>
      </c>
      <c r="F4" s="103" t="str">
        <f t="shared" si="0"/>
        <v>Деветмесечие на 2020</v>
      </c>
      <c r="G4" s="103" t="str">
        <f t="shared" si="0"/>
        <v>Деветмесечие на 2021</v>
      </c>
      <c r="H4" s="103" t="str">
        <f t="shared" si="0"/>
        <v>Деветмесечие на 2020</v>
      </c>
      <c r="I4" s="103" t="str">
        <f t="shared" si="0"/>
        <v>Деветмесечие на 2021</v>
      </c>
    </row>
    <row r="5" spans="1:9" ht="24.95" customHeight="1">
      <c r="A5" s="46" t="s">
        <v>17</v>
      </c>
      <c r="B5" s="65">
        <v>29436</v>
      </c>
      <c r="C5" s="65">
        <v>34067</v>
      </c>
      <c r="D5" s="65">
        <v>2214</v>
      </c>
      <c r="E5" s="65">
        <v>2496</v>
      </c>
      <c r="F5" s="65">
        <v>212</v>
      </c>
      <c r="G5" s="65">
        <v>788</v>
      </c>
      <c r="H5" s="79">
        <v>0</v>
      </c>
      <c r="I5" s="79">
        <v>0</v>
      </c>
    </row>
    <row r="6" spans="1:9" ht="24.95" customHeight="1">
      <c r="A6" s="46" t="s">
        <v>18</v>
      </c>
      <c r="B6" s="65">
        <v>12537</v>
      </c>
      <c r="C6" s="65">
        <v>13800</v>
      </c>
      <c r="D6" s="65">
        <v>1627</v>
      </c>
      <c r="E6" s="65">
        <v>1766</v>
      </c>
      <c r="F6" s="65">
        <v>83</v>
      </c>
      <c r="G6" s="65">
        <v>516</v>
      </c>
      <c r="H6" s="79">
        <v>0</v>
      </c>
      <c r="I6" s="79">
        <v>0</v>
      </c>
    </row>
    <row r="7" spans="1:9" ht="24.95" customHeight="1">
      <c r="A7" s="46" t="s">
        <v>89</v>
      </c>
      <c r="B7" s="65">
        <v>20274</v>
      </c>
      <c r="C7" s="65">
        <v>24890</v>
      </c>
      <c r="D7" s="65">
        <v>1605</v>
      </c>
      <c r="E7" s="65">
        <v>1952</v>
      </c>
      <c r="F7" s="65">
        <v>620</v>
      </c>
      <c r="G7" s="65">
        <v>956</v>
      </c>
      <c r="H7" s="65">
        <v>69</v>
      </c>
      <c r="I7" s="65">
        <v>93</v>
      </c>
    </row>
    <row r="8" spans="1:9" ht="24.95" customHeight="1">
      <c r="A8" s="46" t="s">
        <v>4</v>
      </c>
      <c r="B8" s="65">
        <v>24663</v>
      </c>
      <c r="C8" s="65">
        <v>27947</v>
      </c>
      <c r="D8" s="65">
        <v>1693</v>
      </c>
      <c r="E8" s="65">
        <v>1885</v>
      </c>
      <c r="F8" s="65">
        <v>801</v>
      </c>
      <c r="G8" s="65">
        <v>3605</v>
      </c>
      <c r="H8" s="79">
        <v>0</v>
      </c>
      <c r="I8" s="79">
        <v>0</v>
      </c>
    </row>
    <row r="9" spans="1:9" ht="24.95" customHeight="1">
      <c r="A9" s="46" t="s">
        <v>86</v>
      </c>
      <c r="B9" s="65">
        <v>12393</v>
      </c>
      <c r="C9" s="65">
        <v>14232</v>
      </c>
      <c r="D9" s="65">
        <v>755</v>
      </c>
      <c r="E9" s="65">
        <v>817</v>
      </c>
      <c r="F9" s="65">
        <v>322</v>
      </c>
      <c r="G9" s="65">
        <v>1346</v>
      </c>
      <c r="H9" s="79">
        <v>0</v>
      </c>
      <c r="I9" s="79">
        <v>0</v>
      </c>
    </row>
    <row r="10" spans="1:9" ht="24.95" customHeight="1">
      <c r="A10" s="46" t="s">
        <v>87</v>
      </c>
      <c r="B10" s="65">
        <v>10873</v>
      </c>
      <c r="C10" s="65">
        <v>11990</v>
      </c>
      <c r="D10" s="65">
        <v>1112</v>
      </c>
      <c r="E10" s="65">
        <v>1162</v>
      </c>
      <c r="F10" s="65">
        <v>342</v>
      </c>
      <c r="G10" s="65">
        <v>579</v>
      </c>
      <c r="H10" s="79">
        <v>0</v>
      </c>
      <c r="I10" s="79">
        <v>0</v>
      </c>
    </row>
    <row r="11" spans="1:9" ht="24.95" customHeight="1">
      <c r="A11" s="48" t="s">
        <v>91</v>
      </c>
      <c r="B11" s="65">
        <v>3611</v>
      </c>
      <c r="C11" s="65">
        <v>4211</v>
      </c>
      <c r="D11" s="65">
        <v>314</v>
      </c>
      <c r="E11" s="65">
        <v>352</v>
      </c>
      <c r="F11" s="65">
        <v>1</v>
      </c>
      <c r="G11" s="65">
        <v>15</v>
      </c>
      <c r="H11" s="79">
        <v>0</v>
      </c>
      <c r="I11" s="79">
        <v>0</v>
      </c>
    </row>
    <row r="12" spans="1:9" ht="24.75" customHeight="1">
      <c r="A12" s="46" t="s">
        <v>5</v>
      </c>
      <c r="B12" s="65">
        <v>1687</v>
      </c>
      <c r="C12" s="65">
        <v>1963</v>
      </c>
      <c r="D12" s="65">
        <v>509</v>
      </c>
      <c r="E12" s="65">
        <v>549</v>
      </c>
      <c r="F12" s="65">
        <v>36</v>
      </c>
      <c r="G12" s="65">
        <v>57</v>
      </c>
      <c r="H12" s="79">
        <v>0</v>
      </c>
      <c r="I12" s="79">
        <v>0</v>
      </c>
    </row>
    <row r="13" spans="1:9" ht="24.95" customHeight="1">
      <c r="A13" s="46" t="s">
        <v>40</v>
      </c>
      <c r="B13" s="65">
        <v>1524</v>
      </c>
      <c r="C13" s="65">
        <v>1674</v>
      </c>
      <c r="D13" s="65">
        <v>211</v>
      </c>
      <c r="E13" s="65">
        <v>222</v>
      </c>
      <c r="F13" s="65">
        <v>3</v>
      </c>
      <c r="G13" s="65">
        <v>8</v>
      </c>
      <c r="H13" s="79">
        <v>0</v>
      </c>
      <c r="I13" s="79">
        <v>0</v>
      </c>
    </row>
    <row r="14" spans="1:9" ht="24.95" customHeight="1">
      <c r="A14" s="46" t="s">
        <v>20</v>
      </c>
      <c r="B14" s="65">
        <f>SUM(B5:B13)</f>
        <v>116998</v>
      </c>
      <c r="C14" s="65">
        <f t="shared" ref="C14:I14" si="1">SUM(C5:C13)</f>
        <v>134774</v>
      </c>
      <c r="D14" s="65">
        <f t="shared" si="1"/>
        <v>10040</v>
      </c>
      <c r="E14" s="65">
        <f t="shared" si="1"/>
        <v>11201</v>
      </c>
      <c r="F14" s="65">
        <f t="shared" si="1"/>
        <v>2420</v>
      </c>
      <c r="G14" s="65">
        <f t="shared" si="1"/>
        <v>7870</v>
      </c>
      <c r="H14" s="65">
        <f t="shared" si="1"/>
        <v>69</v>
      </c>
      <c r="I14" s="65">
        <f t="shared" si="1"/>
        <v>93</v>
      </c>
    </row>
  </sheetData>
  <mergeCells count="7">
    <mergeCell ref="A1:I1"/>
    <mergeCell ref="A2:I2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5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14"/>
  <sheetViews>
    <sheetView showGridLines="0" zoomScale="90" zoomScaleNormal="90" workbookViewId="0">
      <selection sqref="A1:I1"/>
    </sheetView>
  </sheetViews>
  <sheetFormatPr defaultColWidth="9.140625" defaultRowHeight="12.75"/>
  <cols>
    <col min="1" max="1" width="55.7109375" style="45" customWidth="1"/>
    <col min="2" max="9" width="15.28515625" style="45" customWidth="1"/>
    <col min="10" max="16384" width="9.140625" style="45"/>
  </cols>
  <sheetData>
    <row r="1" spans="1:9" ht="47.25" customHeight="1">
      <c r="A1" s="146" t="s">
        <v>28</v>
      </c>
      <c r="B1" s="146"/>
      <c r="C1" s="146"/>
      <c r="D1" s="147"/>
      <c r="E1" s="147"/>
      <c r="F1" s="147"/>
      <c r="G1" s="147"/>
      <c r="H1" s="147"/>
      <c r="I1" s="147"/>
    </row>
    <row r="2" spans="1:9" ht="13.5">
      <c r="A2" s="149" t="s">
        <v>21</v>
      </c>
      <c r="B2" s="150"/>
      <c r="C2" s="150"/>
      <c r="D2" s="150"/>
      <c r="E2" s="150"/>
      <c r="F2" s="150"/>
      <c r="G2" s="150"/>
      <c r="H2" s="150"/>
      <c r="I2" s="150"/>
    </row>
    <row r="3" spans="1:9" ht="30" customHeight="1">
      <c r="A3" s="139" t="s">
        <v>65</v>
      </c>
      <c r="B3" s="144" t="s">
        <v>13</v>
      </c>
      <c r="C3" s="158"/>
      <c r="D3" s="144" t="s">
        <v>14</v>
      </c>
      <c r="E3" s="158"/>
      <c r="F3" s="144" t="s">
        <v>27</v>
      </c>
      <c r="G3" s="145"/>
      <c r="H3" s="144" t="s">
        <v>42</v>
      </c>
      <c r="I3" s="145"/>
    </row>
    <row r="4" spans="1:9" ht="41.25" customHeight="1">
      <c r="A4" s="140"/>
      <c r="B4" s="56" t="str">
        <f>'Таблица № 2.2-ПОД'!B4:B4</f>
        <v>Деветмесечие на 2020</v>
      </c>
      <c r="C4" s="56" t="str">
        <f>'Таблица № 2.2-ПОД'!C4:C4</f>
        <v>Деветмесечие на 2021</v>
      </c>
      <c r="D4" s="56" t="str">
        <f>'Таблица № 2.2-ПОД'!D4:D4</f>
        <v>Деветмесечие на 2020</v>
      </c>
      <c r="E4" s="56" t="str">
        <f>'Таблица № 2.2-ПОД'!E4:E4</f>
        <v>Деветмесечие на 2021</v>
      </c>
      <c r="F4" s="56" t="str">
        <f>'Таблица № 2.2-ПОД'!F4:F4</f>
        <v>Деветмесечие на 2020</v>
      </c>
      <c r="G4" s="56" t="str">
        <f>'Таблица № 2.2-ПОД'!G4:G4</f>
        <v>Деветмесечие на 2021</v>
      </c>
      <c r="H4" s="56" t="str">
        <f>'Таблица № 2.2-ПОД'!H4:H4</f>
        <v>Деветмесечие на 2020</v>
      </c>
      <c r="I4" s="56" t="str">
        <f>'Таблица № 2.2-ПОД'!I4:I4</f>
        <v>Деветмесечие на 2021</v>
      </c>
    </row>
    <row r="5" spans="1:9" ht="24.95" customHeight="1">
      <c r="A5" s="46" t="s">
        <v>17</v>
      </c>
      <c r="B5" s="81">
        <v>25.16</v>
      </c>
      <c r="C5" s="81">
        <v>25.28</v>
      </c>
      <c r="D5" s="81">
        <v>22.05</v>
      </c>
      <c r="E5" s="81">
        <v>22.28</v>
      </c>
      <c r="F5" s="81">
        <v>8.76</v>
      </c>
      <c r="G5" s="57">
        <v>10.01</v>
      </c>
      <c r="H5" s="79">
        <v>0</v>
      </c>
      <c r="I5" s="79">
        <v>0</v>
      </c>
    </row>
    <row r="6" spans="1:9" ht="24.95" customHeight="1">
      <c r="A6" s="46" t="s">
        <v>18</v>
      </c>
      <c r="B6" s="81">
        <v>10.72</v>
      </c>
      <c r="C6" s="81">
        <v>10.24</v>
      </c>
      <c r="D6" s="81">
        <v>16.2</v>
      </c>
      <c r="E6" s="81">
        <v>15.77</v>
      </c>
      <c r="F6" s="81">
        <v>3.43</v>
      </c>
      <c r="G6" s="57">
        <v>6.56</v>
      </c>
      <c r="H6" s="79">
        <v>0</v>
      </c>
      <c r="I6" s="79">
        <v>0</v>
      </c>
    </row>
    <row r="7" spans="1:9" ht="24.95" customHeight="1">
      <c r="A7" s="46" t="s">
        <v>89</v>
      </c>
      <c r="B7" s="81">
        <v>17.329999999999998</v>
      </c>
      <c r="C7" s="81">
        <v>18.47</v>
      </c>
      <c r="D7" s="81">
        <v>15.99</v>
      </c>
      <c r="E7" s="81">
        <v>17.43</v>
      </c>
      <c r="F7" s="81">
        <v>25.62</v>
      </c>
      <c r="G7" s="57">
        <v>12.15</v>
      </c>
      <c r="H7" s="57">
        <v>100</v>
      </c>
      <c r="I7" s="57">
        <v>100</v>
      </c>
    </row>
    <row r="8" spans="1:9" ht="24.95" customHeight="1">
      <c r="A8" s="46" t="s">
        <v>4</v>
      </c>
      <c r="B8" s="81">
        <v>21.08</v>
      </c>
      <c r="C8" s="81">
        <v>20.73</v>
      </c>
      <c r="D8" s="81">
        <v>16.86</v>
      </c>
      <c r="E8" s="81">
        <v>16.829999999999998</v>
      </c>
      <c r="F8" s="81">
        <v>33.1</v>
      </c>
      <c r="G8" s="57">
        <v>45.81</v>
      </c>
      <c r="H8" s="79">
        <v>0</v>
      </c>
      <c r="I8" s="79">
        <v>0</v>
      </c>
    </row>
    <row r="9" spans="1:9" ht="24.95" customHeight="1">
      <c r="A9" s="46" t="s">
        <v>86</v>
      </c>
      <c r="B9" s="70">
        <v>10.59</v>
      </c>
      <c r="C9" s="81">
        <v>10.56</v>
      </c>
      <c r="D9" s="81">
        <v>7.52</v>
      </c>
      <c r="E9" s="81">
        <v>7.29</v>
      </c>
      <c r="F9" s="81">
        <v>13.31</v>
      </c>
      <c r="G9" s="57">
        <v>17.100000000000001</v>
      </c>
      <c r="H9" s="79">
        <v>0</v>
      </c>
      <c r="I9" s="79">
        <v>0</v>
      </c>
    </row>
    <row r="10" spans="1:9" ht="24.95" customHeight="1">
      <c r="A10" s="46" t="s">
        <v>87</v>
      </c>
      <c r="B10" s="81">
        <v>9.2899999999999991</v>
      </c>
      <c r="C10" s="81">
        <v>8.9</v>
      </c>
      <c r="D10" s="81">
        <v>11.08</v>
      </c>
      <c r="E10" s="81">
        <v>10.38</v>
      </c>
      <c r="F10" s="81">
        <v>14.13</v>
      </c>
      <c r="G10" s="57">
        <v>7.36</v>
      </c>
      <c r="H10" s="79">
        <v>0</v>
      </c>
      <c r="I10" s="79">
        <v>0</v>
      </c>
    </row>
    <row r="11" spans="1:9" ht="24.95" customHeight="1">
      <c r="A11" s="48" t="s">
        <v>91</v>
      </c>
      <c r="B11" s="81">
        <v>3.09</v>
      </c>
      <c r="C11" s="81">
        <v>3.12</v>
      </c>
      <c r="D11" s="81">
        <v>3.13</v>
      </c>
      <c r="E11" s="81">
        <v>3.14</v>
      </c>
      <c r="F11" s="81">
        <v>0.04</v>
      </c>
      <c r="G11" s="57">
        <v>0.19</v>
      </c>
      <c r="H11" s="79">
        <v>0</v>
      </c>
      <c r="I11" s="79">
        <v>0</v>
      </c>
    </row>
    <row r="12" spans="1:9" ht="24.95" customHeight="1">
      <c r="A12" s="46" t="s">
        <v>5</v>
      </c>
      <c r="B12" s="81">
        <v>1.44</v>
      </c>
      <c r="C12" s="81">
        <v>1.46</v>
      </c>
      <c r="D12" s="81">
        <v>5.07</v>
      </c>
      <c r="E12" s="81">
        <v>4.9000000000000004</v>
      </c>
      <c r="F12" s="81">
        <v>1.49</v>
      </c>
      <c r="G12" s="57">
        <v>0.72</v>
      </c>
      <c r="H12" s="79">
        <v>0</v>
      </c>
      <c r="I12" s="79">
        <v>0</v>
      </c>
    </row>
    <row r="13" spans="1:9" ht="24.95" customHeight="1">
      <c r="A13" s="46" t="s">
        <v>40</v>
      </c>
      <c r="B13" s="81">
        <v>1.3</v>
      </c>
      <c r="C13" s="81">
        <v>1.24</v>
      </c>
      <c r="D13" s="81">
        <v>2.1</v>
      </c>
      <c r="E13" s="81">
        <v>1.98</v>
      </c>
      <c r="F13" s="81">
        <v>0.12</v>
      </c>
      <c r="G13" s="57">
        <v>0.1</v>
      </c>
      <c r="H13" s="79">
        <v>0</v>
      </c>
      <c r="I13" s="79">
        <v>0</v>
      </c>
    </row>
    <row r="14" spans="1:9" ht="24.95" customHeight="1">
      <c r="A14" s="46" t="s">
        <v>20</v>
      </c>
      <c r="B14" s="81">
        <f>SUM(B5:B13)</f>
        <v>99.999999999999986</v>
      </c>
      <c r="C14" s="81">
        <f t="shared" ref="C14:I14" si="0">SUM(C5:C13)</f>
        <v>100</v>
      </c>
      <c r="D14" s="81">
        <f t="shared" si="0"/>
        <v>99.999999999999972</v>
      </c>
      <c r="E14" s="81">
        <f t="shared" si="0"/>
        <v>100.00000000000001</v>
      </c>
      <c r="F14" s="81">
        <f t="shared" si="0"/>
        <v>100</v>
      </c>
      <c r="G14" s="81">
        <f t="shared" si="0"/>
        <v>99.999999999999986</v>
      </c>
      <c r="H14" s="81">
        <f t="shared" si="0"/>
        <v>100</v>
      </c>
      <c r="I14" s="81">
        <f t="shared" si="0"/>
        <v>100</v>
      </c>
    </row>
  </sheetData>
  <mergeCells count="7">
    <mergeCell ref="A1:I1"/>
    <mergeCell ref="A2:I2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6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IK9"/>
  <sheetViews>
    <sheetView showGridLines="0" zoomScale="80" zoomScaleNormal="80" workbookViewId="0">
      <selection sqref="A1:AG1"/>
    </sheetView>
  </sheetViews>
  <sheetFormatPr defaultColWidth="9.140625" defaultRowHeight="15"/>
  <cols>
    <col min="1" max="1" width="48.140625" style="58" customWidth="1"/>
    <col min="2" max="2" width="8" style="58" customWidth="1"/>
    <col min="3" max="4" width="6.7109375" style="58" customWidth="1"/>
    <col min="5" max="5" width="7.85546875" style="58" customWidth="1"/>
    <col min="6" max="7" width="6.7109375" style="58" customWidth="1"/>
    <col min="8" max="8" width="7.85546875" style="58" customWidth="1"/>
    <col min="9" max="10" width="6.7109375" style="58" customWidth="1"/>
    <col min="11" max="11" width="9.140625" style="58" customWidth="1"/>
    <col min="12" max="12" width="8.28515625" style="58" bestFit="1" customWidth="1"/>
    <col min="13" max="14" width="6.7109375" style="58" customWidth="1"/>
    <col min="15" max="15" width="7.7109375" style="58" customWidth="1"/>
    <col min="16" max="17" width="6.7109375" style="58" customWidth="1"/>
    <col min="18" max="18" width="8.42578125" style="58" customWidth="1"/>
    <col min="19" max="28" width="6.7109375" style="58" customWidth="1"/>
    <col min="29" max="29" width="8.28515625" style="58" bestFit="1" customWidth="1"/>
    <col min="30" max="30" width="9.42578125" style="58" bestFit="1" customWidth="1"/>
    <col min="31" max="32" width="8.140625" style="58" customWidth="1"/>
    <col min="33" max="33" width="9.42578125" style="58" customWidth="1"/>
    <col min="34" max="16384" width="9.140625" style="58"/>
  </cols>
  <sheetData>
    <row r="1" spans="1:245" ht="23.25" customHeight="1">
      <c r="A1" s="138" t="s">
        <v>83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</row>
    <row r="2" spans="1:245" ht="15" customHeight="1">
      <c r="A2" s="149" t="s">
        <v>11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</row>
    <row r="3" spans="1:245" s="59" customFormat="1" ht="59.25" customHeight="1">
      <c r="A3" s="159" t="s">
        <v>71</v>
      </c>
      <c r="B3" s="144" t="s">
        <v>2</v>
      </c>
      <c r="C3" s="161"/>
      <c r="D3" s="162"/>
      <c r="E3" s="144" t="s">
        <v>29</v>
      </c>
      <c r="F3" s="158"/>
      <c r="G3" s="163"/>
      <c r="H3" s="144" t="s">
        <v>92</v>
      </c>
      <c r="I3" s="158"/>
      <c r="J3" s="158"/>
      <c r="K3" s="145"/>
      <c r="L3" s="144" t="s">
        <v>4</v>
      </c>
      <c r="M3" s="158"/>
      <c r="N3" s="164"/>
      <c r="O3" s="144" t="s">
        <v>86</v>
      </c>
      <c r="P3" s="158"/>
      <c r="Q3" s="165"/>
      <c r="R3" s="144" t="s">
        <v>93</v>
      </c>
      <c r="S3" s="158"/>
      <c r="T3" s="164"/>
      <c r="U3" s="144" t="s">
        <v>91</v>
      </c>
      <c r="V3" s="158"/>
      <c r="W3" s="166"/>
      <c r="X3" s="144" t="s">
        <v>5</v>
      </c>
      <c r="Y3" s="158"/>
      <c r="Z3" s="145"/>
      <c r="AA3" s="144" t="s">
        <v>53</v>
      </c>
      <c r="AB3" s="158"/>
      <c r="AC3" s="145"/>
      <c r="AD3" s="144" t="s">
        <v>24</v>
      </c>
      <c r="AE3" s="158"/>
      <c r="AF3" s="158"/>
      <c r="AG3" s="145"/>
    </row>
    <row r="4" spans="1:245" ht="15.75">
      <c r="A4" s="160"/>
      <c r="B4" s="60" t="s">
        <v>22</v>
      </c>
      <c r="C4" s="60" t="s">
        <v>23</v>
      </c>
      <c r="D4" s="60" t="s">
        <v>15</v>
      </c>
      <c r="E4" s="60" t="s">
        <v>22</v>
      </c>
      <c r="F4" s="60" t="s">
        <v>23</v>
      </c>
      <c r="G4" s="60" t="s">
        <v>15</v>
      </c>
      <c r="H4" s="60" t="s">
        <v>22</v>
      </c>
      <c r="I4" s="60" t="s">
        <v>23</v>
      </c>
      <c r="J4" s="60" t="s">
        <v>15</v>
      </c>
      <c r="K4" s="60" t="s">
        <v>41</v>
      </c>
      <c r="L4" s="60" t="s">
        <v>22</v>
      </c>
      <c r="M4" s="60" t="s">
        <v>23</v>
      </c>
      <c r="N4" s="60" t="s">
        <v>15</v>
      </c>
      <c r="O4" s="60" t="s">
        <v>22</v>
      </c>
      <c r="P4" s="60" t="s">
        <v>23</v>
      </c>
      <c r="Q4" s="60" t="s">
        <v>15</v>
      </c>
      <c r="R4" s="60" t="s">
        <v>22</v>
      </c>
      <c r="S4" s="60" t="s">
        <v>23</v>
      </c>
      <c r="T4" s="60" t="s">
        <v>15</v>
      </c>
      <c r="U4" s="60" t="s">
        <v>22</v>
      </c>
      <c r="V4" s="60" t="s">
        <v>23</v>
      </c>
      <c r="W4" s="60" t="s">
        <v>15</v>
      </c>
      <c r="X4" s="60" t="s">
        <v>22</v>
      </c>
      <c r="Y4" s="60" t="s">
        <v>23</v>
      </c>
      <c r="Z4" s="60" t="s">
        <v>15</v>
      </c>
      <c r="AA4" s="60" t="s">
        <v>22</v>
      </c>
      <c r="AB4" s="60" t="s">
        <v>23</v>
      </c>
      <c r="AC4" s="60" t="s">
        <v>15</v>
      </c>
      <c r="AD4" s="60" t="s">
        <v>22</v>
      </c>
      <c r="AE4" s="60" t="s">
        <v>23</v>
      </c>
      <c r="AF4" s="60" t="s">
        <v>15</v>
      </c>
      <c r="AG4" s="60" t="s">
        <v>41</v>
      </c>
    </row>
    <row r="5" spans="1:245" s="62" customFormat="1" ht="39.75" customHeight="1">
      <c r="A5" s="61" t="s">
        <v>30</v>
      </c>
      <c r="B5" s="98">
        <v>11753</v>
      </c>
      <c r="C5" s="98">
        <v>767</v>
      </c>
      <c r="D5" s="98">
        <v>201</v>
      </c>
      <c r="E5" s="98">
        <v>4852</v>
      </c>
      <c r="F5" s="98">
        <v>592</v>
      </c>
      <c r="G5" s="98">
        <v>74</v>
      </c>
      <c r="H5" s="98">
        <v>8821</v>
      </c>
      <c r="I5" s="98">
        <v>629</v>
      </c>
      <c r="J5" s="98">
        <v>652</v>
      </c>
      <c r="K5" s="98">
        <v>23</v>
      </c>
      <c r="L5" s="98">
        <v>9863</v>
      </c>
      <c r="M5" s="98">
        <v>577</v>
      </c>
      <c r="N5" s="98">
        <v>1135</v>
      </c>
      <c r="O5" s="98">
        <v>4856</v>
      </c>
      <c r="P5" s="98">
        <v>279</v>
      </c>
      <c r="Q5" s="98">
        <v>296</v>
      </c>
      <c r="R5" s="98">
        <v>4259</v>
      </c>
      <c r="S5" s="98">
        <v>393</v>
      </c>
      <c r="T5" s="98">
        <v>180</v>
      </c>
      <c r="U5" s="98">
        <v>1916</v>
      </c>
      <c r="V5" s="98">
        <v>157</v>
      </c>
      <c r="W5" s="98">
        <v>1</v>
      </c>
      <c r="X5" s="98">
        <v>835</v>
      </c>
      <c r="Y5" s="98">
        <v>222</v>
      </c>
      <c r="Z5" s="98">
        <v>27</v>
      </c>
      <c r="AA5" s="98">
        <v>747</v>
      </c>
      <c r="AB5" s="98">
        <v>99</v>
      </c>
      <c r="AC5" s="98">
        <v>3</v>
      </c>
      <c r="AD5" s="98">
        <f>B5+E5+H5+L5+O5+R5+U5+X5+AA5</f>
        <v>47902</v>
      </c>
      <c r="AE5" s="98">
        <f t="shared" ref="AE5:AF7" si="0">C5+F5+I5+M5+P5+S5+V5+Y5+AB5</f>
        <v>3715</v>
      </c>
      <c r="AF5" s="98">
        <f t="shared" si="0"/>
        <v>2569</v>
      </c>
      <c r="AG5" s="98">
        <f>K5</f>
        <v>23</v>
      </c>
      <c r="AH5" s="58"/>
      <c r="AI5" s="58"/>
      <c r="AJ5" s="58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/>
      <c r="DQ5" s="41"/>
      <c r="DR5" s="41"/>
      <c r="DS5" s="41"/>
      <c r="DT5" s="41"/>
      <c r="DU5" s="41"/>
      <c r="DV5" s="41"/>
      <c r="DW5" s="41"/>
      <c r="DX5" s="41"/>
      <c r="DY5" s="41"/>
      <c r="DZ5" s="41"/>
      <c r="EA5" s="41"/>
      <c r="EB5" s="41"/>
      <c r="EC5" s="41"/>
      <c r="ED5" s="41"/>
      <c r="EE5" s="41"/>
      <c r="EF5" s="41"/>
      <c r="EG5" s="41"/>
      <c r="EH5" s="41"/>
      <c r="EI5" s="41"/>
      <c r="EJ5" s="41"/>
      <c r="EK5" s="41"/>
      <c r="EL5" s="41"/>
      <c r="EM5" s="41"/>
      <c r="EN5" s="41"/>
      <c r="EO5" s="41"/>
      <c r="EP5" s="41"/>
      <c r="EQ5" s="41"/>
      <c r="ER5" s="41"/>
      <c r="ES5" s="41"/>
      <c r="ET5" s="41"/>
      <c r="EU5" s="41"/>
      <c r="EV5" s="41"/>
      <c r="EW5" s="41"/>
      <c r="EX5" s="41"/>
      <c r="EY5" s="41"/>
      <c r="EZ5" s="41"/>
      <c r="FA5" s="41"/>
      <c r="FB5" s="41"/>
      <c r="FC5" s="41"/>
      <c r="FD5" s="41"/>
      <c r="FE5" s="41"/>
      <c r="FF5" s="41"/>
      <c r="FG5" s="41"/>
      <c r="FH5" s="41"/>
      <c r="FI5" s="41"/>
      <c r="FJ5" s="41"/>
      <c r="FK5" s="41"/>
      <c r="FL5" s="41"/>
      <c r="FM5" s="41"/>
      <c r="FN5" s="41"/>
      <c r="FO5" s="41"/>
      <c r="FP5" s="41"/>
      <c r="FQ5" s="41"/>
      <c r="FR5" s="41"/>
      <c r="FS5" s="41"/>
      <c r="FT5" s="41"/>
      <c r="FU5" s="41"/>
      <c r="FV5" s="41"/>
      <c r="FW5" s="41"/>
      <c r="FX5" s="41"/>
      <c r="FY5" s="41"/>
      <c r="FZ5" s="41"/>
      <c r="GA5" s="41"/>
      <c r="GB5" s="41"/>
      <c r="GC5" s="41"/>
      <c r="GD5" s="41"/>
      <c r="GE5" s="41"/>
      <c r="GF5" s="41"/>
      <c r="GG5" s="41"/>
      <c r="GH5" s="41"/>
      <c r="GI5" s="41"/>
      <c r="GJ5" s="41"/>
      <c r="GK5" s="41"/>
      <c r="GL5" s="41"/>
      <c r="GM5" s="41"/>
      <c r="GN5" s="41"/>
      <c r="GO5" s="41"/>
      <c r="GP5" s="41"/>
      <c r="GQ5" s="41"/>
      <c r="GR5" s="41"/>
      <c r="GS5" s="41"/>
      <c r="GT5" s="41"/>
      <c r="GU5" s="41"/>
      <c r="GV5" s="41"/>
      <c r="GW5" s="41"/>
      <c r="GX5" s="41"/>
      <c r="GY5" s="41"/>
      <c r="GZ5" s="41"/>
      <c r="HA5" s="41"/>
      <c r="HB5" s="41"/>
      <c r="HC5" s="41"/>
      <c r="HD5" s="41"/>
      <c r="HE5" s="41"/>
      <c r="HF5" s="41"/>
      <c r="HG5" s="41"/>
      <c r="HH5" s="41"/>
      <c r="HI5" s="41"/>
      <c r="HJ5" s="41"/>
      <c r="HK5" s="41"/>
      <c r="HL5" s="41"/>
      <c r="HM5" s="41"/>
      <c r="HN5" s="41"/>
      <c r="HO5" s="41"/>
      <c r="HP5" s="41"/>
      <c r="HQ5" s="41"/>
      <c r="HR5" s="41"/>
      <c r="HS5" s="41"/>
      <c r="HT5" s="41"/>
      <c r="HU5" s="41"/>
      <c r="HV5" s="41"/>
      <c r="HW5" s="41"/>
      <c r="HX5" s="41"/>
      <c r="HY5" s="41"/>
      <c r="HZ5" s="41"/>
      <c r="IA5" s="41"/>
      <c r="IB5" s="41"/>
      <c r="IC5" s="41"/>
      <c r="ID5" s="41"/>
      <c r="IE5" s="41"/>
      <c r="IF5" s="41"/>
      <c r="IG5" s="41"/>
      <c r="IH5" s="41"/>
      <c r="II5" s="41"/>
      <c r="IJ5" s="41"/>
      <c r="IK5" s="41"/>
    </row>
    <row r="6" spans="1:245" s="62" customFormat="1" ht="39.75" customHeight="1">
      <c r="A6" s="61" t="s">
        <v>31</v>
      </c>
      <c r="B6" s="98">
        <v>22314</v>
      </c>
      <c r="C6" s="98">
        <v>1729</v>
      </c>
      <c r="D6" s="98">
        <v>571</v>
      </c>
      <c r="E6" s="98">
        <v>8948</v>
      </c>
      <c r="F6" s="98">
        <v>1174</v>
      </c>
      <c r="G6" s="98">
        <v>437</v>
      </c>
      <c r="H6" s="98">
        <v>16069</v>
      </c>
      <c r="I6" s="98">
        <v>1323</v>
      </c>
      <c r="J6" s="98">
        <v>219</v>
      </c>
      <c r="K6" s="98">
        <v>68</v>
      </c>
      <c r="L6" s="98">
        <v>18084</v>
      </c>
      <c r="M6" s="98">
        <v>1308</v>
      </c>
      <c r="N6" s="98">
        <v>2429</v>
      </c>
      <c r="O6" s="98">
        <v>9376</v>
      </c>
      <c r="P6" s="98">
        <v>538</v>
      </c>
      <c r="Q6" s="98">
        <v>1043</v>
      </c>
      <c r="R6" s="98">
        <v>7731</v>
      </c>
      <c r="S6" s="98">
        <v>769</v>
      </c>
      <c r="T6" s="98">
        <v>386</v>
      </c>
      <c r="U6" s="98">
        <v>2295</v>
      </c>
      <c r="V6" s="98">
        <v>195</v>
      </c>
      <c r="W6" s="98">
        <v>14</v>
      </c>
      <c r="X6" s="98">
        <v>1128</v>
      </c>
      <c r="Y6" s="98">
        <v>327</v>
      </c>
      <c r="Z6" s="98">
        <v>29</v>
      </c>
      <c r="AA6" s="98">
        <v>927</v>
      </c>
      <c r="AB6" s="98">
        <v>123</v>
      </c>
      <c r="AC6" s="98">
        <v>5</v>
      </c>
      <c r="AD6" s="98">
        <f t="shared" ref="AD6:AD7" si="1">B6+E6+H6+L6+O6+R6+U6+X6+AA6</f>
        <v>86872</v>
      </c>
      <c r="AE6" s="98">
        <f t="shared" si="0"/>
        <v>7486</v>
      </c>
      <c r="AF6" s="98">
        <f t="shared" si="0"/>
        <v>5133</v>
      </c>
      <c r="AG6" s="98">
        <f t="shared" ref="AG6:AG8" si="2">K6</f>
        <v>68</v>
      </c>
      <c r="AH6" s="58"/>
      <c r="AI6" s="58"/>
      <c r="AJ6" s="58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1"/>
      <c r="BZ6" s="41"/>
      <c r="CA6" s="41"/>
      <c r="CB6" s="41"/>
      <c r="CC6" s="41"/>
      <c r="CD6" s="41"/>
      <c r="CE6" s="41"/>
      <c r="CF6" s="41"/>
      <c r="CG6" s="41"/>
      <c r="CH6" s="41"/>
      <c r="CI6" s="41"/>
      <c r="CJ6" s="41"/>
      <c r="CK6" s="41"/>
      <c r="CL6" s="41"/>
      <c r="CM6" s="41"/>
      <c r="CN6" s="41"/>
      <c r="CO6" s="41"/>
      <c r="CP6" s="41"/>
      <c r="CQ6" s="41"/>
      <c r="CR6" s="41"/>
      <c r="CS6" s="41"/>
      <c r="CT6" s="41"/>
      <c r="CU6" s="41"/>
      <c r="CV6" s="41"/>
      <c r="CW6" s="41"/>
      <c r="CX6" s="41"/>
      <c r="CY6" s="41"/>
      <c r="CZ6" s="41"/>
      <c r="DA6" s="41"/>
      <c r="DB6" s="41"/>
      <c r="DC6" s="41"/>
      <c r="DD6" s="41"/>
      <c r="DE6" s="41"/>
      <c r="DF6" s="41"/>
      <c r="DG6" s="41"/>
      <c r="DH6" s="41"/>
      <c r="DI6" s="41"/>
      <c r="DJ6" s="41"/>
      <c r="DK6" s="41"/>
      <c r="DL6" s="41"/>
      <c r="DM6" s="41"/>
      <c r="DN6" s="41"/>
      <c r="DO6" s="41"/>
      <c r="DP6" s="41"/>
      <c r="DQ6" s="41"/>
      <c r="DR6" s="41"/>
      <c r="DS6" s="41"/>
      <c r="DT6" s="41"/>
      <c r="DU6" s="41"/>
      <c r="DV6" s="41"/>
      <c r="DW6" s="41"/>
      <c r="DX6" s="41"/>
      <c r="DY6" s="41"/>
      <c r="DZ6" s="41"/>
      <c r="EA6" s="41"/>
      <c r="EB6" s="41"/>
      <c r="EC6" s="41"/>
      <c r="ED6" s="41"/>
      <c r="EE6" s="41"/>
      <c r="EF6" s="41"/>
      <c r="EG6" s="41"/>
      <c r="EH6" s="41"/>
      <c r="EI6" s="41"/>
      <c r="EJ6" s="41"/>
      <c r="EK6" s="41"/>
      <c r="EL6" s="41"/>
      <c r="EM6" s="41"/>
      <c r="EN6" s="41"/>
      <c r="EO6" s="41"/>
      <c r="EP6" s="41"/>
      <c r="EQ6" s="41"/>
      <c r="ER6" s="41"/>
      <c r="ES6" s="41"/>
      <c r="ET6" s="41"/>
      <c r="EU6" s="41"/>
      <c r="EV6" s="41"/>
      <c r="EW6" s="41"/>
      <c r="EX6" s="41"/>
      <c r="EY6" s="41"/>
      <c r="EZ6" s="41"/>
      <c r="FA6" s="41"/>
      <c r="FB6" s="41"/>
      <c r="FC6" s="41"/>
      <c r="FD6" s="41"/>
      <c r="FE6" s="41"/>
      <c r="FF6" s="41"/>
      <c r="FG6" s="41"/>
      <c r="FH6" s="41"/>
      <c r="FI6" s="41"/>
      <c r="FJ6" s="41"/>
      <c r="FK6" s="41"/>
      <c r="FL6" s="41"/>
      <c r="FM6" s="41"/>
      <c r="FN6" s="41"/>
      <c r="FO6" s="41"/>
      <c r="FP6" s="41"/>
      <c r="FQ6" s="41"/>
      <c r="FR6" s="41"/>
      <c r="FS6" s="41"/>
      <c r="FT6" s="41"/>
      <c r="FU6" s="41"/>
      <c r="FV6" s="41"/>
      <c r="FW6" s="41"/>
      <c r="FX6" s="41"/>
      <c r="FY6" s="41"/>
      <c r="FZ6" s="41"/>
      <c r="GA6" s="41"/>
      <c r="GB6" s="41"/>
      <c r="GC6" s="41"/>
      <c r="GD6" s="41"/>
      <c r="GE6" s="41"/>
      <c r="GF6" s="41"/>
      <c r="GG6" s="41"/>
      <c r="GH6" s="41"/>
      <c r="GI6" s="41"/>
      <c r="GJ6" s="41"/>
      <c r="GK6" s="41"/>
      <c r="GL6" s="41"/>
      <c r="GM6" s="41"/>
      <c r="GN6" s="41"/>
      <c r="GO6" s="41"/>
      <c r="GP6" s="41"/>
      <c r="GQ6" s="41"/>
      <c r="GR6" s="41"/>
      <c r="GS6" s="41"/>
      <c r="GT6" s="41"/>
      <c r="GU6" s="41"/>
      <c r="GV6" s="41"/>
      <c r="GW6" s="41"/>
      <c r="GX6" s="41"/>
      <c r="GY6" s="41"/>
      <c r="GZ6" s="41"/>
      <c r="HA6" s="41"/>
      <c r="HB6" s="41"/>
      <c r="HC6" s="41"/>
      <c r="HD6" s="41"/>
      <c r="HE6" s="41"/>
      <c r="HF6" s="41"/>
      <c r="HG6" s="41"/>
      <c r="HH6" s="41"/>
      <c r="HI6" s="41"/>
      <c r="HJ6" s="41"/>
      <c r="HK6" s="41"/>
      <c r="HL6" s="41"/>
      <c r="HM6" s="41"/>
      <c r="HN6" s="41"/>
      <c r="HO6" s="41"/>
      <c r="HP6" s="41"/>
      <c r="HQ6" s="41"/>
      <c r="HR6" s="41"/>
      <c r="HS6" s="41"/>
      <c r="HT6" s="41"/>
      <c r="HU6" s="41"/>
      <c r="HV6" s="41"/>
      <c r="HW6" s="41"/>
      <c r="HX6" s="41"/>
      <c r="HY6" s="41"/>
      <c r="HZ6" s="41"/>
      <c r="IA6" s="41"/>
      <c r="IB6" s="41"/>
      <c r="IC6" s="41"/>
      <c r="ID6" s="41"/>
      <c r="IE6" s="41"/>
      <c r="IF6" s="41"/>
      <c r="IG6" s="41"/>
      <c r="IH6" s="41"/>
      <c r="II6" s="41"/>
      <c r="IJ6" s="41"/>
      <c r="IK6" s="41"/>
    </row>
    <row r="7" spans="1:245" ht="37.5" customHeight="1">
      <c r="A7" s="61" t="s">
        <v>54</v>
      </c>
      <c r="B7" s="98">
        <v>0</v>
      </c>
      <c r="C7" s="98">
        <v>0</v>
      </c>
      <c r="D7" s="98">
        <v>16</v>
      </c>
      <c r="E7" s="98">
        <v>0</v>
      </c>
      <c r="F7" s="98">
        <v>0</v>
      </c>
      <c r="G7" s="98">
        <v>5</v>
      </c>
      <c r="H7" s="98">
        <v>0</v>
      </c>
      <c r="I7" s="98">
        <v>0</v>
      </c>
      <c r="J7" s="98">
        <v>85</v>
      </c>
      <c r="K7" s="98">
        <v>2</v>
      </c>
      <c r="L7" s="98">
        <v>0</v>
      </c>
      <c r="M7" s="98">
        <v>0</v>
      </c>
      <c r="N7" s="98">
        <v>41</v>
      </c>
      <c r="O7" s="98">
        <v>0</v>
      </c>
      <c r="P7" s="98">
        <v>0</v>
      </c>
      <c r="Q7" s="98">
        <v>7</v>
      </c>
      <c r="R7" s="98">
        <v>0</v>
      </c>
      <c r="S7" s="98">
        <v>0</v>
      </c>
      <c r="T7" s="98">
        <v>13</v>
      </c>
      <c r="U7" s="98">
        <v>0</v>
      </c>
      <c r="V7" s="98">
        <v>0</v>
      </c>
      <c r="W7" s="98">
        <v>0</v>
      </c>
      <c r="X7" s="98">
        <v>0</v>
      </c>
      <c r="Y7" s="98">
        <v>0</v>
      </c>
      <c r="Z7" s="98">
        <v>1</v>
      </c>
      <c r="AA7" s="98">
        <v>0</v>
      </c>
      <c r="AB7" s="98">
        <v>0</v>
      </c>
      <c r="AC7" s="98">
        <v>0</v>
      </c>
      <c r="AD7" s="98">
        <f t="shared" si="1"/>
        <v>0</v>
      </c>
      <c r="AE7" s="98">
        <f t="shared" si="0"/>
        <v>0</v>
      </c>
      <c r="AF7" s="98">
        <f t="shared" si="0"/>
        <v>168</v>
      </c>
      <c r="AG7" s="98">
        <f t="shared" si="2"/>
        <v>2</v>
      </c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  <c r="BD7" s="63"/>
      <c r="BE7" s="63"/>
      <c r="BF7" s="63"/>
      <c r="BG7" s="63"/>
      <c r="BH7" s="63"/>
      <c r="BI7" s="63"/>
      <c r="BJ7" s="63"/>
      <c r="BK7" s="63"/>
      <c r="BL7" s="63"/>
      <c r="BM7" s="63"/>
      <c r="BN7" s="63"/>
      <c r="BO7" s="63"/>
      <c r="BP7" s="63"/>
      <c r="BQ7" s="63"/>
      <c r="BR7" s="63"/>
      <c r="BS7" s="63"/>
      <c r="BT7" s="63"/>
      <c r="BU7" s="63"/>
      <c r="BV7" s="63"/>
      <c r="BW7" s="63"/>
      <c r="BX7" s="63"/>
      <c r="BY7" s="63"/>
      <c r="BZ7" s="63"/>
      <c r="CA7" s="63"/>
      <c r="CB7" s="63"/>
      <c r="CC7" s="63"/>
      <c r="CD7" s="63"/>
      <c r="CE7" s="63"/>
      <c r="CF7" s="63"/>
      <c r="CG7" s="63"/>
      <c r="CH7" s="63"/>
      <c r="CI7" s="63"/>
      <c r="CJ7" s="63"/>
      <c r="CK7" s="63"/>
      <c r="CL7" s="63"/>
      <c r="CM7" s="63"/>
      <c r="CN7" s="63"/>
      <c r="CO7" s="63"/>
      <c r="CP7" s="63"/>
      <c r="CQ7" s="63"/>
      <c r="CR7" s="63"/>
      <c r="CS7" s="63"/>
      <c r="CT7" s="63"/>
      <c r="CU7" s="63"/>
      <c r="CV7" s="63"/>
      <c r="CW7" s="63"/>
      <c r="CX7" s="63"/>
      <c r="CY7" s="63"/>
      <c r="CZ7" s="63"/>
      <c r="DA7" s="63"/>
      <c r="DB7" s="63"/>
      <c r="DC7" s="63"/>
      <c r="DD7" s="63"/>
      <c r="DE7" s="63"/>
      <c r="DF7" s="63"/>
      <c r="DG7" s="63"/>
      <c r="DH7" s="63"/>
      <c r="DI7" s="63"/>
      <c r="DJ7" s="63"/>
      <c r="DK7" s="63"/>
      <c r="DL7" s="63"/>
      <c r="DM7" s="63"/>
      <c r="DN7" s="63"/>
      <c r="DO7" s="63"/>
      <c r="DP7" s="63"/>
      <c r="DQ7" s="63"/>
      <c r="DR7" s="63"/>
      <c r="DS7" s="63"/>
      <c r="DT7" s="63"/>
      <c r="DU7" s="63"/>
      <c r="DV7" s="63"/>
      <c r="DW7" s="63"/>
      <c r="DX7" s="63"/>
      <c r="DY7" s="63"/>
      <c r="DZ7" s="63"/>
      <c r="EA7" s="63"/>
      <c r="EB7" s="63"/>
      <c r="EC7" s="63"/>
      <c r="ED7" s="63"/>
      <c r="EE7" s="63"/>
      <c r="EF7" s="63"/>
      <c r="EG7" s="63"/>
      <c r="EH7" s="63"/>
      <c r="EI7" s="63"/>
      <c r="EJ7" s="63"/>
      <c r="EK7" s="63"/>
      <c r="EL7" s="63"/>
      <c r="EM7" s="63"/>
      <c r="EN7" s="63"/>
      <c r="EO7" s="63"/>
      <c r="EP7" s="63"/>
      <c r="EQ7" s="63"/>
      <c r="ER7" s="63"/>
      <c r="ES7" s="63"/>
      <c r="ET7" s="63"/>
      <c r="EU7" s="63"/>
      <c r="EV7" s="63"/>
      <c r="EW7" s="63"/>
      <c r="EX7" s="63"/>
      <c r="EY7" s="63"/>
      <c r="EZ7" s="63"/>
      <c r="FA7" s="63"/>
      <c r="FB7" s="63"/>
      <c r="FC7" s="63"/>
      <c r="FD7" s="63"/>
      <c r="FE7" s="63"/>
      <c r="FF7" s="63"/>
      <c r="FG7" s="63"/>
      <c r="FH7" s="63"/>
      <c r="FI7" s="63"/>
      <c r="FJ7" s="63"/>
      <c r="FK7" s="63"/>
      <c r="FL7" s="63"/>
      <c r="FM7" s="63"/>
      <c r="FN7" s="63"/>
      <c r="FO7" s="63"/>
      <c r="FP7" s="63"/>
      <c r="FQ7" s="63"/>
      <c r="FR7" s="63"/>
      <c r="FS7" s="63"/>
      <c r="FT7" s="63"/>
      <c r="FU7" s="63"/>
      <c r="FV7" s="63"/>
      <c r="FW7" s="63"/>
      <c r="FX7" s="63"/>
      <c r="FY7" s="63"/>
      <c r="FZ7" s="63"/>
      <c r="GA7" s="63"/>
      <c r="GB7" s="63"/>
      <c r="GC7" s="63"/>
      <c r="GD7" s="63"/>
      <c r="GE7" s="63"/>
      <c r="GF7" s="63"/>
      <c r="GG7" s="63"/>
      <c r="GH7" s="63"/>
      <c r="GI7" s="63"/>
      <c r="GJ7" s="63"/>
      <c r="GK7" s="63"/>
      <c r="GL7" s="63"/>
      <c r="GM7" s="63"/>
      <c r="GN7" s="63"/>
      <c r="GO7" s="63"/>
      <c r="GP7" s="63"/>
      <c r="GQ7" s="63"/>
      <c r="GR7" s="63"/>
      <c r="GS7" s="63"/>
      <c r="GT7" s="63"/>
      <c r="GU7" s="63"/>
      <c r="GV7" s="63"/>
      <c r="GW7" s="63"/>
      <c r="GX7" s="63"/>
      <c r="GY7" s="63"/>
      <c r="GZ7" s="63"/>
      <c r="HA7" s="63"/>
      <c r="HB7" s="63"/>
      <c r="HC7" s="63"/>
      <c r="HD7" s="63"/>
      <c r="HE7" s="63"/>
      <c r="HF7" s="63"/>
      <c r="HG7" s="63"/>
      <c r="HH7" s="63"/>
      <c r="HI7" s="63"/>
      <c r="HJ7" s="63"/>
      <c r="HK7" s="63"/>
      <c r="HL7" s="63"/>
      <c r="HM7" s="63"/>
      <c r="HN7" s="63"/>
      <c r="HO7" s="63"/>
      <c r="HP7" s="63"/>
      <c r="HQ7" s="63"/>
      <c r="HR7" s="63"/>
      <c r="HS7" s="63"/>
      <c r="HT7" s="63"/>
      <c r="HU7" s="63"/>
      <c r="HV7" s="63"/>
      <c r="HW7" s="63"/>
      <c r="HX7" s="63"/>
      <c r="HY7" s="63"/>
      <c r="HZ7" s="63"/>
      <c r="IA7" s="63"/>
      <c r="IB7" s="63"/>
      <c r="IC7" s="63"/>
      <c r="ID7" s="63"/>
      <c r="IE7" s="63"/>
      <c r="IF7" s="63"/>
      <c r="IG7" s="63"/>
      <c r="IH7" s="63"/>
      <c r="II7" s="63"/>
      <c r="IJ7" s="63"/>
      <c r="IK7" s="63"/>
    </row>
    <row r="8" spans="1:245" s="62" customFormat="1" ht="43.5" customHeight="1">
      <c r="A8" s="61" t="s">
        <v>33</v>
      </c>
      <c r="B8" s="98">
        <v>34067</v>
      </c>
      <c r="C8" s="98">
        <v>2496</v>
      </c>
      <c r="D8" s="98">
        <v>788</v>
      </c>
      <c r="E8" s="98">
        <v>13800</v>
      </c>
      <c r="F8" s="98">
        <v>1766</v>
      </c>
      <c r="G8" s="98">
        <v>516</v>
      </c>
      <c r="H8" s="98">
        <v>24890</v>
      </c>
      <c r="I8" s="98">
        <v>1952</v>
      </c>
      <c r="J8" s="98">
        <v>956</v>
      </c>
      <c r="K8" s="98">
        <v>93</v>
      </c>
      <c r="L8" s="98">
        <v>27947</v>
      </c>
      <c r="M8" s="98">
        <v>1885</v>
      </c>
      <c r="N8" s="98">
        <v>3605</v>
      </c>
      <c r="O8" s="98">
        <v>14232</v>
      </c>
      <c r="P8" s="98">
        <v>817</v>
      </c>
      <c r="Q8" s="98">
        <v>1346</v>
      </c>
      <c r="R8" s="98">
        <v>11990</v>
      </c>
      <c r="S8" s="98">
        <v>1162</v>
      </c>
      <c r="T8" s="98">
        <v>579</v>
      </c>
      <c r="U8" s="98">
        <v>4211</v>
      </c>
      <c r="V8" s="98">
        <v>352</v>
      </c>
      <c r="W8" s="98">
        <v>15</v>
      </c>
      <c r="X8" s="98">
        <v>1963</v>
      </c>
      <c r="Y8" s="98">
        <v>549</v>
      </c>
      <c r="Z8" s="98">
        <v>57</v>
      </c>
      <c r="AA8" s="98">
        <v>1674</v>
      </c>
      <c r="AB8" s="98">
        <v>222</v>
      </c>
      <c r="AC8" s="98">
        <v>8</v>
      </c>
      <c r="AD8" s="98">
        <f>B8+E8+H8+L8+O8+R8+U8+X8+AA8</f>
        <v>134774</v>
      </c>
      <c r="AE8" s="98">
        <f t="shared" ref="AE8" si="3">C8+F8+I8+M8+P8+S8+V8+Y8+AB8</f>
        <v>11201</v>
      </c>
      <c r="AF8" s="98">
        <f t="shared" ref="AF8" si="4">D8+G8+J8+N8+Q8+T8+W8+Z8+AC8</f>
        <v>7870</v>
      </c>
      <c r="AG8" s="98">
        <f t="shared" si="2"/>
        <v>93</v>
      </c>
      <c r="AH8" s="58"/>
      <c r="AI8" s="58"/>
      <c r="AJ8" s="58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41"/>
      <c r="BC8" s="41"/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1"/>
      <c r="BZ8" s="41"/>
      <c r="CA8" s="41"/>
      <c r="CB8" s="41"/>
      <c r="CC8" s="41"/>
      <c r="CD8" s="41"/>
      <c r="CE8" s="41"/>
      <c r="CF8" s="41"/>
      <c r="CG8" s="41"/>
      <c r="CH8" s="41"/>
      <c r="CI8" s="41"/>
      <c r="CJ8" s="41"/>
      <c r="CK8" s="41"/>
      <c r="CL8" s="41"/>
      <c r="CM8" s="41"/>
      <c r="CN8" s="41"/>
      <c r="CO8" s="41"/>
      <c r="CP8" s="41"/>
      <c r="CQ8" s="41"/>
      <c r="CR8" s="41"/>
      <c r="CS8" s="41"/>
      <c r="CT8" s="41"/>
      <c r="CU8" s="41"/>
      <c r="CV8" s="41"/>
      <c r="CW8" s="41"/>
      <c r="CX8" s="41"/>
      <c r="CY8" s="41"/>
      <c r="CZ8" s="41"/>
      <c r="DA8" s="41"/>
      <c r="DB8" s="41"/>
      <c r="DC8" s="41"/>
      <c r="DD8" s="41"/>
      <c r="DE8" s="41"/>
      <c r="DF8" s="41"/>
      <c r="DG8" s="41"/>
      <c r="DH8" s="41"/>
      <c r="DI8" s="41"/>
      <c r="DJ8" s="41"/>
      <c r="DK8" s="41"/>
      <c r="DL8" s="41"/>
      <c r="DM8" s="41"/>
      <c r="DN8" s="41"/>
      <c r="DO8" s="41"/>
      <c r="DP8" s="41"/>
      <c r="DQ8" s="41"/>
      <c r="DR8" s="41"/>
      <c r="DS8" s="41"/>
      <c r="DT8" s="41"/>
      <c r="DU8" s="41"/>
      <c r="DV8" s="41"/>
      <c r="DW8" s="41"/>
      <c r="DX8" s="41"/>
      <c r="DY8" s="41"/>
      <c r="DZ8" s="41"/>
      <c r="EA8" s="41"/>
      <c r="EB8" s="41"/>
      <c r="EC8" s="41"/>
      <c r="ED8" s="41"/>
      <c r="EE8" s="41"/>
      <c r="EF8" s="41"/>
      <c r="EG8" s="41"/>
      <c r="EH8" s="41"/>
      <c r="EI8" s="41"/>
      <c r="EJ8" s="41"/>
      <c r="EK8" s="41"/>
      <c r="EL8" s="41"/>
      <c r="EM8" s="41"/>
      <c r="EN8" s="41"/>
      <c r="EO8" s="41"/>
      <c r="EP8" s="41"/>
      <c r="EQ8" s="41"/>
      <c r="ER8" s="41"/>
      <c r="ES8" s="41"/>
      <c r="ET8" s="41"/>
      <c r="EU8" s="41"/>
      <c r="EV8" s="41"/>
      <c r="EW8" s="41"/>
      <c r="EX8" s="41"/>
      <c r="EY8" s="41"/>
      <c r="EZ8" s="41"/>
      <c r="FA8" s="41"/>
      <c r="FB8" s="41"/>
      <c r="FC8" s="41"/>
      <c r="FD8" s="41"/>
      <c r="FE8" s="41"/>
      <c r="FF8" s="41"/>
      <c r="FG8" s="41"/>
      <c r="FH8" s="41"/>
      <c r="FI8" s="41"/>
      <c r="FJ8" s="41"/>
      <c r="FK8" s="41"/>
      <c r="FL8" s="41"/>
      <c r="FM8" s="41"/>
      <c r="FN8" s="41"/>
      <c r="FO8" s="41"/>
      <c r="FP8" s="41"/>
      <c r="FQ8" s="41"/>
      <c r="FR8" s="41"/>
      <c r="FS8" s="41"/>
      <c r="FT8" s="41"/>
      <c r="FU8" s="41"/>
      <c r="FV8" s="41"/>
      <c r="FW8" s="41"/>
      <c r="FX8" s="41"/>
      <c r="FY8" s="41"/>
      <c r="FZ8" s="41"/>
      <c r="GA8" s="41"/>
      <c r="GB8" s="41"/>
      <c r="GC8" s="41"/>
      <c r="GD8" s="41"/>
      <c r="GE8" s="41"/>
      <c r="GF8" s="41"/>
      <c r="GG8" s="41"/>
      <c r="GH8" s="41"/>
      <c r="GI8" s="41"/>
      <c r="GJ8" s="41"/>
      <c r="GK8" s="41"/>
      <c r="GL8" s="41"/>
      <c r="GM8" s="41"/>
      <c r="GN8" s="41"/>
      <c r="GO8" s="41"/>
      <c r="GP8" s="41"/>
      <c r="GQ8" s="41"/>
      <c r="GR8" s="41"/>
      <c r="GS8" s="41"/>
      <c r="GT8" s="41"/>
      <c r="GU8" s="41"/>
      <c r="GV8" s="41"/>
      <c r="GW8" s="41"/>
      <c r="GX8" s="41"/>
      <c r="GY8" s="41"/>
      <c r="GZ8" s="41"/>
      <c r="HA8" s="41"/>
      <c r="HB8" s="41"/>
      <c r="HC8" s="41"/>
      <c r="HD8" s="41"/>
      <c r="HE8" s="41"/>
      <c r="HF8" s="41"/>
      <c r="HG8" s="41"/>
      <c r="HH8" s="41"/>
      <c r="HI8" s="41"/>
      <c r="HJ8" s="41"/>
      <c r="HK8" s="41"/>
      <c r="HL8" s="41"/>
      <c r="HM8" s="41"/>
      <c r="HN8" s="41"/>
      <c r="HO8" s="41"/>
      <c r="HP8" s="41"/>
      <c r="HQ8" s="41"/>
      <c r="HR8" s="41"/>
      <c r="HS8" s="41"/>
      <c r="HT8" s="41"/>
      <c r="HU8" s="41"/>
      <c r="HV8" s="41"/>
      <c r="HW8" s="41"/>
      <c r="HX8" s="41"/>
      <c r="HY8" s="41"/>
      <c r="HZ8" s="41"/>
      <c r="IA8" s="41"/>
      <c r="IB8" s="41"/>
      <c r="IC8" s="41"/>
      <c r="ID8" s="41"/>
      <c r="IE8" s="41"/>
      <c r="IF8" s="41"/>
      <c r="IG8" s="41"/>
      <c r="IH8" s="41"/>
      <c r="II8" s="41"/>
      <c r="IJ8" s="41"/>
      <c r="IK8" s="41"/>
    </row>
    <row r="9" spans="1:245" s="64" customFormat="1" ht="15" customHeight="1"/>
  </sheetData>
  <mergeCells count="13">
    <mergeCell ref="X3:Z3"/>
    <mergeCell ref="AA3:AC3"/>
    <mergeCell ref="AD3:AG3"/>
    <mergeCell ref="A1:AG1"/>
    <mergeCell ref="A2:AG2"/>
    <mergeCell ref="A3:A4"/>
    <mergeCell ref="B3:D3"/>
    <mergeCell ref="E3:G3"/>
    <mergeCell ref="H3:K3"/>
    <mergeCell ref="L3:N3"/>
    <mergeCell ref="O3:Q3"/>
    <mergeCell ref="R3:T3"/>
    <mergeCell ref="U3:W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51" orientation="landscape" r:id="rId1"/>
  <headerFooter alignWithMargins="0">
    <oddHeader>&amp;R&amp;"Times New Roman,Regular"&amp;12Таблица №2.2.2-ПОД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AG9"/>
  <sheetViews>
    <sheetView showGridLines="0" zoomScale="80" zoomScaleNormal="80" workbookViewId="0">
      <selection sqref="A1:AG1"/>
    </sheetView>
  </sheetViews>
  <sheetFormatPr defaultColWidth="9.140625" defaultRowHeight="15"/>
  <cols>
    <col min="1" max="1" width="47.140625" style="58" customWidth="1"/>
    <col min="2" max="10" width="8" style="58" customWidth="1"/>
    <col min="11" max="11" width="9.5703125" style="58" bestFit="1" customWidth="1"/>
    <col min="12" max="19" width="8" style="58" customWidth="1"/>
    <col min="20" max="20" width="8.28515625" style="58" customWidth="1"/>
    <col min="21" max="22" width="8" style="58" customWidth="1"/>
    <col min="23" max="23" width="8.5703125" style="58" customWidth="1"/>
    <col min="24" max="32" width="8" style="58" customWidth="1"/>
    <col min="33" max="33" width="9.5703125" style="58" bestFit="1" customWidth="1"/>
    <col min="34" max="16384" width="9.140625" style="58"/>
  </cols>
  <sheetData>
    <row r="1" spans="1:33" ht="23.25" customHeight="1">
      <c r="A1" s="138" t="s">
        <v>84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</row>
    <row r="2" spans="1:33" ht="15" customHeight="1">
      <c r="A2" s="167" t="s">
        <v>21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  <c r="V2" s="167"/>
      <c r="W2" s="167"/>
      <c r="X2" s="167"/>
      <c r="Y2" s="167"/>
      <c r="Z2" s="167"/>
      <c r="AA2" s="167"/>
      <c r="AB2" s="167"/>
      <c r="AC2" s="167"/>
      <c r="AD2" s="167"/>
      <c r="AE2" s="167"/>
      <c r="AF2" s="167"/>
      <c r="AG2" s="167"/>
    </row>
    <row r="3" spans="1:33" s="59" customFormat="1" ht="45" customHeight="1">
      <c r="A3" s="159" t="s">
        <v>66</v>
      </c>
      <c r="B3" s="135" t="s">
        <v>2</v>
      </c>
      <c r="C3" s="135"/>
      <c r="D3" s="168"/>
      <c r="E3" s="135" t="s">
        <v>34</v>
      </c>
      <c r="F3" s="135"/>
      <c r="G3" s="168"/>
      <c r="H3" s="144" t="s">
        <v>94</v>
      </c>
      <c r="I3" s="158"/>
      <c r="J3" s="158"/>
      <c r="K3" s="145"/>
      <c r="L3" s="135" t="s">
        <v>4</v>
      </c>
      <c r="M3" s="135"/>
      <c r="N3" s="169"/>
      <c r="O3" s="144" t="s">
        <v>86</v>
      </c>
      <c r="P3" s="158"/>
      <c r="Q3" s="165"/>
      <c r="R3" s="135" t="s">
        <v>35</v>
      </c>
      <c r="S3" s="135"/>
      <c r="T3" s="169"/>
      <c r="U3" s="135" t="s">
        <v>19</v>
      </c>
      <c r="V3" s="135"/>
      <c r="W3" s="169"/>
      <c r="X3" s="144" t="s">
        <v>5</v>
      </c>
      <c r="Y3" s="158"/>
      <c r="Z3" s="145"/>
      <c r="AA3" s="144" t="s">
        <v>53</v>
      </c>
      <c r="AB3" s="158"/>
      <c r="AC3" s="145"/>
      <c r="AD3" s="144" t="s">
        <v>24</v>
      </c>
      <c r="AE3" s="158"/>
      <c r="AF3" s="158"/>
      <c r="AG3" s="145"/>
    </row>
    <row r="4" spans="1:33" ht="24.75" customHeight="1">
      <c r="A4" s="160"/>
      <c r="B4" s="60" t="s">
        <v>22</v>
      </c>
      <c r="C4" s="60" t="s">
        <v>23</v>
      </c>
      <c r="D4" s="60" t="s">
        <v>15</v>
      </c>
      <c r="E4" s="60" t="s">
        <v>22</v>
      </c>
      <c r="F4" s="60" t="s">
        <v>23</v>
      </c>
      <c r="G4" s="60" t="s">
        <v>15</v>
      </c>
      <c r="H4" s="60" t="s">
        <v>22</v>
      </c>
      <c r="I4" s="60" t="s">
        <v>23</v>
      </c>
      <c r="J4" s="60" t="s">
        <v>15</v>
      </c>
      <c r="K4" s="60" t="s">
        <v>41</v>
      </c>
      <c r="L4" s="60" t="s">
        <v>22</v>
      </c>
      <c r="M4" s="60" t="s">
        <v>23</v>
      </c>
      <c r="N4" s="60" t="s">
        <v>15</v>
      </c>
      <c r="O4" s="60" t="s">
        <v>22</v>
      </c>
      <c r="P4" s="60" t="s">
        <v>23</v>
      </c>
      <c r="Q4" s="60" t="s">
        <v>15</v>
      </c>
      <c r="R4" s="60" t="s">
        <v>22</v>
      </c>
      <c r="S4" s="60" t="s">
        <v>23</v>
      </c>
      <c r="T4" s="60" t="s">
        <v>15</v>
      </c>
      <c r="U4" s="60" t="s">
        <v>22</v>
      </c>
      <c r="V4" s="60" t="s">
        <v>23</v>
      </c>
      <c r="W4" s="60" t="s">
        <v>15</v>
      </c>
      <c r="X4" s="60" t="s">
        <v>22</v>
      </c>
      <c r="Y4" s="60" t="s">
        <v>23</v>
      </c>
      <c r="Z4" s="60" t="s">
        <v>15</v>
      </c>
      <c r="AA4" s="60" t="s">
        <v>22</v>
      </c>
      <c r="AB4" s="60" t="s">
        <v>23</v>
      </c>
      <c r="AC4" s="60" t="s">
        <v>15</v>
      </c>
      <c r="AD4" s="60" t="s">
        <v>22</v>
      </c>
      <c r="AE4" s="60" t="s">
        <v>23</v>
      </c>
      <c r="AF4" s="60" t="s">
        <v>15</v>
      </c>
      <c r="AG4" s="60" t="s">
        <v>41</v>
      </c>
    </row>
    <row r="5" spans="1:33" s="41" customFormat="1" ht="39.950000000000003" customHeight="1">
      <c r="A5" s="61" t="s">
        <v>30</v>
      </c>
      <c r="B5" s="57">
        <v>34.5</v>
      </c>
      <c r="C5" s="57">
        <v>30.73</v>
      </c>
      <c r="D5" s="57">
        <v>25.51</v>
      </c>
      <c r="E5" s="57">
        <v>35.159999999999997</v>
      </c>
      <c r="F5" s="57">
        <v>33.520000000000003</v>
      </c>
      <c r="G5" s="57">
        <v>14.34</v>
      </c>
      <c r="H5" s="57">
        <v>35.44</v>
      </c>
      <c r="I5" s="57">
        <v>32.22</v>
      </c>
      <c r="J5" s="57">
        <v>68.2</v>
      </c>
      <c r="K5" s="57">
        <v>24.73</v>
      </c>
      <c r="L5" s="57">
        <v>35.29</v>
      </c>
      <c r="M5" s="57">
        <v>30.61</v>
      </c>
      <c r="N5" s="57">
        <v>31.48</v>
      </c>
      <c r="O5" s="57">
        <v>34.119999999999997</v>
      </c>
      <c r="P5" s="57">
        <v>34.15</v>
      </c>
      <c r="Q5" s="57">
        <v>21.99</v>
      </c>
      <c r="R5" s="57">
        <v>35.520000000000003</v>
      </c>
      <c r="S5" s="57">
        <v>33.82</v>
      </c>
      <c r="T5" s="57">
        <v>31.09</v>
      </c>
      <c r="U5" s="57">
        <v>45.5</v>
      </c>
      <c r="V5" s="57">
        <v>44.6</v>
      </c>
      <c r="W5" s="57">
        <v>6.67</v>
      </c>
      <c r="X5" s="57">
        <v>42.54</v>
      </c>
      <c r="Y5" s="57">
        <v>40.44</v>
      </c>
      <c r="Z5" s="57">
        <v>47.37</v>
      </c>
      <c r="AA5" s="57">
        <v>44.62</v>
      </c>
      <c r="AB5" s="57">
        <v>44.59</v>
      </c>
      <c r="AC5" s="57">
        <v>37.5</v>
      </c>
      <c r="AD5" s="57">
        <v>35.880000000000003</v>
      </c>
      <c r="AE5" s="57">
        <v>33.840000000000003</v>
      </c>
      <c r="AF5" s="57">
        <v>27.02</v>
      </c>
      <c r="AG5" s="57">
        <v>30.99</v>
      </c>
    </row>
    <row r="6" spans="1:33" s="41" customFormat="1" ht="39" customHeight="1">
      <c r="A6" s="61" t="s">
        <v>31</v>
      </c>
      <c r="B6" s="57">
        <v>65.5</v>
      </c>
      <c r="C6" s="57">
        <v>69.27</v>
      </c>
      <c r="D6" s="57">
        <v>72.459999999999994</v>
      </c>
      <c r="E6" s="57">
        <v>64.84</v>
      </c>
      <c r="F6" s="57">
        <v>66.48</v>
      </c>
      <c r="G6" s="57">
        <v>84.69</v>
      </c>
      <c r="H6" s="57">
        <v>64.56</v>
      </c>
      <c r="I6" s="57">
        <v>67.78</v>
      </c>
      <c r="J6" s="57">
        <v>22.91</v>
      </c>
      <c r="K6" s="57">
        <v>73.12</v>
      </c>
      <c r="L6" s="57">
        <v>64.709999999999994</v>
      </c>
      <c r="M6" s="57">
        <v>69.39</v>
      </c>
      <c r="N6" s="57">
        <v>67.38</v>
      </c>
      <c r="O6" s="57">
        <v>65.88</v>
      </c>
      <c r="P6" s="57">
        <v>65.849999999999994</v>
      </c>
      <c r="Q6" s="57">
        <v>77.489999999999995</v>
      </c>
      <c r="R6" s="57">
        <v>64.48</v>
      </c>
      <c r="S6" s="57">
        <v>66.180000000000007</v>
      </c>
      <c r="T6" s="57">
        <v>66.67</v>
      </c>
      <c r="U6" s="57">
        <v>54.5</v>
      </c>
      <c r="V6" s="57">
        <v>55.4</v>
      </c>
      <c r="W6" s="57">
        <v>93.33</v>
      </c>
      <c r="X6" s="57">
        <v>57.46</v>
      </c>
      <c r="Y6" s="57">
        <v>59.56</v>
      </c>
      <c r="Z6" s="57">
        <v>50.88</v>
      </c>
      <c r="AA6" s="57">
        <v>55.38</v>
      </c>
      <c r="AB6" s="57">
        <v>55.41</v>
      </c>
      <c r="AC6" s="57">
        <v>62.5</v>
      </c>
      <c r="AD6" s="57">
        <v>64.12</v>
      </c>
      <c r="AE6" s="57">
        <v>66.16</v>
      </c>
      <c r="AF6" s="70">
        <v>71.05</v>
      </c>
      <c r="AG6" s="57">
        <v>67.599999999999994</v>
      </c>
    </row>
    <row r="7" spans="1:33" ht="39.950000000000003" customHeight="1">
      <c r="A7" s="61" t="s">
        <v>32</v>
      </c>
      <c r="B7" s="57">
        <v>0</v>
      </c>
      <c r="C7" s="57">
        <v>0</v>
      </c>
      <c r="D7" s="57">
        <v>2.0299999999999998</v>
      </c>
      <c r="E7" s="57">
        <v>0</v>
      </c>
      <c r="F7" s="57">
        <v>0</v>
      </c>
      <c r="G7" s="57">
        <v>0.97</v>
      </c>
      <c r="H7" s="57">
        <v>0</v>
      </c>
      <c r="I7" s="57">
        <v>0</v>
      </c>
      <c r="J7" s="57">
        <v>8.89</v>
      </c>
      <c r="K7" s="57">
        <v>2.15</v>
      </c>
      <c r="L7" s="57">
        <v>0</v>
      </c>
      <c r="M7" s="57">
        <v>0</v>
      </c>
      <c r="N7" s="57">
        <v>1.1399999999999999</v>
      </c>
      <c r="O7" s="57">
        <v>0</v>
      </c>
      <c r="P7" s="57">
        <v>0</v>
      </c>
      <c r="Q7" s="57">
        <v>0.52</v>
      </c>
      <c r="R7" s="57">
        <v>0</v>
      </c>
      <c r="S7" s="57">
        <v>0</v>
      </c>
      <c r="T7" s="57">
        <v>2.2400000000000002</v>
      </c>
      <c r="U7" s="57">
        <v>0</v>
      </c>
      <c r="V7" s="57">
        <v>0</v>
      </c>
      <c r="W7" s="57">
        <v>0</v>
      </c>
      <c r="X7" s="57">
        <v>0</v>
      </c>
      <c r="Y7" s="57">
        <v>0</v>
      </c>
      <c r="Z7" s="57">
        <v>1.75</v>
      </c>
      <c r="AA7" s="57">
        <v>0</v>
      </c>
      <c r="AB7" s="57">
        <v>0</v>
      </c>
      <c r="AC7" s="57">
        <v>0</v>
      </c>
      <c r="AD7" s="57">
        <v>0</v>
      </c>
      <c r="AE7" s="57">
        <v>0</v>
      </c>
      <c r="AF7" s="70">
        <v>1.93</v>
      </c>
      <c r="AG7" s="57">
        <v>1.41</v>
      </c>
    </row>
    <row r="8" spans="1:33" s="41" customFormat="1" ht="39.950000000000003" customHeight="1">
      <c r="A8" s="61" t="s">
        <v>33</v>
      </c>
      <c r="B8" s="81">
        <f>SUM(B5:B7)</f>
        <v>100</v>
      </c>
      <c r="C8" s="81">
        <f t="shared" ref="C8" si="0">SUM(C5:C7)</f>
        <v>100</v>
      </c>
      <c r="D8" s="81">
        <f t="shared" ref="D8" si="1">SUM(D5:D7)</f>
        <v>100</v>
      </c>
      <c r="E8" s="81">
        <f t="shared" ref="E8" si="2">SUM(E5:E7)</f>
        <v>100</v>
      </c>
      <c r="F8" s="81">
        <f t="shared" ref="F8" si="3">SUM(F5:F7)</f>
        <v>100</v>
      </c>
      <c r="G8" s="81">
        <f t="shared" ref="G8" si="4">SUM(G5:G7)</f>
        <v>100</v>
      </c>
      <c r="H8" s="81">
        <f t="shared" ref="H8" si="5">SUM(H5:H7)</f>
        <v>100</v>
      </c>
      <c r="I8" s="81">
        <f t="shared" ref="I8" si="6">SUM(I5:I7)</f>
        <v>100</v>
      </c>
      <c r="J8" s="81">
        <f t="shared" ref="J8" si="7">SUM(J5:J7)</f>
        <v>100</v>
      </c>
      <c r="K8" s="81">
        <f t="shared" ref="K8" si="8">SUM(K5:K7)</f>
        <v>100.00000000000001</v>
      </c>
      <c r="L8" s="81">
        <f t="shared" ref="L8" si="9">SUM(L5:L7)</f>
        <v>100</v>
      </c>
      <c r="M8" s="81">
        <f t="shared" ref="M8" si="10">SUM(M5:M7)</f>
        <v>100</v>
      </c>
      <c r="N8" s="81">
        <f t="shared" ref="N8" si="11">SUM(N5:N7)</f>
        <v>100</v>
      </c>
      <c r="O8" s="81">
        <f t="shared" ref="O8" si="12">SUM(O5:O7)</f>
        <v>100</v>
      </c>
      <c r="P8" s="81">
        <f t="shared" ref="P8" si="13">SUM(P5:P7)</f>
        <v>100</v>
      </c>
      <c r="Q8" s="81">
        <f t="shared" ref="Q8" si="14">SUM(Q5:Q7)</f>
        <v>99.999999999999986</v>
      </c>
      <c r="R8" s="81">
        <f t="shared" ref="R8" si="15">SUM(R5:R7)</f>
        <v>100</v>
      </c>
      <c r="S8" s="81">
        <f t="shared" ref="S8" si="16">SUM(S5:S7)</f>
        <v>100</v>
      </c>
      <c r="T8" s="81">
        <f t="shared" ref="T8" si="17">SUM(T5:T7)</f>
        <v>100</v>
      </c>
      <c r="U8" s="81">
        <f t="shared" ref="U8" si="18">SUM(U5:U7)</f>
        <v>100</v>
      </c>
      <c r="V8" s="81">
        <f t="shared" ref="V8" si="19">SUM(V5:V7)</f>
        <v>100</v>
      </c>
      <c r="W8" s="81">
        <f t="shared" ref="W8" si="20">SUM(W5:W7)</f>
        <v>100</v>
      </c>
      <c r="X8" s="81">
        <f t="shared" ref="X8" si="21">SUM(X5:X7)</f>
        <v>100</v>
      </c>
      <c r="Y8" s="81">
        <f t="shared" ref="Y8" si="22">SUM(Y5:Y7)</f>
        <v>100</v>
      </c>
      <c r="Z8" s="81">
        <f t="shared" ref="Z8" si="23">SUM(Z5:Z7)</f>
        <v>100</v>
      </c>
      <c r="AA8" s="81">
        <f t="shared" ref="AA8" si="24">SUM(AA5:AA7)</f>
        <v>100</v>
      </c>
      <c r="AB8" s="81">
        <f t="shared" ref="AB8" si="25">SUM(AB5:AB7)</f>
        <v>100</v>
      </c>
      <c r="AC8" s="81">
        <f t="shared" ref="AC8" si="26">SUM(AC5:AC7)</f>
        <v>100</v>
      </c>
      <c r="AD8" s="81">
        <f t="shared" ref="AD8" si="27">SUM(AD5:AD7)</f>
        <v>100</v>
      </c>
      <c r="AE8" s="81">
        <f t="shared" ref="AE8" si="28">SUM(AE5:AE7)</f>
        <v>100</v>
      </c>
      <c r="AF8" s="81">
        <f t="shared" ref="AF8" si="29">SUM(AF5:AF7)</f>
        <v>100</v>
      </c>
      <c r="AG8" s="81">
        <f t="shared" ref="AG8" si="30">SUM(AG5:AG7)</f>
        <v>99.999999999999986</v>
      </c>
    </row>
    <row r="9" spans="1:33"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71"/>
      <c r="AG9" s="71"/>
    </row>
  </sheetData>
  <mergeCells count="13">
    <mergeCell ref="X3:Z3"/>
    <mergeCell ref="AA3:AC3"/>
    <mergeCell ref="AD3:AG3"/>
    <mergeCell ref="A1:AG1"/>
    <mergeCell ref="A2:AG2"/>
    <mergeCell ref="A3:A4"/>
    <mergeCell ref="B3:D3"/>
    <mergeCell ref="E3:G3"/>
    <mergeCell ref="H3:K3"/>
    <mergeCell ref="L3:N3"/>
    <mergeCell ref="O3:Q3"/>
    <mergeCell ref="R3:T3"/>
    <mergeCell ref="U3:W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48" orientation="landscape" r:id="rId1"/>
  <headerFooter alignWithMargins="0">
    <oddHeader>&amp;R&amp;"Times New Roman,Regular"&amp;12Таблица №2.2.3-ПОД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K19"/>
  <sheetViews>
    <sheetView showGridLines="0" topLeftCell="A7" zoomScale="90" zoomScaleNormal="90" workbookViewId="0">
      <selection sqref="A1:K1"/>
    </sheetView>
  </sheetViews>
  <sheetFormatPr defaultColWidth="9.140625" defaultRowHeight="13.5" customHeight="1"/>
  <cols>
    <col min="1" max="1" width="59.42578125" style="11" customWidth="1"/>
    <col min="2" max="8" width="12.42578125" style="9" customWidth="1"/>
    <col min="9" max="11" width="10.140625" style="9" bestFit="1" customWidth="1"/>
    <col min="12" max="16384" width="9.140625" style="9"/>
  </cols>
  <sheetData>
    <row r="1" spans="1:11" ht="40.5" customHeight="1">
      <c r="A1" s="170" t="s">
        <v>36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</row>
    <row r="2" spans="1:11" ht="13.5" customHeight="1">
      <c r="A2" s="29"/>
      <c r="B2" s="12"/>
    </row>
    <row r="3" spans="1:11" ht="30.75" customHeight="1">
      <c r="A3" s="175" t="s">
        <v>60</v>
      </c>
      <c r="B3" s="105">
        <v>2020</v>
      </c>
      <c r="C3" s="177">
        <v>2021</v>
      </c>
      <c r="D3" s="178"/>
      <c r="E3" s="178"/>
      <c r="F3" s="178"/>
      <c r="G3" s="178"/>
      <c r="H3" s="178"/>
      <c r="I3" s="178"/>
      <c r="J3" s="178"/>
      <c r="K3" s="179"/>
    </row>
    <row r="4" spans="1:11" ht="32.25" customHeight="1">
      <c r="A4" s="176"/>
      <c r="B4" s="106">
        <v>12</v>
      </c>
      <c r="C4" s="106">
        <v>1</v>
      </c>
      <c r="D4" s="106">
        <v>2</v>
      </c>
      <c r="E4" s="106">
        <v>3</v>
      </c>
      <c r="F4" s="106">
        <v>4</v>
      </c>
      <c r="G4" s="106">
        <v>5</v>
      </c>
      <c r="H4" s="106">
        <v>6</v>
      </c>
      <c r="I4" s="106">
        <v>7</v>
      </c>
      <c r="J4" s="106">
        <v>8</v>
      </c>
      <c r="K4" s="106">
        <v>9</v>
      </c>
    </row>
    <row r="5" spans="1:11" ht="35.1" customHeight="1">
      <c r="A5" s="14" t="s">
        <v>17</v>
      </c>
      <c r="B5" s="123">
        <v>1197814</v>
      </c>
      <c r="C5" s="123">
        <v>1197112</v>
      </c>
      <c r="D5" s="123">
        <v>1200861</v>
      </c>
      <c r="E5" s="123">
        <v>1199416</v>
      </c>
      <c r="F5" s="123">
        <v>1198340</v>
      </c>
      <c r="G5" s="123">
        <v>1201016</v>
      </c>
      <c r="H5" s="123">
        <v>1199078</v>
      </c>
      <c r="I5" s="123">
        <v>1195157</v>
      </c>
      <c r="J5" s="123">
        <v>1199831</v>
      </c>
      <c r="K5" s="123">
        <v>1199493</v>
      </c>
    </row>
    <row r="6" spans="1:11" ht="35.1" customHeight="1">
      <c r="A6" s="14" t="s">
        <v>18</v>
      </c>
      <c r="B6" s="123">
        <v>501557</v>
      </c>
      <c r="C6" s="123">
        <v>501365</v>
      </c>
      <c r="D6" s="123">
        <v>499455</v>
      </c>
      <c r="E6" s="123">
        <v>499157</v>
      </c>
      <c r="F6" s="123">
        <v>498857</v>
      </c>
      <c r="G6" s="123">
        <v>494881</v>
      </c>
      <c r="H6" s="123">
        <v>494383</v>
      </c>
      <c r="I6" s="123">
        <v>493206</v>
      </c>
      <c r="J6" s="123">
        <v>490060</v>
      </c>
      <c r="K6" s="123">
        <v>490063</v>
      </c>
    </row>
    <row r="7" spans="1:11" ht="35.1" customHeight="1">
      <c r="A7" s="124" t="s">
        <v>89</v>
      </c>
      <c r="B7" s="123">
        <v>814197</v>
      </c>
      <c r="C7" s="123">
        <v>813601</v>
      </c>
      <c r="D7" s="123">
        <v>828560</v>
      </c>
      <c r="E7" s="123">
        <v>828502</v>
      </c>
      <c r="F7" s="123">
        <v>827447</v>
      </c>
      <c r="G7" s="123">
        <v>846255</v>
      </c>
      <c r="H7" s="123">
        <v>844549</v>
      </c>
      <c r="I7" s="123">
        <v>841749</v>
      </c>
      <c r="J7" s="123">
        <v>859776</v>
      </c>
      <c r="K7" s="123">
        <v>859416</v>
      </c>
    </row>
    <row r="8" spans="1:11" ht="35.1" customHeight="1">
      <c r="A8" s="14" t="s">
        <v>4</v>
      </c>
      <c r="B8" s="123">
        <v>1046742</v>
      </c>
      <c r="C8" s="123">
        <v>1045309</v>
      </c>
      <c r="D8" s="123">
        <v>1044793</v>
      </c>
      <c r="E8" s="123">
        <v>1043892</v>
      </c>
      <c r="F8" s="123">
        <v>1042428</v>
      </c>
      <c r="G8" s="123">
        <v>1041345</v>
      </c>
      <c r="H8" s="123">
        <v>1040029</v>
      </c>
      <c r="I8" s="123">
        <v>1037381</v>
      </c>
      <c r="J8" s="123">
        <v>1035685</v>
      </c>
      <c r="K8" s="123">
        <v>1035686</v>
      </c>
    </row>
    <row r="9" spans="1:11" ht="35.1" customHeight="1">
      <c r="A9" s="34" t="s">
        <v>95</v>
      </c>
      <c r="B9" s="123">
        <v>411962</v>
      </c>
      <c r="C9" s="123">
        <v>411540</v>
      </c>
      <c r="D9" s="123">
        <v>412860</v>
      </c>
      <c r="E9" s="123">
        <v>412543</v>
      </c>
      <c r="F9" s="123">
        <v>411951</v>
      </c>
      <c r="G9" s="123">
        <v>409063</v>
      </c>
      <c r="H9" s="123">
        <v>408491</v>
      </c>
      <c r="I9" s="123">
        <v>407398</v>
      </c>
      <c r="J9" s="123">
        <v>404863</v>
      </c>
      <c r="K9" s="123">
        <v>404752</v>
      </c>
    </row>
    <row r="10" spans="1:11" ht="34.5" customHeight="1">
      <c r="A10" s="124" t="s">
        <v>87</v>
      </c>
      <c r="B10" s="123">
        <v>416865</v>
      </c>
      <c r="C10" s="123">
        <v>416691</v>
      </c>
      <c r="D10" s="123">
        <v>414438</v>
      </c>
      <c r="E10" s="123">
        <v>414166</v>
      </c>
      <c r="F10" s="123">
        <v>413934</v>
      </c>
      <c r="G10" s="123">
        <v>410406</v>
      </c>
      <c r="H10" s="123">
        <v>409888</v>
      </c>
      <c r="I10" s="123">
        <v>408926</v>
      </c>
      <c r="J10" s="123">
        <v>406160</v>
      </c>
      <c r="K10" s="123">
        <v>406133</v>
      </c>
    </row>
    <row r="11" spans="1:11" ht="35.1" customHeight="1">
      <c r="A11" s="32" t="s">
        <v>91</v>
      </c>
      <c r="B11" s="123">
        <v>223258</v>
      </c>
      <c r="C11" s="123">
        <v>223215</v>
      </c>
      <c r="D11" s="123">
        <v>223425</v>
      </c>
      <c r="E11" s="123">
        <v>223451</v>
      </c>
      <c r="F11" s="123">
        <v>223437</v>
      </c>
      <c r="G11" s="123">
        <v>223433</v>
      </c>
      <c r="H11" s="123">
        <v>223442</v>
      </c>
      <c r="I11" s="123">
        <v>223352</v>
      </c>
      <c r="J11" s="123">
        <v>223656</v>
      </c>
      <c r="K11" s="123">
        <v>223687</v>
      </c>
    </row>
    <row r="12" spans="1:11" ht="35.1" customHeight="1">
      <c r="A12" s="28" t="s">
        <v>5</v>
      </c>
      <c r="B12" s="123">
        <v>120927</v>
      </c>
      <c r="C12" s="123">
        <v>120891</v>
      </c>
      <c r="D12" s="123">
        <v>123734</v>
      </c>
      <c r="E12" s="123">
        <v>123724</v>
      </c>
      <c r="F12" s="123">
        <v>123719</v>
      </c>
      <c r="G12" s="123">
        <v>124799</v>
      </c>
      <c r="H12" s="123">
        <v>124814</v>
      </c>
      <c r="I12" s="123">
        <v>124735</v>
      </c>
      <c r="J12" s="123">
        <v>125652</v>
      </c>
      <c r="K12" s="123">
        <v>125730</v>
      </c>
    </row>
    <row r="13" spans="1:11" ht="35.1" customHeight="1">
      <c r="A13" s="28" t="s">
        <v>40</v>
      </c>
      <c r="B13" s="123">
        <v>85817</v>
      </c>
      <c r="C13" s="123">
        <v>85807</v>
      </c>
      <c r="D13" s="123">
        <v>84957</v>
      </c>
      <c r="E13" s="123">
        <v>84931</v>
      </c>
      <c r="F13" s="123">
        <v>84905</v>
      </c>
      <c r="G13" s="123">
        <v>83433</v>
      </c>
      <c r="H13" s="123">
        <v>83406</v>
      </c>
      <c r="I13" s="123">
        <v>83336</v>
      </c>
      <c r="J13" s="123">
        <v>82443</v>
      </c>
      <c r="K13" s="123">
        <v>82452</v>
      </c>
    </row>
    <row r="14" spans="1:11" ht="35.1" customHeight="1">
      <c r="A14" s="31" t="s">
        <v>24</v>
      </c>
      <c r="B14" s="123">
        <v>4819139</v>
      </c>
      <c r="C14" s="123">
        <v>4815531</v>
      </c>
      <c r="D14" s="123">
        <v>4833083</v>
      </c>
      <c r="E14" s="123">
        <v>4829782</v>
      </c>
      <c r="F14" s="123">
        <v>4825018</v>
      </c>
      <c r="G14" s="123">
        <v>4834631</v>
      </c>
      <c r="H14" s="123">
        <v>4828080</v>
      </c>
      <c r="I14" s="123">
        <v>4815240</v>
      </c>
      <c r="J14" s="123">
        <v>4828126</v>
      </c>
      <c r="K14" s="123">
        <v>4827412</v>
      </c>
    </row>
    <row r="15" spans="1:11" ht="18.75" customHeight="1">
      <c r="A15" s="10"/>
      <c r="B15" s="120"/>
      <c r="C15" s="120"/>
      <c r="D15" s="120"/>
      <c r="E15" s="120"/>
      <c r="F15" s="120"/>
      <c r="G15" s="120"/>
      <c r="H15" s="120"/>
    </row>
    <row r="16" spans="1:11" ht="21" customHeight="1">
      <c r="A16" s="172" t="s">
        <v>37</v>
      </c>
      <c r="B16" s="173"/>
      <c r="C16" s="173"/>
      <c r="D16" s="173"/>
    </row>
    <row r="17" spans="1:5" ht="21" customHeight="1">
      <c r="A17" s="172" t="s">
        <v>52</v>
      </c>
      <c r="B17" s="174"/>
      <c r="C17" s="174"/>
      <c r="D17" s="174"/>
    </row>
    <row r="18" spans="1:5" ht="21" customHeight="1">
      <c r="A18" s="171" t="s">
        <v>38</v>
      </c>
      <c r="B18" s="171"/>
      <c r="C18" s="171"/>
      <c r="D18" s="171"/>
      <c r="E18" s="171"/>
    </row>
    <row r="19" spans="1:5" ht="13.5" customHeight="1">
      <c r="B19" s="74"/>
      <c r="C19" s="74"/>
      <c r="D19" s="74"/>
    </row>
  </sheetData>
  <mergeCells count="6">
    <mergeCell ref="A1:K1"/>
    <mergeCell ref="A18:E18"/>
    <mergeCell ref="A16:D16"/>
    <mergeCell ref="A17:D17"/>
    <mergeCell ref="A3:A4"/>
    <mergeCell ref="C3:K3"/>
  </mergeCells>
  <phoneticPr fontId="0" type="noConversion"/>
  <printOptions horizontalCentered="1" verticalCentered="1"/>
  <pageMargins left="0.19685039370078741" right="0.19685039370078741" top="0.6692913385826772" bottom="0.47244094488188981" header="0.31496062992125984" footer="0.19685039370078741"/>
  <pageSetup paperSize="9" scale="64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>
    <pageSetUpPr fitToPage="1"/>
  </sheetPr>
  <dimension ref="A1:K14"/>
  <sheetViews>
    <sheetView showGridLines="0" zoomScale="90" zoomScaleNormal="90" workbookViewId="0">
      <selection sqref="A1:K1"/>
    </sheetView>
  </sheetViews>
  <sheetFormatPr defaultColWidth="9.140625" defaultRowHeight="13.5" customHeight="1"/>
  <cols>
    <col min="1" max="1" width="58.28515625" style="16" customWidth="1"/>
    <col min="2" max="5" width="10.42578125" style="12" customWidth="1"/>
    <col min="6" max="16384" width="9.140625" style="12"/>
  </cols>
  <sheetData>
    <row r="1" spans="1:11" ht="42" customHeight="1">
      <c r="A1" s="185" t="s">
        <v>72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</row>
    <row r="2" spans="1:11" ht="18.75" customHeight="1">
      <c r="B2" s="90"/>
      <c r="C2" s="91"/>
      <c r="D2" s="91"/>
      <c r="K2" s="94" t="s">
        <v>21</v>
      </c>
    </row>
    <row r="3" spans="1:11" ht="33.75" customHeight="1">
      <c r="A3" s="180" t="s">
        <v>67</v>
      </c>
      <c r="B3" s="73">
        <v>2020</v>
      </c>
      <c r="C3" s="182">
        <v>2021</v>
      </c>
      <c r="D3" s="183"/>
      <c r="E3" s="183"/>
      <c r="F3" s="183"/>
      <c r="G3" s="183"/>
      <c r="H3" s="183"/>
      <c r="I3" s="183"/>
      <c r="J3" s="183"/>
      <c r="K3" s="184"/>
    </row>
    <row r="4" spans="1:11" ht="27.75" customHeight="1">
      <c r="A4" s="181"/>
      <c r="B4" s="13">
        <v>12</v>
      </c>
      <c r="C4" s="13">
        <v>1</v>
      </c>
      <c r="D4" s="13">
        <v>2</v>
      </c>
      <c r="E4" s="13">
        <v>3</v>
      </c>
      <c r="F4" s="13">
        <v>4</v>
      </c>
      <c r="G4" s="13">
        <v>5</v>
      </c>
      <c r="H4" s="13">
        <v>6</v>
      </c>
      <c r="I4" s="13">
        <v>7</v>
      </c>
      <c r="J4" s="13">
        <v>8</v>
      </c>
      <c r="K4" s="13">
        <v>9</v>
      </c>
    </row>
    <row r="5" spans="1:11" ht="35.1" customHeight="1">
      <c r="A5" s="14" t="s">
        <v>48</v>
      </c>
      <c r="B5" s="15">
        <v>24.86</v>
      </c>
      <c r="C5" s="66">
        <v>24.86</v>
      </c>
      <c r="D5" s="66">
        <v>24.85</v>
      </c>
      <c r="E5" s="15">
        <v>24.83</v>
      </c>
      <c r="F5" s="15">
        <v>24.84</v>
      </c>
      <c r="G5" s="15">
        <v>24.84</v>
      </c>
      <c r="H5" s="15">
        <v>24.84</v>
      </c>
      <c r="I5" s="15">
        <v>24.82</v>
      </c>
      <c r="J5" s="15">
        <v>24.85</v>
      </c>
      <c r="K5" s="15">
        <v>24.85</v>
      </c>
    </row>
    <row r="6" spans="1:11" ht="35.1" customHeight="1">
      <c r="A6" s="14" t="s">
        <v>49</v>
      </c>
      <c r="B6" s="15">
        <v>10.41</v>
      </c>
      <c r="C6" s="66">
        <v>10.41</v>
      </c>
      <c r="D6" s="66">
        <v>10.33</v>
      </c>
      <c r="E6" s="15">
        <v>10.34</v>
      </c>
      <c r="F6" s="15">
        <v>10.34</v>
      </c>
      <c r="G6" s="15">
        <v>10.24</v>
      </c>
      <c r="H6" s="15">
        <v>10.24</v>
      </c>
      <c r="I6" s="15">
        <v>10.24</v>
      </c>
      <c r="J6" s="15">
        <v>10.15</v>
      </c>
      <c r="K6" s="15">
        <v>10.15</v>
      </c>
    </row>
    <row r="7" spans="1:11" ht="35.1" customHeight="1">
      <c r="A7" s="124" t="s">
        <v>98</v>
      </c>
      <c r="B7" s="15">
        <v>16.89</v>
      </c>
      <c r="C7" s="66">
        <v>16.899999999999999</v>
      </c>
      <c r="D7" s="66">
        <v>17.14</v>
      </c>
      <c r="E7" s="15">
        <v>17.149999999999999</v>
      </c>
      <c r="F7" s="15">
        <v>17.149999999999999</v>
      </c>
      <c r="G7" s="15">
        <v>17.5</v>
      </c>
      <c r="H7" s="15">
        <v>17.489999999999998</v>
      </c>
      <c r="I7" s="15">
        <v>17.48</v>
      </c>
      <c r="J7" s="15">
        <v>17.809999999999999</v>
      </c>
      <c r="K7" s="15">
        <v>17.8</v>
      </c>
    </row>
    <row r="8" spans="1:11" ht="35.1" customHeight="1">
      <c r="A8" s="14" t="s">
        <v>47</v>
      </c>
      <c r="B8" s="15">
        <v>21.72</v>
      </c>
      <c r="C8" s="66">
        <v>21.71</v>
      </c>
      <c r="D8" s="66">
        <v>21.62</v>
      </c>
      <c r="E8" s="15">
        <v>21.61</v>
      </c>
      <c r="F8" s="15">
        <v>21.6</v>
      </c>
      <c r="G8" s="15">
        <v>21.54</v>
      </c>
      <c r="H8" s="15">
        <v>21.54</v>
      </c>
      <c r="I8" s="15">
        <v>21.55</v>
      </c>
      <c r="J8" s="15">
        <v>21.45</v>
      </c>
      <c r="K8" s="15">
        <v>21.45</v>
      </c>
    </row>
    <row r="9" spans="1:11" ht="35.1" customHeight="1">
      <c r="A9" s="124" t="s">
        <v>97</v>
      </c>
      <c r="B9" s="15">
        <v>8.5500000000000007</v>
      </c>
      <c r="C9" s="66">
        <v>8.5500000000000007</v>
      </c>
      <c r="D9" s="66">
        <v>8.5399999999999991</v>
      </c>
      <c r="E9" s="15">
        <v>8.5399999999999991</v>
      </c>
      <c r="F9" s="15">
        <v>8.5399999999999991</v>
      </c>
      <c r="G9" s="15">
        <v>8.4600000000000009</v>
      </c>
      <c r="H9" s="15">
        <v>8.4600000000000009</v>
      </c>
      <c r="I9" s="15">
        <v>8.4600000000000009</v>
      </c>
      <c r="J9" s="15">
        <v>8.39</v>
      </c>
      <c r="K9" s="15">
        <v>8.39</v>
      </c>
    </row>
    <row r="10" spans="1:11" ht="35.1" customHeight="1">
      <c r="A10" s="124" t="s">
        <v>99</v>
      </c>
      <c r="B10" s="15">
        <v>8.65</v>
      </c>
      <c r="C10" s="66">
        <v>8.65</v>
      </c>
      <c r="D10" s="66">
        <v>8.58</v>
      </c>
      <c r="E10" s="15">
        <v>8.58</v>
      </c>
      <c r="F10" s="15">
        <v>8.58</v>
      </c>
      <c r="G10" s="15">
        <v>8.49</v>
      </c>
      <c r="H10" s="15">
        <v>8.49</v>
      </c>
      <c r="I10" s="15">
        <v>8.49</v>
      </c>
      <c r="J10" s="15">
        <v>8.41</v>
      </c>
      <c r="K10" s="15">
        <v>8.41</v>
      </c>
    </row>
    <row r="11" spans="1:11" ht="35.1" customHeight="1">
      <c r="A11" s="72" t="s">
        <v>96</v>
      </c>
      <c r="B11" s="15">
        <v>4.63</v>
      </c>
      <c r="C11" s="66">
        <v>4.63</v>
      </c>
      <c r="D11" s="66">
        <v>4.62</v>
      </c>
      <c r="E11" s="15">
        <v>4.63</v>
      </c>
      <c r="F11" s="15">
        <v>4.63</v>
      </c>
      <c r="G11" s="15">
        <v>4.62</v>
      </c>
      <c r="H11" s="15">
        <v>4.63</v>
      </c>
      <c r="I11" s="15">
        <v>4.6399999999999997</v>
      </c>
      <c r="J11" s="15">
        <v>4.63</v>
      </c>
      <c r="K11" s="15">
        <v>4.63</v>
      </c>
    </row>
    <row r="12" spans="1:11" ht="34.5" customHeight="1">
      <c r="A12" s="3" t="s">
        <v>50</v>
      </c>
      <c r="B12" s="15">
        <v>2.5099999999999998</v>
      </c>
      <c r="C12" s="66">
        <v>2.5099999999999998</v>
      </c>
      <c r="D12" s="66">
        <v>2.56</v>
      </c>
      <c r="E12" s="15">
        <v>2.56</v>
      </c>
      <c r="F12" s="15">
        <v>2.56</v>
      </c>
      <c r="G12" s="15">
        <v>2.58</v>
      </c>
      <c r="H12" s="15">
        <v>2.58</v>
      </c>
      <c r="I12" s="15">
        <v>2.59</v>
      </c>
      <c r="J12" s="15">
        <v>2.6</v>
      </c>
      <c r="K12" s="15">
        <v>2.61</v>
      </c>
    </row>
    <row r="13" spans="1:11" ht="34.5" customHeight="1">
      <c r="A13" s="28" t="s">
        <v>51</v>
      </c>
      <c r="B13" s="15">
        <v>1.78</v>
      </c>
      <c r="C13" s="66">
        <v>1.78</v>
      </c>
      <c r="D13" s="66">
        <v>1.76</v>
      </c>
      <c r="E13" s="15">
        <v>1.76</v>
      </c>
      <c r="F13" s="15">
        <v>1.76</v>
      </c>
      <c r="G13" s="15">
        <v>1.73</v>
      </c>
      <c r="H13" s="15">
        <v>1.73</v>
      </c>
      <c r="I13" s="15">
        <v>1.73</v>
      </c>
      <c r="J13" s="15">
        <v>1.71</v>
      </c>
      <c r="K13" s="15">
        <v>1.71</v>
      </c>
    </row>
    <row r="14" spans="1:11" ht="35.1" customHeight="1">
      <c r="A14" s="31" t="s">
        <v>24</v>
      </c>
      <c r="B14" s="15">
        <v>100</v>
      </c>
      <c r="C14" s="15">
        <v>100</v>
      </c>
      <c r="D14" s="15">
        <v>100</v>
      </c>
      <c r="E14" s="15">
        <v>100</v>
      </c>
      <c r="F14" s="15">
        <v>100</v>
      </c>
      <c r="G14" s="15">
        <v>100.00000000000001</v>
      </c>
      <c r="H14" s="15">
        <v>99.999999999999986</v>
      </c>
      <c r="I14" s="15">
        <v>100.00000000000001</v>
      </c>
      <c r="J14" s="15">
        <v>99.999999999999986</v>
      </c>
      <c r="K14" s="15">
        <v>99.999999999999986</v>
      </c>
    </row>
  </sheetData>
  <mergeCells count="3">
    <mergeCell ref="A3:A4"/>
    <mergeCell ref="C3:K3"/>
    <mergeCell ref="A1:K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76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</vt:vector>
  </HeadingPairs>
  <TitlesOfParts>
    <vt:vector size="20" baseType="lpstr">
      <vt:lpstr>Таблица №1-ПОД </vt:lpstr>
      <vt:lpstr>Таблица №2-ПОД</vt:lpstr>
      <vt:lpstr>Таблица №2.1-ПОД</vt:lpstr>
      <vt:lpstr>Таблица № 2.2-ПОД</vt:lpstr>
      <vt:lpstr>Таблица №2.2.1-ПОД</vt:lpstr>
      <vt:lpstr>Таблица №2.2.2-ПОД</vt:lpstr>
      <vt:lpstr>Таблица №2.2.3-ПОД</vt:lpstr>
      <vt:lpstr>Таблица №1-ОФ</vt:lpstr>
      <vt:lpstr>Таблица №1.1-ОФ</vt:lpstr>
      <vt:lpstr>Таблица№1.2-ОФ</vt:lpstr>
      <vt:lpstr>Таблица №1.2.1-ОФ</vt:lpstr>
      <vt:lpstr>Таблица№1.2.2-ОФ</vt:lpstr>
      <vt:lpstr>Таблица№ 2-ОФ</vt:lpstr>
      <vt:lpstr>Таблица №2.1-ОФ</vt:lpstr>
      <vt:lpstr>Таблица №2.2-ОФ</vt:lpstr>
      <vt:lpstr>Таблица №2.2.1-ОФ </vt:lpstr>
      <vt:lpstr>Графика №1 </vt:lpstr>
      <vt:lpstr>Графика №2</vt:lpstr>
      <vt:lpstr>Графика №3 </vt:lpstr>
      <vt:lpstr>Графика №4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</cp:lastModifiedBy>
  <cp:lastPrinted>2020-02-21T09:58:37Z</cp:lastPrinted>
  <dcterms:created xsi:type="dcterms:W3CDTF">2008-05-09T10:07:54Z</dcterms:created>
  <dcterms:modified xsi:type="dcterms:W3CDTF">2021-11-19T08:13:25Z</dcterms:modified>
</cp:coreProperties>
</file>