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rvFile\Shared Folders\Public\Actuary\IBNR\2021\Q3\"/>
    </mc:Choice>
  </mc:AlternateContent>
  <bookViews>
    <workbookView xWindow="0" yWindow="0" windowWidth="21600" windowHeight="9330" tabRatio="935"/>
  </bookViews>
  <sheets>
    <sheet name="Описание на групите" sheetId="7079" r:id="rId1"/>
    <sheet name="Платени" sheetId="7059" r:id="rId2"/>
    <sheet name="Платени (1)" sheetId="7071" r:id="rId3"/>
    <sheet name="Платени (2)" sheetId="7072" r:id="rId4"/>
    <sheet name="Платени (3)" sheetId="7073" r:id="rId5"/>
    <sheet name="Платени (4)" sheetId="7074" r:id="rId6"/>
    <sheet name="Платени брой" sheetId="7060" r:id="rId7"/>
    <sheet name="Платени брой (1)" sheetId="7063" r:id="rId8"/>
    <sheet name="Платени брой (2)" sheetId="7064" r:id="rId9"/>
    <sheet name="Платени брой (3)" sheetId="7065" r:id="rId10"/>
    <sheet name="Платени брой (4)" sheetId="7066" r:id="rId11"/>
    <sheet name="Предявени" sheetId="7061" r:id="rId12"/>
    <sheet name="Предявени (1)" sheetId="7075" r:id="rId13"/>
    <sheet name="Предявени (2)" sheetId="7076" r:id="rId14"/>
    <sheet name="Предявени (3)" sheetId="7077" r:id="rId15"/>
    <sheet name="Предявени (4)" sheetId="7078" r:id="rId16"/>
    <sheet name="Предявени брой" sheetId="7062" r:id="rId17"/>
    <sheet name="Предявени брой (1)" sheetId="7067" r:id="rId18"/>
    <sheet name="Предявени брой (2)" sheetId="7068" r:id="rId19"/>
    <sheet name="Предявени брой (3)" sheetId="7069" r:id="rId20"/>
    <sheet name="Предявени брой (4)" sheetId="7070" r:id="rId21"/>
  </sheets>
  <definedNames>
    <definedName name="_xlnm.Print_Area" localSheetId="1">Платени!$A$1:$AO$83</definedName>
    <definedName name="_xlnm.Print_Area" localSheetId="6">'Платени брой'!$A$1:$AO$84</definedName>
    <definedName name="_xlnm.Print_Area" localSheetId="7">'Платени брой (1)'!$A$1:$AO$84</definedName>
    <definedName name="_xlnm.Print_Area" localSheetId="8">'Платени брой (2)'!$A$1:$AO$84</definedName>
    <definedName name="_xlnm.Print_Area" localSheetId="9">'Платени брой (3)'!$A$1:$AO$84</definedName>
    <definedName name="_xlnm.Print_Area" localSheetId="10">'Платени брой (4)'!$A$1:$AO$84</definedName>
    <definedName name="_xlnm.Print_Area" localSheetId="11">Предявени!$A$1:$AM$84</definedName>
    <definedName name="_xlnm.Print_Area" localSheetId="12">'Предявени (1)'!$A$1:$AM$84</definedName>
    <definedName name="_xlnm.Print_Area" localSheetId="13">'Предявени (2)'!$A$1:$AM$84</definedName>
    <definedName name="_xlnm.Print_Area" localSheetId="14">'Предявени (3)'!$A$1:$AM$84</definedName>
    <definedName name="_xlnm.Print_Area" localSheetId="15">'Предявени (4)'!$A$1:$AM$84</definedName>
    <definedName name="_xlnm.Print_Area" localSheetId="16">'Предявени брой'!$A$1:$AM$84</definedName>
    <definedName name="_xlnm.Print_Area" localSheetId="17">'Предявени брой (1)'!$A$1:$AM$84</definedName>
    <definedName name="_xlnm.Print_Area" localSheetId="18">'Предявени брой (2)'!$A$1:$AM$84</definedName>
    <definedName name="_xlnm.Print_Area" localSheetId="19">'Предявени брой (3)'!$A$1:$AM$84</definedName>
    <definedName name="_xlnm.Print_Area" localSheetId="20">'Предявени брой (4)'!$A$1:$AM$84</definedName>
  </definedNames>
  <calcPr calcId="162913"/>
</workbook>
</file>

<file path=xl/calcChain.xml><?xml version="1.0" encoding="utf-8"?>
<calcChain xmlns="http://schemas.openxmlformats.org/spreadsheetml/2006/main">
  <c r="AO84" i="7071" l="1"/>
  <c r="Q42" i="7071" l="1"/>
  <c r="AE42" i="7071"/>
  <c r="AE13" i="7071" s="1"/>
  <c r="O42" i="7071"/>
  <c r="O29" i="7071" s="1"/>
  <c r="C42" i="7071"/>
  <c r="C41" i="7071" s="1"/>
  <c r="D41" i="7071" s="1"/>
  <c r="E41" i="7071" s="1"/>
  <c r="AD42" i="7071"/>
  <c r="AD14" i="7071" s="1"/>
  <c r="R42" i="7071"/>
  <c r="R26" i="7071" s="1"/>
  <c r="N42" i="7071"/>
  <c r="N30" i="7071" s="1"/>
  <c r="O30" i="7071" s="1"/>
  <c r="J42" i="7071"/>
  <c r="J34" i="7071" s="1"/>
  <c r="AN60" i="7060"/>
  <c r="AE82" i="7060"/>
  <c r="AE53" i="7060" s="1"/>
  <c r="AA82" i="7060"/>
  <c r="AA57" i="7060" s="1"/>
  <c r="W82" i="7060"/>
  <c r="W61" i="7060" s="1"/>
  <c r="O82" i="7060"/>
  <c r="O69" i="7060" s="1"/>
  <c r="K82" i="7060"/>
  <c r="K73" i="7060" s="1"/>
  <c r="C82" i="7060"/>
  <c r="C81" i="7060" s="1"/>
  <c r="AH82" i="7060"/>
  <c r="AH50" i="7060" s="1"/>
  <c r="AN47" i="7060"/>
  <c r="AJ82" i="7060"/>
  <c r="AJ48" i="7060" s="1"/>
  <c r="AF82" i="7060"/>
  <c r="AF52" i="7060" s="1"/>
  <c r="AB82" i="7060"/>
  <c r="AB56" i="7060" s="1"/>
  <c r="T82" i="7060"/>
  <c r="T64" i="7060" s="1"/>
  <c r="P82" i="7060"/>
  <c r="P68" i="7060" s="1"/>
  <c r="L82" i="7060"/>
  <c r="L72" i="7060" s="1"/>
  <c r="I82" i="7060"/>
  <c r="I75" i="7060" s="1"/>
  <c r="D82" i="7060"/>
  <c r="D80" i="7060" s="1"/>
  <c r="AN40" i="7060"/>
  <c r="AN35" i="7060"/>
  <c r="AN27" i="7060"/>
  <c r="AN24" i="7060"/>
  <c r="AN11" i="7060"/>
  <c r="AC42" i="7060"/>
  <c r="AC15" i="7060" s="1"/>
  <c r="Y42" i="7060"/>
  <c r="Y19" i="7060" s="1"/>
  <c r="U42" i="7060"/>
  <c r="U23" i="7060" s="1"/>
  <c r="M42" i="7060"/>
  <c r="M31" i="7060" s="1"/>
  <c r="I42" i="7060"/>
  <c r="I35" i="7060" s="1"/>
  <c r="E42" i="7060"/>
  <c r="E39" i="7060" s="1"/>
  <c r="AN8" i="7060"/>
  <c r="AH42" i="7060"/>
  <c r="AH10" i="7060" s="1"/>
  <c r="AD42" i="7060"/>
  <c r="AD14" i="7060" s="1"/>
  <c r="V42" i="7060"/>
  <c r="V22" i="7060" s="1"/>
  <c r="R42" i="7060"/>
  <c r="R26" i="7060" s="1"/>
  <c r="N42" i="7060"/>
  <c r="N30" i="7060" s="1"/>
  <c r="J42" i="7060"/>
  <c r="J34" i="7060" s="1"/>
  <c r="F42" i="7060"/>
  <c r="F38" i="7060" s="1"/>
  <c r="AB42" i="7061"/>
  <c r="T42" i="7061"/>
  <c r="T24" i="7061" s="1"/>
  <c r="U24" i="7061" s="1"/>
  <c r="AG42" i="7061"/>
  <c r="AG11" i="7061" s="1"/>
  <c r="AH11" i="7061" s="1"/>
  <c r="AI11" i="7061" s="1"/>
  <c r="AJ11" i="7061" s="1"/>
  <c r="AC42" i="7061"/>
  <c r="AC15" i="7061" s="1"/>
  <c r="W42" i="7061"/>
  <c r="W21" i="7061" s="1"/>
  <c r="AE42" i="7061"/>
  <c r="AD42" i="7061"/>
  <c r="AD14" i="7061" s="1"/>
  <c r="V42" i="7061"/>
  <c r="AN22" i="7072"/>
  <c r="AN81" i="7073"/>
  <c r="AN73" i="7073"/>
  <c r="AN65" i="7073"/>
  <c r="AN58" i="7073"/>
  <c r="AN50" i="7073"/>
  <c r="AN38" i="7073"/>
  <c r="AN37" i="7073"/>
  <c r="AN29" i="7073"/>
  <c r="AN22" i="7073"/>
  <c r="AN21" i="7073"/>
  <c r="AN14" i="7073"/>
  <c r="AL6" i="7077"/>
  <c r="AM6" i="7077" s="1"/>
  <c r="AN73" i="7074"/>
  <c r="AN65" i="7074"/>
  <c r="AN57" i="7074"/>
  <c r="AN50" i="7074"/>
  <c r="AN38" i="7074"/>
  <c r="AN37" i="7074"/>
  <c r="AN30" i="7074"/>
  <c r="AN29" i="7074"/>
  <c r="AN22" i="7074"/>
  <c r="AN21" i="7074"/>
  <c r="AN13" i="7074"/>
  <c r="AN78" i="7060"/>
  <c r="AN77" i="7060"/>
  <c r="AN69" i="7060"/>
  <c r="AN62" i="7060"/>
  <c r="AN54" i="7060"/>
  <c r="AN53" i="7060"/>
  <c r="AE82" i="7062"/>
  <c r="AE53" i="7062" s="1"/>
  <c r="AA82" i="7062"/>
  <c r="AA57" i="7062" s="1"/>
  <c r="S82" i="7062"/>
  <c r="S65" i="7062" s="1"/>
  <c r="AF82" i="7062"/>
  <c r="AF52" i="7062" s="1"/>
  <c r="AB82" i="7062"/>
  <c r="P82" i="7062"/>
  <c r="P68" i="7062" s="1"/>
  <c r="AH82" i="7062"/>
  <c r="AN46" i="7060"/>
  <c r="Y82" i="7062"/>
  <c r="Y59" i="7062" s="1"/>
  <c r="Z59" i="7062" s="1"/>
  <c r="I82" i="7062"/>
  <c r="AN33" i="7060"/>
  <c r="AN26" i="7060"/>
  <c r="AN25" i="7060"/>
  <c r="AN18" i="7060"/>
  <c r="AN10" i="7060"/>
  <c r="AH42" i="7062"/>
  <c r="AH10" i="7062" s="1"/>
  <c r="AG42" i="7062"/>
  <c r="AG11" i="7062" s="1"/>
  <c r="AH11" i="7062" s="1"/>
  <c r="AI11" i="7062" s="1"/>
  <c r="AD42" i="7062"/>
  <c r="AD14" i="7062" s="1"/>
  <c r="AC42" i="7062"/>
  <c r="AC15" i="7062" s="1"/>
  <c r="AD15" i="7062" s="1"/>
  <c r="AE15" i="7062" s="1"/>
  <c r="Z42" i="7062"/>
  <c r="Z18" i="7062" s="1"/>
  <c r="AA18" i="7062" s="1"/>
  <c r="Y42" i="7062"/>
  <c r="Y19" i="7062" s="1"/>
  <c r="J42" i="7062"/>
  <c r="AF42" i="7062"/>
  <c r="AF12" i="7062" s="1"/>
  <c r="AG12" i="7062" s="1"/>
  <c r="AB42" i="7062"/>
  <c r="T42" i="7062"/>
  <c r="T24" i="7062" s="1"/>
  <c r="P42" i="7062"/>
  <c r="P28" i="7062" s="1"/>
  <c r="L42" i="7062"/>
  <c r="L32" i="7062" s="1"/>
  <c r="D42" i="7062"/>
  <c r="D40" i="7062" s="1"/>
  <c r="AJ42" i="7062"/>
  <c r="AJ8" i="7062" s="1"/>
  <c r="V42" i="7062"/>
  <c r="V22" i="7062" s="1"/>
  <c r="S42" i="7062"/>
  <c r="S25" i="7062" s="1"/>
  <c r="K42" i="7062"/>
  <c r="K33" i="7062" s="1"/>
  <c r="L33" i="7062" s="1"/>
  <c r="G42" i="7062"/>
  <c r="G37" i="7062" s="1"/>
  <c r="AN72" i="7063"/>
  <c r="AN67" i="7063"/>
  <c r="AN59" i="7063"/>
  <c r="AN51" i="7063"/>
  <c r="AN39" i="7063"/>
  <c r="AN31" i="7063"/>
  <c r="AN28" i="7063"/>
  <c r="AN23" i="7063"/>
  <c r="AN20" i="7063"/>
  <c r="AN15" i="7063"/>
  <c r="AN12" i="7063"/>
  <c r="AN80" i="7064"/>
  <c r="AN75" i="7064"/>
  <c r="AN74" i="7064"/>
  <c r="AN72" i="7064"/>
  <c r="AN66" i="7064"/>
  <c r="AN59" i="7064"/>
  <c r="AN58" i="7064"/>
  <c r="AN56" i="7064"/>
  <c r="AN50" i="7064"/>
  <c r="AN38" i="7064"/>
  <c r="AN30" i="7064"/>
  <c r="AN26" i="7064"/>
  <c r="AN18" i="7064"/>
  <c r="AN14" i="7064"/>
  <c r="AN79" i="7065"/>
  <c r="AN74" i="7065"/>
  <c r="AN67" i="7065"/>
  <c r="AN65" i="7065"/>
  <c r="AN64" i="7065"/>
  <c r="AN57" i="7065"/>
  <c r="AN56" i="7065"/>
  <c r="AN49" i="7065"/>
  <c r="AN41" i="7065"/>
  <c r="AN38" i="7065"/>
  <c r="AN36" i="7065"/>
  <c r="AN31" i="7065"/>
  <c r="AN30" i="7065"/>
  <c r="AN29" i="7065"/>
  <c r="AN28" i="7065"/>
  <c r="AN23" i="7065"/>
  <c r="AN20" i="7065"/>
  <c r="AN15" i="7065"/>
  <c r="AN14" i="7065"/>
  <c r="AN12" i="7065"/>
  <c r="AN10" i="7065"/>
  <c r="AE42" i="7069"/>
  <c r="AE13" i="7069" s="1"/>
  <c r="AN8" i="7065"/>
  <c r="O42" i="7069"/>
  <c r="O29" i="7069" s="1"/>
  <c r="AG42" i="7069"/>
  <c r="AG11" i="7069" s="1"/>
  <c r="AN81" i="7066"/>
  <c r="AN74" i="7066"/>
  <c r="AN73" i="7066"/>
  <c r="AN69" i="7066"/>
  <c r="AN58" i="7066"/>
  <c r="AN57" i="7066"/>
  <c r="Z82" i="7070"/>
  <c r="Z58" i="7070" s="1"/>
  <c r="T82" i="7070"/>
  <c r="T64" i="7070" s="1"/>
  <c r="U64" i="7070" s="1"/>
  <c r="AI82" i="7070"/>
  <c r="AI49" i="7070" s="1"/>
  <c r="G82" i="7070"/>
  <c r="G77" i="7070" s="1"/>
  <c r="AN38" i="7066"/>
  <c r="AN30" i="7066"/>
  <c r="AN29" i="7066"/>
  <c r="AN28" i="7066"/>
  <c r="AN26" i="7066"/>
  <c r="AN23" i="7066"/>
  <c r="AN20" i="7066"/>
  <c r="AN18" i="7066"/>
  <c r="AN15" i="7066"/>
  <c r="AN14" i="7066"/>
  <c r="AN13" i="7066"/>
  <c r="AH42" i="7070"/>
  <c r="AN70" i="7059"/>
  <c r="AN69" i="7059"/>
  <c r="AN66" i="7059"/>
  <c r="AN65" i="7059"/>
  <c r="AN64" i="7059"/>
  <c r="AN62" i="7059"/>
  <c r="AN61" i="7059"/>
  <c r="AN56" i="7059"/>
  <c r="AN52" i="7059"/>
  <c r="AN51" i="7059"/>
  <c r="S82" i="7059"/>
  <c r="S65" i="7059" s="1"/>
  <c r="AN48" i="7059"/>
  <c r="AN47" i="7059"/>
  <c r="AK82" i="7059"/>
  <c r="AF82" i="7059"/>
  <c r="AF52" i="7059" s="1"/>
  <c r="I82" i="7059"/>
  <c r="I75" i="7059" s="1"/>
  <c r="AN40" i="7059"/>
  <c r="AN32" i="7059"/>
  <c r="AN31" i="7059"/>
  <c r="AN28" i="7059"/>
  <c r="AN24" i="7059"/>
  <c r="AN23" i="7059"/>
  <c r="AN22" i="7059"/>
  <c r="AN19" i="7059"/>
  <c r="AN15" i="7059"/>
  <c r="AN13" i="7059"/>
  <c r="AN12" i="7059"/>
  <c r="AB42" i="7059"/>
  <c r="AB16" i="7059" s="1"/>
  <c r="L42" i="7059"/>
  <c r="L32" i="7059" s="1"/>
  <c r="AN8" i="7059"/>
  <c r="AA42" i="7059"/>
  <c r="AN6" i="7059"/>
  <c r="AJ42" i="7059"/>
  <c r="V42" i="7059"/>
  <c r="V22" i="7059" s="1"/>
  <c r="AK82" i="7070"/>
  <c r="AK47" i="7070" s="1"/>
  <c r="AL47" i="7070" s="1"/>
  <c r="AM47" i="7070" s="1"/>
  <c r="AJ82" i="7070"/>
  <c r="AK82" i="7062"/>
  <c r="AK48" i="7062" s="1"/>
  <c r="AL48" i="7062" s="1"/>
  <c r="AM48" i="7062" s="1"/>
  <c r="AK42" i="7062"/>
  <c r="AK7" i="7062" s="1"/>
  <c r="AI42" i="7062"/>
  <c r="AI9" i="7062" s="1"/>
  <c r="AE42" i="7062"/>
  <c r="AE13" i="7062" s="1"/>
  <c r="AF13" i="7062" s="1"/>
  <c r="AG13" i="7062" s="1"/>
  <c r="AA42" i="7062"/>
  <c r="AA17" i="7062" s="1"/>
  <c r="U42" i="7062"/>
  <c r="I42" i="7062"/>
  <c r="I35" i="7062" s="1"/>
  <c r="AM44" i="7070"/>
  <c r="AM4" i="7070"/>
  <c r="AM44" i="7069"/>
  <c r="AM4" i="7069"/>
  <c r="AM44" i="7068"/>
  <c r="AM4" i="7068"/>
  <c r="AM44" i="7067"/>
  <c r="AM4" i="7067"/>
  <c r="AM44" i="7062"/>
  <c r="AM4" i="7062"/>
  <c r="AM4" i="7078"/>
  <c r="AM44" i="7078"/>
  <c r="AM44" i="7077"/>
  <c r="AM4" i="7077"/>
  <c r="AM44" i="7076"/>
  <c r="AM4" i="7076"/>
  <c r="AM44" i="7075"/>
  <c r="AM4" i="7075"/>
  <c r="A2" i="7070"/>
  <c r="A2" i="7069"/>
  <c r="A2" i="7068"/>
  <c r="A2" i="7067"/>
  <c r="A1" i="7070"/>
  <c r="A1" i="7069"/>
  <c r="A1" i="7068"/>
  <c r="A1" i="7067"/>
  <c r="A2" i="7062"/>
  <c r="A2" i="7061"/>
  <c r="A1" i="7062"/>
  <c r="AL6" i="7070"/>
  <c r="AM6" i="7070" s="1"/>
  <c r="AL6" i="7068"/>
  <c r="AM6" i="7068" s="1"/>
  <c r="AL6" i="7062"/>
  <c r="AM6" i="7062" s="1"/>
  <c r="AL46" i="7070"/>
  <c r="AM46" i="7070" s="1"/>
  <c r="AL46" i="7067"/>
  <c r="AM46" i="7067" s="1"/>
  <c r="AL46" i="7062"/>
  <c r="AM46" i="7062" s="1"/>
  <c r="AJ42" i="7077"/>
  <c r="AJ42" i="7076"/>
  <c r="AK42" i="7077"/>
  <c r="AK7" i="7077" s="1"/>
  <c r="AL7" i="7077" s="1"/>
  <c r="AM7" i="7077" s="1"/>
  <c r="AI82" i="7075"/>
  <c r="AI49" i="7075" s="1"/>
  <c r="AK42" i="7075"/>
  <c r="AK7" i="7075" s="1"/>
  <c r="AL7" i="7075" s="1"/>
  <c r="AM7" i="7075" s="1"/>
  <c r="AJ42" i="7075"/>
  <c r="AL46" i="7075"/>
  <c r="AM46" i="7075" s="1"/>
  <c r="AH42" i="7061"/>
  <c r="AH10" i="7061" s="1"/>
  <c r="AI10" i="7061" s="1"/>
  <c r="Z42" i="7061"/>
  <c r="Z18" i="7061" s="1"/>
  <c r="AJ82" i="7061"/>
  <c r="AJ48" i="7061" s="1"/>
  <c r="AH82" i="7061"/>
  <c r="AH50" i="7061" s="1"/>
  <c r="AF82" i="7061"/>
  <c r="AF52" i="7061" s="1"/>
  <c r="AG52" i="7061" s="1"/>
  <c r="AD82" i="7061"/>
  <c r="AD54" i="7061" s="1"/>
  <c r="AB82" i="7061"/>
  <c r="AB56" i="7061" s="1"/>
  <c r="AC56" i="7061" s="1"/>
  <c r="Z82" i="7061"/>
  <c r="Z58" i="7061" s="1"/>
  <c r="V82" i="7061"/>
  <c r="V62" i="7061" s="1"/>
  <c r="R82" i="7061"/>
  <c r="R66" i="7061" s="1"/>
  <c r="P82" i="7061"/>
  <c r="P68" i="7061" s="1"/>
  <c r="AJ42" i="7061"/>
  <c r="AF42" i="7061"/>
  <c r="AF12" i="7061" s="1"/>
  <c r="AG12" i="7061" s="1"/>
  <c r="AH12" i="7061" s="1"/>
  <c r="AI12" i="7061" s="1"/>
  <c r="X42" i="7061"/>
  <c r="X20" i="7061" s="1"/>
  <c r="Y20" i="7061" s="1"/>
  <c r="AL46" i="7078"/>
  <c r="AM46" i="7078" s="1"/>
  <c r="AL46" i="7077"/>
  <c r="AM46" i="7077" s="1"/>
  <c r="AL46" i="7076"/>
  <c r="AM46" i="7076" s="1"/>
  <c r="AL6" i="7075"/>
  <c r="AM6" i="7075" s="1"/>
  <c r="AL6" i="7061"/>
  <c r="AM6" i="7061" s="1"/>
  <c r="AL46" i="7061"/>
  <c r="AM46" i="7061" s="1"/>
  <c r="A2" i="7078"/>
  <c r="A2" i="7077"/>
  <c r="A2" i="7076"/>
  <c r="A2" i="7075"/>
  <c r="A1" i="7078"/>
  <c r="A1" i="7077"/>
  <c r="A1" i="7076"/>
  <c r="A1" i="7075"/>
  <c r="AM44" i="7061"/>
  <c r="AM4" i="7061"/>
  <c r="AO4" i="7060"/>
  <c r="A1" i="7061"/>
  <c r="A2" i="7066"/>
  <c r="AN80" i="7066"/>
  <c r="AN77" i="7066"/>
  <c r="AN72" i="7066"/>
  <c r="AN70" i="7066"/>
  <c r="AN64" i="7066"/>
  <c r="AN62" i="7066"/>
  <c r="AN61" i="7066"/>
  <c r="AN56" i="7066"/>
  <c r="AN54" i="7066"/>
  <c r="AN53" i="7066"/>
  <c r="AN48" i="7066"/>
  <c r="AN46" i="7066"/>
  <c r="AN41" i="7066"/>
  <c r="AN36" i="7066"/>
  <c r="AN34" i="7066"/>
  <c r="AN33" i="7066"/>
  <c r="AN25" i="7066"/>
  <c r="AN21" i="7066"/>
  <c r="AN17" i="7066"/>
  <c r="AN10" i="7066"/>
  <c r="AN9" i="7066"/>
  <c r="AN6" i="7066"/>
  <c r="U42" i="7061"/>
  <c r="U23" i="7061" s="1"/>
  <c r="Y42" i="7061"/>
  <c r="Y19" i="7061" s="1"/>
  <c r="AI42" i="7061"/>
  <c r="AI9" i="7061" s="1"/>
  <c r="AK42" i="7061"/>
  <c r="AK7" i="7061" s="1"/>
  <c r="E82" i="7061"/>
  <c r="E79" i="7061" s="1"/>
  <c r="Q82" i="7061"/>
  <c r="Q67" i="7061" s="1"/>
  <c r="S82" i="7061"/>
  <c r="S65" i="7061" s="1"/>
  <c r="AA82" i="7061"/>
  <c r="AA57" i="7061" s="1"/>
  <c r="AC82" i="7061"/>
  <c r="AC55" i="7061" s="1"/>
  <c r="AE82" i="7061"/>
  <c r="AE53" i="7061" s="1"/>
  <c r="AG82" i="7061"/>
  <c r="AG51" i="7061" s="1"/>
  <c r="AH51" i="7061" s="1"/>
  <c r="AI51" i="7061" s="1"/>
  <c r="AI82" i="7061"/>
  <c r="AI49" i="7061" s="1"/>
  <c r="AK82" i="7061"/>
  <c r="AK47" i="7061" s="1"/>
  <c r="AL47" i="7061" s="1"/>
  <c r="AM47" i="7061" s="1"/>
  <c r="AN81" i="7065"/>
  <c r="AN80" i="7065"/>
  <c r="AN78" i="7065"/>
  <c r="AN77" i="7065"/>
  <c r="AN75" i="7065"/>
  <c r="AN73" i="7065"/>
  <c r="AN72" i="7065"/>
  <c r="AN70" i="7065"/>
  <c r="AN69" i="7065"/>
  <c r="AN66" i="7065"/>
  <c r="AN62" i="7065"/>
  <c r="AN61" i="7065"/>
  <c r="AN58" i="7065"/>
  <c r="AN54" i="7065"/>
  <c r="AN53" i="7065"/>
  <c r="AN50" i="7065"/>
  <c r="AN46" i="7065"/>
  <c r="AI82" i="7065"/>
  <c r="AI49" i="7065" s="1"/>
  <c r="AN37" i="7065"/>
  <c r="AN34" i="7065"/>
  <c r="AN33" i="7065"/>
  <c r="AN25" i="7065"/>
  <c r="AN22" i="7065"/>
  <c r="AN21" i="7065"/>
  <c r="AN13" i="7065"/>
  <c r="AN9" i="7065"/>
  <c r="AN7" i="7065"/>
  <c r="AN78" i="7064"/>
  <c r="AN77" i="7064"/>
  <c r="AN73" i="7064"/>
  <c r="AN71" i="7064"/>
  <c r="AN70" i="7064"/>
  <c r="AN69" i="7064"/>
  <c r="AN68" i="7064"/>
  <c r="AN65" i="7064"/>
  <c r="AN63" i="7064"/>
  <c r="AN62" i="7064"/>
  <c r="AN61" i="7064"/>
  <c r="AN60" i="7064"/>
  <c r="AN57" i="7064"/>
  <c r="AN55" i="7064"/>
  <c r="AN54" i="7064"/>
  <c r="AN53" i="7064"/>
  <c r="AN52" i="7064"/>
  <c r="AN49" i="7064"/>
  <c r="AN48" i="7064"/>
  <c r="AN47" i="7064"/>
  <c r="AN41" i="7064"/>
  <c r="AN40" i="7064"/>
  <c r="AN39" i="7064"/>
  <c r="AN37" i="7064"/>
  <c r="AN36" i="7064"/>
  <c r="AN35" i="7064"/>
  <c r="AN34" i="7064"/>
  <c r="AN33" i="7064"/>
  <c r="AN32" i="7064"/>
  <c r="AN31" i="7064"/>
  <c r="AN29" i="7064"/>
  <c r="AN28" i="7064"/>
  <c r="AN27" i="7064"/>
  <c r="AN25" i="7064"/>
  <c r="AN24" i="7064"/>
  <c r="AN23" i="7064"/>
  <c r="AN22" i="7064"/>
  <c r="AN21" i="7064"/>
  <c r="AN20" i="7064"/>
  <c r="AN19" i="7064"/>
  <c r="AN17" i="7064"/>
  <c r="AN16" i="7064"/>
  <c r="AN15" i="7064"/>
  <c r="AN13" i="7064"/>
  <c r="AN12" i="7064"/>
  <c r="AN11" i="7064"/>
  <c r="AN10" i="7064"/>
  <c r="AN9" i="7064"/>
  <c r="AN8" i="7064"/>
  <c r="AN7" i="7064"/>
  <c r="AD42" i="7064"/>
  <c r="AD14" i="7064" s="1"/>
  <c r="Z42" i="7064"/>
  <c r="V42" i="7064"/>
  <c r="R42" i="7064"/>
  <c r="R26" i="7064" s="1"/>
  <c r="N42" i="7064"/>
  <c r="N30" i="7064" s="1"/>
  <c r="J42" i="7064"/>
  <c r="F42" i="7064"/>
  <c r="F38" i="7064" s="1"/>
  <c r="D42" i="7064"/>
  <c r="D40" i="7064" s="1"/>
  <c r="AL6" i="7065"/>
  <c r="AM6" i="7065" s="1"/>
  <c r="AL6" i="7064"/>
  <c r="AM6" i="7064" s="1"/>
  <c r="AJ42" i="7064"/>
  <c r="AJ8" i="7064" s="1"/>
  <c r="AF42" i="7064"/>
  <c r="AF12" i="7064" s="1"/>
  <c r="AB42" i="7064"/>
  <c r="AB16" i="7064" s="1"/>
  <c r="X42" i="7064"/>
  <c r="X20" i="7064" s="1"/>
  <c r="T42" i="7064"/>
  <c r="T24" i="7064" s="1"/>
  <c r="P42" i="7064"/>
  <c r="P28" i="7064" s="1"/>
  <c r="L42" i="7064"/>
  <c r="L32" i="7064" s="1"/>
  <c r="H42" i="7064"/>
  <c r="AL46" i="7065"/>
  <c r="AM46" i="7065" s="1"/>
  <c r="AK82" i="7065"/>
  <c r="AK82" i="7064"/>
  <c r="AG82" i="7064"/>
  <c r="AG51" i="7064" s="1"/>
  <c r="AC82" i="7064"/>
  <c r="AC55" i="7064" s="1"/>
  <c r="Y82" i="7064"/>
  <c r="Y59" i="7064" s="1"/>
  <c r="Q82" i="7064"/>
  <c r="Q67" i="7064" s="1"/>
  <c r="M82" i="7064"/>
  <c r="M71" i="7064" s="1"/>
  <c r="I82" i="7064"/>
  <c r="E82" i="7064"/>
  <c r="E79" i="7064" s="1"/>
  <c r="AN81" i="7063"/>
  <c r="AN78" i="7063"/>
  <c r="AN77" i="7063"/>
  <c r="AN74" i="7063"/>
  <c r="AN73" i="7063"/>
  <c r="AN70" i="7063"/>
  <c r="AN69" i="7063"/>
  <c r="AN66" i="7063"/>
  <c r="AN65" i="7063"/>
  <c r="AN62" i="7063"/>
  <c r="AN61" i="7063"/>
  <c r="AN58" i="7063"/>
  <c r="AN57" i="7063"/>
  <c r="AN56" i="7063"/>
  <c r="AN54" i="7063"/>
  <c r="AN53" i="7063"/>
  <c r="AN50" i="7063"/>
  <c r="AN49" i="7063"/>
  <c r="AN46" i="7063"/>
  <c r="AO46" i="7063" s="1"/>
  <c r="AN41" i="7063"/>
  <c r="AN38" i="7063"/>
  <c r="AN37" i="7063"/>
  <c r="AN34" i="7063"/>
  <c r="AN33" i="7063"/>
  <c r="AN30" i="7063"/>
  <c r="AN29" i="7063"/>
  <c r="AN26" i="7063"/>
  <c r="AN25" i="7063"/>
  <c r="AN22" i="7063"/>
  <c r="AN21" i="7063"/>
  <c r="AN18" i="7063"/>
  <c r="AN17" i="7063"/>
  <c r="AN10" i="7063"/>
  <c r="AN9" i="7063"/>
  <c r="AK42" i="7063"/>
  <c r="AK7" i="7063" s="1"/>
  <c r="AL7" i="7063" s="1"/>
  <c r="AM7" i="7063" s="1"/>
  <c r="AF42" i="7063"/>
  <c r="AF12" i="7063" s="1"/>
  <c r="AB42" i="7063"/>
  <c r="X42" i="7063"/>
  <c r="X20" i="7063" s="1"/>
  <c r="T42" i="7063"/>
  <c r="T24" i="7063" s="1"/>
  <c r="U24" i="7063" s="1"/>
  <c r="V24" i="7063" s="1"/>
  <c r="W24" i="7063" s="1"/>
  <c r="X24" i="7063" s="1"/>
  <c r="Y24" i="7063" s="1"/>
  <c r="Z24" i="7063" s="1"/>
  <c r="AA24" i="7063" s="1"/>
  <c r="AB24" i="7063" s="1"/>
  <c r="AC24" i="7063" s="1"/>
  <c r="AD24" i="7063" s="1"/>
  <c r="AE24" i="7063" s="1"/>
  <c r="AF24" i="7063" s="1"/>
  <c r="AG24" i="7063" s="1"/>
  <c r="AH24" i="7063" s="1"/>
  <c r="AI24" i="7063" s="1"/>
  <c r="AJ24" i="7063" s="1"/>
  <c r="AK24" i="7063" s="1"/>
  <c r="AL24" i="7063" s="1"/>
  <c r="AM24" i="7063" s="1"/>
  <c r="AO24" i="7063" s="1"/>
  <c r="P42" i="7063"/>
  <c r="P28" i="7063" s="1"/>
  <c r="Q28" i="7063" s="1"/>
  <c r="R28" i="7063" s="1"/>
  <c r="S28" i="7063" s="1"/>
  <c r="L42" i="7063"/>
  <c r="L32" i="7063" s="1"/>
  <c r="F42" i="7063"/>
  <c r="F38" i="7063" s="1"/>
  <c r="D42" i="7063"/>
  <c r="D40" i="7063" s="1"/>
  <c r="AH42" i="7063"/>
  <c r="AH10" i="7063" s="1"/>
  <c r="AD42" i="7063"/>
  <c r="AD14" i="7063" s="1"/>
  <c r="Z42" i="7063"/>
  <c r="Z18" i="7063" s="1"/>
  <c r="V42" i="7063"/>
  <c r="V22" i="7063" s="1"/>
  <c r="W22" i="7063" s="1"/>
  <c r="X22" i="7063" s="1"/>
  <c r="R42" i="7063"/>
  <c r="R26" i="7063" s="1"/>
  <c r="N42" i="7063"/>
  <c r="N30" i="7063" s="1"/>
  <c r="H42" i="7063"/>
  <c r="H36" i="7063" s="1"/>
  <c r="AL46" i="7063"/>
  <c r="AM46" i="7063" s="1"/>
  <c r="AO4" i="7066"/>
  <c r="AN4" i="7066"/>
  <c r="AO44" i="7066"/>
  <c r="AN44" i="7066"/>
  <c r="AO4" i="7065"/>
  <c r="AN4" i="7065"/>
  <c r="AO44" i="7065"/>
  <c r="AN44" i="7065"/>
  <c r="AO4" i="7064"/>
  <c r="AN4" i="7064"/>
  <c r="AO44" i="7064"/>
  <c r="AN44" i="7064"/>
  <c r="AO4" i="7063"/>
  <c r="AN4" i="7063"/>
  <c r="AO44" i="7063"/>
  <c r="AN44" i="7063"/>
  <c r="A1" i="7066"/>
  <c r="A1" i="7065"/>
  <c r="A1" i="7064"/>
  <c r="A1" i="7063"/>
  <c r="A2" i="7065"/>
  <c r="A2" i="7064"/>
  <c r="A2" i="7063"/>
  <c r="AJ82" i="7063"/>
  <c r="AJ48" i="7063" s="1"/>
  <c r="C42" i="7063"/>
  <c r="C41" i="7063" s="1"/>
  <c r="E42" i="7063"/>
  <c r="E39" i="7063" s="1"/>
  <c r="F39" i="7063" s="1"/>
  <c r="G42" i="7063"/>
  <c r="G37" i="7063" s="1"/>
  <c r="I42" i="7063"/>
  <c r="I35" i="7063" s="1"/>
  <c r="K42" i="7063"/>
  <c r="M42" i="7063"/>
  <c r="O42" i="7063"/>
  <c r="O29" i="7063" s="1"/>
  <c r="Q42" i="7063"/>
  <c r="Q27" i="7063" s="1"/>
  <c r="S42" i="7063"/>
  <c r="S25" i="7063" s="1"/>
  <c r="U42" i="7063"/>
  <c r="U23" i="7063" s="1"/>
  <c r="W42" i="7063"/>
  <c r="W21" i="7063" s="1"/>
  <c r="Y42" i="7063"/>
  <c r="AA42" i="7063"/>
  <c r="AA17" i="7063" s="1"/>
  <c r="AC42" i="7063"/>
  <c r="AC15" i="7063" s="1"/>
  <c r="AD15" i="7063" s="1"/>
  <c r="AE42" i="7063"/>
  <c r="AE13" i="7063" s="1"/>
  <c r="AG42" i="7063"/>
  <c r="AI42" i="7063"/>
  <c r="AI9" i="7063" s="1"/>
  <c r="J42" i="7063"/>
  <c r="J34" i="7063" s="1"/>
  <c r="AE82" i="7063"/>
  <c r="AJ42" i="7063"/>
  <c r="AJ8" i="7063" s="1"/>
  <c r="AI82" i="7063"/>
  <c r="AI49" i="7063" s="1"/>
  <c r="AJ42" i="7066"/>
  <c r="AL6" i="7066"/>
  <c r="AM6" i="7066" s="1"/>
  <c r="AH42" i="7064"/>
  <c r="AH10" i="7064" s="1"/>
  <c r="C82" i="7064"/>
  <c r="C81" i="7064" s="1"/>
  <c r="G82" i="7064"/>
  <c r="G77" i="7064" s="1"/>
  <c r="K82" i="7064"/>
  <c r="K73" i="7064" s="1"/>
  <c r="O82" i="7064"/>
  <c r="O69" i="7064" s="1"/>
  <c r="S82" i="7064"/>
  <c r="S65" i="7064"/>
  <c r="W82" i="7064"/>
  <c r="W61" i="7064" s="1"/>
  <c r="AA82" i="7064"/>
  <c r="AA57" i="7064" s="1"/>
  <c r="AE82" i="7064"/>
  <c r="AI82" i="7064"/>
  <c r="AI50" i="7064" s="1"/>
  <c r="AJ50" i="7064" s="1"/>
  <c r="AK50" i="7064" s="1"/>
  <c r="AL50" i="7064" s="1"/>
  <c r="AM50" i="7064" s="1"/>
  <c r="AO50" i="7064" s="1"/>
  <c r="U82" i="7064"/>
  <c r="U63" i="7064" s="1"/>
  <c r="AJ42" i="7065"/>
  <c r="D82" i="7064"/>
  <c r="D80" i="7064" s="1"/>
  <c r="F82" i="7064"/>
  <c r="F78" i="7064" s="1"/>
  <c r="G78" i="7064" s="1"/>
  <c r="H78" i="7064" s="1"/>
  <c r="H82" i="7064"/>
  <c r="H76" i="7064" s="1"/>
  <c r="J82" i="7064"/>
  <c r="J74" i="7064" s="1"/>
  <c r="L82" i="7064"/>
  <c r="N82" i="7064"/>
  <c r="N70" i="7064" s="1"/>
  <c r="O70" i="7064" s="1"/>
  <c r="P70" i="7064" s="1"/>
  <c r="Q70" i="7064" s="1"/>
  <c r="R70" i="7064" s="1"/>
  <c r="S70" i="7064" s="1"/>
  <c r="T70" i="7064" s="1"/>
  <c r="U70" i="7064" s="1"/>
  <c r="P82" i="7064"/>
  <c r="P68" i="7064" s="1"/>
  <c r="R82" i="7064"/>
  <c r="R66" i="7064" s="1"/>
  <c r="T82" i="7064"/>
  <c r="T64" i="7064" s="1"/>
  <c r="V82" i="7064"/>
  <c r="V62" i="7064" s="1"/>
  <c r="W62" i="7064" s="1"/>
  <c r="X62" i="7064" s="1"/>
  <c r="Y62" i="7064" s="1"/>
  <c r="X82" i="7064"/>
  <c r="X60" i="7064" s="1"/>
  <c r="Y60" i="7064" s="1"/>
  <c r="Z82" i="7064"/>
  <c r="AB82" i="7064"/>
  <c r="AB56" i="7064" s="1"/>
  <c r="AD82" i="7064"/>
  <c r="AD54" i="7064" s="1"/>
  <c r="AE54" i="7064" s="1"/>
  <c r="AF82" i="7064"/>
  <c r="AF52" i="7064" s="1"/>
  <c r="AH82" i="7064"/>
  <c r="AH50" i="7064" s="1"/>
  <c r="AJ82" i="7064"/>
  <c r="AJ48" i="7064" s="1"/>
  <c r="AL46" i="7064"/>
  <c r="AM46" i="7064" s="1"/>
  <c r="AI82" i="7066"/>
  <c r="AI49" i="7066" s="1"/>
  <c r="AL46" i="7066"/>
  <c r="AM46" i="7066" s="1"/>
  <c r="AE82" i="7065"/>
  <c r="AE53" i="7065" s="1"/>
  <c r="C42" i="7064"/>
  <c r="C41" i="7064" s="1"/>
  <c r="E42" i="7064"/>
  <c r="E39" i="7064" s="1"/>
  <c r="G42" i="7064"/>
  <c r="G37" i="7064" s="1"/>
  <c r="H37" i="7064" s="1"/>
  <c r="I42" i="7064"/>
  <c r="I35" i="7064" s="1"/>
  <c r="K42" i="7064"/>
  <c r="K33" i="7064" s="1"/>
  <c r="M42" i="7064"/>
  <c r="M31" i="7064" s="1"/>
  <c r="O42" i="7064"/>
  <c r="Q42" i="7064"/>
  <c r="Q27" i="7064" s="1"/>
  <c r="S42" i="7064"/>
  <c r="S25" i="7064" s="1"/>
  <c r="U42" i="7064"/>
  <c r="U23" i="7064" s="1"/>
  <c r="W42" i="7064"/>
  <c r="W21" i="7064" s="1"/>
  <c r="Y42" i="7064"/>
  <c r="Y19" i="7064" s="1"/>
  <c r="AA42" i="7064"/>
  <c r="AA17" i="7064" s="1"/>
  <c r="AC42" i="7064"/>
  <c r="AC15" i="7064" s="1"/>
  <c r="AE42" i="7064"/>
  <c r="AE13" i="7064" s="1"/>
  <c r="AG42" i="7064"/>
  <c r="AG11" i="7064" s="1"/>
  <c r="AH11" i="7064" s="1"/>
  <c r="AI42" i="7064"/>
  <c r="AI9" i="7064" s="1"/>
  <c r="AK42" i="7064"/>
  <c r="AK7" i="7064" s="1"/>
  <c r="AL7" i="7064" s="1"/>
  <c r="AM7" i="7064" s="1"/>
  <c r="U42" i="7065"/>
  <c r="U23" i="7065" s="1"/>
  <c r="AK42" i="7065"/>
  <c r="AK7" i="7065" s="1"/>
  <c r="AL7" i="7065" s="1"/>
  <c r="AM7" i="7065" s="1"/>
  <c r="V42" i="7066"/>
  <c r="V22" i="7066" s="1"/>
  <c r="AK42" i="7066"/>
  <c r="AK7" i="7066" s="1"/>
  <c r="AL7" i="7066" s="1"/>
  <c r="AM7" i="7066" s="1"/>
  <c r="AL6" i="7063"/>
  <c r="AM6" i="7063" s="1"/>
  <c r="G82" i="7063"/>
  <c r="G77" i="7063" s="1"/>
  <c r="L82" i="7063"/>
  <c r="L72" i="7063" s="1"/>
  <c r="N82" i="7063"/>
  <c r="P82" i="7063"/>
  <c r="P68" i="7063" s="1"/>
  <c r="R82" i="7063"/>
  <c r="T82" i="7063"/>
  <c r="T64" i="7063" s="1"/>
  <c r="V82" i="7063"/>
  <c r="V62" i="7063" s="1"/>
  <c r="X82" i="7063"/>
  <c r="X60" i="7063" s="1"/>
  <c r="Z82" i="7063"/>
  <c r="AB82" i="7063"/>
  <c r="AB56" i="7063" s="1"/>
  <c r="AD82" i="7063"/>
  <c r="AD54" i="7063" s="1"/>
  <c r="AF82" i="7063"/>
  <c r="AF52" i="7063" s="1"/>
  <c r="AH82" i="7063"/>
  <c r="AH50" i="7063" s="1"/>
  <c r="K82" i="7063"/>
  <c r="O82" i="7063"/>
  <c r="O69" i="7063" s="1"/>
  <c r="P69" i="7063" s="1"/>
  <c r="S82" i="7063"/>
  <c r="S65" i="7063" s="1"/>
  <c r="W82" i="7063"/>
  <c r="AA82" i="7063"/>
  <c r="AA57" i="7063" s="1"/>
  <c r="AG82" i="7063"/>
  <c r="AG51" i="7063" s="1"/>
  <c r="AH51" i="7063" s="1"/>
  <c r="AI51" i="7063" s="1"/>
  <c r="AJ51" i="7063" s="1"/>
  <c r="AK51" i="7063" s="1"/>
  <c r="AL51" i="7063" s="1"/>
  <c r="AM51" i="7063" s="1"/>
  <c r="AO51" i="7063" s="1"/>
  <c r="M82" i="7063"/>
  <c r="M71" i="7063" s="1"/>
  <c r="Q82" i="7063"/>
  <c r="Q67" i="7063" s="1"/>
  <c r="U82" i="7063"/>
  <c r="U63" i="7063" s="1"/>
  <c r="Y82" i="7063"/>
  <c r="Y59" i="7063" s="1"/>
  <c r="AC82" i="7063"/>
  <c r="AC55" i="7063" s="1"/>
  <c r="AK82" i="7063"/>
  <c r="AN79" i="7060"/>
  <c r="AN67" i="7060"/>
  <c r="AN55" i="7060"/>
  <c r="AD82" i="7060"/>
  <c r="AN39" i="7060"/>
  <c r="AN19" i="7060"/>
  <c r="AN7" i="7060"/>
  <c r="AJ42" i="7060"/>
  <c r="AF42" i="7060"/>
  <c r="AF12" i="7060" s="1"/>
  <c r="T42" i="7060"/>
  <c r="T24" i="7060" s="1"/>
  <c r="AL46" i="7060"/>
  <c r="AM46" i="7060" s="1"/>
  <c r="AI42" i="7060"/>
  <c r="AI9" i="7060" s="1"/>
  <c r="AJ9" i="7060" s="1"/>
  <c r="S42" i="7060"/>
  <c r="S25" i="7060" s="1"/>
  <c r="H42" i="7060"/>
  <c r="H36" i="7060" s="1"/>
  <c r="AN76" i="7060"/>
  <c r="AN74" i="7060"/>
  <c r="AN73" i="7060"/>
  <c r="AN72" i="7060"/>
  <c r="AN70" i="7060"/>
  <c r="AN68" i="7060"/>
  <c r="AN66" i="7060"/>
  <c r="AN65" i="7060"/>
  <c r="AN64" i="7060"/>
  <c r="AN58" i="7060"/>
  <c r="AN57" i="7060"/>
  <c r="AN56" i="7060"/>
  <c r="AN52" i="7060"/>
  <c r="AN49" i="7060"/>
  <c r="AN48" i="7060"/>
  <c r="AN41" i="7060"/>
  <c r="AN38" i="7060"/>
  <c r="AN37" i="7060"/>
  <c r="AN36" i="7060"/>
  <c r="AN34" i="7060"/>
  <c r="AN32" i="7060"/>
  <c r="AN30" i="7060"/>
  <c r="AN29" i="7060"/>
  <c r="AN28" i="7060"/>
  <c r="AN22" i="7060"/>
  <c r="AN21" i="7060"/>
  <c r="AN20" i="7060"/>
  <c r="AN17" i="7060"/>
  <c r="AN16" i="7060"/>
  <c r="AN14" i="7060"/>
  <c r="AN13" i="7060"/>
  <c r="AN12" i="7060"/>
  <c r="AN6" i="7060"/>
  <c r="AL6" i="7060"/>
  <c r="AM6" i="7060" s="1"/>
  <c r="AO44" i="7060"/>
  <c r="AN44" i="7060"/>
  <c r="AO4" i="7074"/>
  <c r="AN4" i="7060"/>
  <c r="AN4" i="7074"/>
  <c r="A2" i="7060"/>
  <c r="A2" i="7074"/>
  <c r="A1" i="7060"/>
  <c r="AN39" i="7074"/>
  <c r="AN36" i="7074"/>
  <c r="AN31" i="7074"/>
  <c r="AN28" i="7074"/>
  <c r="AN23" i="7074"/>
  <c r="AN20" i="7074"/>
  <c r="AN15" i="7074"/>
  <c r="AN12" i="7074"/>
  <c r="AJ42" i="7074"/>
  <c r="AN80" i="7074"/>
  <c r="AN59" i="7074"/>
  <c r="AN51" i="7074"/>
  <c r="AN48" i="7074"/>
  <c r="AN66" i="7074"/>
  <c r="AN34" i="7074"/>
  <c r="AN14" i="7074"/>
  <c r="AO44" i="7074"/>
  <c r="AN44" i="7074"/>
  <c r="AN33" i="7074"/>
  <c r="AN26" i="7074"/>
  <c r="AN25" i="7074"/>
  <c r="AN18" i="7074"/>
  <c r="AN17" i="7074"/>
  <c r="AN10" i="7074"/>
  <c r="AN9" i="7074"/>
  <c r="AL6" i="7074"/>
  <c r="AM6" i="7074" s="1"/>
  <c r="Z42" i="7074"/>
  <c r="Z18" i="7074" s="1"/>
  <c r="AN81" i="7074"/>
  <c r="AN78" i="7074"/>
  <c r="AN77" i="7074"/>
  <c r="AN75" i="7074"/>
  <c r="AN74" i="7074"/>
  <c r="AN70" i="7074"/>
  <c r="AN69" i="7074"/>
  <c r="AN64" i="7074"/>
  <c r="AN62" i="7074"/>
  <c r="AN61" i="7074"/>
  <c r="AN56" i="7074"/>
  <c r="AN54" i="7074"/>
  <c r="AN53" i="7074"/>
  <c r="AL46" i="7074"/>
  <c r="AM46" i="7074" s="1"/>
  <c r="AO46" i="7074"/>
  <c r="A1" i="7074"/>
  <c r="Z42" i="7060"/>
  <c r="G42" i="7060"/>
  <c r="G37" i="7060" s="1"/>
  <c r="Q42" i="7060"/>
  <c r="AG42" i="7060"/>
  <c r="AN15" i="7060"/>
  <c r="AN23" i="7060"/>
  <c r="AN31" i="7060"/>
  <c r="AN51" i="7060"/>
  <c r="AN59" i="7060"/>
  <c r="AN63" i="7060"/>
  <c r="AN71" i="7060"/>
  <c r="AN75" i="7060"/>
  <c r="AK42" i="7060"/>
  <c r="AK7" i="7060" s="1"/>
  <c r="AC82" i="7060"/>
  <c r="AC55" i="7060" s="1"/>
  <c r="AI82" i="7060"/>
  <c r="AI49" i="7060" s="1"/>
  <c r="AK82" i="7060"/>
  <c r="AK47" i="7060" s="1"/>
  <c r="AI82" i="7074"/>
  <c r="AI49" i="7074" s="1"/>
  <c r="AN46" i="7074"/>
  <c r="AK42" i="7074"/>
  <c r="AK7" i="7074" s="1"/>
  <c r="AL7" i="7074" s="1"/>
  <c r="AM7" i="7074" s="1"/>
  <c r="AN41" i="7074"/>
  <c r="AN80" i="7073"/>
  <c r="AN78" i="7073"/>
  <c r="AN77" i="7073"/>
  <c r="AN75" i="7073"/>
  <c r="AN74" i="7073"/>
  <c r="AN72" i="7073"/>
  <c r="AN67" i="7073"/>
  <c r="AN64" i="7073"/>
  <c r="AN59" i="7073"/>
  <c r="AN57" i="7073"/>
  <c r="AN54" i="7073"/>
  <c r="AN53" i="7073"/>
  <c r="AN48" i="7073"/>
  <c r="AN46" i="7073"/>
  <c r="AF82" i="7073"/>
  <c r="P82" i="7073"/>
  <c r="F82" i="7073"/>
  <c r="D82" i="7073"/>
  <c r="AN41" i="7073"/>
  <c r="AN36" i="7073"/>
  <c r="AN34" i="7073"/>
  <c r="AN33" i="7073"/>
  <c r="AN31" i="7073"/>
  <c r="AN30" i="7073"/>
  <c r="AN28" i="7073"/>
  <c r="AN26" i="7073"/>
  <c r="AN25" i="7073"/>
  <c r="AN23" i="7073"/>
  <c r="AN20" i="7073"/>
  <c r="AN18" i="7073"/>
  <c r="AN17" i="7073"/>
  <c r="AN15" i="7073"/>
  <c r="AN13" i="7073"/>
  <c r="AN12" i="7073"/>
  <c r="AN10" i="7073"/>
  <c r="AN9" i="7073"/>
  <c r="AN7" i="7073"/>
  <c r="AH42" i="7073"/>
  <c r="AH10" i="7073" s="1"/>
  <c r="AD42" i="7073"/>
  <c r="AD14" i="7073" s="1"/>
  <c r="AG42" i="7073"/>
  <c r="AG11" i="7073" s="1"/>
  <c r="AJ42" i="7073"/>
  <c r="AK42" i="7073"/>
  <c r="AK7" i="7073" s="1"/>
  <c r="AL7" i="7073" s="1"/>
  <c r="AM7" i="7073" s="1"/>
  <c r="R42" i="7073"/>
  <c r="R26" i="7073" s="1"/>
  <c r="H42" i="7073"/>
  <c r="H36" i="7073" s="1"/>
  <c r="D42" i="7073"/>
  <c r="AI82" i="7073"/>
  <c r="AI49" i="7073" s="1"/>
  <c r="AA82" i="7073"/>
  <c r="AA57" i="7073" s="1"/>
  <c r="U82" i="7073"/>
  <c r="O82" i="7073"/>
  <c r="O69" i="7073" s="1"/>
  <c r="I82" i="7073"/>
  <c r="E82" i="7073"/>
  <c r="AL46" i="7073"/>
  <c r="AM46" i="7073" s="1"/>
  <c r="AO46" i="7073" s="1"/>
  <c r="AL6" i="7073"/>
  <c r="AM6" i="7073" s="1"/>
  <c r="AO44" i="7073"/>
  <c r="AN44" i="7073"/>
  <c r="AO4" i="7073"/>
  <c r="AN4" i="7073"/>
  <c r="A1" i="7073"/>
  <c r="A2" i="7073"/>
  <c r="AN66" i="7072"/>
  <c r="AN46" i="7072"/>
  <c r="AN34" i="7072"/>
  <c r="AN26" i="7072"/>
  <c r="AN10" i="7072"/>
  <c r="AK42" i="7072"/>
  <c r="AK7" i="7072" s="1"/>
  <c r="AL7" i="7072" s="1"/>
  <c r="AJ42" i="7072"/>
  <c r="AJ8" i="7072" s="1"/>
  <c r="M42" i="7072"/>
  <c r="M31" i="7072" s="1"/>
  <c r="AI42" i="7072"/>
  <c r="AI9" i="7072" s="1"/>
  <c r="S42" i="7072"/>
  <c r="S25" i="7072" s="1"/>
  <c r="V42" i="7072"/>
  <c r="AN81" i="7072"/>
  <c r="AN80" i="7072"/>
  <c r="AN78" i="7072"/>
  <c r="AN77" i="7072"/>
  <c r="AN75" i="7072"/>
  <c r="AN74" i="7072"/>
  <c r="AN73" i="7072"/>
  <c r="AN72" i="7072"/>
  <c r="AN70" i="7072"/>
  <c r="AN69" i="7072"/>
  <c r="AN67" i="7072"/>
  <c r="AN65" i="7072"/>
  <c r="AN64" i="7072"/>
  <c r="AN62" i="7072"/>
  <c r="AN61" i="7072"/>
  <c r="AN59" i="7072"/>
  <c r="AN57" i="7072"/>
  <c r="AN56" i="7072"/>
  <c r="AN54" i="7072"/>
  <c r="AN53" i="7072"/>
  <c r="AN51" i="7072"/>
  <c r="AN50" i="7072"/>
  <c r="AN49" i="7072"/>
  <c r="AN48" i="7072"/>
  <c r="AN41" i="7072"/>
  <c r="AN39" i="7072"/>
  <c r="AN37" i="7072"/>
  <c r="AN36" i="7072"/>
  <c r="AN33" i="7072"/>
  <c r="AN31" i="7072"/>
  <c r="AN29" i="7072"/>
  <c r="AN28" i="7072"/>
  <c r="AN25" i="7072"/>
  <c r="AN23" i="7072"/>
  <c r="AN21" i="7072"/>
  <c r="AN20" i="7072"/>
  <c r="AN17" i="7072"/>
  <c r="AN15" i="7072"/>
  <c r="AN13" i="7072"/>
  <c r="AN12" i="7072"/>
  <c r="AN9" i="7072"/>
  <c r="AN7" i="7072"/>
  <c r="AL46" i="7072"/>
  <c r="AM46" i="7072" s="1"/>
  <c r="AO46" i="7072" s="1"/>
  <c r="AO4" i="7072"/>
  <c r="AN4" i="7072"/>
  <c r="AO44" i="7072"/>
  <c r="AN44" i="7072"/>
  <c r="A2" i="7072"/>
  <c r="A1" i="7072"/>
  <c r="AN81" i="7071"/>
  <c r="AN80" i="7071"/>
  <c r="AN78" i="7071"/>
  <c r="AN77" i="7071"/>
  <c r="AN75" i="7071"/>
  <c r="AN74" i="7071"/>
  <c r="AN73" i="7071"/>
  <c r="AN72" i="7071"/>
  <c r="AN70" i="7071"/>
  <c r="AN69" i="7071"/>
  <c r="AN67" i="7071"/>
  <c r="AN66" i="7071"/>
  <c r="AN65" i="7071"/>
  <c r="AN64" i="7071"/>
  <c r="AN62" i="7071"/>
  <c r="AN61" i="7071"/>
  <c r="AN59" i="7071"/>
  <c r="AN58" i="7071"/>
  <c r="AN57" i="7071"/>
  <c r="AN56" i="7071"/>
  <c r="AN54" i="7071"/>
  <c r="AN53" i="7071"/>
  <c r="AN51" i="7071"/>
  <c r="AN50" i="7071"/>
  <c r="AN49" i="7071"/>
  <c r="AN46" i="7071"/>
  <c r="AN41" i="7071"/>
  <c r="AN39" i="7071"/>
  <c r="AN38" i="7071"/>
  <c r="AN37" i="7071"/>
  <c r="AN36" i="7071"/>
  <c r="AN34" i="7071"/>
  <c r="AN33" i="7071"/>
  <c r="AN31" i="7071"/>
  <c r="AN30" i="7071"/>
  <c r="AN29" i="7071"/>
  <c r="AN28" i="7071"/>
  <c r="AN26" i="7071"/>
  <c r="AN25" i="7071"/>
  <c r="AN23" i="7071"/>
  <c r="AN22" i="7071"/>
  <c r="AN21" i="7071"/>
  <c r="AN20" i="7071"/>
  <c r="AN18" i="7071"/>
  <c r="AN17" i="7071"/>
  <c r="AN15" i="7071"/>
  <c r="AN14" i="7071"/>
  <c r="AN13" i="7071"/>
  <c r="AN12" i="7071"/>
  <c r="AN10" i="7071"/>
  <c r="AN9" i="7071"/>
  <c r="AN7" i="7071"/>
  <c r="AN6" i="7071"/>
  <c r="AL46" i="7071"/>
  <c r="AM46" i="7071" s="1"/>
  <c r="AO46" i="7071" s="1"/>
  <c r="AJ82" i="7071"/>
  <c r="E42" i="7071"/>
  <c r="E39" i="7071" s="1"/>
  <c r="AB42" i="7071"/>
  <c r="X42" i="7071"/>
  <c r="X20" i="7071" s="1"/>
  <c r="AO44" i="7071"/>
  <c r="AN44" i="7071"/>
  <c r="AO4" i="7071"/>
  <c r="AN4" i="7071"/>
  <c r="A2" i="7071"/>
  <c r="A1" i="7071"/>
  <c r="A2" i="7059"/>
  <c r="AN63" i="7059"/>
  <c r="AN80" i="7059"/>
  <c r="AN81" i="7059"/>
  <c r="AN46" i="7059"/>
  <c r="AN79" i="7059"/>
  <c r="AN76" i="7059"/>
  <c r="AN67" i="7059"/>
  <c r="AN50" i="7059"/>
  <c r="AL46" i="7059"/>
  <c r="AM46" i="7059" s="1"/>
  <c r="J42" i="7072"/>
  <c r="J34" i="7072" s="1"/>
  <c r="X42" i="7072"/>
  <c r="X20" i="7072" s="1"/>
  <c r="Z42" i="7072"/>
  <c r="Z18" i="7072" s="1"/>
  <c r="AF42" i="7072"/>
  <c r="AF12" i="7072" s="1"/>
  <c r="AN18" i="7072"/>
  <c r="AK42" i="7071"/>
  <c r="AK7" i="7071" s="1"/>
  <c r="AL7" i="7071" s="1"/>
  <c r="AM7" i="7071" s="1"/>
  <c r="AH82" i="7071"/>
  <c r="AH50" i="7071" s="1"/>
  <c r="AI50" i="7071" s="1"/>
  <c r="AJ50" i="7071" s="1"/>
  <c r="AL6" i="7072"/>
  <c r="AM6" i="7072" s="1"/>
  <c r="AN6" i="7072"/>
  <c r="AN14" i="7072"/>
  <c r="AN30" i="7072"/>
  <c r="AN38" i="7072"/>
  <c r="D82" i="7072"/>
  <c r="P82" i="7072"/>
  <c r="T82" i="7072"/>
  <c r="T64" i="7072" s="1"/>
  <c r="AF82" i="7072"/>
  <c r="AF52" i="7072" s="1"/>
  <c r="Y42" i="7071"/>
  <c r="AG42" i="7071"/>
  <c r="AG11" i="7071" s="1"/>
  <c r="AN48" i="7071"/>
  <c r="Q42" i="7073"/>
  <c r="Q27" i="7073" s="1"/>
  <c r="S42" i="7073"/>
  <c r="S25" i="7073" s="1"/>
  <c r="U42" i="7073"/>
  <c r="U23" i="7073" s="1"/>
  <c r="W42" i="7073"/>
  <c r="W21" i="7073" s="1"/>
  <c r="AN39" i="7073"/>
  <c r="AK82" i="7072"/>
  <c r="G82" i="7072"/>
  <c r="G77" i="7072" s="1"/>
  <c r="K82" i="7072"/>
  <c r="K73" i="7072" s="1"/>
  <c r="Q82" i="7072"/>
  <c r="Q67" i="7072" s="1"/>
  <c r="S82" i="7072"/>
  <c r="S65" i="7072" s="1"/>
  <c r="W82" i="7072"/>
  <c r="W61" i="7072" s="1"/>
  <c r="AG82" i="7072"/>
  <c r="AG51" i="7072" s="1"/>
  <c r="AI82" i="7072"/>
  <c r="AI49" i="7072" s="1"/>
  <c r="J82" i="7071"/>
  <c r="J74" i="7071" s="1"/>
  <c r="D42" i="7071"/>
  <c r="D40" i="7071" s="1"/>
  <c r="E40" i="7071" s="1"/>
  <c r="Z42" i="7071"/>
  <c r="Z18" i="7071" s="1"/>
  <c r="AJ42" i="7071"/>
  <c r="AJ8" i="7071" s="1"/>
  <c r="AL6" i="7071"/>
  <c r="AM6" i="7071" s="1"/>
  <c r="D82" i="7071"/>
  <c r="D80" i="7071" s="1"/>
  <c r="H82" i="7071"/>
  <c r="H76" i="7071" s="1"/>
  <c r="M82" i="7071"/>
  <c r="M71" i="7071" s="1"/>
  <c r="P82" i="7071"/>
  <c r="P68" i="7071" s="1"/>
  <c r="T82" i="7071"/>
  <c r="T64" i="7071" s="1"/>
  <c r="V82" i="7071"/>
  <c r="V62" i="7071" s="1"/>
  <c r="AB82" i="7071"/>
  <c r="AB56" i="7071" s="1"/>
  <c r="AD82" i="7071"/>
  <c r="AD54" i="7071" s="1"/>
  <c r="AF82" i="7071"/>
  <c r="AF52" i="7071" s="1"/>
  <c r="C82" i="7071"/>
  <c r="C81" i="7071" s="1"/>
  <c r="E82" i="7071"/>
  <c r="G82" i="7071"/>
  <c r="G77" i="7071" s="1"/>
  <c r="I82" i="7071"/>
  <c r="I75" i="7071" s="1"/>
  <c r="K82" i="7071"/>
  <c r="K73" i="7071" s="1"/>
  <c r="O82" i="7071"/>
  <c r="O69" i="7071" s="1"/>
  <c r="S82" i="7071"/>
  <c r="S65" i="7071" s="1"/>
  <c r="T65" i="7071" s="1"/>
  <c r="W82" i="7071"/>
  <c r="W61" i="7071" s="1"/>
  <c r="Y82" i="7071"/>
  <c r="Y59" i="7071" s="1"/>
  <c r="AA82" i="7071"/>
  <c r="AA57" i="7071" s="1"/>
  <c r="AC82" i="7071"/>
  <c r="AC56" i="7071" s="1"/>
  <c r="AD56" i="7071" s="1"/>
  <c r="AE56" i="7071" s="1"/>
  <c r="AF56" i="7071" s="1"/>
  <c r="AG56" i="7071" s="1"/>
  <c r="AH56" i="7071" s="1"/>
  <c r="AI56" i="7071" s="1"/>
  <c r="AJ56" i="7071" s="1"/>
  <c r="AK56" i="7071" s="1"/>
  <c r="AL56" i="7071" s="1"/>
  <c r="AM56" i="7071" s="1"/>
  <c r="AO56" i="7071" s="1"/>
  <c r="AE82" i="7071"/>
  <c r="AE53" i="7071" s="1"/>
  <c r="AG82" i="7071"/>
  <c r="AG51" i="7071" s="1"/>
  <c r="AI82" i="7071"/>
  <c r="AI49" i="7071" s="1"/>
  <c r="AK82" i="7071"/>
  <c r="AK47" i="7071" s="1"/>
  <c r="AL47" i="7071" s="1"/>
  <c r="AM47" i="7071" s="1"/>
  <c r="AN72" i="7059"/>
  <c r="AN74" i="7059"/>
  <c r="AN49" i="7059"/>
  <c r="AN53" i="7059"/>
  <c r="AN59" i="7059"/>
  <c r="AN75" i="7059"/>
  <c r="AN68" i="7059"/>
  <c r="AN38" i="7059"/>
  <c r="AN29" i="7059"/>
  <c r="AN25" i="7059"/>
  <c r="AN21" i="7059"/>
  <c r="AN37" i="7059"/>
  <c r="AN41" i="7059"/>
  <c r="AN18" i="7059"/>
  <c r="AN30" i="7059"/>
  <c r="AN39" i="7059"/>
  <c r="AO44" i="7059"/>
  <c r="AO4" i="7059"/>
  <c r="AN44" i="7059"/>
  <c r="AN4" i="7059"/>
  <c r="A1" i="7059"/>
  <c r="H42" i="7068"/>
  <c r="H36" i="7068" s="1"/>
  <c r="P42" i="7068"/>
  <c r="P28" i="7068" s="1"/>
  <c r="AB42" i="7068"/>
  <c r="AB16" i="7068" s="1"/>
  <c r="U23" i="7062"/>
  <c r="AF82" i="7070"/>
  <c r="AF52" i="7070" s="1"/>
  <c r="C42" i="7068"/>
  <c r="C41" i="7068" s="1"/>
  <c r="F42" i="7068"/>
  <c r="F38" i="7068" s="1"/>
  <c r="K42" i="7068"/>
  <c r="K33" i="7068" s="1"/>
  <c r="M42" i="7068"/>
  <c r="M31" i="7068" s="1"/>
  <c r="O42" i="7068"/>
  <c r="Q42" i="7068"/>
  <c r="S42" i="7068"/>
  <c r="W42" i="7068"/>
  <c r="W21" i="7068" s="1"/>
  <c r="AC42" i="7068"/>
  <c r="AC15" i="7068" s="1"/>
  <c r="AD15" i="7068" s="1"/>
  <c r="AD42" i="7068"/>
  <c r="AD14" i="7068" s="1"/>
  <c r="AG42" i="7068"/>
  <c r="AJ42" i="7068"/>
  <c r="AJ8" i="7068" s="1"/>
  <c r="AI10" i="7063"/>
  <c r="AJ10" i="7063" s="1"/>
  <c r="AN7" i="7066"/>
  <c r="AN31" i="7066"/>
  <c r="AN39" i="7066"/>
  <c r="D82" i="7070"/>
  <c r="D80" i="7070" s="1"/>
  <c r="AN51" i="7066"/>
  <c r="AN59" i="7066"/>
  <c r="AN67" i="7066"/>
  <c r="AN75" i="7066"/>
  <c r="AN12" i="7066"/>
  <c r="AK47" i="7062"/>
  <c r="U42" i="7068"/>
  <c r="U23" i="7068" s="1"/>
  <c r="V42" i="7068"/>
  <c r="V22" i="7068" s="1"/>
  <c r="Y42" i="7068"/>
  <c r="Z42" i="7068"/>
  <c r="Z18" i="7068" s="1"/>
  <c r="AG11" i="7068"/>
  <c r="O82" i="7068"/>
  <c r="O69" i="7068" s="1"/>
  <c r="J42" i="7068"/>
  <c r="J34" i="7068" s="1"/>
  <c r="K34" i="7068" s="1"/>
  <c r="AB82" i="7068"/>
  <c r="AB56" i="7068" s="1"/>
  <c r="AE82" i="7068"/>
  <c r="AE53" i="7068" s="1"/>
  <c r="AI82" i="7068"/>
  <c r="AI49" i="7068" s="1"/>
  <c r="AJ82" i="7069"/>
  <c r="AJ48" i="7069" s="1"/>
  <c r="AK82" i="7069"/>
  <c r="AK47" i="7069" s="1"/>
  <c r="AL47" i="7069" s="1"/>
  <c r="AM47" i="7069" s="1"/>
  <c r="AN47" i="7065"/>
  <c r="AJ9" i="7061"/>
  <c r="J34" i="7064"/>
  <c r="K34" i="7064" s="1"/>
  <c r="L34" i="7064" s="1"/>
  <c r="T42" i="7068"/>
  <c r="AJ82" i="7068"/>
  <c r="AJ48" i="7068" s="1"/>
  <c r="AK82" i="7068"/>
  <c r="AK47" i="7068" s="1"/>
  <c r="AL47" i="7068" s="1"/>
  <c r="AH51" i="7064"/>
  <c r="I42" i="7068"/>
  <c r="I35" i="7068" s="1"/>
  <c r="D80" i="7073"/>
  <c r="AG11" i="7063"/>
  <c r="AH11" i="7063" s="1"/>
  <c r="AI11" i="7063" s="1"/>
  <c r="AJ11" i="7063" s="1"/>
  <c r="K42" i="7069"/>
  <c r="K33" i="7069" s="1"/>
  <c r="L33" i="7069" s="1"/>
  <c r="M33" i="7069" s="1"/>
  <c r="N33" i="7069" s="1"/>
  <c r="O33" i="7069" s="1"/>
  <c r="P33" i="7069" s="1"/>
  <c r="W42" i="7069"/>
  <c r="W21" i="7069" s="1"/>
  <c r="AA42" i="7069"/>
  <c r="AA17" i="7069" s="1"/>
  <c r="J42" i="7069"/>
  <c r="J34" i="7069" s="1"/>
  <c r="N42" i="7069"/>
  <c r="N30" i="7069" s="1"/>
  <c r="Z42" i="7069"/>
  <c r="Z18" i="7069" s="1"/>
  <c r="AD42" i="7069"/>
  <c r="AD14" i="7069" s="1"/>
  <c r="V82" i="7069"/>
  <c r="V62" i="7069" s="1"/>
  <c r="Z82" i="7069"/>
  <c r="Z58" i="7069" s="1"/>
  <c r="AD82" i="7069"/>
  <c r="AD54" i="7069" s="1"/>
  <c r="AH82" i="7069"/>
  <c r="AH50" i="7069" s="1"/>
  <c r="U82" i="7069"/>
  <c r="U63" i="7069" s="1"/>
  <c r="Y82" i="7069"/>
  <c r="Y59" i="7069" s="1"/>
  <c r="Z59" i="7069" s="1"/>
  <c r="AC82" i="7069"/>
  <c r="AC55" i="7069" s="1"/>
  <c r="AG82" i="7069"/>
  <c r="AG51" i="7069" s="1"/>
  <c r="AH51" i="7069" s="1"/>
  <c r="U82" i="7068"/>
  <c r="U63" i="7068" s="1"/>
  <c r="Y82" i="7068"/>
  <c r="Y59" i="7068" s="1"/>
  <c r="AH82" i="7068"/>
  <c r="AH50" i="7068" s="1"/>
  <c r="T82" i="7068"/>
  <c r="X82" i="7068"/>
  <c r="AF82" i="7068"/>
  <c r="AF52" i="7068" s="1"/>
  <c r="W82" i="7068"/>
  <c r="W61" i="7068" s="1"/>
  <c r="AA82" i="7068"/>
  <c r="AA57" i="7068" s="1"/>
  <c r="Z82" i="7068"/>
  <c r="Z58" i="7068" s="1"/>
  <c r="R27" i="7063"/>
  <c r="S27" i="7063" s="1"/>
  <c r="O30" i="7063"/>
  <c r="P30" i="7063" s="1"/>
  <c r="Q30" i="7063" s="1"/>
  <c r="R30" i="7063" s="1"/>
  <c r="S30" i="7063" s="1"/>
  <c r="AG12" i="7064"/>
  <c r="AH12" i="7064" s="1"/>
  <c r="AI12" i="7064" s="1"/>
  <c r="G42" i="7069"/>
  <c r="AC42" i="7069"/>
  <c r="AC15" i="7069" s="1"/>
  <c r="AB42" i="7069"/>
  <c r="AB16" i="7069" s="1"/>
  <c r="I42" i="7069"/>
  <c r="I35" i="7069" s="1"/>
  <c r="U42" i="7069"/>
  <c r="U23" i="7069" s="1"/>
  <c r="AN48" i="7065"/>
  <c r="AI82" i="7069"/>
  <c r="AI49" i="7069" s="1"/>
  <c r="AN51" i="7065"/>
  <c r="AC82" i="7068"/>
  <c r="AC55" i="7068" s="1"/>
  <c r="AD82" i="7068"/>
  <c r="V82" i="7068"/>
  <c r="V62" i="7068" s="1"/>
  <c r="AJ42" i="7067"/>
  <c r="AN7" i="7063"/>
  <c r="AI82" i="7067"/>
  <c r="AI49" i="7067" s="1"/>
  <c r="AN48" i="7063"/>
  <c r="AN64" i="7063"/>
  <c r="AN75" i="7063"/>
  <c r="H42" i="7062"/>
  <c r="H36" i="7062" s="1"/>
  <c r="AJ82" i="7062"/>
  <c r="AJ48" i="7062" s="1"/>
  <c r="O82" i="7062"/>
  <c r="O69" i="7062" s="1"/>
  <c r="Z82" i="7062"/>
  <c r="Z58" i="7062" s="1"/>
  <c r="H82" i="7062"/>
  <c r="H76" i="7062" s="1"/>
  <c r="AN81" i="7060"/>
  <c r="AL6" i="7078"/>
  <c r="AM6" i="7078" s="1"/>
  <c r="AN6" i="7074"/>
  <c r="AO6" i="7074" s="1"/>
  <c r="AN49" i="7074"/>
  <c r="AN27" i="7059"/>
  <c r="AI82" i="7059"/>
  <c r="D42" i="7069"/>
  <c r="D40" i="7069" s="1"/>
  <c r="X42" i="7069"/>
  <c r="X20" i="7069" s="1"/>
  <c r="M42" i="7069"/>
  <c r="M31" i="7069" s="1"/>
  <c r="N31" i="7069" s="1"/>
  <c r="O31" i="7069" s="1"/>
  <c r="P31" i="7069" s="1"/>
  <c r="AN18" i="7065"/>
  <c r="Y42" i="7069"/>
  <c r="Y19" i="7069" s="1"/>
  <c r="AN26" i="7065"/>
  <c r="AN36" i="7063"/>
  <c r="Y19" i="7068"/>
  <c r="AG82" i="7068"/>
  <c r="K73" i="7063"/>
  <c r="L73" i="7063" s="1"/>
  <c r="M73" i="7063" s="1"/>
  <c r="C42" i="7069"/>
  <c r="C41" i="7069" s="1"/>
  <c r="P42" i="7069"/>
  <c r="P28" i="7069" s="1"/>
  <c r="E42" i="7069"/>
  <c r="AN51" i="7064"/>
  <c r="L42" i="7069"/>
  <c r="L32" i="7069" s="1"/>
  <c r="H42" i="7069"/>
  <c r="H36" i="7069" s="1"/>
  <c r="T42" i="7069"/>
  <c r="T24" i="7069" s="1"/>
  <c r="AN17" i="7065"/>
  <c r="AN39" i="7065"/>
  <c r="AN59" i="7065"/>
  <c r="H36" i="7064"/>
  <c r="I36" i="7064" s="1"/>
  <c r="J36" i="7064" s="1"/>
  <c r="K36" i="7064" s="1"/>
  <c r="L36" i="7064" s="1"/>
  <c r="AL6" i="7076"/>
  <c r="AM6" i="7076" s="1"/>
  <c r="AK42" i="7076"/>
  <c r="V23" i="7068"/>
  <c r="W23" i="7068" s="1"/>
  <c r="AN66" i="7073"/>
  <c r="AI82" i="7077"/>
  <c r="AN6" i="7073"/>
  <c r="AO6" i="7073" s="1"/>
  <c r="X21" i="7064"/>
  <c r="AN58" i="7072"/>
  <c r="AB17" i="7064"/>
  <c r="AC17" i="7064" s="1"/>
  <c r="AD17" i="7064" s="1"/>
  <c r="AE17" i="7064" s="1"/>
  <c r="AF17" i="7064" s="1"/>
  <c r="AG17" i="7064" s="1"/>
  <c r="AH17" i="7064" s="1"/>
  <c r="AI17" i="7064" s="1"/>
  <c r="AO46" i="7065"/>
  <c r="S66" i="7064"/>
  <c r="T66" i="7064" s="1"/>
  <c r="U66" i="7064" s="1"/>
  <c r="H82" i="7068"/>
  <c r="AN68" i="7065"/>
  <c r="O42" i="7074"/>
  <c r="O29" i="7074" s="1"/>
  <c r="P29" i="7074" s="1"/>
  <c r="P42" i="7074"/>
  <c r="P28" i="7074" s="1"/>
  <c r="Z42" i="7078"/>
  <c r="Z18" i="7078" s="1"/>
  <c r="AA18" i="7078" s="1"/>
  <c r="AD42" i="7078"/>
  <c r="AD14" i="7078" s="1"/>
  <c r="AH42" i="7078"/>
  <c r="AH10" i="7078" s="1"/>
  <c r="AN24" i="7074"/>
  <c r="X82" i="7078"/>
  <c r="X60" i="7078" s="1"/>
  <c r="AB82" i="7078"/>
  <c r="AB56" i="7078" s="1"/>
  <c r="AF82" i="7078"/>
  <c r="AF52" i="7078" s="1"/>
  <c r="AN47" i="7074"/>
  <c r="AA82" i="7078"/>
  <c r="AA57" i="7078" s="1"/>
  <c r="AB57" i="7078" s="1"/>
  <c r="AC57" i="7078" s="1"/>
  <c r="AD57" i="7078" s="1"/>
  <c r="AE57" i="7078" s="1"/>
  <c r="AF57" i="7078" s="1"/>
  <c r="AG57" i="7078" s="1"/>
  <c r="AH57" i="7078" s="1"/>
  <c r="AE82" i="7078"/>
  <c r="AE53" i="7078" s="1"/>
  <c r="E82" i="7069"/>
  <c r="E79" i="7069" s="1"/>
  <c r="I82" i="7069"/>
  <c r="I75" i="7069" s="1"/>
  <c r="M82" i="7069"/>
  <c r="M71" i="7069" s="1"/>
  <c r="P82" i="7067"/>
  <c r="P68" i="7067" s="1"/>
  <c r="O82" i="7067"/>
  <c r="O69" i="7067" s="1"/>
  <c r="W82" i="7067"/>
  <c r="W61" i="7067" s="1"/>
  <c r="AN71" i="7065"/>
  <c r="AN76" i="7065"/>
  <c r="V42" i="7077"/>
  <c r="V22" i="7077" s="1"/>
  <c r="Z42" i="7077"/>
  <c r="Z18" i="7077" s="1"/>
  <c r="AD42" i="7077"/>
  <c r="AD14" i="7077" s="1"/>
  <c r="AE14" i="7077" s="1"/>
  <c r="AH42" i="7077"/>
  <c r="AH10" i="7077" s="1"/>
  <c r="U42" i="7077"/>
  <c r="U23" i="7077" s="1"/>
  <c r="Y42" i="7077"/>
  <c r="Y19" i="7077" s="1"/>
  <c r="AC42" i="7077"/>
  <c r="AC15" i="7077" s="1"/>
  <c r="AD15" i="7077" s="1"/>
  <c r="AE15" i="7077" s="1"/>
  <c r="AF15" i="7077" s="1"/>
  <c r="AG15" i="7077" s="1"/>
  <c r="AH15" i="7077" s="1"/>
  <c r="AI15" i="7077" s="1"/>
  <c r="AJ15" i="7077" s="1"/>
  <c r="AK15" i="7077" s="1"/>
  <c r="AL15" i="7077" s="1"/>
  <c r="AM15" i="7077" s="1"/>
  <c r="AG42" i="7077"/>
  <c r="AG11" i="7077" s="1"/>
  <c r="AB82" i="7077"/>
  <c r="S82" i="7077"/>
  <c r="S65" i="7077" s="1"/>
  <c r="AE82" i="7077"/>
  <c r="AE53" i="7077" s="1"/>
  <c r="AN60" i="7073"/>
  <c r="AN68" i="7073"/>
  <c r="F42" i="7076"/>
  <c r="F38" i="7076" s="1"/>
  <c r="J42" i="7076"/>
  <c r="J34" i="7076" s="1"/>
  <c r="N42" i="7076"/>
  <c r="N30" i="7076" s="1"/>
  <c r="R42" i="7076"/>
  <c r="R26" i="7076" s="1"/>
  <c r="V42" i="7076"/>
  <c r="V22" i="7076" s="1"/>
  <c r="Z42" i="7076"/>
  <c r="Z18" i="7076" s="1"/>
  <c r="AA18" i="7076" s="1"/>
  <c r="AB18" i="7076" s="1"/>
  <c r="AD42" i="7076"/>
  <c r="AD14" i="7076" s="1"/>
  <c r="AH42" i="7076"/>
  <c r="AH10" i="7076" s="1"/>
  <c r="E42" i="7076"/>
  <c r="E39" i="7076" s="1"/>
  <c r="I42" i="7076"/>
  <c r="I35" i="7076" s="1"/>
  <c r="M42" i="7076"/>
  <c r="M31" i="7076" s="1"/>
  <c r="N31" i="7076" s="1"/>
  <c r="Q42" i="7076"/>
  <c r="Q27" i="7076" s="1"/>
  <c r="R27" i="7076" s="1"/>
  <c r="U42" i="7076"/>
  <c r="Y42" i="7076"/>
  <c r="Y19" i="7076" s="1"/>
  <c r="Z19" i="7076" s="1"/>
  <c r="AC42" i="7076"/>
  <c r="AC15" i="7076" s="1"/>
  <c r="AD15" i="7076" s="1"/>
  <c r="AG42" i="7076"/>
  <c r="AG11" i="7076" s="1"/>
  <c r="AN24" i="7072"/>
  <c r="AN27" i="7072"/>
  <c r="AN40" i="7072"/>
  <c r="D82" i="7076"/>
  <c r="D80" i="7076" s="1"/>
  <c r="H82" i="7076"/>
  <c r="H76" i="7076" s="1"/>
  <c r="L82" i="7076"/>
  <c r="L72" i="7076" s="1"/>
  <c r="P82" i="7076"/>
  <c r="P68" i="7076" s="1"/>
  <c r="T82" i="7076"/>
  <c r="T64" i="7076" s="1"/>
  <c r="X82" i="7076"/>
  <c r="X60" i="7076" s="1"/>
  <c r="AB82" i="7076"/>
  <c r="AB56" i="7076" s="1"/>
  <c r="AC56" i="7076" s="1"/>
  <c r="AD56" i="7076" s="1"/>
  <c r="AE56" i="7076" s="1"/>
  <c r="AF56" i="7076" s="1"/>
  <c r="AG56" i="7076" s="1"/>
  <c r="AH56" i="7076" s="1"/>
  <c r="AF82" i="7076"/>
  <c r="AF52" i="7076" s="1"/>
  <c r="C82" i="7076"/>
  <c r="C81" i="7076" s="1"/>
  <c r="G82" i="7076"/>
  <c r="G77" i="7076" s="1"/>
  <c r="K82" i="7076"/>
  <c r="K73" i="7076" s="1"/>
  <c r="O82" i="7076"/>
  <c r="O69" i="7076" s="1"/>
  <c r="S82" i="7076"/>
  <c r="S65" i="7076" s="1"/>
  <c r="W82" i="7076"/>
  <c r="W61" i="7076" s="1"/>
  <c r="AA82" i="7076"/>
  <c r="AA57" i="7076" s="1"/>
  <c r="AE82" i="7076"/>
  <c r="AE53" i="7076" s="1"/>
  <c r="J82" i="7069"/>
  <c r="J74" i="7069"/>
  <c r="AJ8" i="7067"/>
  <c r="AN8" i="7063"/>
  <c r="AN16" i="7063"/>
  <c r="AN27" i="7063"/>
  <c r="AN32" i="7063"/>
  <c r="AN35" i="7063"/>
  <c r="AN40" i="7063"/>
  <c r="D82" i="7067"/>
  <c r="H82" i="7067"/>
  <c r="H76" i="7067" s="1"/>
  <c r="L82" i="7067"/>
  <c r="L72" i="7067" s="1"/>
  <c r="T82" i="7067"/>
  <c r="T64" i="7067" s="1"/>
  <c r="X82" i="7067"/>
  <c r="AB82" i="7067"/>
  <c r="AB56" i="7067" s="1"/>
  <c r="AJ82" i="7067"/>
  <c r="AK82" i="7067"/>
  <c r="AK47" i="7067" s="1"/>
  <c r="AL47" i="7067" s="1"/>
  <c r="AM47" i="7067" s="1"/>
  <c r="AN47" i="7063"/>
  <c r="E82" i="7067"/>
  <c r="E79" i="7067" s="1"/>
  <c r="I82" i="7067"/>
  <c r="I75" i="7067" s="1"/>
  <c r="M82" i="7067"/>
  <c r="M71" i="7067"/>
  <c r="Q82" i="7067"/>
  <c r="Q67" i="7067" s="1"/>
  <c r="U82" i="7067"/>
  <c r="U63" i="7067" s="1"/>
  <c r="V63" i="7067" s="1"/>
  <c r="Y82" i="7067"/>
  <c r="Y59" i="7067" s="1"/>
  <c r="AC82" i="7067"/>
  <c r="AC55" i="7067" s="1"/>
  <c r="AG82" i="7067"/>
  <c r="AG51" i="7067" s="1"/>
  <c r="AH82" i="7067"/>
  <c r="AH50" i="7067" s="1"/>
  <c r="AI50" i="7067" s="1"/>
  <c r="C82" i="7067"/>
  <c r="C81" i="7067" s="1"/>
  <c r="G82" i="7067"/>
  <c r="G77" i="7067" s="1"/>
  <c r="H77" i="7067" s="1"/>
  <c r="I77" i="7067" s="1"/>
  <c r="J77" i="7067" s="1"/>
  <c r="K77" i="7067" s="1"/>
  <c r="L77" i="7067" s="1"/>
  <c r="M77" i="7067" s="1"/>
  <c r="N77" i="7067" s="1"/>
  <c r="O77" i="7067" s="1"/>
  <c r="P77" i="7067" s="1"/>
  <c r="Q77" i="7067" s="1"/>
  <c r="R77" i="7067" s="1"/>
  <c r="K82" i="7067"/>
  <c r="K73" i="7067" s="1"/>
  <c r="L73" i="7067" s="1"/>
  <c r="M73" i="7067" s="1"/>
  <c r="S82" i="7067"/>
  <c r="S65" i="7067" s="1"/>
  <c r="T65" i="7067" s="1"/>
  <c r="U65" i="7067" s="1"/>
  <c r="V65" i="7067" s="1"/>
  <c r="W65" i="7067" s="1"/>
  <c r="AA82" i="7067"/>
  <c r="AA57" i="7067" s="1"/>
  <c r="AE82" i="7067"/>
  <c r="F82" i="7067"/>
  <c r="F78" i="7067" s="1"/>
  <c r="J82" i="7067"/>
  <c r="J74" i="7067" s="1"/>
  <c r="N82" i="7067"/>
  <c r="N70" i="7067" s="1"/>
  <c r="R82" i="7067"/>
  <c r="R66" i="7067" s="1"/>
  <c r="V82" i="7067"/>
  <c r="V62" i="7067" s="1"/>
  <c r="Z82" i="7067"/>
  <c r="Z58" i="7067" s="1"/>
  <c r="AD82" i="7067"/>
  <c r="AD54" i="7067" s="1"/>
  <c r="AN52" i="7063"/>
  <c r="AN55" i="7063"/>
  <c r="AN60" i="7063"/>
  <c r="AN63" i="7063"/>
  <c r="AN68" i="7063"/>
  <c r="AN71" i="7063"/>
  <c r="AN76" i="7063"/>
  <c r="AN79" i="7063"/>
  <c r="R82" i="7069"/>
  <c r="R66" i="7069" s="1"/>
  <c r="Q82" i="7069"/>
  <c r="Q67" i="7069" s="1"/>
  <c r="N82" i="7069"/>
  <c r="N70" i="7069" s="1"/>
  <c r="AN11" i="7063"/>
  <c r="AF82" i="7067"/>
  <c r="AF52" i="7067" s="1"/>
  <c r="AG52" i="7067" s="1"/>
  <c r="AH52" i="7067" s="1"/>
  <c r="AI52" i="7067" s="1"/>
  <c r="AJ52" i="7067" s="1"/>
  <c r="AK52" i="7067" s="1"/>
  <c r="AL52" i="7067" s="1"/>
  <c r="AM52" i="7067" s="1"/>
  <c r="AM7" i="7072"/>
  <c r="AO7" i="7072" s="1"/>
  <c r="AM47" i="7068"/>
  <c r="AN63" i="7065"/>
  <c r="F82" i="7069"/>
  <c r="F78" i="7069" s="1"/>
  <c r="AN19" i="7063"/>
  <c r="AN24" i="7063"/>
  <c r="C42" i="7078"/>
  <c r="C41" i="7078" s="1"/>
  <c r="G42" i="7078"/>
  <c r="G37" i="7078" s="1"/>
  <c r="K42" i="7078"/>
  <c r="K33" i="7078" s="1"/>
  <c r="O42" i="7078"/>
  <c r="O29" i="7078" s="1"/>
  <c r="S42" i="7078"/>
  <c r="S25" i="7078" s="1"/>
  <c r="W42" i="7078"/>
  <c r="AA42" i="7078"/>
  <c r="AA17" i="7078" s="1"/>
  <c r="AE42" i="7078"/>
  <c r="AE13" i="7078" s="1"/>
  <c r="AI42" i="7078"/>
  <c r="AN8" i="7074"/>
  <c r="AN11" i="7074"/>
  <c r="AN16" i="7074"/>
  <c r="AN19" i="7074"/>
  <c r="AN27" i="7074"/>
  <c r="AN32" i="7074"/>
  <c r="AN35" i="7074"/>
  <c r="AN40" i="7074"/>
  <c r="AJ82" i="7078"/>
  <c r="AK82" i="7078"/>
  <c r="AK47" i="7078" s="1"/>
  <c r="AL47" i="7078" s="1"/>
  <c r="AC82" i="7078"/>
  <c r="AC55" i="7078" s="1"/>
  <c r="AG82" i="7078"/>
  <c r="AG51" i="7078" s="1"/>
  <c r="AH82" i="7078"/>
  <c r="AH50" i="7078" s="1"/>
  <c r="Z82" i="7078"/>
  <c r="AD82" i="7078"/>
  <c r="AD54" i="7078" s="1"/>
  <c r="AN52" i="7074"/>
  <c r="AN55" i="7074"/>
  <c r="AN60" i="7074"/>
  <c r="AN63" i="7074"/>
  <c r="AN68" i="7074"/>
  <c r="AN71" i="7074"/>
  <c r="AN76" i="7074"/>
  <c r="AN79" i="7074"/>
  <c r="C42" i="7077"/>
  <c r="C41" i="7077" s="1"/>
  <c r="W42" i="7077"/>
  <c r="W21" i="7077" s="1"/>
  <c r="AA42" i="7077"/>
  <c r="AE42" i="7077"/>
  <c r="AE13" i="7077" s="1"/>
  <c r="AJ8" i="7077"/>
  <c r="AK8" i="7077" s="1"/>
  <c r="AL8" i="7077" s="1"/>
  <c r="AM8" i="7077" s="1"/>
  <c r="AI42" i="7077"/>
  <c r="AN8" i="7073"/>
  <c r="T42" i="7077"/>
  <c r="X42" i="7077"/>
  <c r="X20" i="7077" s="1"/>
  <c r="Y20" i="7077" s="1"/>
  <c r="Z20" i="7077" s="1"/>
  <c r="AB42" i="7077"/>
  <c r="AB16" i="7077" s="1"/>
  <c r="AF42" i="7077"/>
  <c r="AF12" i="7077" s="1"/>
  <c r="AN11" i="7073"/>
  <c r="AN16" i="7073"/>
  <c r="AN19" i="7073"/>
  <c r="AN32" i="7073"/>
  <c r="AN35" i="7073"/>
  <c r="AN40" i="7073"/>
  <c r="AK82" i="7077"/>
  <c r="AK47" i="7077" s="1"/>
  <c r="AL47" i="7077" s="1"/>
  <c r="AM47" i="7077" s="1"/>
  <c r="AJ82" i="7077"/>
  <c r="AN47" i="7073"/>
  <c r="AG82" i="7077"/>
  <c r="AN52" i="7073"/>
  <c r="AN55" i="7073"/>
  <c r="AN63" i="7073"/>
  <c r="AN71" i="7073"/>
  <c r="AN76" i="7073"/>
  <c r="AN79" i="7073"/>
  <c r="C42" i="7076"/>
  <c r="C41" i="7076" s="1"/>
  <c r="G42" i="7076"/>
  <c r="K42" i="7076"/>
  <c r="O42" i="7076"/>
  <c r="O29" i="7076" s="1"/>
  <c r="S42" i="7076"/>
  <c r="S25" i="7076" s="1"/>
  <c r="W42" i="7076"/>
  <c r="W21" i="7076" s="1"/>
  <c r="AA42" i="7076"/>
  <c r="AA17" i="7076" s="1"/>
  <c r="AE42" i="7076"/>
  <c r="AE13" i="7076" s="1"/>
  <c r="AI42" i="7076"/>
  <c r="AI9" i="7076" s="1"/>
  <c r="AJ9" i="7076" s="1"/>
  <c r="AK9" i="7076" s="1"/>
  <c r="AL9" i="7076" s="1"/>
  <c r="AM9" i="7076" s="1"/>
  <c r="AJ8" i="7076"/>
  <c r="AN8" i="7072"/>
  <c r="D42" i="7076"/>
  <c r="D40" i="7076" s="1"/>
  <c r="E40" i="7076"/>
  <c r="F40" i="7076" s="1"/>
  <c r="G40" i="7076" s="1"/>
  <c r="H40" i="7076" s="1"/>
  <c r="I40" i="7076" s="1"/>
  <c r="J40" i="7076" s="1"/>
  <c r="K40" i="7076" s="1"/>
  <c r="L40" i="7076" s="1"/>
  <c r="M40" i="7076" s="1"/>
  <c r="N40" i="7076" s="1"/>
  <c r="O40" i="7076" s="1"/>
  <c r="P40" i="7076" s="1"/>
  <c r="Q40" i="7076" s="1"/>
  <c r="R40" i="7076" s="1"/>
  <c r="S40" i="7076" s="1"/>
  <c r="T40" i="7076" s="1"/>
  <c r="U40" i="7076" s="1"/>
  <c r="V40" i="7076" s="1"/>
  <c r="W40" i="7076" s="1"/>
  <c r="X40" i="7076" s="1"/>
  <c r="Y40" i="7076" s="1"/>
  <c r="Z40" i="7076" s="1"/>
  <c r="AA40" i="7076" s="1"/>
  <c r="AB40" i="7076" s="1"/>
  <c r="AC40" i="7076" s="1"/>
  <c r="AD40" i="7076" s="1"/>
  <c r="AE40" i="7076" s="1"/>
  <c r="AF40" i="7076" s="1"/>
  <c r="AG40" i="7076" s="1"/>
  <c r="AH40" i="7076" s="1"/>
  <c r="AI40" i="7076" s="1"/>
  <c r="AJ40" i="7076" s="1"/>
  <c r="AK40" i="7076" s="1"/>
  <c r="AL40" i="7076" s="1"/>
  <c r="AM40" i="7076" s="1"/>
  <c r="H42" i="7076"/>
  <c r="H36" i="7076" s="1"/>
  <c r="L42" i="7076"/>
  <c r="L32" i="7076" s="1"/>
  <c r="P42" i="7076"/>
  <c r="T42" i="7076"/>
  <c r="T24" i="7076" s="1"/>
  <c r="U24" i="7076" s="1"/>
  <c r="V24" i="7076" s="1"/>
  <c r="W24" i="7076" s="1"/>
  <c r="X24" i="7076" s="1"/>
  <c r="Y24" i="7076" s="1"/>
  <c r="Z24" i="7076" s="1"/>
  <c r="AA24" i="7076" s="1"/>
  <c r="AB24" i="7076" s="1"/>
  <c r="AC24" i="7076" s="1"/>
  <c r="AD24" i="7076" s="1"/>
  <c r="AE24" i="7076" s="1"/>
  <c r="AF24" i="7076" s="1"/>
  <c r="AG24" i="7076" s="1"/>
  <c r="AH24" i="7076" s="1"/>
  <c r="AI24" i="7076" s="1"/>
  <c r="AJ24" i="7076" s="1"/>
  <c r="AK24" i="7076" s="1"/>
  <c r="AL24" i="7076" s="1"/>
  <c r="AM24" i="7076" s="1"/>
  <c r="X42" i="7076"/>
  <c r="X20" i="7076" s="1"/>
  <c r="AB42" i="7076"/>
  <c r="AB16" i="7076" s="1"/>
  <c r="AF42" i="7076"/>
  <c r="AF12" i="7076" s="1"/>
  <c r="AN11" i="7072"/>
  <c r="AN16" i="7072"/>
  <c r="AN19" i="7072"/>
  <c r="AN32" i="7072"/>
  <c r="AN35" i="7072"/>
  <c r="AJ82" i="7076"/>
  <c r="AJ48" i="7076" s="1"/>
  <c r="AK82" i="7076"/>
  <c r="AK47" i="7076" s="1"/>
  <c r="AL47" i="7076" s="1"/>
  <c r="AM47" i="7076" s="1"/>
  <c r="E82" i="7076"/>
  <c r="E79" i="7076" s="1"/>
  <c r="I82" i="7076"/>
  <c r="I75" i="7076" s="1"/>
  <c r="J75" i="7076" s="1"/>
  <c r="K75" i="7076" s="1"/>
  <c r="L75" i="7076" s="1"/>
  <c r="M75" i="7076" s="1"/>
  <c r="N75" i="7076" s="1"/>
  <c r="O75" i="7076" s="1"/>
  <c r="P75" i="7076" s="1"/>
  <c r="Q75" i="7076" s="1"/>
  <c r="M82" i="7076"/>
  <c r="Q82" i="7076"/>
  <c r="Q67" i="7076" s="1"/>
  <c r="U82" i="7076"/>
  <c r="U63" i="7076" s="1"/>
  <c r="Y82" i="7076"/>
  <c r="Y59" i="7076" s="1"/>
  <c r="AC82" i="7076"/>
  <c r="AC55" i="7076" s="1"/>
  <c r="AD55" i="7076" s="1"/>
  <c r="AE55" i="7076" s="1"/>
  <c r="AF55" i="7076" s="1"/>
  <c r="AG55" i="7076" s="1"/>
  <c r="AH55" i="7076" s="1"/>
  <c r="AG82" i="7076"/>
  <c r="AG51" i="7076" s="1"/>
  <c r="AH82" i="7076"/>
  <c r="AH50" i="7076" s="1"/>
  <c r="F82" i="7076"/>
  <c r="F78" i="7076" s="1"/>
  <c r="J82" i="7076"/>
  <c r="J74" i="7076" s="1"/>
  <c r="N82" i="7076"/>
  <c r="N70" i="7076" s="1"/>
  <c r="R82" i="7076"/>
  <c r="R66" i="7076" s="1"/>
  <c r="S66" i="7076" s="1"/>
  <c r="V82" i="7076"/>
  <c r="V62" i="7076" s="1"/>
  <c r="Z82" i="7076"/>
  <c r="Z58" i="7076" s="1"/>
  <c r="AD82" i="7076"/>
  <c r="AD54" i="7076" s="1"/>
  <c r="AE54" i="7076" s="1"/>
  <c r="AN52" i="7072"/>
  <c r="AN55" i="7072"/>
  <c r="AN60" i="7072"/>
  <c r="AN63" i="7072"/>
  <c r="AN68" i="7072"/>
  <c r="AN71" i="7072"/>
  <c r="AN76" i="7072"/>
  <c r="AN79" i="7072"/>
  <c r="F42" i="7075"/>
  <c r="J42" i="7075"/>
  <c r="J34" i="7075" s="1"/>
  <c r="N42" i="7075"/>
  <c r="N30" i="7075" s="1"/>
  <c r="R42" i="7075"/>
  <c r="R26" i="7075" s="1"/>
  <c r="S26" i="7075" s="1"/>
  <c r="V42" i="7075"/>
  <c r="V22" i="7075" s="1"/>
  <c r="W22" i="7075" s="1"/>
  <c r="X22" i="7075" s="1"/>
  <c r="Y22" i="7075" s="1"/>
  <c r="Z22" i="7075" s="1"/>
  <c r="AA22" i="7075" s="1"/>
  <c r="AB22" i="7075" s="1"/>
  <c r="AC22" i="7075" s="1"/>
  <c r="Z42" i="7075"/>
  <c r="Z18" i="7075" s="1"/>
  <c r="AD42" i="7075"/>
  <c r="AH42" i="7075"/>
  <c r="AH10" i="7075" s="1"/>
  <c r="C42" i="7075"/>
  <c r="C41" i="7075" s="1"/>
  <c r="G42" i="7075"/>
  <c r="G37" i="7075" s="1"/>
  <c r="K42" i="7075"/>
  <c r="K33" i="7075" s="1"/>
  <c r="L33" i="7075" s="1"/>
  <c r="M33" i="7075" s="1"/>
  <c r="N33" i="7075" s="1"/>
  <c r="O33" i="7075" s="1"/>
  <c r="P33" i="7075" s="1"/>
  <c r="Q33" i="7075" s="1"/>
  <c r="R33" i="7075" s="1"/>
  <c r="S33" i="7075" s="1"/>
  <c r="T33" i="7075" s="1"/>
  <c r="U33" i="7075" s="1"/>
  <c r="V33" i="7075" s="1"/>
  <c r="W33" i="7075" s="1"/>
  <c r="X33" i="7075" s="1"/>
  <c r="Y33" i="7075" s="1"/>
  <c r="Z33" i="7075" s="1"/>
  <c r="AA33" i="7075" s="1"/>
  <c r="AB33" i="7075" s="1"/>
  <c r="AC33" i="7075" s="1"/>
  <c r="AD33" i="7075" s="1"/>
  <c r="AE33" i="7075" s="1"/>
  <c r="AF33" i="7075" s="1"/>
  <c r="AG33" i="7075" s="1"/>
  <c r="AH33" i="7075" s="1"/>
  <c r="AI33" i="7075" s="1"/>
  <c r="AJ33" i="7075" s="1"/>
  <c r="AK33" i="7075" s="1"/>
  <c r="AL33" i="7075" s="1"/>
  <c r="AM33" i="7075" s="1"/>
  <c r="O42" i="7075"/>
  <c r="O29" i="7075" s="1"/>
  <c r="S42" i="7075"/>
  <c r="S25" i="7075" s="1"/>
  <c r="W42" i="7075"/>
  <c r="W21" i="7075" s="1"/>
  <c r="AA42" i="7075"/>
  <c r="AA17" i="7075" s="1"/>
  <c r="AE42" i="7075"/>
  <c r="AE13" i="7075"/>
  <c r="AF13" i="7075" s="1"/>
  <c r="AG13" i="7075" s="1"/>
  <c r="AH13" i="7075" s="1"/>
  <c r="AI13" i="7075" s="1"/>
  <c r="AJ13" i="7075" s="1"/>
  <c r="AK13" i="7075" s="1"/>
  <c r="AL13" i="7075" s="1"/>
  <c r="AM13" i="7075" s="1"/>
  <c r="AI42" i="7075"/>
  <c r="AJ8" i="7075"/>
  <c r="AK8" i="7075"/>
  <c r="AL8" i="7075" s="1"/>
  <c r="AM8" i="7075" s="1"/>
  <c r="AN8" i="7071"/>
  <c r="E42" i="7075"/>
  <c r="E39" i="7075" s="1"/>
  <c r="I42" i="7075"/>
  <c r="M42" i="7075"/>
  <c r="M31" i="7075" s="1"/>
  <c r="Q42" i="7075"/>
  <c r="Q27" i="7075" s="1"/>
  <c r="U42" i="7075"/>
  <c r="U23" i="7075" s="1"/>
  <c r="Y42" i="7075"/>
  <c r="Y19" i="7075" s="1"/>
  <c r="AC42" i="7075"/>
  <c r="AC15" i="7075"/>
  <c r="AD15" i="7075" s="1"/>
  <c r="AE15" i="7075" s="1"/>
  <c r="AG42" i="7075"/>
  <c r="AG11" i="7075" s="1"/>
  <c r="AH11" i="7075" s="1"/>
  <c r="D42" i="7075"/>
  <c r="D40" i="7075" s="1"/>
  <c r="E40" i="7075" s="1"/>
  <c r="F40" i="7075" s="1"/>
  <c r="G40" i="7075" s="1"/>
  <c r="H40" i="7075" s="1"/>
  <c r="I40" i="7075" s="1"/>
  <c r="J40" i="7075" s="1"/>
  <c r="K40" i="7075" s="1"/>
  <c r="L40" i="7075" s="1"/>
  <c r="M40" i="7075" s="1"/>
  <c r="N40" i="7075" s="1"/>
  <c r="O40" i="7075" s="1"/>
  <c r="P40" i="7075" s="1"/>
  <c r="Q40" i="7075" s="1"/>
  <c r="R40" i="7075" s="1"/>
  <c r="S40" i="7075" s="1"/>
  <c r="T40" i="7075" s="1"/>
  <c r="U40" i="7075" s="1"/>
  <c r="V40" i="7075" s="1"/>
  <c r="W40" i="7075" s="1"/>
  <c r="X40" i="7075" s="1"/>
  <c r="Y40" i="7075" s="1"/>
  <c r="Z40" i="7075" s="1"/>
  <c r="AA40" i="7075" s="1"/>
  <c r="AB40" i="7075" s="1"/>
  <c r="AC40" i="7075" s="1"/>
  <c r="AD40" i="7075" s="1"/>
  <c r="AE40" i="7075" s="1"/>
  <c r="AF40" i="7075" s="1"/>
  <c r="AG40" i="7075" s="1"/>
  <c r="AH40" i="7075" s="1"/>
  <c r="AI40" i="7075" s="1"/>
  <c r="AJ40" i="7075" s="1"/>
  <c r="AK40" i="7075" s="1"/>
  <c r="AL40" i="7075" s="1"/>
  <c r="AM40" i="7075" s="1"/>
  <c r="H42" i="7075"/>
  <c r="H36" i="7075" s="1"/>
  <c r="L42" i="7075"/>
  <c r="L32" i="7075" s="1"/>
  <c r="P42" i="7075"/>
  <c r="T42" i="7075"/>
  <c r="T24" i="7075" s="1"/>
  <c r="X42" i="7075"/>
  <c r="X20" i="7075" s="1"/>
  <c r="Y20" i="7075" s="1"/>
  <c r="AB42" i="7075"/>
  <c r="AB16" i="7075" s="1"/>
  <c r="AC16" i="7075" s="1"/>
  <c r="AF42" i="7075"/>
  <c r="AF12" i="7075" s="1"/>
  <c r="AN11" i="7071"/>
  <c r="AN16" i="7071"/>
  <c r="AN19" i="7071"/>
  <c r="AN24" i="7071"/>
  <c r="AD54" i="7068"/>
  <c r="AE54" i="7068" s="1"/>
  <c r="AF54" i="7068" s="1"/>
  <c r="AN27" i="7071"/>
  <c r="AN32" i="7071"/>
  <c r="AN35" i="7071"/>
  <c r="AN40" i="7071"/>
  <c r="D82" i="7075"/>
  <c r="D80" i="7075" s="1"/>
  <c r="H82" i="7075"/>
  <c r="H76" i="7075" s="1"/>
  <c r="L82" i="7075"/>
  <c r="P82" i="7075"/>
  <c r="P68" i="7075" s="1"/>
  <c r="T82" i="7075"/>
  <c r="T64" i="7075" s="1"/>
  <c r="X82" i="7075"/>
  <c r="X60" i="7075" s="1"/>
  <c r="AB82" i="7075"/>
  <c r="AB56" i="7075" s="1"/>
  <c r="AF82" i="7075"/>
  <c r="AF52" i="7075" s="1"/>
  <c r="AK82" i="7075"/>
  <c r="AK47" i="7075" s="1"/>
  <c r="AL47" i="7075" s="1"/>
  <c r="AM47" i="7075" s="1"/>
  <c r="AJ82" i="7075"/>
  <c r="AJ49" i="7075" s="1"/>
  <c r="AK49" i="7075" s="1"/>
  <c r="AL49" i="7075" s="1"/>
  <c r="AM49" i="7075" s="1"/>
  <c r="AN47" i="7071"/>
  <c r="E82" i="7075"/>
  <c r="E79" i="7075" s="1"/>
  <c r="I82" i="7075"/>
  <c r="I75" i="7075" s="1"/>
  <c r="M82" i="7075"/>
  <c r="M71" i="7075" s="1"/>
  <c r="Q82" i="7075"/>
  <c r="Q67" i="7075" s="1"/>
  <c r="U82" i="7075"/>
  <c r="U63" i="7075" s="1"/>
  <c r="Y82" i="7075"/>
  <c r="Y59" i="7075" s="1"/>
  <c r="AC82" i="7075"/>
  <c r="AH82" i="7075"/>
  <c r="AH50" i="7075" s="1"/>
  <c r="AI50" i="7075" s="1"/>
  <c r="AG82" i="7075"/>
  <c r="AG51" i="7075" s="1"/>
  <c r="C82" i="7075"/>
  <c r="C81" i="7075" s="1"/>
  <c r="G82" i="7075"/>
  <c r="G77" i="7075" s="1"/>
  <c r="H77" i="7075" s="1"/>
  <c r="K82" i="7075"/>
  <c r="K73" i="7075" s="1"/>
  <c r="O82" i="7075"/>
  <c r="O69" i="7075" s="1"/>
  <c r="S82" i="7075"/>
  <c r="S65" i="7075" s="1"/>
  <c r="W82" i="7075"/>
  <c r="W61" i="7075" s="1"/>
  <c r="X61" i="7075" s="1"/>
  <c r="AA82" i="7075"/>
  <c r="AA57" i="7075" s="1"/>
  <c r="AE82" i="7075"/>
  <c r="AE53" i="7075" s="1"/>
  <c r="F82" i="7075"/>
  <c r="F78" i="7075" s="1"/>
  <c r="J82" i="7075"/>
  <c r="N82" i="7075"/>
  <c r="N70" i="7075" s="1"/>
  <c r="R82" i="7075"/>
  <c r="V82" i="7075"/>
  <c r="V62" i="7075" s="1"/>
  <c r="Z82" i="7075"/>
  <c r="AD82" i="7075"/>
  <c r="AN52" i="7071"/>
  <c r="AN55" i="7071"/>
  <c r="AN60" i="7071"/>
  <c r="AN63" i="7071"/>
  <c r="AN68" i="7071"/>
  <c r="AN71" i="7071"/>
  <c r="AN76" i="7071"/>
  <c r="AN79" i="7071"/>
  <c r="F78" i="7073"/>
  <c r="C42" i="7066"/>
  <c r="C41" i="7066" s="1"/>
  <c r="G42" i="7066"/>
  <c r="K42" i="7066"/>
  <c r="O42" i="7066"/>
  <c r="O29" i="7066" s="1"/>
  <c r="P29" i="7066" s="1"/>
  <c r="S42" i="7066"/>
  <c r="S25" i="7066" s="1"/>
  <c r="W42" i="7066"/>
  <c r="W21" i="7066" s="1"/>
  <c r="X21" i="7066" s="1"/>
  <c r="Y21" i="7066" s="1"/>
  <c r="Z21" i="7066" s="1"/>
  <c r="AA21" i="7066" s="1"/>
  <c r="AB21" i="7066" s="1"/>
  <c r="AC21" i="7066" s="1"/>
  <c r="AD21" i="7066" s="1"/>
  <c r="AE21" i="7066" s="1"/>
  <c r="AF21" i="7066" s="1"/>
  <c r="AA42" i="7066"/>
  <c r="AA17" i="7066" s="1"/>
  <c r="AE42" i="7066"/>
  <c r="AE13" i="7066" s="1"/>
  <c r="AJ8" i="7066"/>
  <c r="AN8" i="7066"/>
  <c r="AI42" i="7066"/>
  <c r="AI9" i="7066" s="1"/>
  <c r="AJ9" i="7066" s="1"/>
  <c r="AK9" i="7066" s="1"/>
  <c r="AL9" i="7066" s="1"/>
  <c r="AM9" i="7066" s="1"/>
  <c r="AO9" i="7066" s="1"/>
  <c r="D42" i="7066"/>
  <c r="D40" i="7066" s="1"/>
  <c r="H42" i="7066"/>
  <c r="H36" i="7066" s="1"/>
  <c r="L42" i="7066"/>
  <c r="L32" i="7066" s="1"/>
  <c r="P42" i="7066"/>
  <c r="P28" i="7066" s="1"/>
  <c r="T42" i="7066"/>
  <c r="T24" i="7066" s="1"/>
  <c r="X42" i="7066"/>
  <c r="X20" i="7066" s="1"/>
  <c r="AB42" i="7066"/>
  <c r="AB16" i="7066" s="1"/>
  <c r="AF42" i="7066"/>
  <c r="AF12" i="7066" s="1"/>
  <c r="AN11" i="7066"/>
  <c r="AN16" i="7066"/>
  <c r="AN19" i="7066"/>
  <c r="AN24" i="7066"/>
  <c r="AN27" i="7066"/>
  <c r="AN32" i="7066"/>
  <c r="AN35" i="7066"/>
  <c r="AN40" i="7066"/>
  <c r="AK82" i="7066"/>
  <c r="AK47" i="7066" s="1"/>
  <c r="AL47" i="7066" s="1"/>
  <c r="AM47" i="7066" s="1"/>
  <c r="AJ82" i="7066"/>
  <c r="AJ49" i="7066" s="1"/>
  <c r="AN47" i="7066"/>
  <c r="E82" i="7066"/>
  <c r="E79" i="7066" s="1"/>
  <c r="M82" i="7066"/>
  <c r="M71" i="7066" s="1"/>
  <c r="Q82" i="7066"/>
  <c r="Q67" i="7066" s="1"/>
  <c r="U82" i="7066"/>
  <c r="U63" i="7066" s="1"/>
  <c r="Y82" i="7066"/>
  <c r="Y59" i="7066" s="1"/>
  <c r="AC82" i="7066"/>
  <c r="AC55" i="7066" s="1"/>
  <c r="AG82" i="7066"/>
  <c r="AG51" i="7066" s="1"/>
  <c r="AH82" i="7066"/>
  <c r="F82" i="7066"/>
  <c r="F78" i="7066" s="1"/>
  <c r="N82" i="7066"/>
  <c r="N70" i="7066" s="1"/>
  <c r="R82" i="7066"/>
  <c r="V82" i="7066"/>
  <c r="V62" i="7066" s="1"/>
  <c r="Z82" i="7066"/>
  <c r="Z58" i="7066" s="1"/>
  <c r="AD82" i="7066"/>
  <c r="AD54" i="7066" s="1"/>
  <c r="AN52" i="7066"/>
  <c r="P68" i="7072"/>
  <c r="Q68" i="7072" s="1"/>
  <c r="AN55" i="7066"/>
  <c r="AN60" i="7066"/>
  <c r="AN63" i="7066"/>
  <c r="AN68" i="7066"/>
  <c r="AN71" i="7066"/>
  <c r="AN76" i="7066"/>
  <c r="F42" i="7065"/>
  <c r="F38" i="7065" s="1"/>
  <c r="J42" i="7065"/>
  <c r="J34" i="7065" s="1"/>
  <c r="N42" i="7065"/>
  <c r="N30" i="7065" s="1"/>
  <c r="R42" i="7065"/>
  <c r="R26" i="7065" s="1"/>
  <c r="V42" i="7065"/>
  <c r="Z42" i="7065"/>
  <c r="Z18" i="7065" s="1"/>
  <c r="AH42" i="7065"/>
  <c r="AH10" i="7065" s="1"/>
  <c r="C42" i="7065"/>
  <c r="C41" i="7065" s="1"/>
  <c r="G42" i="7065"/>
  <c r="G37" i="7065" s="1"/>
  <c r="K42" i="7065"/>
  <c r="K33" i="7065" s="1"/>
  <c r="O42" i="7065"/>
  <c r="S42" i="7065"/>
  <c r="S25" i="7065" s="1"/>
  <c r="W42" i="7065"/>
  <c r="W21" i="7065" s="1"/>
  <c r="AA42" i="7065"/>
  <c r="AA17" i="7065" s="1"/>
  <c r="AE42" i="7065"/>
  <c r="AE13" i="7065" s="1"/>
  <c r="AJ8" i="7065"/>
  <c r="AK8" i="7065" s="1"/>
  <c r="AL8" i="7065" s="1"/>
  <c r="AM8" i="7065" s="1"/>
  <c r="AI42" i="7065"/>
  <c r="E42" i="7065"/>
  <c r="I42" i="7065"/>
  <c r="I35" i="7065" s="1"/>
  <c r="M42" i="7065"/>
  <c r="M31" i="7065" s="1"/>
  <c r="N31" i="7065" s="1"/>
  <c r="O31" i="7065" s="1"/>
  <c r="Q42" i="7065"/>
  <c r="Q27" i="7065" s="1"/>
  <c r="Y42" i="7065"/>
  <c r="AC42" i="7065"/>
  <c r="AC15" i="7065" s="1"/>
  <c r="AG42" i="7065"/>
  <c r="AG11" i="7065" s="1"/>
  <c r="D42" i="7065"/>
  <c r="D40" i="7065" s="1"/>
  <c r="H42" i="7065"/>
  <c r="L42" i="7065"/>
  <c r="L32" i="7065" s="1"/>
  <c r="P42" i="7065"/>
  <c r="P28" i="7065" s="1"/>
  <c r="X42" i="7065"/>
  <c r="X20" i="7065" s="1"/>
  <c r="AB42" i="7065"/>
  <c r="AF42" i="7065"/>
  <c r="AF12" i="7065" s="1"/>
  <c r="AN19" i="7065"/>
  <c r="AN24" i="7065"/>
  <c r="AN40" i="7065"/>
  <c r="D82" i="7065"/>
  <c r="H82" i="7065"/>
  <c r="H76" i="7065" s="1"/>
  <c r="L82" i="7065"/>
  <c r="L72" i="7065" s="1"/>
  <c r="P82" i="7065"/>
  <c r="P68" i="7065" s="1"/>
  <c r="T82" i="7065"/>
  <c r="T64" i="7065" s="1"/>
  <c r="X82" i="7065"/>
  <c r="X60" i="7065" s="1"/>
  <c r="AB82" i="7065"/>
  <c r="AB56" i="7065" s="1"/>
  <c r="AF82" i="7065"/>
  <c r="AF52" i="7065" s="1"/>
  <c r="AJ82" i="7065"/>
  <c r="AK47" i="7065"/>
  <c r="AL47" i="7065" s="1"/>
  <c r="AM47" i="7065" s="1"/>
  <c r="R27" i="7064"/>
  <c r="S27" i="7064"/>
  <c r="T27" i="7064" s="1"/>
  <c r="U27" i="7064" s="1"/>
  <c r="V27" i="7064" s="1"/>
  <c r="W27" i="7064" s="1"/>
  <c r="X27" i="7064" s="1"/>
  <c r="Y27" i="7064" s="1"/>
  <c r="Z27" i="7064" s="1"/>
  <c r="AA27" i="7064" s="1"/>
  <c r="AB27" i="7064" s="1"/>
  <c r="AC27" i="7064" s="1"/>
  <c r="AD27" i="7064" s="1"/>
  <c r="AE27" i="7064" s="1"/>
  <c r="AF27" i="7064" s="1"/>
  <c r="AG27" i="7064" s="1"/>
  <c r="AH27" i="7064" s="1"/>
  <c r="AI27" i="7064" s="1"/>
  <c r="AJ27" i="7064" s="1"/>
  <c r="AK27" i="7064" s="1"/>
  <c r="AL27" i="7064" s="1"/>
  <c r="AM27" i="7064" s="1"/>
  <c r="AO27" i="7064" s="1"/>
  <c r="AD42" i="7065"/>
  <c r="AD14" i="7065" s="1"/>
  <c r="T42" i="7065"/>
  <c r="T24" i="7065" s="1"/>
  <c r="U24" i="7065" s="1"/>
  <c r="E82" i="7065"/>
  <c r="E79" i="7065" s="1"/>
  <c r="F79" i="7065" s="1"/>
  <c r="G79" i="7065" s="1"/>
  <c r="H79" i="7065" s="1"/>
  <c r="I79" i="7065" s="1"/>
  <c r="J79" i="7065" s="1"/>
  <c r="K79" i="7065" s="1"/>
  <c r="L79" i="7065" s="1"/>
  <c r="M79" i="7065" s="1"/>
  <c r="N79" i="7065" s="1"/>
  <c r="O79" i="7065" s="1"/>
  <c r="P79" i="7065" s="1"/>
  <c r="Q79" i="7065" s="1"/>
  <c r="R79" i="7065" s="1"/>
  <c r="S79" i="7065" s="1"/>
  <c r="T79" i="7065" s="1"/>
  <c r="U79" i="7065" s="1"/>
  <c r="V79" i="7065" s="1"/>
  <c r="W79" i="7065" s="1"/>
  <c r="X79" i="7065" s="1"/>
  <c r="Y79" i="7065" s="1"/>
  <c r="Z79" i="7065" s="1"/>
  <c r="AA79" i="7065" s="1"/>
  <c r="AB79" i="7065" s="1"/>
  <c r="AC79" i="7065" s="1"/>
  <c r="AD79" i="7065" s="1"/>
  <c r="AE79" i="7065" s="1"/>
  <c r="AF79" i="7065" s="1"/>
  <c r="AG79" i="7065" s="1"/>
  <c r="AH79" i="7065" s="1"/>
  <c r="AI79" i="7065" s="1"/>
  <c r="AJ79" i="7065" s="1"/>
  <c r="AK79" i="7065" s="1"/>
  <c r="AL79" i="7065" s="1"/>
  <c r="AM79" i="7065" s="1"/>
  <c r="AO79" i="7065" s="1"/>
  <c r="I82" i="7065"/>
  <c r="M82" i="7065"/>
  <c r="M71" i="7065" s="1"/>
  <c r="Q82" i="7065"/>
  <c r="Q67" i="7065" s="1"/>
  <c r="U82" i="7065"/>
  <c r="U63" i="7065" s="1"/>
  <c r="Y82" i="7065"/>
  <c r="Y59" i="7065" s="1"/>
  <c r="AC82" i="7065"/>
  <c r="AC55" i="7065" s="1"/>
  <c r="AH82" i="7065"/>
  <c r="AH50" i="7065" s="1"/>
  <c r="AI50" i="7065" s="1"/>
  <c r="AG82" i="7065"/>
  <c r="AG51" i="7065" s="1"/>
  <c r="C82" i="7065"/>
  <c r="C81" i="7065" s="1"/>
  <c r="G82" i="7065"/>
  <c r="G77" i="7065" s="1"/>
  <c r="K82" i="7065"/>
  <c r="K73" i="7065" s="1"/>
  <c r="O82" i="7065"/>
  <c r="O69" i="7065" s="1"/>
  <c r="S82" i="7065"/>
  <c r="S65" i="7065" s="1"/>
  <c r="W82" i="7065"/>
  <c r="W61" i="7065" s="1"/>
  <c r="AA82" i="7065"/>
  <c r="AA57" i="7065" s="1"/>
  <c r="AB57" i="7065" s="1"/>
  <c r="F82" i="7065"/>
  <c r="F78" i="7065" s="1"/>
  <c r="J82" i="7065"/>
  <c r="J74" i="7065" s="1"/>
  <c r="N82" i="7065"/>
  <c r="R82" i="7065"/>
  <c r="R66" i="7065" s="1"/>
  <c r="V82" i="7065"/>
  <c r="Z82" i="7065"/>
  <c r="Z58" i="7065" s="1"/>
  <c r="AD82" i="7065"/>
  <c r="AD54" i="7065" s="1"/>
  <c r="AE54" i="7065" s="1"/>
  <c r="AN52" i="7065"/>
  <c r="AN60" i="7065"/>
  <c r="S82" i="7060"/>
  <c r="S65" i="7060" s="1"/>
  <c r="F82" i="7060"/>
  <c r="F78" i="7060" s="1"/>
  <c r="N82" i="7060"/>
  <c r="N70" i="7060" s="1"/>
  <c r="AN61" i="7060"/>
  <c r="J82" i="7060"/>
  <c r="J74" i="7060" s="1"/>
  <c r="R42" i="7074"/>
  <c r="R26" i="7074" s="1"/>
  <c r="S26" i="7074" s="1"/>
  <c r="T26" i="7074" s="1"/>
  <c r="AJ8" i="7074"/>
  <c r="AK8" i="7074" s="1"/>
  <c r="AL8" i="7074" s="1"/>
  <c r="AM8" i="7074" s="1"/>
  <c r="L42" i="7074"/>
  <c r="L32" i="7074" s="1"/>
  <c r="T42" i="7074"/>
  <c r="T24" i="7074" s="1"/>
  <c r="X42" i="7074"/>
  <c r="X20" i="7074" s="1"/>
  <c r="AB42" i="7074"/>
  <c r="AB16" i="7074" s="1"/>
  <c r="AF42" i="7074"/>
  <c r="AF12" i="7074" s="1"/>
  <c r="S42" i="7074"/>
  <c r="S25" i="7074" s="1"/>
  <c r="G42" i="7074"/>
  <c r="G37" i="7074" s="1"/>
  <c r="M82" i="7060"/>
  <c r="M71" i="7060" s="1"/>
  <c r="D42" i="7074"/>
  <c r="D40" i="7074" s="1"/>
  <c r="N42" i="7074"/>
  <c r="N30" i="7074" s="1"/>
  <c r="O30" i="7074" s="1"/>
  <c r="P30" i="7074" s="1"/>
  <c r="AE42" i="7074"/>
  <c r="AE13" i="7074" s="1"/>
  <c r="W42" i="7074"/>
  <c r="W21" i="7074" s="1"/>
  <c r="X21" i="7074" s="1"/>
  <c r="AD42" i="7074"/>
  <c r="AD14" i="7074" s="1"/>
  <c r="AE14" i="7074" s="1"/>
  <c r="R82" i="7060"/>
  <c r="R66" i="7060" s="1"/>
  <c r="S66" i="7060" s="1"/>
  <c r="U82" i="7060"/>
  <c r="U63" i="7060" s="1"/>
  <c r="N70" i="7063"/>
  <c r="O70" i="7063" s="1"/>
  <c r="P70" i="7063" s="1"/>
  <c r="Q70" i="7063" s="1"/>
  <c r="R70" i="7063" s="1"/>
  <c r="S70" i="7063" s="1"/>
  <c r="T70" i="7063" s="1"/>
  <c r="U70" i="7063" s="1"/>
  <c r="V70" i="7063" s="1"/>
  <c r="W70" i="7063" s="1"/>
  <c r="X70" i="7063" s="1"/>
  <c r="Y70" i="7063" s="1"/>
  <c r="Z70" i="7063" s="1"/>
  <c r="AA70" i="7063" s="1"/>
  <c r="AB70" i="7063" s="1"/>
  <c r="AC70" i="7063" s="1"/>
  <c r="AD70" i="7063" s="1"/>
  <c r="AE70" i="7063" s="1"/>
  <c r="AF70" i="7063" s="1"/>
  <c r="AG70" i="7063" s="1"/>
  <c r="AH70" i="7063" s="1"/>
  <c r="AI70" i="7063" s="1"/>
  <c r="AJ70" i="7063" s="1"/>
  <c r="AK70" i="7063" s="1"/>
  <c r="AL70" i="7063" s="1"/>
  <c r="AM70" i="7063" s="1"/>
  <c r="AO70" i="7063" s="1"/>
  <c r="N71" i="7063"/>
  <c r="O71" i="7063" s="1"/>
  <c r="P71" i="7063" s="1"/>
  <c r="Q71" i="7063" s="1"/>
  <c r="R71" i="7063" s="1"/>
  <c r="S71" i="7063" s="1"/>
  <c r="T71" i="7063" s="1"/>
  <c r="U71" i="7063" s="1"/>
  <c r="V71" i="7063" s="1"/>
  <c r="W71" i="7063" s="1"/>
  <c r="X71" i="7063" s="1"/>
  <c r="Y71" i="7063" s="1"/>
  <c r="Z71" i="7063" s="1"/>
  <c r="AA71" i="7063" s="1"/>
  <c r="AB71" i="7063" s="1"/>
  <c r="AC71" i="7063" s="1"/>
  <c r="AD71" i="7063" s="1"/>
  <c r="AE71" i="7063" s="1"/>
  <c r="AF71" i="7063" s="1"/>
  <c r="AG71" i="7063" s="1"/>
  <c r="AH71" i="7063" s="1"/>
  <c r="AI71" i="7063" s="1"/>
  <c r="AJ71" i="7063" s="1"/>
  <c r="AK71" i="7063" s="1"/>
  <c r="AL71" i="7063" s="1"/>
  <c r="AM71" i="7063" s="1"/>
  <c r="Y21" i="7064"/>
  <c r="Z21" i="7064" s="1"/>
  <c r="AA21" i="7064" s="1"/>
  <c r="AB21" i="7064" s="1"/>
  <c r="AC21" i="7064" s="1"/>
  <c r="AD21" i="7064" s="1"/>
  <c r="AE21" i="7064" s="1"/>
  <c r="AF21" i="7064" s="1"/>
  <c r="AG21" i="7064" s="1"/>
  <c r="AH21" i="7064" s="1"/>
  <c r="AI21" i="7064" s="1"/>
  <c r="AJ21" i="7064" s="1"/>
  <c r="AK21" i="7064" s="1"/>
  <c r="AL21" i="7064" s="1"/>
  <c r="AM21" i="7064" s="1"/>
  <c r="AO21" i="7064" s="1"/>
  <c r="AG52" i="7063"/>
  <c r="AH52" i="7063" s="1"/>
  <c r="AI52" i="7063" s="1"/>
  <c r="AJ52" i="7063" s="1"/>
  <c r="AK52" i="7063" s="1"/>
  <c r="AL52" i="7063" s="1"/>
  <c r="AM52" i="7063" s="1"/>
  <c r="AO52" i="7063" s="1"/>
  <c r="AN79" i="7066"/>
  <c r="AN16" i="7065"/>
  <c r="AN27" i="7065"/>
  <c r="AN11" i="7065"/>
  <c r="AN35" i="7065"/>
  <c r="AI42" i="7068"/>
  <c r="AN55" i="7065"/>
  <c r="AN32" i="7065"/>
  <c r="I76" i="7067"/>
  <c r="J76" i="7067" s="1"/>
  <c r="K76" i="7067" s="1"/>
  <c r="L76" i="7067" s="1"/>
  <c r="M76" i="7067" s="1"/>
  <c r="N76" i="7067" s="1"/>
  <c r="O76" i="7067" s="1"/>
  <c r="P76" i="7067" s="1"/>
  <c r="Q76" i="7067" s="1"/>
  <c r="R76" i="7067" s="1"/>
  <c r="S76" i="7067" s="1"/>
  <c r="T76" i="7067" s="1"/>
  <c r="U76" i="7067" s="1"/>
  <c r="V76" i="7067" s="1"/>
  <c r="W76" i="7067" s="1"/>
  <c r="AD55" i="7069"/>
  <c r="Y60" i="7075"/>
  <c r="O30" i="7069"/>
  <c r="P30" i="7069" s="1"/>
  <c r="AF53" i="7068"/>
  <c r="M32" i="7075"/>
  <c r="M71" i="7076"/>
  <c r="N71" i="7076" s="1"/>
  <c r="O71" i="7076" s="1"/>
  <c r="P71" i="7076" s="1"/>
  <c r="Q71" i="7076" s="1"/>
  <c r="AG51" i="7068"/>
  <c r="AH51" i="7068" s="1"/>
  <c r="AI51" i="7068" s="1"/>
  <c r="AJ51" i="7068" s="1"/>
  <c r="AK51" i="7068" s="1"/>
  <c r="AL51" i="7068" s="1"/>
  <c r="AM51" i="7068" s="1"/>
  <c r="AC16" i="7069"/>
  <c r="AD16" i="7069" s="1"/>
  <c r="AE16" i="7069" s="1"/>
  <c r="P29" i="7069"/>
  <c r="AG52" i="7068"/>
  <c r="AH52" i="7068" s="1"/>
  <c r="AI52" i="7068" s="1"/>
  <c r="AJ52" i="7068" s="1"/>
  <c r="AK52" i="7068" s="1"/>
  <c r="AL52" i="7068" s="1"/>
  <c r="AM52" i="7068" s="1"/>
  <c r="T25" i="7074"/>
  <c r="AA18" i="7065"/>
  <c r="AB18" i="7065" s="1"/>
  <c r="AC18" i="7065" s="1"/>
  <c r="AD18" i="7065" s="1"/>
  <c r="AE18" i="7065" s="1"/>
  <c r="AF18" i="7065" s="1"/>
  <c r="AG18" i="7065" s="1"/>
  <c r="AH18" i="7065" s="1"/>
  <c r="AI18" i="7065" s="1"/>
  <c r="AJ18" i="7065" s="1"/>
  <c r="AK18" i="7065" s="1"/>
  <c r="AL18" i="7065" s="1"/>
  <c r="AM18" i="7065" s="1"/>
  <c r="AO18" i="7065" s="1"/>
  <c r="AH51" i="7076"/>
  <c r="AJ50" i="7067"/>
  <c r="AG52" i="7065"/>
  <c r="AH52" i="7065" s="1"/>
  <c r="AI52" i="7065" s="1"/>
  <c r="AJ52" i="7065" s="1"/>
  <c r="AK52" i="7065" s="1"/>
  <c r="AL52" i="7065" s="1"/>
  <c r="AM52" i="7065" s="1"/>
  <c r="AO52" i="7065" s="1"/>
  <c r="AJ48" i="7065"/>
  <c r="AK48" i="7065" s="1"/>
  <c r="AL48" i="7065" s="1"/>
  <c r="AM48" i="7065" s="1"/>
  <c r="AO48" i="7065" s="1"/>
  <c r="AJ49" i="7065"/>
  <c r="AK49" i="7065" s="1"/>
  <c r="AL49" i="7065" s="1"/>
  <c r="AM49" i="7065" s="1"/>
  <c r="AO49" i="7065" s="1"/>
  <c r="AF53" i="7065"/>
  <c r="AG53" i="7065" s="1"/>
  <c r="AH53" i="7065" s="1"/>
  <c r="AI53" i="7065" s="1"/>
  <c r="AJ53" i="7065" s="1"/>
  <c r="AK53" i="7065" s="1"/>
  <c r="AL53" i="7065" s="1"/>
  <c r="AM53" i="7065" s="1"/>
  <c r="AO53" i="7065" s="1"/>
  <c r="X21" i="7076"/>
  <c r="Y21" i="7076" s="1"/>
  <c r="Z21" i="7076" s="1"/>
  <c r="AA21" i="7076" s="1"/>
  <c r="AB21" i="7076" s="1"/>
  <c r="AC21" i="7076" s="1"/>
  <c r="AD21" i="7076" s="1"/>
  <c r="AE21" i="7076" s="1"/>
  <c r="AF21" i="7076" s="1"/>
  <c r="AG21" i="7076" s="1"/>
  <c r="AH21" i="7076" s="1"/>
  <c r="AI21" i="7076" s="1"/>
  <c r="AJ21" i="7076" s="1"/>
  <c r="AK21" i="7076" s="1"/>
  <c r="AL21" i="7076" s="1"/>
  <c r="AM21" i="7076" s="1"/>
  <c r="AJ49" i="7067"/>
  <c r="AJ48" i="7067"/>
  <c r="M72" i="7067"/>
  <c r="N72" i="7067" s="1"/>
  <c r="O72" i="7067" s="1"/>
  <c r="P72" i="7067" s="1"/>
  <c r="Q72" i="7067" s="1"/>
  <c r="R72" i="7067" s="1"/>
  <c r="S72" i="7067" s="1"/>
  <c r="T72" i="7067" s="1"/>
  <c r="U72" i="7067" s="1"/>
  <c r="V72" i="7067" s="1"/>
  <c r="W72" i="7067" s="1"/>
  <c r="AH51" i="7065"/>
  <c r="AI51" i="7065" s="1"/>
  <c r="AJ51" i="7065" s="1"/>
  <c r="AK51" i="7065" s="1"/>
  <c r="AL51" i="7065" s="1"/>
  <c r="AM51" i="7065" s="1"/>
  <c r="AO51" i="7065" s="1"/>
  <c r="AB17" i="7075"/>
  <c r="AC17" i="7075" s="1"/>
  <c r="AM47" i="7078"/>
  <c r="AJ48" i="7075"/>
  <c r="AJ48" i="7077"/>
  <c r="AJ48" i="7078"/>
  <c r="AK48" i="7078" s="1"/>
  <c r="AL48" i="7078" s="1"/>
  <c r="AM48" i="7078" s="1"/>
  <c r="AE14" i="7076"/>
  <c r="AF14" i="7076" s="1"/>
  <c r="AG14" i="7076" s="1"/>
  <c r="AH14" i="7076" s="1"/>
  <c r="AK49" i="7066"/>
  <c r="AL49" i="7066" s="1"/>
  <c r="AM49" i="7066" s="1"/>
  <c r="K33" i="7066"/>
  <c r="L73" i="7065"/>
  <c r="K34" i="7065"/>
  <c r="L34" i="7065" s="1"/>
  <c r="M34" i="7065" s="1"/>
  <c r="N34" i="7065" s="1"/>
  <c r="O34" i="7065" s="1"/>
  <c r="P34" i="7065" s="1"/>
  <c r="Q34" i="7065" s="1"/>
  <c r="G37" i="7066"/>
  <c r="H37" i="7066" s="1"/>
  <c r="E80" i="7075"/>
  <c r="F80" i="7075" s="1"/>
  <c r="G80" i="7075" s="1"/>
  <c r="H80" i="7075" s="1"/>
  <c r="I80" i="7075" s="1"/>
  <c r="Z20" i="7075"/>
  <c r="AA20" i="7075" s="1"/>
  <c r="AB20" i="7075" s="1"/>
  <c r="AC20" i="7075" s="1"/>
  <c r="H37" i="7075"/>
  <c r="I37" i="7075" s="1"/>
  <c r="I76" i="7076"/>
  <c r="AO8" i="7065"/>
  <c r="AO47" i="7065"/>
  <c r="R66" i="7066"/>
  <c r="AG12" i="7076"/>
  <c r="AH12" i="7076" s="1"/>
  <c r="P28" i="7076"/>
  <c r="Q28" i="7076" s="1"/>
  <c r="R28" i="7076" s="1"/>
  <c r="S28" i="7076" s="1"/>
  <c r="Q27" i="7068"/>
  <c r="T65" i="7064"/>
  <c r="U65" i="7064" s="1"/>
  <c r="V65" i="7064" s="1"/>
  <c r="W65" i="7064" s="1"/>
  <c r="X65" i="7064" s="1"/>
  <c r="Y65" i="7064" s="1"/>
  <c r="Z65" i="7064" s="1"/>
  <c r="AA65" i="7064" s="1"/>
  <c r="AB65" i="7064" s="1"/>
  <c r="F79" i="7064"/>
  <c r="G79" i="7064" s="1"/>
  <c r="H79" i="7064" s="1"/>
  <c r="R67" i="7064"/>
  <c r="S67" i="7064" s="1"/>
  <c r="T67" i="7064" s="1"/>
  <c r="U67" i="7064" s="1"/>
  <c r="V67" i="7064" s="1"/>
  <c r="W67" i="7064" s="1"/>
  <c r="X67" i="7064" s="1"/>
  <c r="Y67" i="7064" s="1"/>
  <c r="Z67" i="7064" s="1"/>
  <c r="AA67" i="7064" s="1"/>
  <c r="AB67" i="7064" s="1"/>
  <c r="AC67" i="7064" s="1"/>
  <c r="AD67" i="7064" s="1"/>
  <c r="AE67" i="7064" s="1"/>
  <c r="AF67" i="7064" s="1"/>
  <c r="AG67" i="7064" s="1"/>
  <c r="AH67" i="7064" s="1"/>
  <c r="AI67" i="7064" s="1"/>
  <c r="AJ67" i="7064" s="1"/>
  <c r="AK67" i="7064" s="1"/>
  <c r="AL67" i="7064" s="1"/>
  <c r="AM67" i="7064" s="1"/>
  <c r="S26" i="7064"/>
  <c r="AE14" i="7064"/>
  <c r="AF14" i="7064" s="1"/>
  <c r="AG14" i="7064" s="1"/>
  <c r="AH14" i="7064" s="1"/>
  <c r="AI14" i="7064" s="1"/>
  <c r="AJ9" i="7063"/>
  <c r="AK48" i="7063"/>
  <c r="AL48" i="7063" s="1"/>
  <c r="AM48" i="7063" s="1"/>
  <c r="AE14" i="7063"/>
  <c r="AF14" i="7063"/>
  <c r="AG14" i="7063" s="1"/>
  <c r="AH14" i="7063" s="1"/>
  <c r="AI14" i="7063" s="1"/>
  <c r="AJ14" i="7063" s="1"/>
  <c r="M32" i="7064"/>
  <c r="N32" i="7064" s="1"/>
  <c r="O32" i="7064" s="1"/>
  <c r="P32" i="7064" s="1"/>
  <c r="Q32" i="7064" s="1"/>
  <c r="R32" i="7064" s="1"/>
  <c r="S32" i="7064" s="1"/>
  <c r="U24" i="7064"/>
  <c r="V24" i="7064" s="1"/>
  <c r="W24" i="7064" s="1"/>
  <c r="X24" i="7064" s="1"/>
  <c r="Y24" i="7064" s="1"/>
  <c r="Z24" i="7064" s="1"/>
  <c r="AA24" i="7064" s="1"/>
  <c r="AB24" i="7064" s="1"/>
  <c r="AC24" i="7064" s="1"/>
  <c r="AD24" i="7064" s="1"/>
  <c r="AE24" i="7064" s="1"/>
  <c r="AF24" i="7064" s="1"/>
  <c r="AG24" i="7064" s="1"/>
  <c r="AH24" i="7064" s="1"/>
  <c r="AI24" i="7064" s="1"/>
  <c r="AJ24" i="7064" s="1"/>
  <c r="AK24" i="7064" s="1"/>
  <c r="AL24" i="7064" s="1"/>
  <c r="AM24" i="7064" s="1"/>
  <c r="AO24" i="7064" s="1"/>
  <c r="E40" i="7064"/>
  <c r="Q28" i="7065"/>
  <c r="R28" i="7065" s="1"/>
  <c r="S28" i="7065" s="1"/>
  <c r="T28" i="7065" s="1"/>
  <c r="U28" i="7065" s="1"/>
  <c r="V28" i="7065" s="1"/>
  <c r="W28" i="7065" s="1"/>
  <c r="X28" i="7065" s="1"/>
  <c r="Y28" i="7065" s="1"/>
  <c r="Z28" i="7065" s="1"/>
  <c r="AA28" i="7065" s="1"/>
  <c r="AB28" i="7065" s="1"/>
  <c r="AC28" i="7065" s="1"/>
  <c r="AD28" i="7065" s="1"/>
  <c r="AE28" i="7065" s="1"/>
  <c r="AF28" i="7065" s="1"/>
  <c r="AG28" i="7065" s="1"/>
  <c r="AH28" i="7065" s="1"/>
  <c r="AI28" i="7065" s="1"/>
  <c r="AJ28" i="7065" s="1"/>
  <c r="AK28" i="7065" s="1"/>
  <c r="AL28" i="7065" s="1"/>
  <c r="AM28" i="7065" s="1"/>
  <c r="AO28" i="7065" s="1"/>
  <c r="S66" i="7065"/>
  <c r="Q68" i="7067"/>
  <c r="R68" i="7067" s="1"/>
  <c r="R67" i="7067"/>
  <c r="AH51" i="7067"/>
  <c r="AI51" i="7067" s="1"/>
  <c r="AJ51" i="7067" s="1"/>
  <c r="T24" i="7068"/>
  <c r="U24" i="7068" s="1"/>
  <c r="V24" i="7068" s="1"/>
  <c r="W24" i="7068" s="1"/>
  <c r="AJ49" i="7068"/>
  <c r="AK49" i="7068" s="1"/>
  <c r="AL49" i="7068" s="1"/>
  <c r="AM49" i="7068" s="1"/>
  <c r="Q28" i="7068"/>
  <c r="AG12" i="7063"/>
  <c r="AH12" i="7063" s="1"/>
  <c r="AI12" i="7063" s="1"/>
  <c r="AJ12" i="7063" s="1"/>
  <c r="AN58" i="7059"/>
  <c r="T65" i="7072"/>
  <c r="V22" i="7064"/>
  <c r="W22" i="7064" s="1"/>
  <c r="X22" i="7064" s="1"/>
  <c r="Y22" i="7064" s="1"/>
  <c r="Z22" i="7064" s="1"/>
  <c r="AA22" i="7064" s="1"/>
  <c r="AB22" i="7064" s="1"/>
  <c r="AC22" i="7064" s="1"/>
  <c r="AD22" i="7064" s="1"/>
  <c r="AE22" i="7064" s="1"/>
  <c r="AF22" i="7064" s="1"/>
  <c r="AG22" i="7064" s="1"/>
  <c r="AH22" i="7064" s="1"/>
  <c r="AI22" i="7064" s="1"/>
  <c r="V23" i="7064"/>
  <c r="W23" i="7064" s="1"/>
  <c r="X23" i="7064" s="1"/>
  <c r="Y23" i="7064" s="1"/>
  <c r="Z23" i="7064" s="1"/>
  <c r="AA23" i="7064" s="1"/>
  <c r="AB23" i="7064" s="1"/>
  <c r="AC23" i="7064" s="1"/>
  <c r="AD23" i="7064" s="1"/>
  <c r="AE23" i="7064" s="1"/>
  <c r="AF23" i="7064" s="1"/>
  <c r="AG23" i="7064" s="1"/>
  <c r="AH23" i="7064" s="1"/>
  <c r="AI23" i="7064" s="1"/>
  <c r="AF13" i="7064"/>
  <c r="AG13" i="7064" s="1"/>
  <c r="AH13" i="7064" s="1"/>
  <c r="AI13" i="7064" s="1"/>
  <c r="AB57" i="7063"/>
  <c r="AC57" i="7063" s="1"/>
  <c r="AD57" i="7063" s="1"/>
  <c r="AE57" i="7063" s="1"/>
  <c r="AF57" i="7063" s="1"/>
  <c r="AG57" i="7063" s="1"/>
  <c r="AH57" i="7063" s="1"/>
  <c r="AI57" i="7063" s="1"/>
  <c r="AJ57" i="7063" s="1"/>
  <c r="AK57" i="7063" s="1"/>
  <c r="AL57" i="7063" s="1"/>
  <c r="AM57" i="7063" s="1"/>
  <c r="AO57" i="7063" s="1"/>
  <c r="AC56" i="7064"/>
  <c r="AD56" i="7064" s="1"/>
  <c r="AE56" i="7064" s="1"/>
  <c r="AF56" i="7064" s="1"/>
  <c r="AG56" i="7064" s="1"/>
  <c r="AH56" i="7064" s="1"/>
  <c r="AI56" i="7064" s="1"/>
  <c r="AJ56" i="7064" s="1"/>
  <c r="AK56" i="7064" s="1"/>
  <c r="AL56" i="7064" s="1"/>
  <c r="AM56" i="7064" s="1"/>
  <c r="AO56" i="7064" s="1"/>
  <c r="Q69" i="7063"/>
  <c r="R69" i="7063" s="1"/>
  <c r="S69" i="7063" s="1"/>
  <c r="T69" i="7063" s="1"/>
  <c r="U69" i="7063" s="1"/>
  <c r="V69" i="7063" s="1"/>
  <c r="W69" i="7063" s="1"/>
  <c r="X69" i="7063" s="1"/>
  <c r="Y69" i="7063" s="1"/>
  <c r="Z69" i="7063" s="1"/>
  <c r="AA69" i="7063" s="1"/>
  <c r="AB69" i="7063" s="1"/>
  <c r="AC69" i="7063" s="1"/>
  <c r="AD69" i="7063" s="1"/>
  <c r="AE69" i="7063" s="1"/>
  <c r="AF69" i="7063" s="1"/>
  <c r="AG69" i="7063" s="1"/>
  <c r="AH69" i="7063" s="1"/>
  <c r="AI69" i="7063" s="1"/>
  <c r="AJ69" i="7063" s="1"/>
  <c r="AK69" i="7063" s="1"/>
  <c r="AL69" i="7063" s="1"/>
  <c r="AM69" i="7063" s="1"/>
  <c r="Q28" i="7064"/>
  <c r="R28" i="7064" s="1"/>
  <c r="S28" i="7064" s="1"/>
  <c r="G82" i="7066"/>
  <c r="G78" i="7066" s="1"/>
  <c r="H82" i="7066"/>
  <c r="H76" i="7066" s="1"/>
  <c r="C82" i="7066"/>
  <c r="C81" i="7066" s="1"/>
  <c r="P82" i="7066"/>
  <c r="AB82" i="7066"/>
  <c r="AB56" i="7066" s="1"/>
  <c r="N42" i="7066"/>
  <c r="N30" i="7066" s="1"/>
  <c r="Z42" i="7066"/>
  <c r="Z18" i="7066" s="1"/>
  <c r="AA18" i="7066" s="1"/>
  <c r="AB18" i="7066" s="1"/>
  <c r="S82" i="7066"/>
  <c r="S65" i="7066" s="1"/>
  <c r="T82" i="7066"/>
  <c r="T64" i="7066" s="1"/>
  <c r="E42" i="7066"/>
  <c r="E39" i="7066" s="1"/>
  <c r="Q42" i="7066"/>
  <c r="Q28" i="7066" s="1"/>
  <c r="AC42" i="7066"/>
  <c r="F42" i="7066"/>
  <c r="F38" i="7066" s="1"/>
  <c r="R42" i="7066"/>
  <c r="R26" i="7066" s="1"/>
  <c r="S26" i="7066" s="1"/>
  <c r="T26" i="7066" s="1"/>
  <c r="AD42" i="7066"/>
  <c r="AD14" i="7066" s="1"/>
  <c r="K82" i="7066"/>
  <c r="K73" i="7066" s="1"/>
  <c r="L82" i="7066"/>
  <c r="L72" i="7066" s="1"/>
  <c r="M72" i="7066" s="1"/>
  <c r="N72" i="7066" s="1"/>
  <c r="X82" i="7066"/>
  <c r="X60" i="7066" s="1"/>
  <c r="Y60" i="7066" s="1"/>
  <c r="Z60" i="7066" s="1"/>
  <c r="J42" i="7066"/>
  <c r="J34" i="7066" s="1"/>
  <c r="K34" i="7066" s="1"/>
  <c r="AH42" i="7066"/>
  <c r="AH10" i="7066" s="1"/>
  <c r="AI10" i="7066" s="1"/>
  <c r="AJ10" i="7066" s="1"/>
  <c r="AK10" i="7066" s="1"/>
  <c r="AL10" i="7066" s="1"/>
  <c r="AM10" i="7066" s="1"/>
  <c r="AO10" i="7066" s="1"/>
  <c r="D82" i="7066"/>
  <c r="D80" i="7066" s="1"/>
  <c r="E80" i="7066" s="1"/>
  <c r="F80" i="7066" s="1"/>
  <c r="O82" i="7066"/>
  <c r="AA82" i="7066"/>
  <c r="AA58" i="7066" s="1"/>
  <c r="J42" i="7074"/>
  <c r="J34" i="7074" s="1"/>
  <c r="V42" i="7074"/>
  <c r="U23" i="7076"/>
  <c r="V23" i="7076" s="1"/>
  <c r="W23" i="7076" s="1"/>
  <c r="X23" i="7076" s="1"/>
  <c r="Y23" i="7076" s="1"/>
  <c r="Z23" i="7076" s="1"/>
  <c r="AA23" i="7076" s="1"/>
  <c r="AB23" i="7076" s="1"/>
  <c r="AC23" i="7076" s="1"/>
  <c r="AD23" i="7076" s="1"/>
  <c r="AE23" i="7076" s="1"/>
  <c r="AF23" i="7076" s="1"/>
  <c r="AG23" i="7076" s="1"/>
  <c r="AH23" i="7076" s="1"/>
  <c r="AI23" i="7076" s="1"/>
  <c r="AJ23" i="7076" s="1"/>
  <c r="AK23" i="7076" s="1"/>
  <c r="AL23" i="7076" s="1"/>
  <c r="AM23" i="7076" s="1"/>
  <c r="P69" i="7076"/>
  <c r="Q69" i="7076" s="1"/>
  <c r="R69" i="7076" s="1"/>
  <c r="S69" i="7076" s="1"/>
  <c r="T69" i="7076" s="1"/>
  <c r="U69" i="7076" s="1"/>
  <c r="V69" i="7076" s="1"/>
  <c r="W69" i="7076" s="1"/>
  <c r="X69" i="7076" s="1"/>
  <c r="Y69" i="7076" s="1"/>
  <c r="AN82" i="7065"/>
  <c r="AK8" i="7076"/>
  <c r="AL8" i="7076" s="1"/>
  <c r="AM8" i="7076" s="1"/>
  <c r="AK7" i="7076"/>
  <c r="AL7" i="7076" s="1"/>
  <c r="AM7" i="7076" s="1"/>
  <c r="C42" i="7059"/>
  <c r="C41" i="7059" s="1"/>
  <c r="AN9" i="7059"/>
  <c r="Z58" i="7064"/>
  <c r="AA58" i="7064" s="1"/>
  <c r="AB58" i="7064" s="1"/>
  <c r="Z59" i="7064"/>
  <c r="AA59" i="7064" s="1"/>
  <c r="AB59" i="7064" s="1"/>
  <c r="AC55" i="7071"/>
  <c r="AD55" i="7071" s="1"/>
  <c r="AE55" i="7071" s="1"/>
  <c r="AF55" i="7071" s="1"/>
  <c r="AG55" i="7071" s="1"/>
  <c r="AH55" i="7071" s="1"/>
  <c r="AI55" i="7071" s="1"/>
  <c r="AJ55" i="7071" s="1"/>
  <c r="AK55" i="7071" s="1"/>
  <c r="AL55" i="7071" s="1"/>
  <c r="AM55" i="7071" s="1"/>
  <c r="AO55" i="7071" s="1"/>
  <c r="T65" i="7065"/>
  <c r="U65" i="7065" s="1"/>
  <c r="V65" i="7065" s="1"/>
  <c r="W65" i="7065" s="1"/>
  <c r="X65" i="7065" s="1"/>
  <c r="Y65" i="7065" s="1"/>
  <c r="Z65" i="7065" s="1"/>
  <c r="AA65" i="7065" s="1"/>
  <c r="AB65" i="7065" s="1"/>
  <c r="AC65" i="7065" s="1"/>
  <c r="AD65" i="7065" s="1"/>
  <c r="AE65" i="7065" s="1"/>
  <c r="AF65" i="7065" s="1"/>
  <c r="AG65" i="7065" s="1"/>
  <c r="AH65" i="7065" s="1"/>
  <c r="AI65" i="7065" s="1"/>
  <c r="AJ65" i="7065" s="1"/>
  <c r="AK65" i="7065" s="1"/>
  <c r="AL65" i="7065" s="1"/>
  <c r="AM65" i="7065" s="1"/>
  <c r="AO65" i="7065" s="1"/>
  <c r="AA58" i="7065"/>
  <c r="AB58" i="7065" s="1"/>
  <c r="AH11" i="7077"/>
  <c r="AI11" i="7077" s="1"/>
  <c r="AJ11" i="7077" s="1"/>
  <c r="Z60" i="7064"/>
  <c r="AA60" i="7064" s="1"/>
  <c r="AB60" i="7064" s="1"/>
  <c r="AC60" i="7064" s="1"/>
  <c r="AD60" i="7064" s="1"/>
  <c r="AE60" i="7064" s="1"/>
  <c r="AF60" i="7064" s="1"/>
  <c r="AG60" i="7064" s="1"/>
  <c r="AH60" i="7064" s="1"/>
  <c r="AI60" i="7064" s="1"/>
  <c r="AJ60" i="7064" s="1"/>
  <c r="AK60" i="7064" s="1"/>
  <c r="AL60" i="7064" s="1"/>
  <c r="AM60" i="7064" s="1"/>
  <c r="AO60" i="7064" s="1"/>
  <c r="W61" i="7063"/>
  <c r="X61" i="7063" s="1"/>
  <c r="Y61" i="7063" s="1"/>
  <c r="Z61" i="7063" s="1"/>
  <c r="AA61" i="7063" s="1"/>
  <c r="AB61" i="7063" s="1"/>
  <c r="AC61" i="7063" s="1"/>
  <c r="AD61" i="7063" s="1"/>
  <c r="AE61" i="7063" s="1"/>
  <c r="AF61" i="7063" s="1"/>
  <c r="AG61" i="7063" s="1"/>
  <c r="AH61" i="7063" s="1"/>
  <c r="AI61" i="7063" s="1"/>
  <c r="AJ61" i="7063" s="1"/>
  <c r="AK61" i="7063" s="1"/>
  <c r="AL61" i="7063" s="1"/>
  <c r="AM61" i="7063" s="1"/>
  <c r="W62" i="7063"/>
  <c r="X62" i="7063"/>
  <c r="Y62" i="7063" s="1"/>
  <c r="Z62" i="7063" s="1"/>
  <c r="AA62" i="7063" s="1"/>
  <c r="AB62" i="7063" s="1"/>
  <c r="AC62" i="7063" s="1"/>
  <c r="AD62" i="7063" s="1"/>
  <c r="AE62" i="7063" s="1"/>
  <c r="AF62" i="7063" s="1"/>
  <c r="AG62" i="7063" s="1"/>
  <c r="AH62" i="7063" s="1"/>
  <c r="AI62" i="7063" s="1"/>
  <c r="AJ62" i="7063" s="1"/>
  <c r="AK62" i="7063" s="1"/>
  <c r="AL62" i="7063" s="1"/>
  <c r="AM62" i="7063" s="1"/>
  <c r="AO62" i="7063" s="1"/>
  <c r="AG54" i="7068"/>
  <c r="AH54" i="7068" s="1"/>
  <c r="AI54" i="7068" s="1"/>
  <c r="AJ54" i="7068" s="1"/>
  <c r="AK54" i="7068" s="1"/>
  <c r="AL54" i="7068" s="1"/>
  <c r="AM54" i="7068" s="1"/>
  <c r="O31" i="7076"/>
  <c r="P31" i="7076" s="1"/>
  <c r="Q31" i="7076" s="1"/>
  <c r="R31" i="7076" s="1"/>
  <c r="S31" i="7076" s="1"/>
  <c r="Z62" i="7064"/>
  <c r="AA62" i="7064" s="1"/>
  <c r="AB62" i="7064" s="1"/>
  <c r="U24" i="7075"/>
  <c r="O70" i="7076"/>
  <c r="P70" i="7076" s="1"/>
  <c r="Q70" i="7076" s="1"/>
  <c r="P69" i="7067"/>
  <c r="Q69" i="7067" s="1"/>
  <c r="R69" i="7067" s="1"/>
  <c r="S69" i="7067" s="1"/>
  <c r="T69" i="7067" s="1"/>
  <c r="U69" i="7067" s="1"/>
  <c r="V69" i="7067" s="1"/>
  <c r="W69" i="7067" s="1"/>
  <c r="E79" i="7073"/>
  <c r="F79" i="7073" s="1"/>
  <c r="E80" i="7073"/>
  <c r="F80" i="7073" s="1"/>
  <c r="AG52" i="7072"/>
  <c r="M31" i="7063"/>
  <c r="N31" i="7063" s="1"/>
  <c r="O31" i="7063" s="1"/>
  <c r="P31" i="7063" s="1"/>
  <c r="Q31" i="7063" s="1"/>
  <c r="R31" i="7063" s="1"/>
  <c r="S31" i="7063" s="1"/>
  <c r="T31" i="7063" s="1"/>
  <c r="U31" i="7063" s="1"/>
  <c r="V31" i="7063" s="1"/>
  <c r="W31" i="7063" s="1"/>
  <c r="X31" i="7063" s="1"/>
  <c r="Y31" i="7063" s="1"/>
  <c r="Z31" i="7063" s="1"/>
  <c r="AA31" i="7063" s="1"/>
  <c r="AB31" i="7063" s="1"/>
  <c r="AC31" i="7063" s="1"/>
  <c r="AD31" i="7063" s="1"/>
  <c r="AE31" i="7063" s="1"/>
  <c r="AF31" i="7063" s="1"/>
  <c r="AG31" i="7063" s="1"/>
  <c r="AH31" i="7063" s="1"/>
  <c r="AI31" i="7063" s="1"/>
  <c r="AJ31" i="7063" s="1"/>
  <c r="AK31" i="7063" s="1"/>
  <c r="AL31" i="7063" s="1"/>
  <c r="AM31" i="7063" s="1"/>
  <c r="AO31" i="7063" s="1"/>
  <c r="M32" i="7063"/>
  <c r="N32" i="7063" s="1"/>
  <c r="O32" i="7063" s="1"/>
  <c r="P32" i="7063" s="1"/>
  <c r="Q32" i="7063" s="1"/>
  <c r="R32" i="7063" s="1"/>
  <c r="S32" i="7063" s="1"/>
  <c r="U64" i="7076"/>
  <c r="V64" i="7076" s="1"/>
  <c r="W64" i="7076" s="1"/>
  <c r="X64" i="7076" s="1"/>
  <c r="Y64" i="7076" s="1"/>
  <c r="AF52" i="7073"/>
  <c r="R67" i="7066"/>
  <c r="S67" i="7066" s="1"/>
  <c r="AK47" i="7063"/>
  <c r="AL47" i="7063" s="1"/>
  <c r="AM47" i="7063" s="1"/>
  <c r="AO47" i="7063" s="1"/>
  <c r="F79" i="7067"/>
  <c r="W62" i="7068"/>
  <c r="X62" i="7068" s="1"/>
  <c r="Y62" i="7068" s="1"/>
  <c r="Z62" i="7068" s="1"/>
  <c r="AA62" i="7068" s="1"/>
  <c r="AB62" i="7068" s="1"/>
  <c r="AC62" i="7068" s="1"/>
  <c r="AD62" i="7068" s="1"/>
  <c r="AE62" i="7068" s="1"/>
  <c r="AF62" i="7068" s="1"/>
  <c r="AG62" i="7068" s="1"/>
  <c r="AH62" i="7068" s="1"/>
  <c r="AI62" i="7068" s="1"/>
  <c r="AJ62" i="7068" s="1"/>
  <c r="AK62" i="7068" s="1"/>
  <c r="AL62" i="7068" s="1"/>
  <c r="AM62" i="7068" s="1"/>
  <c r="AN7" i="7059"/>
  <c r="AN10" i="7059"/>
  <c r="Q82" i="7070"/>
  <c r="Q67" i="7070" s="1"/>
  <c r="F82" i="7070"/>
  <c r="C42" i="7070"/>
  <c r="C41" i="7070" s="1"/>
  <c r="AB42" i="7070"/>
  <c r="AB16" i="7070" s="1"/>
  <c r="AG52" i="7071"/>
  <c r="AA82" i="7070"/>
  <c r="O42" i="7070"/>
  <c r="O29" i="7070" s="1"/>
  <c r="X42" i="7070"/>
  <c r="X20" i="7070" s="1"/>
  <c r="H37" i="7063"/>
  <c r="I37" i="7063"/>
  <c r="J37" i="7063" s="1"/>
  <c r="K37" i="7063" s="1"/>
  <c r="L37" i="7063" s="1"/>
  <c r="M37" i="7063" s="1"/>
  <c r="N37" i="7063" s="1"/>
  <c r="O37" i="7063" s="1"/>
  <c r="P37" i="7063" s="1"/>
  <c r="Q37" i="7063" s="1"/>
  <c r="R37" i="7063" s="1"/>
  <c r="S37" i="7063" s="1"/>
  <c r="AA42" i="7070"/>
  <c r="T42" i="7070"/>
  <c r="AN37" i="7066"/>
  <c r="AN50" i="7066"/>
  <c r="AN65" i="7066"/>
  <c r="K42" i="7070"/>
  <c r="K33" i="7070" s="1"/>
  <c r="V82" i="7070"/>
  <c r="V42" i="7070"/>
  <c r="V22" i="7070" s="1"/>
  <c r="R82" i="7070"/>
  <c r="U82" i="7070"/>
  <c r="U63" i="7070" s="1"/>
  <c r="J75" i="7071"/>
  <c r="K75" i="7071" s="1"/>
  <c r="AE53" i="7064"/>
  <c r="AF53" i="7064" s="1"/>
  <c r="AG53" i="7064" s="1"/>
  <c r="AH53" i="7064" s="1"/>
  <c r="AI53" i="7064" s="1"/>
  <c r="AJ53" i="7064" s="1"/>
  <c r="AK53" i="7064" s="1"/>
  <c r="AL53" i="7064" s="1"/>
  <c r="AM53" i="7064" s="1"/>
  <c r="AO53" i="7064" s="1"/>
  <c r="AO7" i="7065"/>
  <c r="X61" i="7064"/>
  <c r="Y61" i="7064" s="1"/>
  <c r="Z61" i="7064" s="1"/>
  <c r="AA61" i="7064" s="1"/>
  <c r="AB61" i="7064" s="1"/>
  <c r="AC61" i="7064" s="1"/>
  <c r="AD61" i="7064" s="1"/>
  <c r="AE61" i="7064" s="1"/>
  <c r="AF61" i="7064" s="1"/>
  <c r="AG61" i="7064" s="1"/>
  <c r="AH61" i="7064" s="1"/>
  <c r="AI61" i="7064" s="1"/>
  <c r="AJ61" i="7064" s="1"/>
  <c r="AK61" i="7064" s="1"/>
  <c r="AL61" i="7064" s="1"/>
  <c r="AM61" i="7064" s="1"/>
  <c r="AO61" i="7064" s="1"/>
  <c r="AA18" i="7063"/>
  <c r="AB18" i="7063" s="1"/>
  <c r="AC18" i="7063" s="1"/>
  <c r="AD18" i="7063" s="1"/>
  <c r="AE18" i="7063" s="1"/>
  <c r="AF18" i="7063" s="1"/>
  <c r="AG18" i="7063" s="1"/>
  <c r="AH18" i="7063" s="1"/>
  <c r="AI18" i="7063" s="1"/>
  <c r="AJ18" i="7063" s="1"/>
  <c r="J35" i="7064"/>
  <c r="K35" i="7064" s="1"/>
  <c r="L35" i="7064" s="1"/>
  <c r="M35" i="7064" s="1"/>
  <c r="N35" i="7064" s="1"/>
  <c r="O35" i="7064" s="1"/>
  <c r="P35" i="7064" s="1"/>
  <c r="Q35" i="7064" s="1"/>
  <c r="R35" i="7064" s="1"/>
  <c r="S35" i="7064" s="1"/>
  <c r="X21" i="7063"/>
  <c r="Y21" i="7063" s="1"/>
  <c r="Z21" i="7063" s="1"/>
  <c r="AA21" i="7063" s="1"/>
  <c r="AB21" i="7063" s="1"/>
  <c r="AC21" i="7063" s="1"/>
  <c r="AD21" i="7063" s="1"/>
  <c r="AE21" i="7063" s="1"/>
  <c r="AF21" i="7063" s="1"/>
  <c r="AG21" i="7063" s="1"/>
  <c r="AH21" i="7063" s="1"/>
  <c r="AI21" i="7063" s="1"/>
  <c r="AJ21" i="7063" s="1"/>
  <c r="AI82" i="7078"/>
  <c r="AI50" i="7078" s="1"/>
  <c r="AJ50" i="7078" s="1"/>
  <c r="AK50" i="7078" s="1"/>
  <c r="AL50" i="7078" s="1"/>
  <c r="AM50" i="7078" s="1"/>
  <c r="AI49" i="7078"/>
  <c r="AJ49" i="7078" s="1"/>
  <c r="AK49" i="7078" s="1"/>
  <c r="AL49" i="7078" s="1"/>
  <c r="AE82" i="7066"/>
  <c r="AH42" i="7074"/>
  <c r="AH10" i="7074" s="1"/>
  <c r="AF82" i="7066"/>
  <c r="AF52" i="7066" s="1"/>
  <c r="AG52" i="7066" s="1"/>
  <c r="U42" i="7066"/>
  <c r="U23" i="7066" s="1"/>
  <c r="V23" i="7066" s="1"/>
  <c r="M42" i="7066"/>
  <c r="M31" i="7066" s="1"/>
  <c r="W82" i="7066"/>
  <c r="Q27" i="7066"/>
  <c r="G37" i="7076"/>
  <c r="H37" i="7076" s="1"/>
  <c r="AH50" i="7066"/>
  <c r="AI50" i="7066" s="1"/>
  <c r="AJ50" i="7066" s="1"/>
  <c r="AK50" i="7066" s="1"/>
  <c r="AL50" i="7066" s="1"/>
  <c r="W21" i="7078"/>
  <c r="AI10" i="7076"/>
  <c r="AJ10" i="7076" s="1"/>
  <c r="AK10" i="7076" s="1"/>
  <c r="AL10" i="7076" s="1"/>
  <c r="N73" i="7067"/>
  <c r="O73" i="7067" s="1"/>
  <c r="P73" i="7067" s="1"/>
  <c r="Q73" i="7067" s="1"/>
  <c r="R73" i="7067" s="1"/>
  <c r="M72" i="7076"/>
  <c r="N72" i="7076" s="1"/>
  <c r="O72" i="7076" s="1"/>
  <c r="P72" i="7076" s="1"/>
  <c r="Q72" i="7076" s="1"/>
  <c r="AK48" i="7068"/>
  <c r="AL48" i="7068" s="1"/>
  <c r="AM48" i="7068" s="1"/>
  <c r="AF53" i="7071"/>
  <c r="AG53" i="7071" s="1"/>
  <c r="AH53" i="7071" s="1"/>
  <c r="AI53" i="7071" s="1"/>
  <c r="AJ53" i="7071" s="1"/>
  <c r="AK53" i="7071" s="1"/>
  <c r="AL53" i="7071" s="1"/>
  <c r="AM53" i="7071" s="1"/>
  <c r="AO53" i="7071" s="1"/>
  <c r="R66" i="7063"/>
  <c r="S66" i="7063" s="1"/>
  <c r="T66" i="7063" s="1"/>
  <c r="U66" i="7063" s="1"/>
  <c r="V66" i="7063" s="1"/>
  <c r="W66" i="7063" s="1"/>
  <c r="X66" i="7063" s="1"/>
  <c r="Y66" i="7063" s="1"/>
  <c r="Z66" i="7063" s="1"/>
  <c r="AA66" i="7063" s="1"/>
  <c r="AB66" i="7063" s="1"/>
  <c r="AC66" i="7063" s="1"/>
  <c r="AD66" i="7063" s="1"/>
  <c r="AE66" i="7063" s="1"/>
  <c r="AF66" i="7063" s="1"/>
  <c r="AG66" i="7063" s="1"/>
  <c r="AH66" i="7063" s="1"/>
  <c r="AI66" i="7063" s="1"/>
  <c r="AJ66" i="7063" s="1"/>
  <c r="AK66" i="7063" s="1"/>
  <c r="AL66" i="7063" s="1"/>
  <c r="AM66" i="7063" s="1"/>
  <c r="AO66" i="7063" s="1"/>
  <c r="R67" i="7063"/>
  <c r="S67" i="7063" s="1"/>
  <c r="T67" i="7063" s="1"/>
  <c r="U67" i="7063" s="1"/>
  <c r="V67" i="7063" s="1"/>
  <c r="W67" i="7063" s="1"/>
  <c r="X67" i="7063" s="1"/>
  <c r="Y67" i="7063" s="1"/>
  <c r="Z67" i="7063" s="1"/>
  <c r="AA67" i="7063" s="1"/>
  <c r="AB67" i="7063" s="1"/>
  <c r="AC67" i="7063" s="1"/>
  <c r="AD67" i="7063" s="1"/>
  <c r="AE67" i="7063" s="1"/>
  <c r="AF67" i="7063" s="1"/>
  <c r="AG67" i="7063" s="1"/>
  <c r="AH67" i="7063" s="1"/>
  <c r="AI67" i="7063" s="1"/>
  <c r="AJ67" i="7063" s="1"/>
  <c r="AK67" i="7063" s="1"/>
  <c r="AL67" i="7063" s="1"/>
  <c r="AM67" i="7063" s="1"/>
  <c r="AO67" i="7063" s="1"/>
  <c r="H77" i="7064"/>
  <c r="AD55" i="7063"/>
  <c r="AE55" i="7063" s="1"/>
  <c r="AF55" i="7063" s="1"/>
  <c r="AG55" i="7063" s="1"/>
  <c r="AH55" i="7063" s="1"/>
  <c r="AI55" i="7063" s="1"/>
  <c r="AJ55" i="7063" s="1"/>
  <c r="AK55" i="7063" s="1"/>
  <c r="AL55" i="7063" s="1"/>
  <c r="AM55" i="7063" s="1"/>
  <c r="AO55" i="7063" s="1"/>
  <c r="M72" i="7063"/>
  <c r="N72" i="7063" s="1"/>
  <c r="O72" i="7063" s="1"/>
  <c r="P72" i="7063" s="1"/>
  <c r="Q72" i="7063" s="1"/>
  <c r="R72" i="7063" s="1"/>
  <c r="S72" i="7063" s="1"/>
  <c r="T72" i="7063" s="1"/>
  <c r="U72" i="7063" s="1"/>
  <c r="V72" i="7063" s="1"/>
  <c r="W72" i="7063" s="1"/>
  <c r="X72" i="7063" s="1"/>
  <c r="Y72" i="7063" s="1"/>
  <c r="Z72" i="7063" s="1"/>
  <c r="AA72" i="7063" s="1"/>
  <c r="AB72" i="7063" s="1"/>
  <c r="AC72" i="7063" s="1"/>
  <c r="AD72" i="7063" s="1"/>
  <c r="AE72" i="7063" s="1"/>
  <c r="AF72" i="7063" s="1"/>
  <c r="AG72" i="7063" s="1"/>
  <c r="AH72" i="7063" s="1"/>
  <c r="AI72" i="7063" s="1"/>
  <c r="AJ72" i="7063" s="1"/>
  <c r="AK72" i="7063" s="1"/>
  <c r="AL72" i="7063" s="1"/>
  <c r="AM72" i="7063" s="1"/>
  <c r="AO72" i="7063" s="1"/>
  <c r="Q68" i="7064"/>
  <c r="R68" i="7064" s="1"/>
  <c r="S68" i="7064" s="1"/>
  <c r="T68" i="7064" s="1"/>
  <c r="U68" i="7064" s="1"/>
  <c r="V68" i="7064" s="1"/>
  <c r="W68" i="7064" s="1"/>
  <c r="X68" i="7064" s="1"/>
  <c r="Y68" i="7064" s="1"/>
  <c r="Z68" i="7064" s="1"/>
  <c r="AA68" i="7064" s="1"/>
  <c r="AB68" i="7064" s="1"/>
  <c r="AH11" i="7073"/>
  <c r="AK48" i="7061"/>
  <c r="AL48" i="7061" s="1"/>
  <c r="AM48" i="7061" s="1"/>
  <c r="AG42" i="7066"/>
  <c r="AG12" i="7066" s="1"/>
  <c r="AH12" i="7066" s="1"/>
  <c r="AI12" i="7066" s="1"/>
  <c r="AJ12" i="7066" s="1"/>
  <c r="AK12" i="7066" s="1"/>
  <c r="AL12" i="7066" s="1"/>
  <c r="AM12" i="7066" s="1"/>
  <c r="AO12" i="7066" s="1"/>
  <c r="I42" i="7066"/>
  <c r="I35" i="7066" s="1"/>
  <c r="Y42" i="7066"/>
  <c r="AA42" i="7074"/>
  <c r="F42" i="7074"/>
  <c r="F38" i="7074" s="1"/>
  <c r="G38" i="7074" s="1"/>
  <c r="AA57" i="7070"/>
  <c r="U24" i="7066"/>
  <c r="V24" i="7066" s="1"/>
  <c r="W24" i="7066" s="1"/>
  <c r="X24" i="7066" s="1"/>
  <c r="Y24" i="7066" s="1"/>
  <c r="Z24" i="7066" s="1"/>
  <c r="AA24" i="7066" s="1"/>
  <c r="AB24" i="7066" s="1"/>
  <c r="AC24" i="7066" s="1"/>
  <c r="AD24" i="7066" s="1"/>
  <c r="AE24" i="7066" s="1"/>
  <c r="AF24" i="7066" s="1"/>
  <c r="T24" i="7070"/>
  <c r="W61" i="7066"/>
  <c r="X61" i="7066" s="1"/>
  <c r="Y61" i="7066" s="1"/>
  <c r="Z61" i="7066" s="1"/>
  <c r="AA61" i="7066" s="1"/>
  <c r="AB61" i="7066" s="1"/>
  <c r="AC61" i="7066" s="1"/>
  <c r="AD61" i="7066" s="1"/>
  <c r="AE61" i="7066" s="1"/>
  <c r="AF61" i="7066" s="1"/>
  <c r="AG61" i="7066" s="1"/>
  <c r="AH61" i="7066" s="1"/>
  <c r="AI61" i="7066" s="1"/>
  <c r="AJ61" i="7066" s="1"/>
  <c r="AK61" i="7066" s="1"/>
  <c r="AL61" i="7066" s="1"/>
  <c r="AM61" i="7066" s="1"/>
  <c r="AO61" i="7066" s="1"/>
  <c r="AA17" i="7074"/>
  <c r="AB17" i="7074" s="1"/>
  <c r="AA18" i="7074"/>
  <c r="AB18" i="7074" s="1"/>
  <c r="AG11" i="7066"/>
  <c r="AH11" i="7066" s="1"/>
  <c r="AI11" i="7066" s="1"/>
  <c r="AJ11" i="7066" s="1"/>
  <c r="AK11" i="7066" s="1"/>
  <c r="AL11" i="7066" s="1"/>
  <c r="AB18" i="7062" l="1"/>
  <c r="AC18" i="7062" s="1"/>
  <c r="AF53" i="7062"/>
  <c r="AF15" i="7062"/>
  <c r="AG15" i="7062" s="1"/>
  <c r="AH15" i="7062" s="1"/>
  <c r="AI82" i="7062"/>
  <c r="AI49" i="7062" s="1"/>
  <c r="AN9" i="7060"/>
  <c r="V22" i="7061"/>
  <c r="V23" i="7061"/>
  <c r="V24" i="7061"/>
  <c r="AJ8" i="7061"/>
  <c r="AK8" i="7061" s="1"/>
  <c r="AL8" i="7061" s="1"/>
  <c r="AM8" i="7061" s="1"/>
  <c r="AI10" i="7060"/>
  <c r="AJ10" i="7060" s="1"/>
  <c r="C42" i="7060"/>
  <c r="C41" i="7060" s="1"/>
  <c r="K42" i="7060"/>
  <c r="K33" i="7060" s="1"/>
  <c r="O42" i="7060"/>
  <c r="O29" i="7060" s="1"/>
  <c r="W42" i="7060"/>
  <c r="W21" i="7060" s="1"/>
  <c r="AA42" i="7060"/>
  <c r="AA17" i="7060" s="1"/>
  <c r="AE42" i="7060"/>
  <c r="AE13" i="7060" s="1"/>
  <c r="AF13" i="7060" s="1"/>
  <c r="D42" i="7060"/>
  <c r="D40" i="7060" s="1"/>
  <c r="L42" i="7060"/>
  <c r="P42" i="7060"/>
  <c r="P28" i="7060" s="1"/>
  <c r="Q28" i="7060" s="1"/>
  <c r="R28" i="7060" s="1"/>
  <c r="S28" i="7060" s="1"/>
  <c r="T28" i="7060" s="1"/>
  <c r="X42" i="7060"/>
  <c r="X20" i="7060" s="1"/>
  <c r="AB42" i="7060"/>
  <c r="AB16" i="7060" s="1"/>
  <c r="M72" i="7060"/>
  <c r="U64" i="7060"/>
  <c r="AC56" i="7060"/>
  <c r="E82" i="7060"/>
  <c r="V82" i="7060"/>
  <c r="V62" i="7060" s="1"/>
  <c r="Z82" i="7060"/>
  <c r="Z58" i="7060" s="1"/>
  <c r="T25" i="7060"/>
  <c r="U25" i="7060" s="1"/>
  <c r="V25" i="7060" s="1"/>
  <c r="F39" i="7060"/>
  <c r="E40" i="7060"/>
  <c r="F40" i="7060" s="1"/>
  <c r="G40" i="7060" s="1"/>
  <c r="H40" i="7060" s="1"/>
  <c r="AC16" i="7060"/>
  <c r="L32" i="7060"/>
  <c r="AA58" i="7060"/>
  <c r="AB58" i="7060" s="1"/>
  <c r="AC58" i="7060" s="1"/>
  <c r="Q27" i="7060"/>
  <c r="R27" i="7060" s="1"/>
  <c r="S27" i="7060" s="1"/>
  <c r="T27" i="7060" s="1"/>
  <c r="AG82" i="7060"/>
  <c r="AG51" i="7060" s="1"/>
  <c r="AH51" i="7060" s="1"/>
  <c r="AJ8" i="7060"/>
  <c r="Y20" i="7071"/>
  <c r="Z20" i="7071" s="1"/>
  <c r="AO7" i="7071"/>
  <c r="AH52" i="7071"/>
  <c r="AI52" i="7071" s="1"/>
  <c r="AJ52" i="7071" s="1"/>
  <c r="AK52" i="7071" s="1"/>
  <c r="AL52" i="7071" s="1"/>
  <c r="AM52" i="7071" s="1"/>
  <c r="AO52" i="7071" s="1"/>
  <c r="P69" i="7071"/>
  <c r="AN42" i="7071"/>
  <c r="AF42" i="7071"/>
  <c r="AF12" i="7071" s="1"/>
  <c r="AG12" i="7071" s="1"/>
  <c r="AO47" i="7071"/>
  <c r="K82" i="7070"/>
  <c r="K73" i="7070" s="1"/>
  <c r="H82" i="7070"/>
  <c r="P82" i="7070"/>
  <c r="P68" i="7070" s="1"/>
  <c r="X82" i="7070"/>
  <c r="X60" i="7070" s="1"/>
  <c r="AN49" i="7066"/>
  <c r="AH82" i="7070"/>
  <c r="AH50" i="7070" s="1"/>
  <c r="AI50" i="7070" s="1"/>
  <c r="AJ50" i="7070" s="1"/>
  <c r="AK50" i="7070" s="1"/>
  <c r="AL50" i="7070" s="1"/>
  <c r="AM50" i="7070" s="1"/>
  <c r="AC82" i="7070"/>
  <c r="AC55" i="7070" s="1"/>
  <c r="AN66" i="7066"/>
  <c r="AL6" i="7069"/>
  <c r="AM6" i="7069" s="1"/>
  <c r="AN6" i="7065"/>
  <c r="AK42" i="7069"/>
  <c r="AK7" i="7069" s="1"/>
  <c r="AL7" i="7069" s="1"/>
  <c r="AM7" i="7069" s="1"/>
  <c r="F42" i="7069"/>
  <c r="F38" i="7069" s="1"/>
  <c r="R42" i="7069"/>
  <c r="R26" i="7069" s="1"/>
  <c r="V42" i="7069"/>
  <c r="V22" i="7069" s="1"/>
  <c r="W22" i="7069" s="1"/>
  <c r="X22" i="7069" s="1"/>
  <c r="Y22" i="7069" s="1"/>
  <c r="Z22" i="7069" s="1"/>
  <c r="AA22" i="7069" s="1"/>
  <c r="AB22" i="7069" s="1"/>
  <c r="AC22" i="7069" s="1"/>
  <c r="AD22" i="7069" s="1"/>
  <c r="AE22" i="7069" s="1"/>
  <c r="Z42" i="7070"/>
  <c r="Z18" i="7070" s="1"/>
  <c r="AH42" i="7069"/>
  <c r="R67" i="7070"/>
  <c r="I75" i="7064"/>
  <c r="I76" i="7064"/>
  <c r="J76" i="7064" s="1"/>
  <c r="K76" i="7064" s="1"/>
  <c r="L76" i="7064" s="1"/>
  <c r="M76" i="7064" s="1"/>
  <c r="N76" i="7064" s="1"/>
  <c r="O76" i="7064" s="1"/>
  <c r="P76" i="7064" s="1"/>
  <c r="Q76" i="7064" s="1"/>
  <c r="R76" i="7064" s="1"/>
  <c r="S76" i="7064" s="1"/>
  <c r="T76" i="7064" s="1"/>
  <c r="U76" i="7064" s="1"/>
  <c r="V76" i="7064" s="1"/>
  <c r="W76" i="7064" s="1"/>
  <c r="X76" i="7064" s="1"/>
  <c r="Y76" i="7064" s="1"/>
  <c r="Z76" i="7064" s="1"/>
  <c r="AA76" i="7064" s="1"/>
  <c r="AB76" i="7064" s="1"/>
  <c r="AC76" i="7064" s="1"/>
  <c r="AD76" i="7064" s="1"/>
  <c r="AE76" i="7064" s="1"/>
  <c r="AF76" i="7064" s="1"/>
  <c r="AG76" i="7064" s="1"/>
  <c r="AH76" i="7064" s="1"/>
  <c r="AI76" i="7064" s="1"/>
  <c r="AJ76" i="7064" s="1"/>
  <c r="AK76" i="7064" s="1"/>
  <c r="AL76" i="7064" s="1"/>
  <c r="AM76" i="7064" s="1"/>
  <c r="AC68" i="7064"/>
  <c r="AD68" i="7064" s="1"/>
  <c r="AE68" i="7064" s="1"/>
  <c r="AF68" i="7064" s="1"/>
  <c r="AG68" i="7064" s="1"/>
  <c r="AH68" i="7064" s="1"/>
  <c r="AI68" i="7064" s="1"/>
  <c r="AJ68" i="7064" s="1"/>
  <c r="AK68" i="7064" s="1"/>
  <c r="AL68" i="7064" s="1"/>
  <c r="AM68" i="7064" s="1"/>
  <c r="AO68" i="7064" s="1"/>
  <c r="S73" i="7067"/>
  <c r="T73" i="7067" s="1"/>
  <c r="U73" i="7067" s="1"/>
  <c r="V73" i="7067" s="1"/>
  <c r="W73" i="7067" s="1"/>
  <c r="X73" i="7067" s="1"/>
  <c r="Y73" i="7067" s="1"/>
  <c r="Z73" i="7067" s="1"/>
  <c r="AA73" i="7067" s="1"/>
  <c r="AB73" i="7067" s="1"/>
  <c r="AC73" i="7067" s="1"/>
  <c r="AD73" i="7067" s="1"/>
  <c r="AE73" i="7067" s="1"/>
  <c r="AF73" i="7067" s="1"/>
  <c r="AG73" i="7067" s="1"/>
  <c r="AH73" i="7067" s="1"/>
  <c r="AI73" i="7067" s="1"/>
  <c r="AJ73" i="7067" s="1"/>
  <c r="AK73" i="7067" s="1"/>
  <c r="AL73" i="7067" s="1"/>
  <c r="AM73" i="7067" s="1"/>
  <c r="I37" i="7076"/>
  <c r="J37" i="7076" s="1"/>
  <c r="W23" i="7066"/>
  <c r="X23" i="7066" s="1"/>
  <c r="Y23" i="7066" s="1"/>
  <c r="Z23" i="7066" s="1"/>
  <c r="AA23" i="7066" s="1"/>
  <c r="AB23" i="7066" s="1"/>
  <c r="AC23" i="7066" s="1"/>
  <c r="AD23" i="7066" s="1"/>
  <c r="AE23" i="7066" s="1"/>
  <c r="AF23" i="7066" s="1"/>
  <c r="AK21" i="7063"/>
  <c r="AL21" i="7063" s="1"/>
  <c r="AM21" i="7063" s="1"/>
  <c r="AO21" i="7063" s="1"/>
  <c r="AK8" i="7063"/>
  <c r="AL8" i="7063" s="1"/>
  <c r="AM8" i="7063" s="1"/>
  <c r="AO8" i="7063" s="1"/>
  <c r="V63" i="7070"/>
  <c r="G79" i="7067"/>
  <c r="H79" i="7067" s="1"/>
  <c r="I79" i="7067" s="1"/>
  <c r="J79" i="7067" s="1"/>
  <c r="K79" i="7067" s="1"/>
  <c r="L79" i="7067" s="1"/>
  <c r="M79" i="7067" s="1"/>
  <c r="N79" i="7067" s="1"/>
  <c r="O79" i="7067" s="1"/>
  <c r="P79" i="7067" s="1"/>
  <c r="Q79" i="7067" s="1"/>
  <c r="R79" i="7067" s="1"/>
  <c r="S79" i="7067" s="1"/>
  <c r="T79" i="7067" s="1"/>
  <c r="U79" i="7067" s="1"/>
  <c r="V79" i="7067" s="1"/>
  <c r="W79" i="7067" s="1"/>
  <c r="Y20" i="7076"/>
  <c r="Z20" i="7076" s="1"/>
  <c r="AA20" i="7076" s="1"/>
  <c r="AB20" i="7076" s="1"/>
  <c r="AC20" i="7076" s="1"/>
  <c r="AD20" i="7076" s="1"/>
  <c r="AE20" i="7076" s="1"/>
  <c r="AF20" i="7076" s="1"/>
  <c r="AG20" i="7076" s="1"/>
  <c r="AH20" i="7076" s="1"/>
  <c r="AI20" i="7076" s="1"/>
  <c r="AJ20" i="7076" s="1"/>
  <c r="AK20" i="7076" s="1"/>
  <c r="AL20" i="7076" s="1"/>
  <c r="AM20" i="7076" s="1"/>
  <c r="AK11" i="7077"/>
  <c r="AL11" i="7077" s="1"/>
  <c r="AM11" i="7077" s="1"/>
  <c r="AC59" i="7064"/>
  <c r="AD59" i="7064" s="1"/>
  <c r="AE59" i="7064" s="1"/>
  <c r="AF59" i="7064" s="1"/>
  <c r="AG59" i="7064" s="1"/>
  <c r="AH59" i="7064" s="1"/>
  <c r="AI59" i="7064" s="1"/>
  <c r="AJ59" i="7064" s="1"/>
  <c r="AK59" i="7064" s="1"/>
  <c r="AL59" i="7064" s="1"/>
  <c r="AM59" i="7064" s="1"/>
  <c r="AO59" i="7064" s="1"/>
  <c r="AA58" i="7062"/>
  <c r="AD15" i="7060"/>
  <c r="G38" i="7066"/>
  <c r="H38" i="7066" s="1"/>
  <c r="U64" i="7066"/>
  <c r="V64" i="7066" s="1"/>
  <c r="W64" i="7066" s="1"/>
  <c r="X64" i="7066" s="1"/>
  <c r="Y64" i="7066" s="1"/>
  <c r="Z64" i="7066" s="1"/>
  <c r="AA64" i="7066" s="1"/>
  <c r="AB64" i="7066" s="1"/>
  <c r="AC64" i="7066" s="1"/>
  <c r="AD64" i="7066" s="1"/>
  <c r="AE64" i="7066" s="1"/>
  <c r="AF64" i="7066" s="1"/>
  <c r="AG64" i="7066" s="1"/>
  <c r="AH64" i="7066" s="1"/>
  <c r="AI64" i="7066" s="1"/>
  <c r="AJ64" i="7066" s="1"/>
  <c r="AK64" i="7066" s="1"/>
  <c r="AL64" i="7066" s="1"/>
  <c r="AM64" i="7066" s="1"/>
  <c r="AO64" i="7066" s="1"/>
  <c r="O30" i="7066"/>
  <c r="P30" i="7066" s="1"/>
  <c r="Q30" i="7066" s="1"/>
  <c r="R30" i="7066" s="1"/>
  <c r="S30" i="7066" s="1"/>
  <c r="T30" i="7066" s="1"/>
  <c r="S67" i="7067"/>
  <c r="T67" i="7067" s="1"/>
  <c r="U67" i="7067" s="1"/>
  <c r="V67" i="7067" s="1"/>
  <c r="W67" i="7067" s="1"/>
  <c r="T32" i="7064"/>
  <c r="U32" i="7064" s="1"/>
  <c r="V32" i="7064" s="1"/>
  <c r="W32" i="7064" s="1"/>
  <c r="X32" i="7064" s="1"/>
  <c r="Y32" i="7064" s="1"/>
  <c r="Z32" i="7064" s="1"/>
  <c r="AA32" i="7064" s="1"/>
  <c r="AB32" i="7064" s="1"/>
  <c r="AC32" i="7064" s="1"/>
  <c r="AD32" i="7064" s="1"/>
  <c r="AE32" i="7064" s="1"/>
  <c r="AF32" i="7064" s="1"/>
  <c r="AG32" i="7064" s="1"/>
  <c r="AH32" i="7064" s="1"/>
  <c r="AI32" i="7064" s="1"/>
  <c r="AJ32" i="7064" s="1"/>
  <c r="AK32" i="7064" s="1"/>
  <c r="AL32" i="7064" s="1"/>
  <c r="AM32" i="7064" s="1"/>
  <c r="AO32" i="7064" s="1"/>
  <c r="AK9" i="7063"/>
  <c r="AL9" i="7063" s="1"/>
  <c r="AM9" i="7063" s="1"/>
  <c r="AO9" i="7063" s="1"/>
  <c r="I79" i="7064"/>
  <c r="J79" i="7064" s="1"/>
  <c r="K79" i="7064" s="1"/>
  <c r="L79" i="7064" s="1"/>
  <c r="M79" i="7064" s="1"/>
  <c r="N79" i="7064" s="1"/>
  <c r="O79" i="7064" s="1"/>
  <c r="P79" i="7064" s="1"/>
  <c r="Q79" i="7064" s="1"/>
  <c r="R79" i="7064" s="1"/>
  <c r="S79" i="7064" s="1"/>
  <c r="T79" i="7064" s="1"/>
  <c r="U79" i="7064" s="1"/>
  <c r="V79" i="7064" s="1"/>
  <c r="W79" i="7064" s="1"/>
  <c r="X79" i="7064" s="1"/>
  <c r="Y79" i="7064" s="1"/>
  <c r="Z79" i="7064" s="1"/>
  <c r="AA79" i="7064" s="1"/>
  <c r="AB79" i="7064" s="1"/>
  <c r="AC79" i="7064" s="1"/>
  <c r="AD79" i="7064" s="1"/>
  <c r="AE79" i="7064" s="1"/>
  <c r="AF79" i="7064" s="1"/>
  <c r="AG79" i="7064" s="1"/>
  <c r="AH79" i="7064" s="1"/>
  <c r="AI79" i="7064" s="1"/>
  <c r="AJ79" i="7064" s="1"/>
  <c r="AK79" i="7064" s="1"/>
  <c r="AL79" i="7064" s="1"/>
  <c r="AM79" i="7064" s="1"/>
  <c r="AI12" i="7076"/>
  <c r="AJ12" i="7076" s="1"/>
  <c r="AK12" i="7076" s="1"/>
  <c r="AL12" i="7076" s="1"/>
  <c r="AM12" i="7076" s="1"/>
  <c r="AJ50" i="7075"/>
  <c r="AK50" i="7075" s="1"/>
  <c r="AL50" i="7075" s="1"/>
  <c r="AM50" i="7075" s="1"/>
  <c r="L33" i="7066"/>
  <c r="N31" i="7075"/>
  <c r="O31" i="7075" s="1"/>
  <c r="P31" i="7075" s="1"/>
  <c r="Q31" i="7075" s="1"/>
  <c r="R31" i="7075" s="1"/>
  <c r="S31" i="7075" s="1"/>
  <c r="T31" i="7075" s="1"/>
  <c r="U31" i="7075" s="1"/>
  <c r="V31" i="7075" s="1"/>
  <c r="W31" i="7075" s="1"/>
  <c r="X31" i="7075" s="1"/>
  <c r="Y31" i="7075" s="1"/>
  <c r="Z31" i="7075" s="1"/>
  <c r="AA31" i="7075" s="1"/>
  <c r="AB31" i="7075" s="1"/>
  <c r="AC31" i="7075" s="1"/>
  <c r="AD31" i="7075" s="1"/>
  <c r="AE31" i="7075" s="1"/>
  <c r="AF31" i="7075" s="1"/>
  <c r="AG31" i="7075" s="1"/>
  <c r="AH31" i="7075" s="1"/>
  <c r="AI31" i="7075" s="1"/>
  <c r="AJ31" i="7075" s="1"/>
  <c r="AK31" i="7075" s="1"/>
  <c r="AL31" i="7075" s="1"/>
  <c r="AM31" i="7075" s="1"/>
  <c r="AI50" i="7069"/>
  <c r="AJ50" i="7069" s="1"/>
  <c r="AK50" i="7069" s="1"/>
  <c r="AL50" i="7069" s="1"/>
  <c r="AM50" i="7069" s="1"/>
  <c r="H37" i="7060"/>
  <c r="AF13" i="7074"/>
  <c r="AF13" i="7077"/>
  <c r="AG13" i="7077" s="1"/>
  <c r="AH13" i="7077" s="1"/>
  <c r="G38" i="7076"/>
  <c r="H38" i="7076" s="1"/>
  <c r="I38" i="7076" s="1"/>
  <c r="J38" i="7076" s="1"/>
  <c r="K38" i="7076" s="1"/>
  <c r="L38" i="7076" s="1"/>
  <c r="M38" i="7076" s="1"/>
  <c r="N38" i="7076" s="1"/>
  <c r="O38" i="7076" s="1"/>
  <c r="P38" i="7076" s="1"/>
  <c r="Q38" i="7076" s="1"/>
  <c r="R38" i="7076" s="1"/>
  <c r="S38" i="7076" s="1"/>
  <c r="T38" i="7076" s="1"/>
  <c r="U38" i="7076" s="1"/>
  <c r="V38" i="7076" s="1"/>
  <c r="W38" i="7076" s="1"/>
  <c r="X38" i="7076" s="1"/>
  <c r="Y38" i="7076" s="1"/>
  <c r="Z38" i="7076" s="1"/>
  <c r="AA38" i="7076" s="1"/>
  <c r="AB38" i="7076" s="1"/>
  <c r="AC38" i="7076" s="1"/>
  <c r="AD38" i="7076" s="1"/>
  <c r="AE38" i="7076" s="1"/>
  <c r="AF38" i="7076" s="1"/>
  <c r="AG38" i="7076" s="1"/>
  <c r="AH38" i="7076" s="1"/>
  <c r="AI38" i="7076" s="1"/>
  <c r="AJ38" i="7076" s="1"/>
  <c r="AK38" i="7076" s="1"/>
  <c r="AL38" i="7076" s="1"/>
  <c r="AM38" i="7076" s="1"/>
  <c r="J75" i="7069"/>
  <c r="AJ17" i="7064"/>
  <c r="AK17" i="7064" s="1"/>
  <c r="AL17" i="7064" s="1"/>
  <c r="AM17" i="7064" s="1"/>
  <c r="AO17" i="7064" s="1"/>
  <c r="AJ82" i="7059"/>
  <c r="AD55" i="7068"/>
  <c r="AE55" i="7068" s="1"/>
  <c r="AF55" i="7068" s="1"/>
  <c r="AK11" i="7063"/>
  <c r="AL11" i="7063" s="1"/>
  <c r="AM11" i="7063" s="1"/>
  <c r="AA58" i="7061"/>
  <c r="I77" i="7064"/>
  <c r="J77" i="7064" s="1"/>
  <c r="K77" i="7064" s="1"/>
  <c r="L77" i="7064" s="1"/>
  <c r="M77" i="7064" s="1"/>
  <c r="N77" i="7064" s="1"/>
  <c r="O77" i="7064" s="1"/>
  <c r="P77" i="7064" s="1"/>
  <c r="Q77" i="7064" s="1"/>
  <c r="R77" i="7064" s="1"/>
  <c r="S77" i="7064" s="1"/>
  <c r="T77" i="7064" s="1"/>
  <c r="U77" i="7064" s="1"/>
  <c r="V77" i="7064" s="1"/>
  <c r="W77" i="7064" s="1"/>
  <c r="X77" i="7064" s="1"/>
  <c r="Y77" i="7064" s="1"/>
  <c r="Z77" i="7064" s="1"/>
  <c r="AA77" i="7064" s="1"/>
  <c r="AB77" i="7064" s="1"/>
  <c r="AC77" i="7064" s="1"/>
  <c r="AD77" i="7064" s="1"/>
  <c r="AE77" i="7064" s="1"/>
  <c r="AF77" i="7064" s="1"/>
  <c r="AG77" i="7064" s="1"/>
  <c r="AH77" i="7064" s="1"/>
  <c r="AI77" i="7064" s="1"/>
  <c r="AJ77" i="7064" s="1"/>
  <c r="AK77" i="7064" s="1"/>
  <c r="AL77" i="7064" s="1"/>
  <c r="AM77" i="7064" s="1"/>
  <c r="AO77" i="7064" s="1"/>
  <c r="T37" i="7063"/>
  <c r="U37" i="7063" s="1"/>
  <c r="V37" i="7063" s="1"/>
  <c r="W37" i="7063" s="1"/>
  <c r="X37" i="7063" s="1"/>
  <c r="Y37" i="7063" s="1"/>
  <c r="Z37" i="7063" s="1"/>
  <c r="AA37" i="7063" s="1"/>
  <c r="AB37" i="7063" s="1"/>
  <c r="AC37" i="7063" s="1"/>
  <c r="AD37" i="7063" s="1"/>
  <c r="AE37" i="7063" s="1"/>
  <c r="AF37" i="7063" s="1"/>
  <c r="AG37" i="7063" s="1"/>
  <c r="AH37" i="7063" s="1"/>
  <c r="AI37" i="7063" s="1"/>
  <c r="AJ37" i="7063" s="1"/>
  <c r="AK37" i="7063" s="1"/>
  <c r="AL37" i="7063" s="1"/>
  <c r="AM37" i="7063" s="1"/>
  <c r="AO37" i="7063" s="1"/>
  <c r="Z64" i="7076"/>
  <c r="AA64" i="7076" s="1"/>
  <c r="AB64" i="7076" s="1"/>
  <c r="AC64" i="7076" s="1"/>
  <c r="AD64" i="7076" s="1"/>
  <c r="AE64" i="7076" s="1"/>
  <c r="AF64" i="7076" s="1"/>
  <c r="AG64" i="7076" s="1"/>
  <c r="AH64" i="7076" s="1"/>
  <c r="L73" i="7066"/>
  <c r="M73" i="7066" s="1"/>
  <c r="N73" i="7066" s="1"/>
  <c r="T28" i="7064"/>
  <c r="U28" i="7064" s="1"/>
  <c r="V28" i="7064" s="1"/>
  <c r="W28" i="7064" s="1"/>
  <c r="X28" i="7064" s="1"/>
  <c r="Y28" i="7064" s="1"/>
  <c r="Z28" i="7064" s="1"/>
  <c r="AA28" i="7064" s="1"/>
  <c r="AB28" i="7064" s="1"/>
  <c r="AC28" i="7064" s="1"/>
  <c r="AD28" i="7064" s="1"/>
  <c r="AE28" i="7064" s="1"/>
  <c r="AF28" i="7064" s="1"/>
  <c r="AG28" i="7064" s="1"/>
  <c r="AH28" i="7064" s="1"/>
  <c r="AI28" i="7064" s="1"/>
  <c r="AJ28" i="7064" s="1"/>
  <c r="AK28" i="7064" s="1"/>
  <c r="AL28" i="7064" s="1"/>
  <c r="AM28" i="7064" s="1"/>
  <c r="AO28" i="7064" s="1"/>
  <c r="AJ23" i="7064"/>
  <c r="AK23" i="7064" s="1"/>
  <c r="AL23" i="7064" s="1"/>
  <c r="AM23" i="7064" s="1"/>
  <c r="AO23" i="7064" s="1"/>
  <c r="AK12" i="7063"/>
  <c r="AL12" i="7063" s="1"/>
  <c r="AM12" i="7063" s="1"/>
  <c r="AO12" i="7063" s="1"/>
  <c r="AJ14" i="7064"/>
  <c r="AK14" i="7064" s="1"/>
  <c r="AL14" i="7064" s="1"/>
  <c r="AM14" i="7064" s="1"/>
  <c r="AO14" i="7064" s="1"/>
  <c r="AO49" i="7066"/>
  <c r="H37" i="7062"/>
  <c r="I36" i="7062"/>
  <c r="AO47" i="7066"/>
  <c r="W63" i="7067"/>
  <c r="H42" i="7070"/>
  <c r="H36" i="7070" s="1"/>
  <c r="M32" i="7069"/>
  <c r="N32" i="7069" s="1"/>
  <c r="O32" i="7069" s="1"/>
  <c r="P32" i="7069" s="1"/>
  <c r="AB17" i="7069"/>
  <c r="AK10" i="7063"/>
  <c r="AL10" i="7063" s="1"/>
  <c r="AM10" i="7063" s="1"/>
  <c r="AO10" i="7063" s="1"/>
  <c r="V70" i="7064"/>
  <c r="W70" i="7064" s="1"/>
  <c r="X70" i="7064" s="1"/>
  <c r="Y70" i="7064" s="1"/>
  <c r="Z70" i="7064" s="1"/>
  <c r="AA70" i="7064" s="1"/>
  <c r="AB70" i="7064" s="1"/>
  <c r="AC70" i="7064" s="1"/>
  <c r="AD70" i="7064" s="1"/>
  <c r="AE70" i="7064" s="1"/>
  <c r="AF70" i="7064" s="1"/>
  <c r="AG70" i="7064" s="1"/>
  <c r="AH70" i="7064" s="1"/>
  <c r="AI70" i="7064" s="1"/>
  <c r="AJ70" i="7064" s="1"/>
  <c r="AK70" i="7064" s="1"/>
  <c r="AL70" i="7064" s="1"/>
  <c r="AM70" i="7064" s="1"/>
  <c r="AO70" i="7064" s="1"/>
  <c r="I78" i="7064"/>
  <c r="J78" i="7064" s="1"/>
  <c r="K78" i="7064" s="1"/>
  <c r="L78" i="7064" s="1"/>
  <c r="M78" i="7064" s="1"/>
  <c r="N78" i="7064" s="1"/>
  <c r="O78" i="7064" s="1"/>
  <c r="P78" i="7064" s="1"/>
  <c r="Q78" i="7064" s="1"/>
  <c r="R78" i="7064" s="1"/>
  <c r="S78" i="7064" s="1"/>
  <c r="T78" i="7064" s="1"/>
  <c r="U78" i="7064" s="1"/>
  <c r="V78" i="7064" s="1"/>
  <c r="W78" i="7064" s="1"/>
  <c r="X78" i="7064" s="1"/>
  <c r="Y78" i="7064" s="1"/>
  <c r="Z78" i="7064" s="1"/>
  <c r="AA78" i="7064" s="1"/>
  <c r="AB78" i="7064" s="1"/>
  <c r="AC78" i="7064" s="1"/>
  <c r="AD78" i="7064" s="1"/>
  <c r="AE78" i="7064" s="1"/>
  <c r="AF78" i="7064" s="1"/>
  <c r="AG78" i="7064" s="1"/>
  <c r="AH78" i="7064" s="1"/>
  <c r="AI78" i="7064" s="1"/>
  <c r="AJ78" i="7064" s="1"/>
  <c r="AK78" i="7064" s="1"/>
  <c r="AL78" i="7064" s="1"/>
  <c r="AM78" i="7064" s="1"/>
  <c r="AO78" i="7064" s="1"/>
  <c r="V23" i="7063"/>
  <c r="I36" i="7066"/>
  <c r="J36" i="7066" s="1"/>
  <c r="K36" i="7066" s="1"/>
  <c r="L36" i="7066" s="1"/>
  <c r="M36" i="7066" s="1"/>
  <c r="W62" i="7067"/>
  <c r="T35" i="7064"/>
  <c r="U35" i="7064" s="1"/>
  <c r="V35" i="7064" s="1"/>
  <c r="W35" i="7064" s="1"/>
  <c r="X35" i="7064" s="1"/>
  <c r="Y35" i="7064" s="1"/>
  <c r="Z35" i="7064" s="1"/>
  <c r="AA35" i="7064" s="1"/>
  <c r="AB35" i="7064" s="1"/>
  <c r="AC35" i="7064" s="1"/>
  <c r="AD35" i="7064" s="1"/>
  <c r="AE35" i="7064" s="1"/>
  <c r="AF35" i="7064" s="1"/>
  <c r="AG35" i="7064" s="1"/>
  <c r="AH35" i="7064" s="1"/>
  <c r="AI35" i="7064" s="1"/>
  <c r="AJ35" i="7064" s="1"/>
  <c r="AK35" i="7064" s="1"/>
  <c r="AL35" i="7064" s="1"/>
  <c r="AM35" i="7064" s="1"/>
  <c r="AO35" i="7064" s="1"/>
  <c r="AI51" i="7069"/>
  <c r="AJ51" i="7069" s="1"/>
  <c r="AK51" i="7069" s="1"/>
  <c r="AL51" i="7069" s="1"/>
  <c r="AM51" i="7069" s="1"/>
  <c r="V24" i="7075"/>
  <c r="W24" i="7075" s="1"/>
  <c r="X24" i="7075" s="1"/>
  <c r="Y24" i="7075" s="1"/>
  <c r="Z24" i="7075" s="1"/>
  <c r="AA24" i="7075" s="1"/>
  <c r="AB24" i="7075" s="1"/>
  <c r="AC24" i="7075" s="1"/>
  <c r="AD24" i="7075" s="1"/>
  <c r="AE24" i="7075" s="1"/>
  <c r="AF24" i="7075" s="1"/>
  <c r="AG24" i="7075" s="1"/>
  <c r="AH24" i="7075" s="1"/>
  <c r="AI24" i="7075" s="1"/>
  <c r="AJ24" i="7075" s="1"/>
  <c r="AK24" i="7075" s="1"/>
  <c r="AL24" i="7075" s="1"/>
  <c r="AM24" i="7075" s="1"/>
  <c r="AO61" i="7063"/>
  <c r="AC58" i="7064"/>
  <c r="AD58" i="7064" s="1"/>
  <c r="AE58" i="7064" s="1"/>
  <c r="AF58" i="7064" s="1"/>
  <c r="AG58" i="7064" s="1"/>
  <c r="AH58" i="7064" s="1"/>
  <c r="AI58" i="7064" s="1"/>
  <c r="AJ58" i="7064" s="1"/>
  <c r="AK58" i="7064" s="1"/>
  <c r="AL58" i="7064" s="1"/>
  <c r="AM58" i="7064" s="1"/>
  <c r="AO58" i="7064" s="1"/>
  <c r="AH11" i="7065"/>
  <c r="L34" i="7066"/>
  <c r="AC16" i="7066"/>
  <c r="S68" i="7067"/>
  <c r="T68" i="7067" s="1"/>
  <c r="U68" i="7067" s="1"/>
  <c r="V68" i="7067" s="1"/>
  <c r="W68" i="7067" s="1"/>
  <c r="X68" i="7067" s="1"/>
  <c r="Y68" i="7067" s="1"/>
  <c r="Z68" i="7067" s="1"/>
  <c r="AA68" i="7067" s="1"/>
  <c r="AB68" i="7067" s="1"/>
  <c r="AC68" i="7067" s="1"/>
  <c r="AD68" i="7067" s="1"/>
  <c r="AE68" i="7067" s="1"/>
  <c r="AF68" i="7067" s="1"/>
  <c r="AG68" i="7067" s="1"/>
  <c r="AH68" i="7067" s="1"/>
  <c r="AI68" i="7067" s="1"/>
  <c r="AJ68" i="7067" s="1"/>
  <c r="AK68" i="7067" s="1"/>
  <c r="AL68" i="7067" s="1"/>
  <c r="AM68" i="7067" s="1"/>
  <c r="AK14" i="7063"/>
  <c r="AL14" i="7063" s="1"/>
  <c r="AM14" i="7063" s="1"/>
  <c r="AC65" i="7064"/>
  <c r="AD65" i="7064" s="1"/>
  <c r="AE65" i="7064" s="1"/>
  <c r="AF65" i="7064" s="1"/>
  <c r="AG65" i="7064" s="1"/>
  <c r="AH65" i="7064" s="1"/>
  <c r="AI65" i="7064" s="1"/>
  <c r="AJ65" i="7064" s="1"/>
  <c r="AK65" i="7064" s="1"/>
  <c r="AL65" i="7064" s="1"/>
  <c r="AM65" i="7064" s="1"/>
  <c r="AO65" i="7064" s="1"/>
  <c r="O70" i="7075"/>
  <c r="P70" i="7075" s="1"/>
  <c r="Q70" i="7075" s="1"/>
  <c r="R34" i="7065"/>
  <c r="S34" i="7065" s="1"/>
  <c r="T34" i="7065" s="1"/>
  <c r="U34" i="7065" s="1"/>
  <c r="V34" i="7065" s="1"/>
  <c r="W34" i="7065" s="1"/>
  <c r="X34" i="7065" s="1"/>
  <c r="Y34" i="7065" s="1"/>
  <c r="Z34" i="7065" s="1"/>
  <c r="AA34" i="7065" s="1"/>
  <c r="AB34" i="7065" s="1"/>
  <c r="AC34" i="7065" s="1"/>
  <c r="AD34" i="7065" s="1"/>
  <c r="AE34" i="7065" s="1"/>
  <c r="AF34" i="7065" s="1"/>
  <c r="AG34" i="7065" s="1"/>
  <c r="AH34" i="7065" s="1"/>
  <c r="AI14" i="7076"/>
  <c r="AJ14" i="7076" s="1"/>
  <c r="AK14" i="7076" s="1"/>
  <c r="AL14" i="7076" s="1"/>
  <c r="AM14" i="7076" s="1"/>
  <c r="X21" i="7077"/>
  <c r="Y21" i="7077" s="1"/>
  <c r="Z21" i="7077" s="1"/>
  <c r="V23" i="7075"/>
  <c r="W23" i="7075" s="1"/>
  <c r="X23" i="7075" s="1"/>
  <c r="Y23" i="7075" s="1"/>
  <c r="Z23" i="7075" s="1"/>
  <c r="AA23" i="7075" s="1"/>
  <c r="AB23" i="7075" s="1"/>
  <c r="AC23" i="7075" s="1"/>
  <c r="AD23" i="7075" s="1"/>
  <c r="AE23" i="7075" s="1"/>
  <c r="AF23" i="7075" s="1"/>
  <c r="AG23" i="7075" s="1"/>
  <c r="AH23" i="7075" s="1"/>
  <c r="AI23" i="7075" s="1"/>
  <c r="AJ23" i="7075" s="1"/>
  <c r="AK23" i="7075" s="1"/>
  <c r="AL23" i="7075" s="1"/>
  <c r="AM23" i="7075" s="1"/>
  <c r="AF14" i="7074"/>
  <c r="AH13" i="7062"/>
  <c r="AB17" i="7060"/>
  <c r="AC17" i="7060" s="1"/>
  <c r="G39" i="7060"/>
  <c r="R27" i="7066"/>
  <c r="S27" i="7066" s="1"/>
  <c r="T27" i="7066" s="1"/>
  <c r="W62" i="7066"/>
  <c r="X62" i="7066" s="1"/>
  <c r="Y62" i="7066" s="1"/>
  <c r="Z62" i="7066" s="1"/>
  <c r="AA62" i="7066" s="1"/>
  <c r="AB62" i="7066" s="1"/>
  <c r="AC62" i="7066" s="1"/>
  <c r="AD62" i="7066" s="1"/>
  <c r="AK18" i="7063"/>
  <c r="AL18" i="7063" s="1"/>
  <c r="AM18" i="7063" s="1"/>
  <c r="AO18" i="7063" s="1"/>
  <c r="AA58" i="7070"/>
  <c r="T32" i="7063"/>
  <c r="U32" i="7063" s="1"/>
  <c r="V32" i="7063" s="1"/>
  <c r="W32" i="7063" s="1"/>
  <c r="X32" i="7063" s="1"/>
  <c r="Y32" i="7063" s="1"/>
  <c r="Z32" i="7063" s="1"/>
  <c r="AA32" i="7063" s="1"/>
  <c r="AB32" i="7063" s="1"/>
  <c r="AC32" i="7063" s="1"/>
  <c r="AD32" i="7063" s="1"/>
  <c r="AE32" i="7063" s="1"/>
  <c r="AF32" i="7063" s="1"/>
  <c r="AG32" i="7063" s="1"/>
  <c r="AH32" i="7063" s="1"/>
  <c r="AI32" i="7063" s="1"/>
  <c r="AJ32" i="7063" s="1"/>
  <c r="AK32" i="7063" s="1"/>
  <c r="AL32" i="7063" s="1"/>
  <c r="AM32" i="7063" s="1"/>
  <c r="AO32" i="7063" s="1"/>
  <c r="AC62" i="7064"/>
  <c r="AD62" i="7064" s="1"/>
  <c r="AE62" i="7064" s="1"/>
  <c r="AF62" i="7064" s="1"/>
  <c r="AG62" i="7064" s="1"/>
  <c r="AH62" i="7064" s="1"/>
  <c r="AI62" i="7064" s="1"/>
  <c r="AJ62" i="7064" s="1"/>
  <c r="AK62" i="7064" s="1"/>
  <c r="AL62" i="7064" s="1"/>
  <c r="AM62" i="7064" s="1"/>
  <c r="AO62" i="7064" s="1"/>
  <c r="AC58" i="7065"/>
  <c r="AD58" i="7065" s="1"/>
  <c r="AE58" i="7065" s="1"/>
  <c r="AF58" i="7065" s="1"/>
  <c r="AG58" i="7065" s="1"/>
  <c r="AH58" i="7065" s="1"/>
  <c r="AI58" i="7065" s="1"/>
  <c r="AJ58" i="7065" s="1"/>
  <c r="AK58" i="7065" s="1"/>
  <c r="AL58" i="7065" s="1"/>
  <c r="AM58" i="7065" s="1"/>
  <c r="AO58" i="7065" s="1"/>
  <c r="Z69" i="7076"/>
  <c r="AA69" i="7076" s="1"/>
  <c r="AB69" i="7076" s="1"/>
  <c r="AC69" i="7076" s="1"/>
  <c r="AD69" i="7076" s="1"/>
  <c r="AE69" i="7076" s="1"/>
  <c r="AF69" i="7076" s="1"/>
  <c r="AG69" i="7076" s="1"/>
  <c r="AH69" i="7076" s="1"/>
  <c r="AA57" i="7066"/>
  <c r="AE14" i="7066"/>
  <c r="AC56" i="7066"/>
  <c r="AD56" i="7066" s="1"/>
  <c r="AO69" i="7063"/>
  <c r="AJ13" i="7064"/>
  <c r="AK13" i="7064" s="1"/>
  <c r="AL13" i="7064" s="1"/>
  <c r="AM13" i="7064" s="1"/>
  <c r="AO13" i="7064" s="1"/>
  <c r="AJ22" i="7064"/>
  <c r="AK22" i="7064" s="1"/>
  <c r="AL22" i="7064" s="1"/>
  <c r="AM22" i="7064" s="1"/>
  <c r="AO22" i="7064" s="1"/>
  <c r="T66" i="7065"/>
  <c r="U66" i="7065" s="1"/>
  <c r="V66" i="7065" s="1"/>
  <c r="W66" i="7065" s="1"/>
  <c r="X66" i="7065" s="1"/>
  <c r="Y66" i="7065" s="1"/>
  <c r="Z66" i="7065" s="1"/>
  <c r="AA66" i="7065" s="1"/>
  <c r="AB66" i="7065" s="1"/>
  <c r="AC66" i="7065" s="1"/>
  <c r="AD66" i="7065" s="1"/>
  <c r="AE66" i="7065" s="1"/>
  <c r="AF66" i="7065" s="1"/>
  <c r="AG66" i="7065" s="1"/>
  <c r="AH66" i="7065" s="1"/>
  <c r="AI66" i="7065" s="1"/>
  <c r="AJ66" i="7065" s="1"/>
  <c r="AK66" i="7065" s="1"/>
  <c r="AL66" i="7065" s="1"/>
  <c r="AM66" i="7065" s="1"/>
  <c r="AO66" i="7065" s="1"/>
  <c r="F40" i="7064"/>
  <c r="G40" i="7064" s="1"/>
  <c r="H40" i="7064" s="1"/>
  <c r="I40" i="7064" s="1"/>
  <c r="J40" i="7064" s="1"/>
  <c r="K40" i="7064" s="1"/>
  <c r="L40" i="7064" s="1"/>
  <c r="M40" i="7064" s="1"/>
  <c r="N40" i="7064" s="1"/>
  <c r="O40" i="7064" s="1"/>
  <c r="P40" i="7064" s="1"/>
  <c r="Q40" i="7064" s="1"/>
  <c r="R40" i="7064" s="1"/>
  <c r="S40" i="7064" s="1"/>
  <c r="T40" i="7064" s="1"/>
  <c r="U40" i="7064" s="1"/>
  <c r="V40" i="7064" s="1"/>
  <c r="W40" i="7064" s="1"/>
  <c r="X40" i="7064" s="1"/>
  <c r="Y40" i="7064" s="1"/>
  <c r="Z40" i="7064" s="1"/>
  <c r="AA40" i="7064" s="1"/>
  <c r="AB40" i="7064" s="1"/>
  <c r="AC40" i="7064" s="1"/>
  <c r="AD40" i="7064" s="1"/>
  <c r="AE40" i="7064" s="1"/>
  <c r="AF40" i="7064" s="1"/>
  <c r="AG40" i="7064" s="1"/>
  <c r="AH40" i="7064" s="1"/>
  <c r="AI40" i="7064" s="1"/>
  <c r="AJ40" i="7064" s="1"/>
  <c r="AK40" i="7064" s="1"/>
  <c r="AL40" i="7064" s="1"/>
  <c r="AM40" i="7064" s="1"/>
  <c r="AO40" i="7064" s="1"/>
  <c r="T26" i="7064"/>
  <c r="U26" i="7064" s="1"/>
  <c r="V26" i="7064" s="1"/>
  <c r="W26" i="7064" s="1"/>
  <c r="X26" i="7064" s="1"/>
  <c r="Y26" i="7064" s="1"/>
  <c r="Z26" i="7064" s="1"/>
  <c r="AA26" i="7064" s="1"/>
  <c r="AB26" i="7064" s="1"/>
  <c r="AC26" i="7064" s="1"/>
  <c r="AD26" i="7064" s="1"/>
  <c r="AE26" i="7064" s="1"/>
  <c r="AF26" i="7064" s="1"/>
  <c r="AG26" i="7064" s="1"/>
  <c r="AH26" i="7064" s="1"/>
  <c r="AI26" i="7064" s="1"/>
  <c r="AJ26" i="7064" s="1"/>
  <c r="AK26" i="7064" s="1"/>
  <c r="AL26" i="7064" s="1"/>
  <c r="AM26" i="7064" s="1"/>
  <c r="AO26" i="7064" s="1"/>
  <c r="T66" i="7060"/>
  <c r="J76" i="7076"/>
  <c r="K76" i="7076" s="1"/>
  <c r="L76" i="7076" s="1"/>
  <c r="M76" i="7076" s="1"/>
  <c r="N76" i="7076" s="1"/>
  <c r="O76" i="7076" s="1"/>
  <c r="P76" i="7076" s="1"/>
  <c r="Q76" i="7076" s="1"/>
  <c r="R76" i="7076" s="1"/>
  <c r="S76" i="7076" s="1"/>
  <c r="T76" i="7076" s="1"/>
  <c r="U76" i="7076" s="1"/>
  <c r="V76" i="7076" s="1"/>
  <c r="W76" i="7076" s="1"/>
  <c r="X76" i="7076" s="1"/>
  <c r="Y76" i="7076" s="1"/>
  <c r="Z76" i="7076" s="1"/>
  <c r="AA76" i="7076" s="1"/>
  <c r="AB76" i="7076" s="1"/>
  <c r="AC76" i="7076" s="1"/>
  <c r="AD76" i="7076" s="1"/>
  <c r="AE76" i="7076" s="1"/>
  <c r="AF76" i="7076" s="1"/>
  <c r="AG76" i="7076" s="1"/>
  <c r="AH76" i="7076" s="1"/>
  <c r="AD20" i="7075"/>
  <c r="AE20" i="7075" s="1"/>
  <c r="AF20" i="7075" s="1"/>
  <c r="AG20" i="7075" s="1"/>
  <c r="AH20" i="7075" s="1"/>
  <c r="AI20" i="7075" s="1"/>
  <c r="AJ20" i="7075" s="1"/>
  <c r="AK20" i="7075" s="1"/>
  <c r="AL20" i="7075" s="1"/>
  <c r="AM20" i="7075" s="1"/>
  <c r="W62" i="7075"/>
  <c r="X62" i="7075" s="1"/>
  <c r="Y62" i="7075" s="1"/>
  <c r="M73" i="7065"/>
  <c r="N73" i="7065" s="1"/>
  <c r="O73" i="7065" s="1"/>
  <c r="P73" i="7065" s="1"/>
  <c r="Q73" i="7065" s="1"/>
  <c r="R73" i="7065" s="1"/>
  <c r="S73" i="7065" s="1"/>
  <c r="T73" i="7065" s="1"/>
  <c r="U73" i="7065" s="1"/>
  <c r="V73" i="7065" s="1"/>
  <c r="W73" i="7065" s="1"/>
  <c r="X73" i="7065" s="1"/>
  <c r="Y73" i="7065" s="1"/>
  <c r="Z73" i="7065" s="1"/>
  <c r="AA73" i="7065" s="1"/>
  <c r="AB73" i="7065" s="1"/>
  <c r="AC73" i="7065" s="1"/>
  <c r="AD73" i="7065" s="1"/>
  <c r="AE73" i="7065" s="1"/>
  <c r="AF73" i="7065" s="1"/>
  <c r="AG73" i="7065" s="1"/>
  <c r="AH73" i="7065" s="1"/>
  <c r="AI73" i="7065" s="1"/>
  <c r="AJ73" i="7065" s="1"/>
  <c r="AK73" i="7065" s="1"/>
  <c r="AL73" i="7065" s="1"/>
  <c r="AM73" i="7065" s="1"/>
  <c r="AO73" i="7065" s="1"/>
  <c r="V63" i="7060"/>
  <c r="D41" i="7075"/>
  <c r="E41" i="7075" s="1"/>
  <c r="F41" i="7075" s="1"/>
  <c r="G41" i="7075" s="1"/>
  <c r="H41" i="7075" s="1"/>
  <c r="I41" i="7075" s="1"/>
  <c r="AD55" i="7067"/>
  <c r="AE55" i="7067" s="1"/>
  <c r="AF55" i="7067" s="1"/>
  <c r="AG55" i="7067" s="1"/>
  <c r="AH55" i="7067" s="1"/>
  <c r="AI55" i="7067" s="1"/>
  <c r="AJ55" i="7067" s="1"/>
  <c r="AK55" i="7067" s="1"/>
  <c r="AL55" i="7067" s="1"/>
  <c r="AM55" i="7067" s="1"/>
  <c r="P69" i="7062"/>
  <c r="W22" i="7066"/>
  <c r="X22" i="7066" s="1"/>
  <c r="Y22" i="7066" s="1"/>
  <c r="Z22" i="7066" s="1"/>
  <c r="AA22" i="7066" s="1"/>
  <c r="AB22" i="7066" s="1"/>
  <c r="AC22" i="7066" s="1"/>
  <c r="AD22" i="7066" s="1"/>
  <c r="AE22" i="7066" s="1"/>
  <c r="AF22" i="7066" s="1"/>
  <c r="AG22" i="7066" s="1"/>
  <c r="AH22" i="7066" s="1"/>
  <c r="AI22" i="7066" s="1"/>
  <c r="AJ22" i="7066" s="1"/>
  <c r="AK22" i="7066" s="1"/>
  <c r="AL22" i="7066" s="1"/>
  <c r="AM22" i="7066" s="1"/>
  <c r="AO22" i="7066" s="1"/>
  <c r="AC57" i="7065"/>
  <c r="AG12" i="7075"/>
  <c r="AH12" i="7075" s="1"/>
  <c r="AI12" i="7075" s="1"/>
  <c r="AJ12" i="7075" s="1"/>
  <c r="AK12" i="7075" s="1"/>
  <c r="AL12" i="7075" s="1"/>
  <c r="AM12" i="7075" s="1"/>
  <c r="Z19" i="7075"/>
  <c r="AA19" i="7075" s="1"/>
  <c r="AB19" i="7075" s="1"/>
  <c r="AC19" i="7075" s="1"/>
  <c r="AD19" i="7075" s="1"/>
  <c r="AE19" i="7075" s="1"/>
  <c r="AF19" i="7075" s="1"/>
  <c r="AG19" i="7075" s="1"/>
  <c r="AH19" i="7075" s="1"/>
  <c r="AI19" i="7075" s="1"/>
  <c r="AJ19" i="7075" s="1"/>
  <c r="AK19" i="7075" s="1"/>
  <c r="AL19" i="7075" s="1"/>
  <c r="AM19" i="7075" s="1"/>
  <c r="R27" i="7075"/>
  <c r="S27" i="7075" s="1"/>
  <c r="T27" i="7075" s="1"/>
  <c r="U27" i="7075" s="1"/>
  <c r="T25" i="7075"/>
  <c r="U25" i="7075" s="1"/>
  <c r="AK48" i="7076"/>
  <c r="AL48" i="7076" s="1"/>
  <c r="AM48" i="7076" s="1"/>
  <c r="AE15" i="7076"/>
  <c r="AD15" i="7069"/>
  <c r="AA18" i="7069"/>
  <c r="T30" i="7063"/>
  <c r="U30" i="7063" s="1"/>
  <c r="V30" i="7063" s="1"/>
  <c r="W30" i="7063" s="1"/>
  <c r="X30" i="7063" s="1"/>
  <c r="Y30" i="7063" s="1"/>
  <c r="Z30" i="7063" s="1"/>
  <c r="AA30" i="7063" s="1"/>
  <c r="AB30" i="7063" s="1"/>
  <c r="AC30" i="7063" s="1"/>
  <c r="AD30" i="7063" s="1"/>
  <c r="AE30" i="7063" s="1"/>
  <c r="AF30" i="7063" s="1"/>
  <c r="AG30" i="7063" s="1"/>
  <c r="AH30" i="7063" s="1"/>
  <c r="AI30" i="7063" s="1"/>
  <c r="AJ30" i="7063" s="1"/>
  <c r="AK30" i="7063" s="1"/>
  <c r="AL30" i="7063" s="1"/>
  <c r="AM30" i="7063" s="1"/>
  <c r="AO30" i="7063" s="1"/>
  <c r="AB57" i="7068"/>
  <c r="AC57" i="7068" s="1"/>
  <c r="AD57" i="7068" s="1"/>
  <c r="AE57" i="7068" s="1"/>
  <c r="AF57" i="7068" s="1"/>
  <c r="AG57" i="7068" s="1"/>
  <c r="AH57" i="7068" s="1"/>
  <c r="AI57" i="7068" s="1"/>
  <c r="AJ57" i="7068" s="1"/>
  <c r="AK57" i="7068" s="1"/>
  <c r="AL57" i="7068" s="1"/>
  <c r="AM57" i="7068" s="1"/>
  <c r="AI11" i="7064"/>
  <c r="AB57" i="7061"/>
  <c r="AL46" i="7069"/>
  <c r="AM46" i="7069" s="1"/>
  <c r="AE14" i="7062"/>
  <c r="AI10" i="7062"/>
  <c r="O42" i="7059"/>
  <c r="O29" i="7059" s="1"/>
  <c r="AJ42" i="7070"/>
  <c r="AJ8" i="7070" s="1"/>
  <c r="T27" i="7063"/>
  <c r="U27" i="7063" s="1"/>
  <c r="V27" i="7063" s="1"/>
  <c r="W27" i="7063" s="1"/>
  <c r="X27" i="7063" s="1"/>
  <c r="Y27" i="7063" s="1"/>
  <c r="Z27" i="7063" s="1"/>
  <c r="AA27" i="7063" s="1"/>
  <c r="AB27" i="7063" s="1"/>
  <c r="AC27" i="7063" s="1"/>
  <c r="AD27" i="7063" s="1"/>
  <c r="AE27" i="7063" s="1"/>
  <c r="AF27" i="7063" s="1"/>
  <c r="AG27" i="7063" s="1"/>
  <c r="AH27" i="7063" s="1"/>
  <c r="AI27" i="7063" s="1"/>
  <c r="AJ27" i="7063" s="1"/>
  <c r="AK27" i="7063" s="1"/>
  <c r="AL27" i="7063" s="1"/>
  <c r="AM27" i="7063" s="1"/>
  <c r="AO27" i="7063" s="1"/>
  <c r="AK8" i="7072"/>
  <c r="AL8" i="7072" s="1"/>
  <c r="AM8" i="7072" s="1"/>
  <c r="AO8" i="7072" s="1"/>
  <c r="AO46" i="7066"/>
  <c r="D42" i="7059"/>
  <c r="P42" i="7059"/>
  <c r="P28" i="7059" s="1"/>
  <c r="T42" i="7059"/>
  <c r="T24" i="7059" s="1"/>
  <c r="X42" i="7059"/>
  <c r="X20" i="7059" s="1"/>
  <c r="AF42" i="7059"/>
  <c r="AJ8" i="7059"/>
  <c r="M42" i="7059"/>
  <c r="M31" i="7059" s="1"/>
  <c r="K42" i="7059"/>
  <c r="K33" i="7059" s="1"/>
  <c r="L33" i="7059" s="1"/>
  <c r="S42" i="7059"/>
  <c r="S25" i="7059" s="1"/>
  <c r="F42" i="7059"/>
  <c r="F38" i="7059" s="1"/>
  <c r="R82" i="7059"/>
  <c r="R66" i="7059" s="1"/>
  <c r="S66" i="7059" s="1"/>
  <c r="V82" i="7059"/>
  <c r="V62" i="7059" s="1"/>
  <c r="G82" i="7059"/>
  <c r="G77" i="7059" s="1"/>
  <c r="O82" i="7059"/>
  <c r="O69" i="7059" s="1"/>
  <c r="AE82" i="7059"/>
  <c r="AE53" i="7059" s="1"/>
  <c r="AF53" i="7059" s="1"/>
  <c r="E82" i="7059"/>
  <c r="E79" i="7059" s="1"/>
  <c r="Q82" i="7059"/>
  <c r="Q67" i="7059" s="1"/>
  <c r="AC82" i="7059"/>
  <c r="AC55" i="7059" s="1"/>
  <c r="D82" i="7059"/>
  <c r="D80" i="7059" s="1"/>
  <c r="L82" i="7059"/>
  <c r="L72" i="7059" s="1"/>
  <c r="T82" i="7059"/>
  <c r="T64" i="7059" s="1"/>
  <c r="AB82" i="7059"/>
  <c r="AB56" i="7059" s="1"/>
  <c r="C82" i="7070"/>
  <c r="C81" i="7070" s="1"/>
  <c r="D81" i="7070" s="1"/>
  <c r="AO7" i="7066"/>
  <c r="AO7" i="7064"/>
  <c r="T28" i="7063"/>
  <c r="U28" i="7063" s="1"/>
  <c r="V28" i="7063" s="1"/>
  <c r="W28" i="7063" s="1"/>
  <c r="X28" i="7063" s="1"/>
  <c r="Y28" i="7063" s="1"/>
  <c r="Z28" i="7063" s="1"/>
  <c r="AA28" i="7063" s="1"/>
  <c r="AB28" i="7063" s="1"/>
  <c r="AC28" i="7063" s="1"/>
  <c r="AD28" i="7063" s="1"/>
  <c r="AE28" i="7063" s="1"/>
  <c r="AF28" i="7063" s="1"/>
  <c r="AG28" i="7063" s="1"/>
  <c r="AH28" i="7063" s="1"/>
  <c r="AI28" i="7063" s="1"/>
  <c r="AJ28" i="7063" s="1"/>
  <c r="AK28" i="7063" s="1"/>
  <c r="AL28" i="7063" s="1"/>
  <c r="AM28" i="7063" s="1"/>
  <c r="AO28" i="7063" s="1"/>
  <c r="J42" i="7059"/>
  <c r="J34" i="7059" s="1"/>
  <c r="R42" i="7059"/>
  <c r="R26" i="7059" s="1"/>
  <c r="AH42" i="7059"/>
  <c r="AH10" i="7059" s="1"/>
  <c r="AA82" i="7059"/>
  <c r="AA57" i="7059" s="1"/>
  <c r="AD42" i="7070"/>
  <c r="AD14" i="7070" s="1"/>
  <c r="J82" i="7070"/>
  <c r="J74" i="7070" s="1"/>
  <c r="K74" i="7070" s="1"/>
  <c r="I42" i="7070"/>
  <c r="I35" i="7070" s="1"/>
  <c r="E42" i="7068"/>
  <c r="E39" i="7068" s="1"/>
  <c r="F39" i="7068" s="1"/>
  <c r="D42" i="7068"/>
  <c r="D40" i="7068" s="1"/>
  <c r="L42" i="7068"/>
  <c r="L32" i="7068" s="1"/>
  <c r="X42" i="7068"/>
  <c r="X20" i="7068" s="1"/>
  <c r="AF42" i="7068"/>
  <c r="AD82" i="7070"/>
  <c r="AD54" i="7070" s="1"/>
  <c r="Y82" i="7070"/>
  <c r="Y59" i="7070" s="1"/>
  <c r="Z59" i="7070" s="1"/>
  <c r="AG82" i="7070"/>
  <c r="AG51" i="7070" s="1"/>
  <c r="T25" i="7059"/>
  <c r="R67" i="7059"/>
  <c r="S67" i="7059" s="1"/>
  <c r="T67" i="7059" s="1"/>
  <c r="E80" i="7059"/>
  <c r="S26" i="7059"/>
  <c r="P29" i="7059"/>
  <c r="AJ48" i="7059"/>
  <c r="AL6" i="7059"/>
  <c r="AM6" i="7059" s="1"/>
  <c r="AO6" i="7059" s="1"/>
  <c r="AF12" i="7059"/>
  <c r="AG12" i="7065"/>
  <c r="AH12" i="7065" s="1"/>
  <c r="P31" i="7065"/>
  <c r="Q31" i="7065" s="1"/>
  <c r="R31" i="7065" s="1"/>
  <c r="S31" i="7065" s="1"/>
  <c r="T31" i="7065" s="1"/>
  <c r="U31" i="7065" s="1"/>
  <c r="V31" i="7065" s="1"/>
  <c r="W31" i="7065" s="1"/>
  <c r="X31" i="7065" s="1"/>
  <c r="Y31" i="7065" s="1"/>
  <c r="Z31" i="7065" s="1"/>
  <c r="AA31" i="7065" s="1"/>
  <c r="AB31" i="7065" s="1"/>
  <c r="AC31" i="7065" s="1"/>
  <c r="AD31" i="7065" s="1"/>
  <c r="AE31" i="7065" s="1"/>
  <c r="AF31" i="7065" s="1"/>
  <c r="AG31" i="7065" s="1"/>
  <c r="AH31" i="7065" s="1"/>
  <c r="AH51" i="7078"/>
  <c r="AI51" i="7078" s="1"/>
  <c r="AJ51" i="7078" s="1"/>
  <c r="AK51" i="7078" s="1"/>
  <c r="AL51" i="7078" s="1"/>
  <c r="AM51" i="7078" s="1"/>
  <c r="J34" i="7062"/>
  <c r="J35" i="7062"/>
  <c r="I75" i="7062"/>
  <c r="I76" i="7062"/>
  <c r="AG55" i="7068"/>
  <c r="AH55" i="7068" s="1"/>
  <c r="AI55" i="7068" s="1"/>
  <c r="AJ55" i="7068" s="1"/>
  <c r="AK55" i="7068" s="1"/>
  <c r="AL55" i="7068" s="1"/>
  <c r="AM55" i="7068" s="1"/>
  <c r="AG21" i="7066"/>
  <c r="AH21" i="7066" s="1"/>
  <c r="AI21" i="7066" s="1"/>
  <c r="AJ21" i="7066" s="1"/>
  <c r="AK21" i="7066" s="1"/>
  <c r="AL21" i="7066" s="1"/>
  <c r="AM21" i="7066" s="1"/>
  <c r="AO21" i="7066" s="1"/>
  <c r="T65" i="7059"/>
  <c r="Q29" i="7066"/>
  <c r="R29" i="7066" s="1"/>
  <c r="S29" i="7066" s="1"/>
  <c r="T29" i="7066" s="1"/>
  <c r="I37" i="7060"/>
  <c r="AD57" i="7065"/>
  <c r="AE57" i="7065" s="1"/>
  <c r="AF57" i="7065" s="1"/>
  <c r="AG57" i="7065" s="1"/>
  <c r="AH57" i="7065" s="1"/>
  <c r="AI57" i="7065" s="1"/>
  <c r="AJ57" i="7065" s="1"/>
  <c r="AK57" i="7065" s="1"/>
  <c r="AL57" i="7065" s="1"/>
  <c r="AM57" i="7065" s="1"/>
  <c r="AO57" i="7065" s="1"/>
  <c r="Y60" i="7065"/>
  <c r="AK48" i="7059"/>
  <c r="AI49" i="7059"/>
  <c r="AB56" i="7062"/>
  <c r="AB57" i="7062"/>
  <c r="AA58" i="7068"/>
  <c r="AB58" i="7068" s="1"/>
  <c r="AC58" i="7068" s="1"/>
  <c r="AD58" i="7068" s="1"/>
  <c r="AE58" i="7068" s="1"/>
  <c r="AF58" i="7068" s="1"/>
  <c r="AG58" i="7068" s="1"/>
  <c r="AH58" i="7068" s="1"/>
  <c r="AI58" i="7068" s="1"/>
  <c r="AJ58" i="7068" s="1"/>
  <c r="AK58" i="7068" s="1"/>
  <c r="AL58" i="7068" s="1"/>
  <c r="AM58" i="7068" s="1"/>
  <c r="X60" i="7068"/>
  <c r="Y60" i="7068" s="1"/>
  <c r="Z60" i="7068" s="1"/>
  <c r="AA60" i="7068" s="1"/>
  <c r="AB60" i="7068" s="1"/>
  <c r="AC60" i="7068" s="1"/>
  <c r="AD60" i="7068" s="1"/>
  <c r="AE60" i="7068" s="1"/>
  <c r="AF60" i="7068" s="1"/>
  <c r="AG60" i="7068" s="1"/>
  <c r="AH60" i="7068" s="1"/>
  <c r="AI60" i="7068" s="1"/>
  <c r="AJ60" i="7068" s="1"/>
  <c r="AK60" i="7068" s="1"/>
  <c r="AL60" i="7068" s="1"/>
  <c r="AM60" i="7068" s="1"/>
  <c r="X61" i="7068"/>
  <c r="Y61" i="7068" s="1"/>
  <c r="Z61" i="7068" s="1"/>
  <c r="AA61" i="7068" s="1"/>
  <c r="AB61" i="7068" s="1"/>
  <c r="AC61" i="7068" s="1"/>
  <c r="AD61" i="7068" s="1"/>
  <c r="AE61" i="7068" s="1"/>
  <c r="AF61" i="7068" s="1"/>
  <c r="AG61" i="7068" s="1"/>
  <c r="AH61" i="7068" s="1"/>
  <c r="AI61" i="7068" s="1"/>
  <c r="AJ61" i="7068" s="1"/>
  <c r="AK61" i="7068" s="1"/>
  <c r="AL61" i="7068" s="1"/>
  <c r="AM61" i="7068" s="1"/>
  <c r="Y20" i="7066"/>
  <c r="Z20" i="7066" s="1"/>
  <c r="AA20" i="7066" s="1"/>
  <c r="AB20" i="7066" s="1"/>
  <c r="AC20" i="7066" s="1"/>
  <c r="AD20" i="7066" s="1"/>
  <c r="AE20" i="7066" s="1"/>
  <c r="AF20" i="7066" s="1"/>
  <c r="Y19" i="7066"/>
  <c r="Z19" i="7066" s="1"/>
  <c r="AA19" i="7066" s="1"/>
  <c r="AB19" i="7066" s="1"/>
  <c r="AC19" i="7066" s="1"/>
  <c r="AD19" i="7066" s="1"/>
  <c r="AE19" i="7066" s="1"/>
  <c r="AF19" i="7066" s="1"/>
  <c r="Q68" i="7070"/>
  <c r="R68" i="7070" s="1"/>
  <c r="J35" i="7066"/>
  <c r="K35" i="7066" s="1"/>
  <c r="L35" i="7066" s="1"/>
  <c r="M35" i="7066" s="1"/>
  <c r="G80" i="7066"/>
  <c r="H80" i="7066" s="1"/>
  <c r="O72" i="7066"/>
  <c r="R28" i="7066"/>
  <c r="S28" i="7066" s="1"/>
  <c r="AJ49" i="7062"/>
  <c r="AK49" i="7062" s="1"/>
  <c r="I37" i="7062"/>
  <c r="J37" i="7062" s="1"/>
  <c r="Z59" i="7066"/>
  <c r="L72" i="7075"/>
  <c r="M72" i="7075" s="1"/>
  <c r="N72" i="7075" s="1"/>
  <c r="O72" i="7075" s="1"/>
  <c r="P72" i="7075" s="1"/>
  <c r="Q72" i="7075" s="1"/>
  <c r="L73" i="7075"/>
  <c r="M73" i="7075" s="1"/>
  <c r="N73" i="7075" s="1"/>
  <c r="O73" i="7075" s="1"/>
  <c r="P73" i="7075" s="1"/>
  <c r="Q73" i="7075" s="1"/>
  <c r="R73" i="7075" s="1"/>
  <c r="S73" i="7075" s="1"/>
  <c r="T73" i="7075" s="1"/>
  <c r="U73" i="7075" s="1"/>
  <c r="V73" i="7075" s="1"/>
  <c r="W73" i="7075" s="1"/>
  <c r="X73" i="7075" s="1"/>
  <c r="Y73" i="7075" s="1"/>
  <c r="Z73" i="7075" s="1"/>
  <c r="AA73" i="7075" s="1"/>
  <c r="AB73" i="7075" s="1"/>
  <c r="AC73" i="7075" s="1"/>
  <c r="AD73" i="7075" s="1"/>
  <c r="AE73" i="7075" s="1"/>
  <c r="AF73" i="7075" s="1"/>
  <c r="AG73" i="7075" s="1"/>
  <c r="AH73" i="7075" s="1"/>
  <c r="AI73" i="7075" s="1"/>
  <c r="AJ73" i="7075" s="1"/>
  <c r="AK73" i="7075" s="1"/>
  <c r="AL73" i="7075" s="1"/>
  <c r="AM73" i="7075" s="1"/>
  <c r="P28" i="7075"/>
  <c r="Q28" i="7075" s="1"/>
  <c r="R28" i="7075" s="1"/>
  <c r="S28" i="7075" s="1"/>
  <c r="T28" i="7075" s="1"/>
  <c r="U28" i="7075" s="1"/>
  <c r="V28" i="7075" s="1"/>
  <c r="W28" i="7075" s="1"/>
  <c r="X28" i="7075" s="1"/>
  <c r="Y28" i="7075" s="1"/>
  <c r="Z28" i="7075" s="1"/>
  <c r="AA28" i="7075" s="1"/>
  <c r="AB28" i="7075" s="1"/>
  <c r="AC28" i="7075" s="1"/>
  <c r="AD28" i="7075" s="1"/>
  <c r="AE28" i="7075" s="1"/>
  <c r="AF28" i="7075" s="1"/>
  <c r="AG28" i="7075" s="1"/>
  <c r="AH28" i="7075" s="1"/>
  <c r="AI28" i="7075" s="1"/>
  <c r="AJ28" i="7075" s="1"/>
  <c r="AK28" i="7075" s="1"/>
  <c r="AL28" i="7075" s="1"/>
  <c r="AM28" i="7075" s="1"/>
  <c r="P29" i="7075"/>
  <c r="Q29" i="7075" s="1"/>
  <c r="R29" i="7075" s="1"/>
  <c r="S29" i="7075" s="1"/>
  <c r="T29" i="7075" s="1"/>
  <c r="U29" i="7075" s="1"/>
  <c r="V29" i="7075" s="1"/>
  <c r="W29" i="7075" s="1"/>
  <c r="X29" i="7075" s="1"/>
  <c r="Y29" i="7075" s="1"/>
  <c r="Z29" i="7075" s="1"/>
  <c r="AA29" i="7075" s="1"/>
  <c r="AB29" i="7075" s="1"/>
  <c r="AC29" i="7075" s="1"/>
  <c r="AD29" i="7075" s="1"/>
  <c r="AE29" i="7075" s="1"/>
  <c r="AF29" i="7075" s="1"/>
  <c r="AG29" i="7075" s="1"/>
  <c r="AH29" i="7075" s="1"/>
  <c r="AI29" i="7075" s="1"/>
  <c r="AJ29" i="7075" s="1"/>
  <c r="AK29" i="7075" s="1"/>
  <c r="AL29" i="7075" s="1"/>
  <c r="AM29" i="7075" s="1"/>
  <c r="V27" i="7075"/>
  <c r="W27" i="7075" s="1"/>
  <c r="X27" i="7075" s="1"/>
  <c r="Y27" i="7075" s="1"/>
  <c r="Z27" i="7075" s="1"/>
  <c r="AA27" i="7075" s="1"/>
  <c r="AB27" i="7075" s="1"/>
  <c r="AC27" i="7075" s="1"/>
  <c r="AD27" i="7075" s="1"/>
  <c r="AE27" i="7075" s="1"/>
  <c r="AF27" i="7075" s="1"/>
  <c r="AG27" i="7075" s="1"/>
  <c r="AH27" i="7075" s="1"/>
  <c r="AI27" i="7075" s="1"/>
  <c r="AJ27" i="7075" s="1"/>
  <c r="AK27" i="7075" s="1"/>
  <c r="AL27" i="7075" s="1"/>
  <c r="AM27" i="7075" s="1"/>
  <c r="V25" i="7075"/>
  <c r="W25" i="7075" s="1"/>
  <c r="X25" i="7075" s="1"/>
  <c r="Y25" i="7075" s="1"/>
  <c r="Z25" i="7075" s="1"/>
  <c r="AA25" i="7075" s="1"/>
  <c r="AB25" i="7075" s="1"/>
  <c r="AC25" i="7075" s="1"/>
  <c r="AD25" i="7075" s="1"/>
  <c r="AE25" i="7075" s="1"/>
  <c r="AF25" i="7075" s="1"/>
  <c r="AG25" i="7075" s="1"/>
  <c r="AH25" i="7075" s="1"/>
  <c r="AI25" i="7075" s="1"/>
  <c r="AJ25" i="7075" s="1"/>
  <c r="AK25" i="7075" s="1"/>
  <c r="AL25" i="7075" s="1"/>
  <c r="AM25" i="7075" s="1"/>
  <c r="S77" i="7067"/>
  <c r="T77" i="7067" s="1"/>
  <c r="U77" i="7067" s="1"/>
  <c r="V77" i="7067" s="1"/>
  <c r="W77" i="7067" s="1"/>
  <c r="X77" i="7067" s="1"/>
  <c r="Y77" i="7067" s="1"/>
  <c r="Z77" i="7067" s="1"/>
  <c r="AA77" i="7067" s="1"/>
  <c r="AB77" i="7067" s="1"/>
  <c r="AC77" i="7067" s="1"/>
  <c r="AD77" i="7067" s="1"/>
  <c r="AE77" i="7067" s="1"/>
  <c r="AF77" i="7067" s="1"/>
  <c r="AG77" i="7067" s="1"/>
  <c r="AH77" i="7067" s="1"/>
  <c r="AI77" i="7067" s="1"/>
  <c r="AJ77" i="7067" s="1"/>
  <c r="AK77" i="7067" s="1"/>
  <c r="AL77" i="7067" s="1"/>
  <c r="AM77" i="7067" s="1"/>
  <c r="AK9" i="7060"/>
  <c r="AI51" i="7060"/>
  <c r="V22" i="7065"/>
  <c r="V23" i="7065"/>
  <c r="AI9" i="7077"/>
  <c r="AJ9" i="7077" s="1"/>
  <c r="AK9" i="7077" s="1"/>
  <c r="AL9" i="7077" s="1"/>
  <c r="AM9" i="7077" s="1"/>
  <c r="AI10" i="7077"/>
  <c r="AJ10" i="7077" s="1"/>
  <c r="AK10" i="7077" s="1"/>
  <c r="AL10" i="7077" s="1"/>
  <c r="AM10" i="7077" s="1"/>
  <c r="E80" i="7076"/>
  <c r="F80" i="7076" s="1"/>
  <c r="G80" i="7076" s="1"/>
  <c r="H80" i="7076" s="1"/>
  <c r="I80" i="7076" s="1"/>
  <c r="J80" i="7076" s="1"/>
  <c r="K80" i="7076" s="1"/>
  <c r="L80" i="7076" s="1"/>
  <c r="M80" i="7076" s="1"/>
  <c r="N80" i="7076" s="1"/>
  <c r="O80" i="7076" s="1"/>
  <c r="P80" i="7076" s="1"/>
  <c r="Q80" i="7076" s="1"/>
  <c r="R80" i="7076" s="1"/>
  <c r="S80" i="7076" s="1"/>
  <c r="T80" i="7076" s="1"/>
  <c r="U80" i="7076" s="1"/>
  <c r="V80" i="7076" s="1"/>
  <c r="W80" i="7076" s="1"/>
  <c r="X80" i="7076" s="1"/>
  <c r="Y80" i="7076" s="1"/>
  <c r="Z80" i="7076" s="1"/>
  <c r="AA80" i="7076" s="1"/>
  <c r="AB80" i="7076" s="1"/>
  <c r="AC80" i="7076" s="1"/>
  <c r="AD80" i="7076" s="1"/>
  <c r="AE80" i="7076" s="1"/>
  <c r="AF80" i="7076" s="1"/>
  <c r="AG80" i="7076" s="1"/>
  <c r="AH80" i="7076" s="1"/>
  <c r="S27" i="7076"/>
  <c r="T27" i="7076" s="1"/>
  <c r="U27" i="7076" s="1"/>
  <c r="V27" i="7076" s="1"/>
  <c r="W27" i="7076" s="1"/>
  <c r="X27" i="7076" s="1"/>
  <c r="Y27" i="7076" s="1"/>
  <c r="Z27" i="7076" s="1"/>
  <c r="AA27" i="7076" s="1"/>
  <c r="AB27" i="7076" s="1"/>
  <c r="AC27" i="7076" s="1"/>
  <c r="AD27" i="7076" s="1"/>
  <c r="AE27" i="7076" s="1"/>
  <c r="AF27" i="7076" s="1"/>
  <c r="AG27" i="7076" s="1"/>
  <c r="AH27" i="7076" s="1"/>
  <c r="AI27" i="7076" s="1"/>
  <c r="AJ27" i="7076" s="1"/>
  <c r="AK27" i="7076" s="1"/>
  <c r="AL27" i="7076" s="1"/>
  <c r="AM27" i="7076" s="1"/>
  <c r="G37" i="7069"/>
  <c r="H37" i="7069" s="1"/>
  <c r="I37" i="7069" s="1"/>
  <c r="J37" i="7069" s="1"/>
  <c r="K37" i="7069" s="1"/>
  <c r="L37" i="7069" s="1"/>
  <c r="M37" i="7069" s="1"/>
  <c r="N37" i="7069" s="1"/>
  <c r="O37" i="7069" s="1"/>
  <c r="P37" i="7069" s="1"/>
  <c r="G38" i="7069"/>
  <c r="H38" i="7069" s="1"/>
  <c r="I38" i="7069" s="1"/>
  <c r="J38" i="7069" s="1"/>
  <c r="K38" i="7069" s="1"/>
  <c r="L38" i="7069" s="1"/>
  <c r="M38" i="7069" s="1"/>
  <c r="N38" i="7069" s="1"/>
  <c r="O38" i="7069" s="1"/>
  <c r="P38" i="7069" s="1"/>
  <c r="AH12" i="7062"/>
  <c r="AG82" i="7059"/>
  <c r="AG51" i="7059" s="1"/>
  <c r="AN78" i="7066"/>
  <c r="Q42" i="7069"/>
  <c r="Q27" i="7069" s="1"/>
  <c r="R27" i="7069" s="1"/>
  <c r="AK42" i="7068"/>
  <c r="AN6" i="7064"/>
  <c r="AN42" i="7064" s="1"/>
  <c r="N42" i="7068"/>
  <c r="N30" i="7068" s="1"/>
  <c r="O30" i="7068" s="1"/>
  <c r="P30" i="7068" s="1"/>
  <c r="R42" i="7068"/>
  <c r="R26" i="7068" s="1"/>
  <c r="S26" i="7068" s="1"/>
  <c r="T26" i="7068" s="1"/>
  <c r="U26" i="7068" s="1"/>
  <c r="V26" i="7068" s="1"/>
  <c r="W26" i="7068" s="1"/>
  <c r="X26" i="7068" s="1"/>
  <c r="Y26" i="7068" s="1"/>
  <c r="Z26" i="7068" s="1"/>
  <c r="AH42" i="7068"/>
  <c r="G42" i="7068"/>
  <c r="G37" i="7068" s="1"/>
  <c r="H37" i="7068" s="1"/>
  <c r="I37" i="7068" s="1"/>
  <c r="J37" i="7068" s="1"/>
  <c r="K37" i="7068" s="1"/>
  <c r="L37" i="7068" s="1"/>
  <c r="M37" i="7068" s="1"/>
  <c r="AA42" i="7068"/>
  <c r="AE42" i="7068"/>
  <c r="S25" i="7068"/>
  <c r="T25" i="7068" s="1"/>
  <c r="U25" i="7068" s="1"/>
  <c r="V25" i="7068" s="1"/>
  <c r="W25" i="7068" s="1"/>
  <c r="X25" i="7068" s="1"/>
  <c r="Y25" i="7068" s="1"/>
  <c r="Z25" i="7068" s="1"/>
  <c r="O29" i="7068"/>
  <c r="AL46" i="7068"/>
  <c r="AM46" i="7068" s="1"/>
  <c r="AN46" i="7064"/>
  <c r="AO46" i="7064" s="1"/>
  <c r="AK48" i="7069"/>
  <c r="AL48" i="7069" s="1"/>
  <c r="AM48" i="7069" s="1"/>
  <c r="AL7" i="7061"/>
  <c r="AM7" i="7061" s="1"/>
  <c r="AN14" i="7059"/>
  <c r="AN26" i="7059"/>
  <c r="AN34" i="7059"/>
  <c r="AN35" i="7059"/>
  <c r="AH82" i="7059"/>
  <c r="AH50" i="7059" s="1"/>
  <c r="AN77" i="7059"/>
  <c r="G42" i="7070"/>
  <c r="G37" i="7070" s="1"/>
  <c r="H37" i="7070" s="1"/>
  <c r="I37" i="7070" s="1"/>
  <c r="N82" i="7070"/>
  <c r="N70" i="7070" s="1"/>
  <c r="S82" i="7070"/>
  <c r="S65" i="7070" s="1"/>
  <c r="T65" i="7070" s="1"/>
  <c r="U65" i="7070" s="1"/>
  <c r="V65" i="7070" s="1"/>
  <c r="W65" i="7070" s="1"/>
  <c r="X65" i="7070" s="1"/>
  <c r="Y65" i="7070" s="1"/>
  <c r="Z65" i="7070" s="1"/>
  <c r="AA65" i="7070" s="1"/>
  <c r="W82" i="7070"/>
  <c r="W61" i="7070" s="1"/>
  <c r="X61" i="7070" s="1"/>
  <c r="Y61" i="7070" s="1"/>
  <c r="Z61" i="7070" s="1"/>
  <c r="AE82" i="7070"/>
  <c r="AE53" i="7070" s="1"/>
  <c r="E82" i="7070"/>
  <c r="E81" i="7070" s="1"/>
  <c r="F81" i="7070" s="1"/>
  <c r="G81" i="7070" s="1"/>
  <c r="H81" i="7070" s="1"/>
  <c r="AH51" i="7070"/>
  <c r="AI51" i="7070" s="1"/>
  <c r="AJ51" i="7070" s="1"/>
  <c r="AK51" i="7070" s="1"/>
  <c r="AL51" i="7070" s="1"/>
  <c r="AM51" i="7070" s="1"/>
  <c r="N32" i="7075"/>
  <c r="O32" i="7075" s="1"/>
  <c r="AG53" i="7068"/>
  <c r="AH53" i="7068" s="1"/>
  <c r="AI53" i="7068" s="1"/>
  <c r="AJ53" i="7068" s="1"/>
  <c r="AK53" i="7068" s="1"/>
  <c r="AL53" i="7068" s="1"/>
  <c r="AM53" i="7068" s="1"/>
  <c r="AO8" i="7074"/>
  <c r="X21" i="7065"/>
  <c r="Y21" i="7065" s="1"/>
  <c r="Z21" i="7065" s="1"/>
  <c r="AA21" i="7065" s="1"/>
  <c r="AB21" i="7065" s="1"/>
  <c r="AC21" i="7065" s="1"/>
  <c r="AD21" i="7065" s="1"/>
  <c r="AE21" i="7065" s="1"/>
  <c r="AF21" i="7065" s="1"/>
  <c r="AG21" i="7065" s="1"/>
  <c r="AH21" i="7065" s="1"/>
  <c r="D81" i="7075"/>
  <c r="Z59" i="7076"/>
  <c r="AA59" i="7076" s="1"/>
  <c r="AB59" i="7076" s="1"/>
  <c r="AC59" i="7076" s="1"/>
  <c r="AD59" i="7076" s="1"/>
  <c r="AE59" i="7076" s="1"/>
  <c r="AF59" i="7076" s="1"/>
  <c r="AG59" i="7076" s="1"/>
  <c r="AH59" i="7076" s="1"/>
  <c r="AI13" i="7077"/>
  <c r="AJ13" i="7077" s="1"/>
  <c r="AK13" i="7077" s="1"/>
  <c r="AL13" i="7077" s="1"/>
  <c r="AM13" i="7077" s="1"/>
  <c r="S66" i="7067"/>
  <c r="T66" i="7067" s="1"/>
  <c r="U66" i="7067" s="1"/>
  <c r="V66" i="7067" s="1"/>
  <c r="W66" i="7067" s="1"/>
  <c r="AB57" i="7067"/>
  <c r="AC57" i="7067" s="1"/>
  <c r="AD57" i="7067" s="1"/>
  <c r="AE57" i="7067" s="1"/>
  <c r="W22" i="7077"/>
  <c r="X22" i="7077" s="1"/>
  <c r="Y22" i="7077" s="1"/>
  <c r="Z22" i="7077" s="1"/>
  <c r="AG52" i="7078"/>
  <c r="AH52" i="7078" s="1"/>
  <c r="V66" i="7064"/>
  <c r="W66" i="7064" s="1"/>
  <c r="X66" i="7064" s="1"/>
  <c r="Y66" i="7064" s="1"/>
  <c r="Z66" i="7064" s="1"/>
  <c r="AA66" i="7064" s="1"/>
  <c r="AB66" i="7064" s="1"/>
  <c r="AC66" i="7064" s="1"/>
  <c r="AD66" i="7064" s="1"/>
  <c r="AE66" i="7064" s="1"/>
  <c r="AF66" i="7064" s="1"/>
  <c r="AG66" i="7064" s="1"/>
  <c r="AH66" i="7064" s="1"/>
  <c r="AI66" i="7064" s="1"/>
  <c r="AJ66" i="7064" s="1"/>
  <c r="AK66" i="7064" s="1"/>
  <c r="AL66" i="7064" s="1"/>
  <c r="AM66" i="7064" s="1"/>
  <c r="AO66" i="7064" s="1"/>
  <c r="AH51" i="7071"/>
  <c r="AI51" i="7071" s="1"/>
  <c r="AJ51" i="7071" s="1"/>
  <c r="AK51" i="7071" s="1"/>
  <c r="AL51" i="7071" s="1"/>
  <c r="AM51" i="7071" s="1"/>
  <c r="AO51" i="7071" s="1"/>
  <c r="M36" i="7064"/>
  <c r="N36" i="7064" s="1"/>
  <c r="O36" i="7064" s="1"/>
  <c r="P36" i="7064" s="1"/>
  <c r="Q36" i="7064" s="1"/>
  <c r="R36" i="7064" s="1"/>
  <c r="S36" i="7064" s="1"/>
  <c r="T36" i="7064" s="1"/>
  <c r="U36" i="7064" s="1"/>
  <c r="V36" i="7064" s="1"/>
  <c r="W36" i="7064" s="1"/>
  <c r="X36" i="7064" s="1"/>
  <c r="Y36" i="7064" s="1"/>
  <c r="Z36" i="7064" s="1"/>
  <c r="AA36" i="7064" s="1"/>
  <c r="AB36" i="7064" s="1"/>
  <c r="AC36" i="7064" s="1"/>
  <c r="AD36" i="7064" s="1"/>
  <c r="AE36" i="7064" s="1"/>
  <c r="AF36" i="7064" s="1"/>
  <c r="AG36" i="7064" s="1"/>
  <c r="AH36" i="7064" s="1"/>
  <c r="AI36" i="7064" s="1"/>
  <c r="AJ36" i="7064" s="1"/>
  <c r="AK36" i="7064" s="1"/>
  <c r="AL36" i="7064" s="1"/>
  <c r="AM36" i="7064" s="1"/>
  <c r="AO36" i="7064" s="1"/>
  <c r="I36" i="7069"/>
  <c r="AI49" i="7064"/>
  <c r="AJ49" i="7064" s="1"/>
  <c r="AK49" i="7064" s="1"/>
  <c r="AL49" i="7064" s="1"/>
  <c r="AM49" i="7064" s="1"/>
  <c r="AO49" i="7064" s="1"/>
  <c r="Z19" i="7062"/>
  <c r="N73" i="7063"/>
  <c r="O73" i="7063" s="1"/>
  <c r="P73" i="7063" s="1"/>
  <c r="Q73" i="7063" s="1"/>
  <c r="R73" i="7063" s="1"/>
  <c r="S73" i="7063" s="1"/>
  <c r="T73" i="7063" s="1"/>
  <c r="U73" i="7063" s="1"/>
  <c r="V73" i="7063" s="1"/>
  <c r="W73" i="7063" s="1"/>
  <c r="X73" i="7063" s="1"/>
  <c r="Y73" i="7063" s="1"/>
  <c r="Z73" i="7063" s="1"/>
  <c r="AA73" i="7063" s="1"/>
  <c r="AB73" i="7063" s="1"/>
  <c r="AC73" i="7063" s="1"/>
  <c r="AD73" i="7063" s="1"/>
  <c r="AE73" i="7063" s="1"/>
  <c r="AF73" i="7063" s="1"/>
  <c r="AG73" i="7063" s="1"/>
  <c r="AH73" i="7063" s="1"/>
  <c r="AI73" i="7063" s="1"/>
  <c r="AJ73" i="7063" s="1"/>
  <c r="AK73" i="7063" s="1"/>
  <c r="AL73" i="7063" s="1"/>
  <c r="AM73" i="7063" s="1"/>
  <c r="AO73" i="7063" s="1"/>
  <c r="V23" i="7069"/>
  <c r="AI50" i="7068"/>
  <c r="M34" i="7064"/>
  <c r="N34" i="7064" s="1"/>
  <c r="O34" i="7064" s="1"/>
  <c r="P34" i="7064" s="1"/>
  <c r="Q34" i="7064" s="1"/>
  <c r="R34" i="7064" s="1"/>
  <c r="S34" i="7064" s="1"/>
  <c r="T34" i="7064" s="1"/>
  <c r="U34" i="7064" s="1"/>
  <c r="V34" i="7064" s="1"/>
  <c r="W34" i="7064" s="1"/>
  <c r="X34" i="7064" s="1"/>
  <c r="Y34" i="7064" s="1"/>
  <c r="Z34" i="7064" s="1"/>
  <c r="AA34" i="7064" s="1"/>
  <c r="AB34" i="7064" s="1"/>
  <c r="AC34" i="7064" s="1"/>
  <c r="AD34" i="7064" s="1"/>
  <c r="AE34" i="7064" s="1"/>
  <c r="AF34" i="7064" s="1"/>
  <c r="AG34" i="7064" s="1"/>
  <c r="AH34" i="7064" s="1"/>
  <c r="AI34" i="7064" s="1"/>
  <c r="AJ34" i="7064" s="1"/>
  <c r="AK34" i="7064" s="1"/>
  <c r="AL34" i="7064" s="1"/>
  <c r="AM34" i="7064" s="1"/>
  <c r="AO34" i="7064" s="1"/>
  <c r="AJ42" i="7069"/>
  <c r="AJ8" i="7069" s="1"/>
  <c r="AK8" i="7069" s="1"/>
  <c r="AL8" i="7069" s="1"/>
  <c r="AM8" i="7069" s="1"/>
  <c r="AJ11" i="7064"/>
  <c r="AK11" i="7064" s="1"/>
  <c r="AL11" i="7064" s="1"/>
  <c r="AM11" i="7064" s="1"/>
  <c r="AO11" i="7064" s="1"/>
  <c r="D41" i="7063"/>
  <c r="AO6" i="7064"/>
  <c r="AN11" i="7059"/>
  <c r="AO48" i="7063"/>
  <c r="AC18" i="7076"/>
  <c r="K74" i="7060"/>
  <c r="P69" i="7065"/>
  <c r="H77" i="7065"/>
  <c r="J35" i="7065"/>
  <c r="K35" i="7065" s="1"/>
  <c r="AK8" i="7066"/>
  <c r="AL8" i="7066" s="1"/>
  <c r="AM8" i="7066" s="1"/>
  <c r="AO8" i="7066" s="1"/>
  <c r="AB57" i="7075"/>
  <c r="AC57" i="7075" s="1"/>
  <c r="AD57" i="7075" s="1"/>
  <c r="V63" i="7075"/>
  <c r="W63" i="7075" s="1"/>
  <c r="X63" i="7075" s="1"/>
  <c r="Y63" i="7075" s="1"/>
  <c r="Z63" i="7075" s="1"/>
  <c r="AA63" i="7075" s="1"/>
  <c r="AB63" i="7075" s="1"/>
  <c r="AC63" i="7075" s="1"/>
  <c r="AD63" i="7075" s="1"/>
  <c r="AE63" i="7075" s="1"/>
  <c r="AF63" i="7075" s="1"/>
  <c r="AG63" i="7075" s="1"/>
  <c r="AH63" i="7075" s="1"/>
  <c r="AI63" i="7075" s="1"/>
  <c r="AJ63" i="7075" s="1"/>
  <c r="AK63" i="7075" s="1"/>
  <c r="AL63" i="7075" s="1"/>
  <c r="AM63" i="7075" s="1"/>
  <c r="F79" i="7075"/>
  <c r="AA18" i="7075"/>
  <c r="AB18" i="7075" s="1"/>
  <c r="AC18" i="7075" s="1"/>
  <c r="AD18" i="7075" s="1"/>
  <c r="AE18" i="7075" s="1"/>
  <c r="AF18" i="7075" s="1"/>
  <c r="AG18" i="7075" s="1"/>
  <c r="AH18" i="7075" s="1"/>
  <c r="AI18" i="7075" s="1"/>
  <c r="AJ18" i="7075" s="1"/>
  <c r="AK18" i="7075" s="1"/>
  <c r="AL18" i="7075" s="1"/>
  <c r="AM18" i="7075" s="1"/>
  <c r="T66" i="7076"/>
  <c r="U66" i="7076" s="1"/>
  <c r="V66" i="7076" s="1"/>
  <c r="W66" i="7076" s="1"/>
  <c r="X66" i="7076" s="1"/>
  <c r="Y66" i="7076" s="1"/>
  <c r="Z66" i="7076" s="1"/>
  <c r="AA66" i="7076" s="1"/>
  <c r="AB66" i="7076" s="1"/>
  <c r="AC66" i="7076" s="1"/>
  <c r="AD66" i="7076" s="1"/>
  <c r="AE66" i="7076" s="1"/>
  <c r="AF66" i="7076" s="1"/>
  <c r="AG66" i="7076" s="1"/>
  <c r="AH66" i="7076" s="1"/>
  <c r="AB17" i="7076"/>
  <c r="AC17" i="7076" s="1"/>
  <c r="AD17" i="7076" s="1"/>
  <c r="AE17" i="7076" s="1"/>
  <c r="AF17" i="7076" s="1"/>
  <c r="AG17" i="7076" s="1"/>
  <c r="AH17" i="7076" s="1"/>
  <c r="AI17" i="7076" s="1"/>
  <c r="AJ17" i="7076" s="1"/>
  <c r="AK17" i="7076" s="1"/>
  <c r="AL17" i="7076" s="1"/>
  <c r="AM17" i="7076" s="1"/>
  <c r="F39" i="7076"/>
  <c r="G39" i="7076" s="1"/>
  <c r="H39" i="7076" s="1"/>
  <c r="I39" i="7076" s="1"/>
  <c r="J39" i="7076" s="1"/>
  <c r="K39" i="7076" s="1"/>
  <c r="L39" i="7076" s="1"/>
  <c r="M39" i="7076" s="1"/>
  <c r="N39" i="7076" s="1"/>
  <c r="O39" i="7076" s="1"/>
  <c r="P39" i="7076" s="1"/>
  <c r="Q39" i="7076" s="1"/>
  <c r="R39" i="7076" s="1"/>
  <c r="S39" i="7076" s="1"/>
  <c r="T39" i="7076" s="1"/>
  <c r="U39" i="7076" s="1"/>
  <c r="V39" i="7076" s="1"/>
  <c r="W39" i="7076" s="1"/>
  <c r="X39" i="7076" s="1"/>
  <c r="Y39" i="7076" s="1"/>
  <c r="Z39" i="7076" s="1"/>
  <c r="AA39" i="7076" s="1"/>
  <c r="AB39" i="7076" s="1"/>
  <c r="AC39" i="7076" s="1"/>
  <c r="AD39" i="7076" s="1"/>
  <c r="AE39" i="7076" s="1"/>
  <c r="AF39" i="7076" s="1"/>
  <c r="AG39" i="7076" s="1"/>
  <c r="AH39" i="7076" s="1"/>
  <c r="AI39" i="7076" s="1"/>
  <c r="AJ39" i="7076" s="1"/>
  <c r="AK39" i="7076" s="1"/>
  <c r="AL39" i="7076" s="1"/>
  <c r="AM39" i="7076" s="1"/>
  <c r="I36" i="7070"/>
  <c r="AG52" i="7060"/>
  <c r="AI50" i="7061"/>
  <c r="Y20" i="7069"/>
  <c r="Z20" i="7069" s="1"/>
  <c r="AA20" i="7069" s="1"/>
  <c r="AB20" i="7069" s="1"/>
  <c r="AC20" i="7069" s="1"/>
  <c r="AD20" i="7069" s="1"/>
  <c r="AE20" i="7069" s="1"/>
  <c r="AE15" i="7069"/>
  <c r="AJ12" i="7064"/>
  <c r="AK12" i="7064" s="1"/>
  <c r="AL12" i="7064" s="1"/>
  <c r="AM12" i="7064" s="1"/>
  <c r="AO12" i="7064" s="1"/>
  <c r="Z59" i="7068"/>
  <c r="AA59" i="7068" s="1"/>
  <c r="AB59" i="7068" s="1"/>
  <c r="AC59" i="7068" s="1"/>
  <c r="AD59" i="7068" s="1"/>
  <c r="AE59" i="7068" s="1"/>
  <c r="AF59" i="7068" s="1"/>
  <c r="AG59" i="7068" s="1"/>
  <c r="AH59" i="7068" s="1"/>
  <c r="AI59" i="7068" s="1"/>
  <c r="AJ59" i="7068" s="1"/>
  <c r="AK59" i="7068" s="1"/>
  <c r="AL59" i="7068" s="1"/>
  <c r="AM59" i="7068" s="1"/>
  <c r="AE14" i="7069"/>
  <c r="S42" i="7069"/>
  <c r="S25" i="7069" s="1"/>
  <c r="T25" i="7069" s="1"/>
  <c r="U25" i="7069" s="1"/>
  <c r="V25" i="7069" s="1"/>
  <c r="W25" i="7069" s="1"/>
  <c r="X25" i="7069" s="1"/>
  <c r="Y25" i="7069" s="1"/>
  <c r="Z25" i="7069" s="1"/>
  <c r="AA25" i="7069" s="1"/>
  <c r="AB25" i="7069" s="1"/>
  <c r="AC25" i="7069" s="1"/>
  <c r="AD25" i="7069" s="1"/>
  <c r="AE25" i="7069" s="1"/>
  <c r="J35" i="7068"/>
  <c r="K35" i="7068" s="1"/>
  <c r="L35" i="7068" s="1"/>
  <c r="M35" i="7068" s="1"/>
  <c r="N35" i="7068" s="1"/>
  <c r="O35" i="7068" s="1"/>
  <c r="P35" i="7068" s="1"/>
  <c r="Q35" i="7068" s="1"/>
  <c r="R35" i="7068" s="1"/>
  <c r="S35" i="7068" s="1"/>
  <c r="T35" i="7068" s="1"/>
  <c r="U35" i="7068" s="1"/>
  <c r="V35" i="7068" s="1"/>
  <c r="W35" i="7068" s="1"/>
  <c r="X35" i="7068" s="1"/>
  <c r="Y35" i="7068" s="1"/>
  <c r="Z35" i="7068" s="1"/>
  <c r="AA35" i="7068" s="1"/>
  <c r="AB35" i="7068" s="1"/>
  <c r="AC35" i="7068" s="1"/>
  <c r="AD35" i="7068" s="1"/>
  <c r="AE35" i="7068" s="1"/>
  <c r="AF35" i="7068" s="1"/>
  <c r="AG35" i="7068" s="1"/>
  <c r="AH35" i="7068" s="1"/>
  <c r="AI51" i="7064"/>
  <c r="AJ51" i="7064" s="1"/>
  <c r="AK51" i="7064" s="1"/>
  <c r="AL51" i="7064" s="1"/>
  <c r="AM51" i="7064" s="1"/>
  <c r="AO51" i="7064" s="1"/>
  <c r="AI42" i="7069"/>
  <c r="AI9" i="7069" s="1"/>
  <c r="AJ9" i="7069" s="1"/>
  <c r="AK9" i="7069" s="1"/>
  <c r="AL9" i="7069" s="1"/>
  <c r="AM9" i="7069" s="1"/>
  <c r="W22" i="7068"/>
  <c r="X22" i="7068" s="1"/>
  <c r="L82" i="7070"/>
  <c r="L72" i="7070" s="1"/>
  <c r="O82" i="7070"/>
  <c r="O69" i="7070" s="1"/>
  <c r="P69" i="7070" s="1"/>
  <c r="Q69" i="7070" s="1"/>
  <c r="R69" i="7070" s="1"/>
  <c r="S69" i="7070" s="1"/>
  <c r="T69" i="7070" s="1"/>
  <c r="U69" i="7070" s="1"/>
  <c r="AE15" i="7068"/>
  <c r="AF15" i="7068" s="1"/>
  <c r="AG15" i="7068" s="1"/>
  <c r="M82" i="7070"/>
  <c r="M71" i="7070" s="1"/>
  <c r="N71" i="7070" s="1"/>
  <c r="AN33" i="7059"/>
  <c r="AN54" i="7059"/>
  <c r="J35" i="7063"/>
  <c r="K35" i="7063" s="1"/>
  <c r="L35" i="7063" s="1"/>
  <c r="M35" i="7063" s="1"/>
  <c r="N35" i="7063" s="1"/>
  <c r="O35" i="7063" s="1"/>
  <c r="P35" i="7063" s="1"/>
  <c r="Q35" i="7063" s="1"/>
  <c r="R35" i="7063" s="1"/>
  <c r="S35" i="7063" s="1"/>
  <c r="T35" i="7063" s="1"/>
  <c r="U35" i="7063" s="1"/>
  <c r="V35" i="7063" s="1"/>
  <c r="W35" i="7063" s="1"/>
  <c r="X35" i="7063" s="1"/>
  <c r="Y35" i="7063" s="1"/>
  <c r="Z35" i="7063" s="1"/>
  <c r="AA35" i="7063" s="1"/>
  <c r="AB35" i="7063" s="1"/>
  <c r="AC35" i="7063" s="1"/>
  <c r="AD35" i="7063" s="1"/>
  <c r="AE35" i="7063" s="1"/>
  <c r="AF35" i="7063" s="1"/>
  <c r="AG35" i="7063" s="1"/>
  <c r="AH35" i="7063" s="1"/>
  <c r="AI35" i="7063" s="1"/>
  <c r="AJ35" i="7063" s="1"/>
  <c r="AK35" i="7063" s="1"/>
  <c r="AL35" i="7063" s="1"/>
  <c r="AM35" i="7063" s="1"/>
  <c r="AO35" i="7063" s="1"/>
  <c r="AB16" i="7062"/>
  <c r="AB17" i="7062"/>
  <c r="AK42" i="7059"/>
  <c r="W62" i="7071"/>
  <c r="T65" i="7063"/>
  <c r="Q68" i="7063"/>
  <c r="R68" i="7063" s="1"/>
  <c r="S68" i="7063" s="1"/>
  <c r="T68" i="7063" s="1"/>
  <c r="U68" i="7063" s="1"/>
  <c r="V68" i="7063" s="1"/>
  <c r="W68" i="7063" s="1"/>
  <c r="X68" i="7063" s="1"/>
  <c r="Y68" i="7063" s="1"/>
  <c r="Z68" i="7063" s="1"/>
  <c r="AA68" i="7063" s="1"/>
  <c r="AB68" i="7063" s="1"/>
  <c r="AC68" i="7063" s="1"/>
  <c r="AD68" i="7063" s="1"/>
  <c r="AE68" i="7063" s="1"/>
  <c r="AF68" i="7063" s="1"/>
  <c r="AG68" i="7063" s="1"/>
  <c r="AH68" i="7063" s="1"/>
  <c r="AI68" i="7063" s="1"/>
  <c r="AJ68" i="7063" s="1"/>
  <c r="AK68" i="7063" s="1"/>
  <c r="AL68" i="7063" s="1"/>
  <c r="AM68" i="7063" s="1"/>
  <c r="AO68" i="7063" s="1"/>
  <c r="I37" i="7064"/>
  <c r="J37" i="7064" s="1"/>
  <c r="K37" i="7064" s="1"/>
  <c r="L37" i="7064" s="1"/>
  <c r="M37" i="7064" s="1"/>
  <c r="N37" i="7064" s="1"/>
  <c r="G39" i="7063"/>
  <c r="H39" i="7063" s="1"/>
  <c r="I39" i="7063" s="1"/>
  <c r="J39" i="7063" s="1"/>
  <c r="K39" i="7063" s="1"/>
  <c r="L39" i="7063" s="1"/>
  <c r="M39" i="7063" s="1"/>
  <c r="N39" i="7063" s="1"/>
  <c r="O39" i="7063" s="1"/>
  <c r="P39" i="7063" s="1"/>
  <c r="Q39" i="7063" s="1"/>
  <c r="R39" i="7063" s="1"/>
  <c r="S39" i="7063" s="1"/>
  <c r="T39" i="7063" s="1"/>
  <c r="U39" i="7063" s="1"/>
  <c r="V39" i="7063" s="1"/>
  <c r="W39" i="7063" s="1"/>
  <c r="X39" i="7063" s="1"/>
  <c r="Y39" i="7063" s="1"/>
  <c r="Z39" i="7063" s="1"/>
  <c r="AA39" i="7063" s="1"/>
  <c r="AB39" i="7063" s="1"/>
  <c r="AC39" i="7063" s="1"/>
  <c r="AD39" i="7063" s="1"/>
  <c r="AE39" i="7063" s="1"/>
  <c r="AF39" i="7063" s="1"/>
  <c r="AG39" i="7063" s="1"/>
  <c r="AH39" i="7063" s="1"/>
  <c r="AI39" i="7063" s="1"/>
  <c r="AJ39" i="7063" s="1"/>
  <c r="AK39" i="7063" s="1"/>
  <c r="AL39" i="7063" s="1"/>
  <c r="AM39" i="7063" s="1"/>
  <c r="AO39" i="7063" s="1"/>
  <c r="I36" i="7063"/>
  <c r="J36" i="7063" s="1"/>
  <c r="K36" i="7063" s="1"/>
  <c r="L36" i="7063" s="1"/>
  <c r="Y20" i="7064"/>
  <c r="Z20" i="7064" s="1"/>
  <c r="AA20" i="7064" s="1"/>
  <c r="AB20" i="7064" s="1"/>
  <c r="AC20" i="7064" s="1"/>
  <c r="AD20" i="7064" s="1"/>
  <c r="AE20" i="7064" s="1"/>
  <c r="AF20" i="7064" s="1"/>
  <c r="AG20" i="7064" s="1"/>
  <c r="AH20" i="7064" s="1"/>
  <c r="AI20" i="7064" s="1"/>
  <c r="AJ20" i="7064" s="1"/>
  <c r="AK20" i="7064" s="1"/>
  <c r="AL20" i="7064" s="1"/>
  <c r="AM20" i="7064" s="1"/>
  <c r="AO20" i="7064" s="1"/>
  <c r="AJ48" i="7070"/>
  <c r="AK48" i="7070" s="1"/>
  <c r="AL48" i="7070" s="1"/>
  <c r="AM48" i="7070" s="1"/>
  <c r="AF42" i="7070"/>
  <c r="AF12" i="7070" s="1"/>
  <c r="F42" i="7070"/>
  <c r="F38" i="7070" s="1"/>
  <c r="G38" i="7070" s="1"/>
  <c r="H38" i="7070" s="1"/>
  <c r="I38" i="7070" s="1"/>
  <c r="AE42" i="7070"/>
  <c r="AI42" i="7070"/>
  <c r="AI9" i="7070" s="1"/>
  <c r="AJ9" i="7070" s="1"/>
  <c r="AE14" i="7071"/>
  <c r="AO46" i="7060"/>
  <c r="AO6" i="7065"/>
  <c r="E42" i="7074"/>
  <c r="E39" i="7074" s="1"/>
  <c r="F39" i="7074" s="1"/>
  <c r="G39" i="7074" s="1"/>
  <c r="I42" i="7074"/>
  <c r="M42" i="7074"/>
  <c r="M31" i="7074" s="1"/>
  <c r="N31" i="7074" s="1"/>
  <c r="O31" i="7074" s="1"/>
  <c r="P31" i="7074" s="1"/>
  <c r="Q31" i="7074" s="1"/>
  <c r="R31" i="7074" s="1"/>
  <c r="S31" i="7074" s="1"/>
  <c r="T31" i="7074" s="1"/>
  <c r="U31" i="7074" s="1"/>
  <c r="Q42" i="7074"/>
  <c r="Q29" i="7074" s="1"/>
  <c r="R29" i="7074" s="1"/>
  <c r="S29" i="7074" s="1"/>
  <c r="T29" i="7074" s="1"/>
  <c r="U42" i="7074"/>
  <c r="U23" i="7074" s="1"/>
  <c r="Y42" i="7074"/>
  <c r="Y21" i="7074" s="1"/>
  <c r="Z21" i="7074" s="1"/>
  <c r="AA21" i="7074" s="1"/>
  <c r="AB21" i="7074" s="1"/>
  <c r="AC21" i="7074" s="1"/>
  <c r="AD21" i="7074" s="1"/>
  <c r="AE21" i="7074" s="1"/>
  <c r="AF21" i="7074" s="1"/>
  <c r="AG21" i="7074" s="1"/>
  <c r="AH21" i="7074" s="1"/>
  <c r="AC42" i="7074"/>
  <c r="AC15" i="7074" s="1"/>
  <c r="AD15" i="7074" s="1"/>
  <c r="AE15" i="7074" s="1"/>
  <c r="AF15" i="7074" s="1"/>
  <c r="AG15" i="7074" s="1"/>
  <c r="AH15" i="7074" s="1"/>
  <c r="AG42" i="7074"/>
  <c r="AG14" i="7074" s="1"/>
  <c r="AH14" i="7074" s="1"/>
  <c r="D82" i="7074"/>
  <c r="D80" i="7074" s="1"/>
  <c r="H82" i="7074"/>
  <c r="L82" i="7074"/>
  <c r="L72" i="7074" s="1"/>
  <c r="P82" i="7074"/>
  <c r="T82" i="7074"/>
  <c r="T64" i="7074" s="1"/>
  <c r="X82" i="7074"/>
  <c r="AB82" i="7074"/>
  <c r="AB56" i="7074" s="1"/>
  <c r="AF82" i="7074"/>
  <c r="C82" i="7074"/>
  <c r="C81" i="7074" s="1"/>
  <c r="G82" i="7074"/>
  <c r="G77" i="7074" s="1"/>
  <c r="H77" i="7074" s="1"/>
  <c r="K82" i="7074"/>
  <c r="K73" i="7074" s="1"/>
  <c r="O82" i="7074"/>
  <c r="O69" i="7074" s="1"/>
  <c r="P69" i="7074" s="1"/>
  <c r="S82" i="7074"/>
  <c r="S65" i="7074" s="1"/>
  <c r="T65" i="7074" s="1"/>
  <c r="W82" i="7074"/>
  <c r="W61" i="7074" s="1"/>
  <c r="AA82" i="7074"/>
  <c r="AA57" i="7074" s="1"/>
  <c r="AE82" i="7074"/>
  <c r="AE53" i="7074" s="1"/>
  <c r="F42" i="7073"/>
  <c r="F38" i="7073" s="1"/>
  <c r="J42" i="7073"/>
  <c r="J34" i="7073" s="1"/>
  <c r="N42" i="7073"/>
  <c r="N30" i="7073" s="1"/>
  <c r="V42" i="7073"/>
  <c r="V22" i="7073" s="1"/>
  <c r="Z42" i="7073"/>
  <c r="Z18" i="7073" s="1"/>
  <c r="E42" i="7073"/>
  <c r="E39" i="7073" s="1"/>
  <c r="F39" i="7073" s="1"/>
  <c r="I42" i="7073"/>
  <c r="I36" i="7073" s="1"/>
  <c r="J36" i="7073" s="1"/>
  <c r="M42" i="7073"/>
  <c r="M31" i="7073" s="1"/>
  <c r="Y42" i="7073"/>
  <c r="Y19" i="7073" s="1"/>
  <c r="Z19" i="7073" s="1"/>
  <c r="AC42" i="7073"/>
  <c r="AC15" i="7073" s="1"/>
  <c r="AD15" i="7073" s="1"/>
  <c r="H82" i="7073"/>
  <c r="L82" i="7073"/>
  <c r="L72" i="7073" s="1"/>
  <c r="T82" i="7073"/>
  <c r="T64" i="7073" s="1"/>
  <c r="U64" i="7073" s="1"/>
  <c r="X82" i="7073"/>
  <c r="AB82" i="7073"/>
  <c r="AB56" i="7073" s="1"/>
  <c r="AJ82" i="7073"/>
  <c r="C82" i="7073"/>
  <c r="C81" i="7073" s="1"/>
  <c r="G82" i="7073"/>
  <c r="G77" i="7073" s="1"/>
  <c r="H77" i="7073" s="1"/>
  <c r="K82" i="7073"/>
  <c r="K73" i="7073" s="1"/>
  <c r="L73" i="7073" s="1"/>
  <c r="S82" i="7073"/>
  <c r="S65" i="7073" s="1"/>
  <c r="W82" i="7073"/>
  <c r="W61" i="7073" s="1"/>
  <c r="AE82" i="7073"/>
  <c r="AE53" i="7073" s="1"/>
  <c r="AF53" i="7073" s="1"/>
  <c r="F42" i="7072"/>
  <c r="F38" i="7072" s="1"/>
  <c r="N42" i="7072"/>
  <c r="R42" i="7072"/>
  <c r="R26" i="7072" s="1"/>
  <c r="S26" i="7072" s="1"/>
  <c r="AD42" i="7072"/>
  <c r="AD14" i="7072" s="1"/>
  <c r="AH42" i="7072"/>
  <c r="AH10" i="7072" s="1"/>
  <c r="E42" i="7072"/>
  <c r="E39" i="7072" s="1"/>
  <c r="I42" i="7072"/>
  <c r="Q42" i="7072"/>
  <c r="U42" i="7072"/>
  <c r="U23" i="7072" s="1"/>
  <c r="Y42" i="7072"/>
  <c r="Y20" i="7072" s="1"/>
  <c r="Z20" i="7072" s="1"/>
  <c r="AC42" i="7072"/>
  <c r="AC15" i="7072" s="1"/>
  <c r="AG42" i="7072"/>
  <c r="AG12" i="7072" s="1"/>
  <c r="AH12" i="7072" s="1"/>
  <c r="AI12" i="7072" s="1"/>
  <c r="AJ12" i="7072" s="1"/>
  <c r="AK12" i="7072" s="1"/>
  <c r="AL12" i="7072" s="1"/>
  <c r="AM12" i="7072" s="1"/>
  <c r="AO12" i="7072" s="1"/>
  <c r="H82" i="7072"/>
  <c r="H76" i="7072" s="1"/>
  <c r="L82" i="7072"/>
  <c r="X82" i="7072"/>
  <c r="X61" i="7072" s="1"/>
  <c r="AB82" i="7072"/>
  <c r="AB56" i="7072" s="1"/>
  <c r="AJ82" i="7072"/>
  <c r="AJ48" i="7072" s="1"/>
  <c r="AH82" i="7072"/>
  <c r="C82" i="7072"/>
  <c r="C81" i="7072" s="1"/>
  <c r="O82" i="7072"/>
  <c r="O69" i="7072" s="1"/>
  <c r="P69" i="7072" s="1"/>
  <c r="Q69" i="7072" s="1"/>
  <c r="AA82" i="7072"/>
  <c r="AA57" i="7072" s="1"/>
  <c r="AE82" i="7072"/>
  <c r="AE53" i="7072" s="1"/>
  <c r="AF53" i="7072" s="1"/>
  <c r="AG53" i="7072" s="1"/>
  <c r="AH53" i="7072" s="1"/>
  <c r="AI53" i="7072" s="1"/>
  <c r="F42" i="7071"/>
  <c r="F38" i="7071" s="1"/>
  <c r="V42" i="7071"/>
  <c r="V22" i="7071" s="1"/>
  <c r="I42" i="7071"/>
  <c r="I35" i="7071" s="1"/>
  <c r="J35" i="7071" s="1"/>
  <c r="M42" i="7071"/>
  <c r="M31" i="7071" s="1"/>
  <c r="N31" i="7071" s="1"/>
  <c r="O31" i="7071" s="1"/>
  <c r="U42" i="7071"/>
  <c r="U23" i="7071" s="1"/>
  <c r="AC42" i="7071"/>
  <c r="AC15" i="7071" s="1"/>
  <c r="AD15" i="7071" s="1"/>
  <c r="AE15" i="7071" s="1"/>
  <c r="AF15" i="7071" s="1"/>
  <c r="AG15" i="7071" s="1"/>
  <c r="L82" i="7071"/>
  <c r="L72" i="7071" s="1"/>
  <c r="M72" i="7071" s="1"/>
  <c r="X82" i="7071"/>
  <c r="X60" i="7071" s="1"/>
  <c r="Y60" i="7071" s="1"/>
  <c r="AJ10" i="7061"/>
  <c r="D40" i="7059"/>
  <c r="D41" i="7059"/>
  <c r="AJ51" i="7061"/>
  <c r="AJ11" i="7062"/>
  <c r="AG19" i="7066"/>
  <c r="AH19" i="7066" s="1"/>
  <c r="AI19" i="7066" s="1"/>
  <c r="AJ19" i="7066" s="1"/>
  <c r="AK19" i="7066" s="1"/>
  <c r="AL19" i="7066" s="1"/>
  <c r="AM19" i="7066" s="1"/>
  <c r="AO19" i="7066" s="1"/>
  <c r="AD58" i="7060"/>
  <c r="O69" i="7066"/>
  <c r="O70" i="7066"/>
  <c r="AG20" i="7066"/>
  <c r="AH20" i="7066" s="1"/>
  <c r="AI20" i="7066" s="1"/>
  <c r="AJ20" i="7066" s="1"/>
  <c r="AK20" i="7066" s="1"/>
  <c r="AL20" i="7066" s="1"/>
  <c r="AM20" i="7066" s="1"/>
  <c r="AO20" i="7066" s="1"/>
  <c r="AI13" i="7062"/>
  <c r="AJ13" i="7062" s="1"/>
  <c r="I37" i="7066"/>
  <c r="J37" i="7066" s="1"/>
  <c r="K37" i="7066" s="1"/>
  <c r="L37" i="7066" s="1"/>
  <c r="M37" i="7066" s="1"/>
  <c r="AG24" i="7066"/>
  <c r="AH24" i="7066" s="1"/>
  <c r="AI24" i="7066" s="1"/>
  <c r="AJ24" i="7066" s="1"/>
  <c r="AK24" i="7066" s="1"/>
  <c r="AL24" i="7066" s="1"/>
  <c r="AM24" i="7066" s="1"/>
  <c r="AO24" i="7066" s="1"/>
  <c r="AN82" i="7066"/>
  <c r="AI57" i="7078"/>
  <c r="AJ57" i="7078" s="1"/>
  <c r="AK57" i="7078" s="1"/>
  <c r="AL57" i="7078" s="1"/>
  <c r="AM57" i="7078" s="1"/>
  <c r="AI52" i="7078"/>
  <c r="AJ52" i="7078" s="1"/>
  <c r="AK52" i="7078" s="1"/>
  <c r="AL52" i="7078" s="1"/>
  <c r="AM52" i="7078" s="1"/>
  <c r="AL48" i="7059"/>
  <c r="AM48" i="7059" s="1"/>
  <c r="AO48" i="7059" s="1"/>
  <c r="AJ12" i="7061"/>
  <c r="AD56" i="7061"/>
  <c r="AE14" i="7065"/>
  <c r="AF14" i="7065" s="1"/>
  <c r="AG14" i="7065" s="1"/>
  <c r="AH14" i="7065" s="1"/>
  <c r="AJ48" i="7066"/>
  <c r="AK48" i="7066" s="1"/>
  <c r="AL48" i="7066" s="1"/>
  <c r="AM48" i="7066" s="1"/>
  <c r="AO48" i="7066" s="1"/>
  <c r="O70" i="7060"/>
  <c r="W62" i="7060"/>
  <c r="W23" i="7065"/>
  <c r="X23" i="7065" s="1"/>
  <c r="Y23" i="7065" s="1"/>
  <c r="Z23" i="7065" s="1"/>
  <c r="AA23" i="7065" s="1"/>
  <c r="AB23" i="7065" s="1"/>
  <c r="AC23" i="7065" s="1"/>
  <c r="AD23" i="7065" s="1"/>
  <c r="AE23" i="7065" s="1"/>
  <c r="AF23" i="7065" s="1"/>
  <c r="AG23" i="7065" s="1"/>
  <c r="AH23" i="7065" s="1"/>
  <c r="P32" i="7075"/>
  <c r="Q32" i="7075" s="1"/>
  <c r="R32" i="7075" s="1"/>
  <c r="S32" i="7075" s="1"/>
  <c r="T32" i="7075" s="1"/>
  <c r="U32" i="7075" s="1"/>
  <c r="V32" i="7075" s="1"/>
  <c r="W32" i="7075" s="1"/>
  <c r="X32" i="7075" s="1"/>
  <c r="Y32" i="7075" s="1"/>
  <c r="Z32" i="7075" s="1"/>
  <c r="AA32" i="7075" s="1"/>
  <c r="AB32" i="7075" s="1"/>
  <c r="AC32" i="7075" s="1"/>
  <c r="AD32" i="7075" s="1"/>
  <c r="AE32" i="7075" s="1"/>
  <c r="AF32" i="7075" s="1"/>
  <c r="AG32" i="7075" s="1"/>
  <c r="AH32" i="7075" s="1"/>
  <c r="AI32" i="7075" s="1"/>
  <c r="AJ32" i="7075" s="1"/>
  <c r="AK32" i="7075" s="1"/>
  <c r="AL32" i="7075" s="1"/>
  <c r="AM32" i="7075" s="1"/>
  <c r="AO71" i="7063"/>
  <c r="AF54" i="7065"/>
  <c r="AG54" i="7065" s="1"/>
  <c r="AH54" i="7065" s="1"/>
  <c r="AI54" i="7065" s="1"/>
  <c r="AJ54" i="7065" s="1"/>
  <c r="AK54" i="7065" s="1"/>
  <c r="AL54" i="7065" s="1"/>
  <c r="AM54" i="7065" s="1"/>
  <c r="AO54" i="7065" s="1"/>
  <c r="G78" i="7065"/>
  <c r="H78" i="7065" s="1"/>
  <c r="I78" i="7065" s="1"/>
  <c r="J78" i="7065" s="1"/>
  <c r="K78" i="7065" s="1"/>
  <c r="L78" i="7065" s="1"/>
  <c r="M78" i="7065" s="1"/>
  <c r="AJ50" i="7065"/>
  <c r="AK50" i="7065" s="1"/>
  <c r="AL50" i="7065" s="1"/>
  <c r="AM50" i="7065" s="1"/>
  <c r="AO50" i="7065" s="1"/>
  <c r="Z59" i="7065"/>
  <c r="R67" i="7065"/>
  <c r="U64" i="7065"/>
  <c r="R27" i="7065"/>
  <c r="S27" i="7065" s="1"/>
  <c r="T27" i="7065" s="1"/>
  <c r="U27" i="7065" s="1"/>
  <c r="V27" i="7065" s="1"/>
  <c r="W27" i="7065" s="1"/>
  <c r="X27" i="7065" s="1"/>
  <c r="Y27" i="7065" s="1"/>
  <c r="Z27" i="7065" s="1"/>
  <c r="AA27" i="7065" s="1"/>
  <c r="AB27" i="7065" s="1"/>
  <c r="AC27" i="7065" s="1"/>
  <c r="AD27" i="7065" s="1"/>
  <c r="AE27" i="7065" s="1"/>
  <c r="AF27" i="7065" s="1"/>
  <c r="AG27" i="7065" s="1"/>
  <c r="AH27" i="7065" s="1"/>
  <c r="W22" i="7065"/>
  <c r="X22" i="7065" s="1"/>
  <c r="G78" i="7075"/>
  <c r="H78" i="7075" s="1"/>
  <c r="I78" i="7075" s="1"/>
  <c r="U64" i="7075"/>
  <c r="X21" i="7075"/>
  <c r="Y21" i="7075" s="1"/>
  <c r="Z21" i="7075" s="1"/>
  <c r="AA21" i="7075" s="1"/>
  <c r="AB21" i="7075" s="1"/>
  <c r="AC21" i="7075" s="1"/>
  <c r="AD21" i="7075" s="1"/>
  <c r="AE21" i="7075" s="1"/>
  <c r="AF21" i="7075" s="1"/>
  <c r="AG21" i="7075" s="1"/>
  <c r="AH21" i="7075" s="1"/>
  <c r="AI21" i="7075" s="1"/>
  <c r="AJ21" i="7075" s="1"/>
  <c r="AK21" i="7075" s="1"/>
  <c r="AL21" i="7075" s="1"/>
  <c r="AM21" i="7075" s="1"/>
  <c r="AA58" i="7076"/>
  <c r="AB58" i="7076" s="1"/>
  <c r="AC58" i="7076" s="1"/>
  <c r="AD58" i="7076" s="1"/>
  <c r="AE58" i="7076" s="1"/>
  <c r="K74" i="7076"/>
  <c r="V63" i="7076"/>
  <c r="W63" i="7076" s="1"/>
  <c r="X63" i="7076" s="1"/>
  <c r="Y63" i="7076" s="1"/>
  <c r="D41" i="7076"/>
  <c r="E41" i="7076" s="1"/>
  <c r="F41" i="7076" s="1"/>
  <c r="G41" i="7076" s="1"/>
  <c r="H41" i="7076" s="1"/>
  <c r="I41" i="7076" s="1"/>
  <c r="J41" i="7076" s="1"/>
  <c r="R67" i="7069"/>
  <c r="U64" i="7067"/>
  <c r="V64" i="7067" s="1"/>
  <c r="W64" i="7067" s="1"/>
  <c r="AH11" i="7076"/>
  <c r="AF53" i="7078"/>
  <c r="AG53" i="7078" s="1"/>
  <c r="AH53" i="7078" s="1"/>
  <c r="AI53" i="7078" s="1"/>
  <c r="AJ53" i="7078" s="1"/>
  <c r="AK53" i="7078" s="1"/>
  <c r="AL53" i="7078" s="1"/>
  <c r="AM53" i="7078" s="1"/>
  <c r="AE54" i="7071"/>
  <c r="AF54" i="7071" s="1"/>
  <c r="AG54" i="7071" s="1"/>
  <c r="AH54" i="7071" s="1"/>
  <c r="AI54" i="7071" s="1"/>
  <c r="AJ54" i="7071" s="1"/>
  <c r="AK54" i="7071" s="1"/>
  <c r="AL54" i="7071" s="1"/>
  <c r="AM54" i="7071" s="1"/>
  <c r="AO54" i="7071" s="1"/>
  <c r="AC56" i="7068"/>
  <c r="AD56" i="7068" s="1"/>
  <c r="AE56" i="7068" s="1"/>
  <c r="AF56" i="7068" s="1"/>
  <c r="AG56" i="7068" s="1"/>
  <c r="AH56" i="7068" s="1"/>
  <c r="AI56" i="7068" s="1"/>
  <c r="AJ56" i="7068" s="1"/>
  <c r="AK56" i="7068" s="1"/>
  <c r="AL56" i="7068" s="1"/>
  <c r="AM56" i="7068" s="1"/>
  <c r="AH52" i="7061"/>
  <c r="AG52" i="7070"/>
  <c r="AH52" i="7070" s="1"/>
  <c r="AI52" i="7070" s="1"/>
  <c r="AJ52" i="7070" s="1"/>
  <c r="AK52" i="7070" s="1"/>
  <c r="AL52" i="7070" s="1"/>
  <c r="AM52" i="7070" s="1"/>
  <c r="AJ49" i="7070"/>
  <c r="AK49" i="7070" s="1"/>
  <c r="AL49" i="7070" s="1"/>
  <c r="AM49" i="7070" s="1"/>
  <c r="AD55" i="7070"/>
  <c r="AE55" i="7070" s="1"/>
  <c r="AF55" i="7070" s="1"/>
  <c r="AG55" i="7070" s="1"/>
  <c r="AH55" i="7070" s="1"/>
  <c r="AK50" i="7071"/>
  <c r="AL50" i="7071" s="1"/>
  <c r="AM50" i="7071" s="1"/>
  <c r="AO50" i="7071" s="1"/>
  <c r="AF13" i="7063"/>
  <c r="AG13" i="7063" s="1"/>
  <c r="AH13" i="7063" s="1"/>
  <c r="AI13" i="7063" s="1"/>
  <c r="AJ13" i="7063" s="1"/>
  <c r="AK13" i="7063" s="1"/>
  <c r="AL13" i="7063" s="1"/>
  <c r="P29" i="7063"/>
  <c r="Q29" i="7063" s="1"/>
  <c r="R29" i="7063" s="1"/>
  <c r="S29" i="7063" s="1"/>
  <c r="T29" i="7063" s="1"/>
  <c r="U29" i="7063" s="1"/>
  <c r="V29" i="7063" s="1"/>
  <c r="W29" i="7063" s="1"/>
  <c r="X29" i="7063" s="1"/>
  <c r="Y29" i="7063" s="1"/>
  <c r="Z29" i="7063" s="1"/>
  <c r="AA29" i="7063" s="1"/>
  <c r="AB29" i="7063" s="1"/>
  <c r="AC29" i="7063" s="1"/>
  <c r="AD29" i="7063" s="1"/>
  <c r="AE29" i="7063" s="1"/>
  <c r="AF29" i="7063" s="1"/>
  <c r="AG29" i="7063" s="1"/>
  <c r="AH29" i="7063" s="1"/>
  <c r="AI29" i="7063" s="1"/>
  <c r="AJ29" i="7063" s="1"/>
  <c r="AK29" i="7063" s="1"/>
  <c r="AL29" i="7063" s="1"/>
  <c r="AM29" i="7063" s="1"/>
  <c r="AO29" i="7063" s="1"/>
  <c r="AG23" i="7066"/>
  <c r="AH23" i="7066" s="1"/>
  <c r="AI23" i="7066" s="1"/>
  <c r="AJ23" i="7066" s="1"/>
  <c r="AK23" i="7066" s="1"/>
  <c r="AL23" i="7066" s="1"/>
  <c r="AM23" i="7066" s="1"/>
  <c r="AO23" i="7066" s="1"/>
  <c r="U27" i="7060"/>
  <c r="I40" i="7060"/>
  <c r="Z60" i="7065"/>
  <c r="AA60" i="7065" s="1"/>
  <c r="AB60" i="7065" s="1"/>
  <c r="AC60" i="7065" s="1"/>
  <c r="AD60" i="7065" s="1"/>
  <c r="AE60" i="7065" s="1"/>
  <c r="AF60" i="7065" s="1"/>
  <c r="AG60" i="7065" s="1"/>
  <c r="AH60" i="7065" s="1"/>
  <c r="AI60" i="7065" s="1"/>
  <c r="AJ60" i="7065" s="1"/>
  <c r="AK60" i="7065" s="1"/>
  <c r="AL60" i="7065" s="1"/>
  <c r="AM60" i="7065" s="1"/>
  <c r="AO60" i="7065" s="1"/>
  <c r="G38" i="7065"/>
  <c r="H38" i="7065" s="1"/>
  <c r="F79" i="7066"/>
  <c r="AG52" i="7075"/>
  <c r="M32" i="7076"/>
  <c r="N32" i="7076" s="1"/>
  <c r="O32" i="7076" s="1"/>
  <c r="P32" i="7076" s="1"/>
  <c r="Q32" i="7076" s="1"/>
  <c r="R32" i="7076" s="1"/>
  <c r="S32" i="7076" s="1"/>
  <c r="AB57" i="7076"/>
  <c r="AC57" i="7076" s="1"/>
  <c r="AD57" i="7076" s="1"/>
  <c r="AE57" i="7076" s="1"/>
  <c r="AF57" i="7076" s="1"/>
  <c r="AG57" i="7076" s="1"/>
  <c r="AH57" i="7076" s="1"/>
  <c r="X21" i="7069"/>
  <c r="Y21" i="7069" s="1"/>
  <c r="Z21" i="7069" s="1"/>
  <c r="AA21" i="7069" s="1"/>
  <c r="AB21" i="7069" s="1"/>
  <c r="AC21" i="7069" s="1"/>
  <c r="AD21" i="7069" s="1"/>
  <c r="AE21" i="7069" s="1"/>
  <c r="Q30" i="7068"/>
  <c r="R30" i="7068" s="1"/>
  <c r="S30" i="7068" s="1"/>
  <c r="T30" i="7068" s="1"/>
  <c r="U30" i="7068" s="1"/>
  <c r="V30" i="7068" s="1"/>
  <c r="W30" i="7068" s="1"/>
  <c r="X30" i="7068" s="1"/>
  <c r="Y30" i="7068" s="1"/>
  <c r="Z30" i="7068" s="1"/>
  <c r="AA30" i="7068" s="1"/>
  <c r="AB30" i="7068" s="1"/>
  <c r="AC30" i="7068" s="1"/>
  <c r="AD30" i="7068" s="1"/>
  <c r="AE30" i="7068" s="1"/>
  <c r="AF30" i="7068" s="1"/>
  <c r="AG30" i="7068" s="1"/>
  <c r="AH30" i="7068" s="1"/>
  <c r="AI30" i="7068" s="1"/>
  <c r="AJ30" i="7068" s="1"/>
  <c r="AK30" i="7068" s="1"/>
  <c r="AL30" i="7068" s="1"/>
  <c r="AM30" i="7068" s="1"/>
  <c r="AO6" i="7071"/>
  <c r="P69" i="7073"/>
  <c r="U65" i="7063"/>
  <c r="AD55" i="7064"/>
  <c r="AE55" i="7064" s="1"/>
  <c r="AF55" i="7064" s="1"/>
  <c r="AG55" i="7064" s="1"/>
  <c r="AH55" i="7064" s="1"/>
  <c r="AI55" i="7064" s="1"/>
  <c r="AJ55" i="7064" s="1"/>
  <c r="AK55" i="7064" s="1"/>
  <c r="AL55" i="7064" s="1"/>
  <c r="AM55" i="7064" s="1"/>
  <c r="AO55" i="7064" s="1"/>
  <c r="AN57" i="7059"/>
  <c r="Z82" i="7059"/>
  <c r="Z58" i="7059" s="1"/>
  <c r="D41" i="7066"/>
  <c r="E41" i="7066" s="1"/>
  <c r="AE57" i="7075"/>
  <c r="AF57" i="7075" s="1"/>
  <c r="AG57" i="7075" s="1"/>
  <c r="AH57" i="7075" s="1"/>
  <c r="AI57" i="7075" s="1"/>
  <c r="AJ57" i="7075" s="1"/>
  <c r="AK57" i="7075" s="1"/>
  <c r="AL57" i="7075" s="1"/>
  <c r="AM57" i="7075" s="1"/>
  <c r="K34" i="7075"/>
  <c r="L34" i="7075" s="1"/>
  <c r="M34" i="7075" s="1"/>
  <c r="N34" i="7075" s="1"/>
  <c r="O34" i="7075" s="1"/>
  <c r="P34" i="7075" s="1"/>
  <c r="Q34" i="7075" s="1"/>
  <c r="R34" i="7075" s="1"/>
  <c r="S34" i="7075" s="1"/>
  <c r="T34" i="7075" s="1"/>
  <c r="U34" i="7075" s="1"/>
  <c r="V34" i="7075" s="1"/>
  <c r="W34" i="7075" s="1"/>
  <c r="X34" i="7075" s="1"/>
  <c r="Y34" i="7075" s="1"/>
  <c r="Z34" i="7075" s="1"/>
  <c r="AA34" i="7075" s="1"/>
  <c r="AB34" i="7075" s="1"/>
  <c r="AC34" i="7075" s="1"/>
  <c r="AD34" i="7075" s="1"/>
  <c r="AE34" i="7075" s="1"/>
  <c r="AF34" i="7075" s="1"/>
  <c r="AG34" i="7075" s="1"/>
  <c r="AH34" i="7075" s="1"/>
  <c r="AI34" i="7075" s="1"/>
  <c r="AJ34" i="7075" s="1"/>
  <c r="AK34" i="7075" s="1"/>
  <c r="AL34" i="7075" s="1"/>
  <c r="AM34" i="7075" s="1"/>
  <c r="AF57" i="7067"/>
  <c r="AG57" i="7067" s="1"/>
  <c r="AH57" i="7067" s="1"/>
  <c r="AI57" i="7067" s="1"/>
  <c r="AJ57" i="7067" s="1"/>
  <c r="AK57" i="7067" s="1"/>
  <c r="AL57" i="7067" s="1"/>
  <c r="AM57" i="7067" s="1"/>
  <c r="Z59" i="7067"/>
  <c r="AA59" i="7067" s="1"/>
  <c r="AB59" i="7067" s="1"/>
  <c r="AC59" i="7067" s="1"/>
  <c r="AD59" i="7067" s="1"/>
  <c r="AE59" i="7067" s="1"/>
  <c r="AF59" i="7067" s="1"/>
  <c r="AG59" i="7067" s="1"/>
  <c r="AH59" i="7067" s="1"/>
  <c r="AI59" i="7067" s="1"/>
  <c r="AJ59" i="7067" s="1"/>
  <c r="AK59" i="7067" s="1"/>
  <c r="AL59" i="7067" s="1"/>
  <c r="AM59" i="7067" s="1"/>
  <c r="N71" i="7067"/>
  <c r="O71" i="7067" s="1"/>
  <c r="P71" i="7067" s="1"/>
  <c r="Q71" i="7067" s="1"/>
  <c r="R71" i="7067" s="1"/>
  <c r="S71" i="7067" s="1"/>
  <c r="T71" i="7067" s="1"/>
  <c r="U71" i="7067" s="1"/>
  <c r="V71" i="7067" s="1"/>
  <c r="W71" i="7067" s="1"/>
  <c r="X71" i="7067" s="1"/>
  <c r="AH15" i="7068"/>
  <c r="M32" i="7068"/>
  <c r="N32" i="7068" s="1"/>
  <c r="O32" i="7068" s="1"/>
  <c r="P32" i="7068" s="1"/>
  <c r="Q32" i="7068" s="1"/>
  <c r="R32" i="7068" s="1"/>
  <c r="S32" i="7068" s="1"/>
  <c r="T32" i="7068" s="1"/>
  <c r="U32" i="7068" s="1"/>
  <c r="V32" i="7068" s="1"/>
  <c r="W32" i="7068" s="1"/>
  <c r="X32" i="7068" s="1"/>
  <c r="Y32" i="7068" s="1"/>
  <c r="Z32" i="7068" s="1"/>
  <c r="AA32" i="7068" s="1"/>
  <c r="AB32" i="7068" s="1"/>
  <c r="AC32" i="7068" s="1"/>
  <c r="AD32" i="7068" s="1"/>
  <c r="AE32" i="7068" s="1"/>
  <c r="AF32" i="7068" s="1"/>
  <c r="AG32" i="7068" s="1"/>
  <c r="AH32" i="7068" s="1"/>
  <c r="AI32" i="7068" s="1"/>
  <c r="AJ32" i="7068" s="1"/>
  <c r="AK32" i="7068" s="1"/>
  <c r="AL32" i="7068" s="1"/>
  <c r="AM32" i="7068" s="1"/>
  <c r="O37" i="7064"/>
  <c r="P37" i="7064" s="1"/>
  <c r="Q37" i="7064" s="1"/>
  <c r="R37" i="7064" s="1"/>
  <c r="S37" i="7064" s="1"/>
  <c r="T37" i="7064" s="1"/>
  <c r="U37" i="7064" s="1"/>
  <c r="V37" i="7064" s="1"/>
  <c r="W37" i="7064" s="1"/>
  <c r="X37" i="7064" s="1"/>
  <c r="Y37" i="7064" s="1"/>
  <c r="Z37" i="7064" s="1"/>
  <c r="AA37" i="7064" s="1"/>
  <c r="AB37" i="7064" s="1"/>
  <c r="AC37" i="7064" s="1"/>
  <c r="AD37" i="7064" s="1"/>
  <c r="AE37" i="7064" s="1"/>
  <c r="AF37" i="7064" s="1"/>
  <c r="AG37" i="7064" s="1"/>
  <c r="AH37" i="7064" s="1"/>
  <c r="AI37" i="7064" s="1"/>
  <c r="AJ37" i="7064" s="1"/>
  <c r="AK37" i="7064" s="1"/>
  <c r="AL37" i="7064" s="1"/>
  <c r="AM37" i="7064" s="1"/>
  <c r="AO37" i="7064" s="1"/>
  <c r="AB16" i="7063"/>
  <c r="AC16" i="7063" s="1"/>
  <c r="AD16" i="7063" s="1"/>
  <c r="AE16" i="7063" s="1"/>
  <c r="AF16" i="7063" s="1"/>
  <c r="AG16" i="7063" s="1"/>
  <c r="AH16" i="7063" s="1"/>
  <c r="AI16" i="7063" s="1"/>
  <c r="AJ16" i="7063" s="1"/>
  <c r="AK16" i="7063" s="1"/>
  <c r="AL16" i="7063" s="1"/>
  <c r="AM16" i="7063" s="1"/>
  <c r="AB17" i="7063"/>
  <c r="AC17" i="7063" s="1"/>
  <c r="AD17" i="7063" s="1"/>
  <c r="Z42" i="7059"/>
  <c r="Z18" i="7059" s="1"/>
  <c r="AI42" i="7059"/>
  <c r="AI9" i="7059" s="1"/>
  <c r="AE42" i="7059"/>
  <c r="AE13" i="7059" s="1"/>
  <c r="AN17" i="7059"/>
  <c r="O73" i="7066"/>
  <c r="U29" i="7066"/>
  <c r="V29" i="7066" s="1"/>
  <c r="W29" i="7066" s="1"/>
  <c r="X29" i="7066" s="1"/>
  <c r="Y29" i="7066" s="1"/>
  <c r="Z29" i="7066" s="1"/>
  <c r="AA29" i="7066" s="1"/>
  <c r="AB29" i="7066" s="1"/>
  <c r="AC29" i="7066" s="1"/>
  <c r="AD29" i="7066" s="1"/>
  <c r="AE29" i="7066" s="1"/>
  <c r="AF29" i="7066" s="1"/>
  <c r="AG29" i="7066" s="1"/>
  <c r="AH29" i="7066" s="1"/>
  <c r="AI29" i="7066" s="1"/>
  <c r="AJ29" i="7066" s="1"/>
  <c r="AK29" i="7066" s="1"/>
  <c r="AL29" i="7066" s="1"/>
  <c r="AM29" i="7066" s="1"/>
  <c r="AO29" i="7066" s="1"/>
  <c r="L35" i="7065"/>
  <c r="M35" i="7065" s="1"/>
  <c r="N35" i="7065" s="1"/>
  <c r="O35" i="7065" s="1"/>
  <c r="P35" i="7065" s="1"/>
  <c r="Q35" i="7065" s="1"/>
  <c r="R35" i="7065" s="1"/>
  <c r="S35" i="7065" s="1"/>
  <c r="T35" i="7065" s="1"/>
  <c r="U35" i="7065" s="1"/>
  <c r="V35" i="7065" s="1"/>
  <c r="W35" i="7065" s="1"/>
  <c r="X35" i="7065" s="1"/>
  <c r="Y35" i="7065" s="1"/>
  <c r="Z35" i="7065" s="1"/>
  <c r="AA35" i="7065" s="1"/>
  <c r="AB35" i="7065" s="1"/>
  <c r="AC35" i="7065" s="1"/>
  <c r="AD35" i="7065" s="1"/>
  <c r="AE35" i="7065" s="1"/>
  <c r="AF35" i="7065" s="1"/>
  <c r="AG35" i="7065" s="1"/>
  <c r="AH35" i="7065" s="1"/>
  <c r="AI35" i="7065" s="1"/>
  <c r="AJ35" i="7065" s="1"/>
  <c r="AK35" i="7065" s="1"/>
  <c r="AL35" i="7065" s="1"/>
  <c r="AM35" i="7065" s="1"/>
  <c r="AO35" i="7065" s="1"/>
  <c r="G79" i="7075"/>
  <c r="H79" i="7075" s="1"/>
  <c r="I79" i="7075" s="1"/>
  <c r="AF15" i="7075"/>
  <c r="AG15" i="7075" s="1"/>
  <c r="AH15" i="7075" s="1"/>
  <c r="AI15" i="7075" s="1"/>
  <c r="AJ15" i="7075" s="1"/>
  <c r="AK15" i="7075" s="1"/>
  <c r="AL15" i="7075" s="1"/>
  <c r="AM15" i="7075" s="1"/>
  <c r="Y60" i="7076"/>
  <c r="Z60" i="7076" s="1"/>
  <c r="AA60" i="7076" s="1"/>
  <c r="AB60" i="7076" s="1"/>
  <c r="AC60" i="7076" s="1"/>
  <c r="AD60" i="7076" s="1"/>
  <c r="AE60" i="7076" s="1"/>
  <c r="AF60" i="7076" s="1"/>
  <c r="AG60" i="7076" s="1"/>
  <c r="AH60" i="7076" s="1"/>
  <c r="AA19" i="7076"/>
  <c r="AB19" i="7076" s="1"/>
  <c r="AC19" i="7076" s="1"/>
  <c r="AD19" i="7076" s="1"/>
  <c r="AE19" i="7076" s="1"/>
  <c r="AF19" i="7076" s="1"/>
  <c r="AG19" i="7076" s="1"/>
  <c r="AH19" i="7076" s="1"/>
  <c r="AI19" i="7076" s="1"/>
  <c r="AJ19" i="7076" s="1"/>
  <c r="AK19" i="7076" s="1"/>
  <c r="AL19" i="7076" s="1"/>
  <c r="AM19" i="7076" s="1"/>
  <c r="AF14" i="7077"/>
  <c r="AG14" i="7077" s="1"/>
  <c r="AH14" i="7077" s="1"/>
  <c r="AI14" i="7077" s="1"/>
  <c r="AJ14" i="7077" s="1"/>
  <c r="AK14" i="7077" s="1"/>
  <c r="AL14" i="7077" s="1"/>
  <c r="AM14" i="7077" s="1"/>
  <c r="F79" i="7069"/>
  <c r="AB18" i="7069"/>
  <c r="E41" i="7063"/>
  <c r="F41" i="7063" s="1"/>
  <c r="G41" i="7063" s="1"/>
  <c r="H41" i="7063" s="1"/>
  <c r="I41" i="7063" s="1"/>
  <c r="J41" i="7063" s="1"/>
  <c r="K41" i="7063" s="1"/>
  <c r="L41" i="7063" s="1"/>
  <c r="M41" i="7063" s="1"/>
  <c r="N41" i="7063" s="1"/>
  <c r="O41" i="7063" s="1"/>
  <c r="P41" i="7063" s="1"/>
  <c r="Q41" i="7063" s="1"/>
  <c r="R41" i="7063" s="1"/>
  <c r="S41" i="7063" s="1"/>
  <c r="T41" i="7063" s="1"/>
  <c r="U41" i="7063" s="1"/>
  <c r="V41" i="7063" s="1"/>
  <c r="W41" i="7063" s="1"/>
  <c r="X41" i="7063" s="1"/>
  <c r="Y41" i="7063" s="1"/>
  <c r="Z41" i="7063" s="1"/>
  <c r="AA41" i="7063" s="1"/>
  <c r="AB41" i="7063" s="1"/>
  <c r="AC41" i="7063" s="1"/>
  <c r="AD41" i="7063" s="1"/>
  <c r="AE41" i="7063" s="1"/>
  <c r="AF41" i="7063" s="1"/>
  <c r="AG41" i="7063" s="1"/>
  <c r="AH41" i="7063" s="1"/>
  <c r="AI41" i="7063" s="1"/>
  <c r="AJ41" i="7063" s="1"/>
  <c r="AK41" i="7063" s="1"/>
  <c r="AL41" i="7063" s="1"/>
  <c r="AM41" i="7063" s="1"/>
  <c r="AO41" i="7063" s="1"/>
  <c r="E40" i="7063"/>
  <c r="F40" i="7063" s="1"/>
  <c r="G40" i="7063" s="1"/>
  <c r="AE54" i="7061"/>
  <c r="P29" i="7068"/>
  <c r="Q29" i="7068" s="1"/>
  <c r="R29" i="7068" s="1"/>
  <c r="S29" i="7068" s="1"/>
  <c r="T29" i="7068" s="1"/>
  <c r="U29" i="7068" s="1"/>
  <c r="V29" i="7068" s="1"/>
  <c r="W29" i="7068" s="1"/>
  <c r="X29" i="7068" s="1"/>
  <c r="Y29" i="7068" s="1"/>
  <c r="Z29" i="7068" s="1"/>
  <c r="AA29" i="7068" s="1"/>
  <c r="AB29" i="7068" s="1"/>
  <c r="AC29" i="7068" s="1"/>
  <c r="AD29" i="7068" s="1"/>
  <c r="AE29" i="7068" s="1"/>
  <c r="AF29" i="7068" s="1"/>
  <c r="AG29" i="7068" s="1"/>
  <c r="AH29" i="7068" s="1"/>
  <c r="L33" i="7068"/>
  <c r="M33" i="7068" s="1"/>
  <c r="N33" i="7068" s="1"/>
  <c r="O33" i="7068" s="1"/>
  <c r="P33" i="7068" s="1"/>
  <c r="Q33" i="7068" s="1"/>
  <c r="R33" i="7068" s="1"/>
  <c r="S33" i="7068" s="1"/>
  <c r="T33" i="7068" s="1"/>
  <c r="U33" i="7068" s="1"/>
  <c r="V33" i="7068" s="1"/>
  <c r="W33" i="7068" s="1"/>
  <c r="X33" i="7068" s="1"/>
  <c r="Y33" i="7068" s="1"/>
  <c r="Z33" i="7068" s="1"/>
  <c r="AA33" i="7068" s="1"/>
  <c r="AB33" i="7068" s="1"/>
  <c r="AC33" i="7068" s="1"/>
  <c r="AD33" i="7068" s="1"/>
  <c r="AE33" i="7068" s="1"/>
  <c r="AF33" i="7068" s="1"/>
  <c r="AG33" i="7068" s="1"/>
  <c r="AH33" i="7068" s="1"/>
  <c r="AK42" i="7070"/>
  <c r="AK7" i="7070" s="1"/>
  <c r="AL7" i="7070" s="1"/>
  <c r="AM7" i="7070" s="1"/>
  <c r="AG42" i="7070"/>
  <c r="AG11" i="7070" s="1"/>
  <c r="V23" i="7062"/>
  <c r="I36" i="7068"/>
  <c r="J36" i="7068" s="1"/>
  <c r="K36" i="7068" s="1"/>
  <c r="L36" i="7068" s="1"/>
  <c r="M36" i="7068" s="1"/>
  <c r="N36" i="7068" s="1"/>
  <c r="O36" i="7068" s="1"/>
  <c r="P36" i="7068" s="1"/>
  <c r="Q36" i="7068" s="1"/>
  <c r="R36" i="7068" s="1"/>
  <c r="S36" i="7068" s="1"/>
  <c r="T36" i="7068" s="1"/>
  <c r="U36" i="7068" s="1"/>
  <c r="V36" i="7068" s="1"/>
  <c r="W36" i="7068" s="1"/>
  <c r="X36" i="7068" s="1"/>
  <c r="Y36" i="7068" s="1"/>
  <c r="Z36" i="7068" s="1"/>
  <c r="AA36" i="7068" s="1"/>
  <c r="AB36" i="7068" s="1"/>
  <c r="AC36" i="7068" s="1"/>
  <c r="AD36" i="7068" s="1"/>
  <c r="AE36" i="7068" s="1"/>
  <c r="AF36" i="7068" s="1"/>
  <c r="AG36" i="7068" s="1"/>
  <c r="AH36" i="7068" s="1"/>
  <c r="AN73" i="7059"/>
  <c r="AK47" i="7059"/>
  <c r="K34" i="7060"/>
  <c r="AC56" i="7063"/>
  <c r="AD56" i="7063" s="1"/>
  <c r="F39" i="7064"/>
  <c r="U64" i="7064"/>
  <c r="V64" i="7064" s="1"/>
  <c r="W64" i="7064" s="1"/>
  <c r="X64" i="7064" s="1"/>
  <c r="Y64" i="7064" s="1"/>
  <c r="Z64" i="7064" s="1"/>
  <c r="AA64" i="7064" s="1"/>
  <c r="AB64" i="7064" s="1"/>
  <c r="AC64" i="7064" s="1"/>
  <c r="AD64" i="7064" s="1"/>
  <c r="AE64" i="7064" s="1"/>
  <c r="AF64" i="7064" s="1"/>
  <c r="AG64" i="7064" s="1"/>
  <c r="AH64" i="7064" s="1"/>
  <c r="AI64" i="7064" s="1"/>
  <c r="AJ64" i="7064" s="1"/>
  <c r="AK64" i="7064" s="1"/>
  <c r="AL64" i="7064" s="1"/>
  <c r="AM64" i="7064" s="1"/>
  <c r="E80" i="7064"/>
  <c r="AJ49" i="7063"/>
  <c r="AK49" i="7063" s="1"/>
  <c r="AL49" i="7063" s="1"/>
  <c r="AM49" i="7063" s="1"/>
  <c r="AO49" i="7063" s="1"/>
  <c r="G38" i="7063"/>
  <c r="H38" i="7063" s="1"/>
  <c r="I38" i="7063" s="1"/>
  <c r="J38" i="7063" s="1"/>
  <c r="K38" i="7063" s="1"/>
  <c r="L38" i="7063" s="1"/>
  <c r="M38" i="7063" s="1"/>
  <c r="N38" i="7063" s="1"/>
  <c r="O38" i="7063" s="1"/>
  <c r="P38" i="7063" s="1"/>
  <c r="Q38" i="7063" s="1"/>
  <c r="R38" i="7063" s="1"/>
  <c r="S38" i="7063" s="1"/>
  <c r="T38" i="7063" s="1"/>
  <c r="U38" i="7063" s="1"/>
  <c r="V38" i="7063" s="1"/>
  <c r="W38" i="7063" s="1"/>
  <c r="X38" i="7063" s="1"/>
  <c r="Y38" i="7063" s="1"/>
  <c r="Z38" i="7063" s="1"/>
  <c r="AA38" i="7063" s="1"/>
  <c r="AB38" i="7063" s="1"/>
  <c r="AC38" i="7063" s="1"/>
  <c r="AD38" i="7063" s="1"/>
  <c r="AE38" i="7063" s="1"/>
  <c r="AF38" i="7063" s="1"/>
  <c r="AG38" i="7063" s="1"/>
  <c r="AH38" i="7063" s="1"/>
  <c r="AI38" i="7063" s="1"/>
  <c r="AJ38" i="7063" s="1"/>
  <c r="AK38" i="7063" s="1"/>
  <c r="AL38" i="7063" s="1"/>
  <c r="AM38" i="7063" s="1"/>
  <c r="AO38" i="7063" s="1"/>
  <c r="AN22" i="7066"/>
  <c r="AJ10" i="7062"/>
  <c r="AK10" i="7062" s="1"/>
  <c r="Y20" i="7068"/>
  <c r="Z20" i="7068" s="1"/>
  <c r="AA20" i="7068" s="1"/>
  <c r="AB20" i="7068" s="1"/>
  <c r="AC20" i="7068" s="1"/>
  <c r="AD20" i="7068" s="1"/>
  <c r="AE20" i="7068" s="1"/>
  <c r="AF20" i="7068" s="1"/>
  <c r="AG20" i="7068" s="1"/>
  <c r="AH20" i="7068" s="1"/>
  <c r="AI20" i="7068" s="1"/>
  <c r="AJ20" i="7068" s="1"/>
  <c r="AK20" i="7068" s="1"/>
  <c r="AL20" i="7068" s="1"/>
  <c r="AM20" i="7068" s="1"/>
  <c r="E40" i="7068"/>
  <c r="I76" i="7071"/>
  <c r="J76" i="7071" s="1"/>
  <c r="K76" i="7071" s="1"/>
  <c r="L76" i="7071" s="1"/>
  <c r="M76" i="7071" s="1"/>
  <c r="AO7" i="7073"/>
  <c r="J35" i="7060"/>
  <c r="AI50" i="7063"/>
  <c r="AJ50" i="7063" s="1"/>
  <c r="AK50" i="7063" s="1"/>
  <c r="AL50" i="7063" s="1"/>
  <c r="AM50" i="7063" s="1"/>
  <c r="AO50" i="7063" s="1"/>
  <c r="AJ9" i="7064"/>
  <c r="AK9" i="7064" s="1"/>
  <c r="AL9" i="7064" s="1"/>
  <c r="AM9" i="7064" s="1"/>
  <c r="AO9" i="7064" s="1"/>
  <c r="T25" i="7064"/>
  <c r="U25" i="7064" s="1"/>
  <c r="V25" i="7064" s="1"/>
  <c r="W25" i="7064" s="1"/>
  <c r="X25" i="7064" s="1"/>
  <c r="Y25" i="7064" s="1"/>
  <c r="Z25" i="7064" s="1"/>
  <c r="AA25" i="7064" s="1"/>
  <c r="AB25" i="7064" s="1"/>
  <c r="AC25" i="7064" s="1"/>
  <c r="AD25" i="7064" s="1"/>
  <c r="AE25" i="7064" s="1"/>
  <c r="AF25" i="7064" s="1"/>
  <c r="AG25" i="7064" s="1"/>
  <c r="AH25" i="7064" s="1"/>
  <c r="AI25" i="7064" s="1"/>
  <c r="AJ25" i="7064" s="1"/>
  <c r="AK25" i="7064" s="1"/>
  <c r="AL25" i="7064" s="1"/>
  <c r="AM25" i="7064" s="1"/>
  <c r="AO25" i="7064" s="1"/>
  <c r="L33" i="7064"/>
  <c r="M33" i="7064" s="1"/>
  <c r="N33" i="7064" s="1"/>
  <c r="O33" i="7064" s="1"/>
  <c r="P33" i="7064" s="1"/>
  <c r="Q33" i="7064" s="1"/>
  <c r="R33" i="7064" s="1"/>
  <c r="S33" i="7064" s="1"/>
  <c r="T33" i="7064" s="1"/>
  <c r="U33" i="7064" s="1"/>
  <c r="V33" i="7064" s="1"/>
  <c r="W33" i="7064" s="1"/>
  <c r="X33" i="7064" s="1"/>
  <c r="Y33" i="7064" s="1"/>
  <c r="Z33" i="7064" s="1"/>
  <c r="AA33" i="7064" s="1"/>
  <c r="AB33" i="7064" s="1"/>
  <c r="AC33" i="7064" s="1"/>
  <c r="AD33" i="7064" s="1"/>
  <c r="AE33" i="7064" s="1"/>
  <c r="AF33" i="7064" s="1"/>
  <c r="AG33" i="7064" s="1"/>
  <c r="AH33" i="7064" s="1"/>
  <c r="AI33" i="7064" s="1"/>
  <c r="AJ33" i="7064" s="1"/>
  <c r="AK33" i="7064" s="1"/>
  <c r="AL33" i="7064" s="1"/>
  <c r="AM33" i="7064" s="1"/>
  <c r="AO33" i="7064" s="1"/>
  <c r="D41" i="7064"/>
  <c r="E41" i="7064" s="1"/>
  <c r="F41" i="7064" s="1"/>
  <c r="K74" i="7064"/>
  <c r="L74" i="7064" s="1"/>
  <c r="M74" i="7064" s="1"/>
  <c r="N74" i="7064" s="1"/>
  <c r="O74" i="7064" s="1"/>
  <c r="P74" i="7064" s="1"/>
  <c r="Q74" i="7064" s="1"/>
  <c r="R74" i="7064" s="1"/>
  <c r="S74" i="7064" s="1"/>
  <c r="T74" i="7064" s="1"/>
  <c r="U74" i="7064" s="1"/>
  <c r="V74" i="7064" s="1"/>
  <c r="W74" i="7064" s="1"/>
  <c r="X74" i="7064" s="1"/>
  <c r="Y74" i="7064" s="1"/>
  <c r="Z74" i="7064" s="1"/>
  <c r="AA74" i="7064" s="1"/>
  <c r="AB74" i="7064" s="1"/>
  <c r="AC74" i="7064" s="1"/>
  <c r="AD74" i="7064" s="1"/>
  <c r="AE74" i="7064" s="1"/>
  <c r="AF74" i="7064" s="1"/>
  <c r="AG74" i="7064" s="1"/>
  <c r="AH74" i="7064" s="1"/>
  <c r="AI74" i="7064" s="1"/>
  <c r="AJ74" i="7064" s="1"/>
  <c r="AK74" i="7064" s="1"/>
  <c r="AL74" i="7064" s="1"/>
  <c r="AM74" i="7064" s="1"/>
  <c r="AO74" i="7064" s="1"/>
  <c r="AB57" i="7064"/>
  <c r="AC57" i="7064" s="1"/>
  <c r="AD57" i="7064" s="1"/>
  <c r="AE57" i="7064" s="1"/>
  <c r="AF57" i="7064" s="1"/>
  <c r="AG57" i="7064" s="1"/>
  <c r="AH57" i="7064" s="1"/>
  <c r="AI57" i="7064" s="1"/>
  <c r="AJ57" i="7064" s="1"/>
  <c r="AK57" i="7064" s="1"/>
  <c r="AL57" i="7064" s="1"/>
  <c r="AM57" i="7064" s="1"/>
  <c r="AO57" i="7064" s="1"/>
  <c r="AI10" i="7064"/>
  <c r="AJ10" i="7064" s="1"/>
  <c r="AK10" i="7064" s="1"/>
  <c r="AL10" i="7064" s="1"/>
  <c r="AM10" i="7064" s="1"/>
  <c r="AO10" i="7064" s="1"/>
  <c r="U24" i="7062"/>
  <c r="W24" i="7061"/>
  <c r="T26" i="7059"/>
  <c r="W23" i="7061"/>
  <c r="V24" i="7062"/>
  <c r="P68" i="7066"/>
  <c r="Q68" i="7066" s="1"/>
  <c r="R68" i="7066" s="1"/>
  <c r="S68" i="7066" s="1"/>
  <c r="P69" i="7066"/>
  <c r="Q69" i="7066" s="1"/>
  <c r="R69" i="7066" s="1"/>
  <c r="S69" i="7066" s="1"/>
  <c r="P70" i="7066"/>
  <c r="Q70" i="7066" s="1"/>
  <c r="R70" i="7066" s="1"/>
  <c r="S70" i="7066" s="1"/>
  <c r="T70" i="7066" s="1"/>
  <c r="U70" i="7066" s="1"/>
  <c r="V70" i="7066" s="1"/>
  <c r="W70" i="7066" s="1"/>
  <c r="X70" i="7066" s="1"/>
  <c r="Y70" i="7066" s="1"/>
  <c r="Z70" i="7066" s="1"/>
  <c r="AA70" i="7066" s="1"/>
  <c r="AB70" i="7066" s="1"/>
  <c r="AC70" i="7066" s="1"/>
  <c r="AD70" i="7066" s="1"/>
  <c r="AE70" i="7066" s="1"/>
  <c r="AF70" i="7066" s="1"/>
  <c r="AG70" i="7066" s="1"/>
  <c r="AH70" i="7066" s="1"/>
  <c r="AI70" i="7066" s="1"/>
  <c r="AJ70" i="7066" s="1"/>
  <c r="AK70" i="7066" s="1"/>
  <c r="AL70" i="7066" s="1"/>
  <c r="AM70" i="7066" s="1"/>
  <c r="AO70" i="7066" s="1"/>
  <c r="AL49" i="7062"/>
  <c r="AM49" i="7062" s="1"/>
  <c r="H39" i="7060"/>
  <c r="AE15" i="7060"/>
  <c r="U30" i="7066"/>
  <c r="V30" i="7066" s="1"/>
  <c r="W30" i="7066" s="1"/>
  <c r="X30" i="7066" s="1"/>
  <c r="Y30" i="7066" s="1"/>
  <c r="Z30" i="7066" s="1"/>
  <c r="AA30" i="7066" s="1"/>
  <c r="AB30" i="7066" s="1"/>
  <c r="AC30" i="7066" s="1"/>
  <c r="AD30" i="7066" s="1"/>
  <c r="AE30" i="7066" s="1"/>
  <c r="AF30" i="7066" s="1"/>
  <c r="AG30" i="7066" s="1"/>
  <c r="AH30" i="7066" s="1"/>
  <c r="AI30" i="7066" s="1"/>
  <c r="AJ30" i="7066" s="1"/>
  <c r="AK30" i="7066" s="1"/>
  <c r="AL30" i="7066" s="1"/>
  <c r="AM30" i="7066" s="1"/>
  <c r="AO30" i="7066" s="1"/>
  <c r="N72" i="7060"/>
  <c r="AK10" i="7060"/>
  <c r="AI9" i="7068"/>
  <c r="AJ9" i="7068" s="1"/>
  <c r="AK9" i="7068" s="1"/>
  <c r="AL9" i="7068" s="1"/>
  <c r="AM9" i="7068" s="1"/>
  <c r="Z20" i="7061"/>
  <c r="D80" i="7065"/>
  <c r="E80" i="7065" s="1"/>
  <c r="F80" i="7065" s="1"/>
  <c r="G80" i="7065" s="1"/>
  <c r="H80" i="7065" s="1"/>
  <c r="I80" i="7065" s="1"/>
  <c r="J80" i="7065" s="1"/>
  <c r="K80" i="7065" s="1"/>
  <c r="L80" i="7065" s="1"/>
  <c r="M80" i="7065" s="1"/>
  <c r="N80" i="7065" s="1"/>
  <c r="O80" i="7065" s="1"/>
  <c r="P80" i="7065" s="1"/>
  <c r="Q80" i="7065" s="1"/>
  <c r="R80" i="7065" s="1"/>
  <c r="S80" i="7065" s="1"/>
  <c r="T80" i="7065" s="1"/>
  <c r="U80" i="7065" s="1"/>
  <c r="V80" i="7065" s="1"/>
  <c r="W80" i="7065" s="1"/>
  <c r="X80" i="7065" s="1"/>
  <c r="Y80" i="7065" s="1"/>
  <c r="Z80" i="7065" s="1"/>
  <c r="AA80" i="7065" s="1"/>
  <c r="AB80" i="7065" s="1"/>
  <c r="AC80" i="7065" s="1"/>
  <c r="AD80" i="7065" s="1"/>
  <c r="AE80" i="7065" s="1"/>
  <c r="AF80" i="7065" s="1"/>
  <c r="AG80" i="7065" s="1"/>
  <c r="AH80" i="7065" s="1"/>
  <c r="AI80" i="7065" s="1"/>
  <c r="AJ80" i="7065" s="1"/>
  <c r="AK80" i="7065" s="1"/>
  <c r="AL80" i="7065" s="1"/>
  <c r="AM80" i="7065" s="1"/>
  <c r="AO80" i="7065" s="1"/>
  <c r="D81" i="7065"/>
  <c r="E81" i="7065" s="1"/>
  <c r="F81" i="7065" s="1"/>
  <c r="G81" i="7065" s="1"/>
  <c r="H81" i="7065" s="1"/>
  <c r="I81" i="7065" s="1"/>
  <c r="J81" i="7065" s="1"/>
  <c r="K81" i="7065" s="1"/>
  <c r="L81" i="7065" s="1"/>
  <c r="M81" i="7065" s="1"/>
  <c r="N81" i="7065" s="1"/>
  <c r="O81" i="7065" s="1"/>
  <c r="P81" i="7065" s="1"/>
  <c r="Q81" i="7065" s="1"/>
  <c r="R81" i="7065" s="1"/>
  <c r="S81" i="7065" s="1"/>
  <c r="T81" i="7065" s="1"/>
  <c r="U81" i="7065" s="1"/>
  <c r="V81" i="7065" s="1"/>
  <c r="W81" i="7065" s="1"/>
  <c r="X81" i="7065" s="1"/>
  <c r="Y81" i="7065" s="1"/>
  <c r="Z81" i="7065" s="1"/>
  <c r="AA81" i="7065" s="1"/>
  <c r="AB81" i="7065" s="1"/>
  <c r="AC81" i="7065" s="1"/>
  <c r="AD81" i="7065" s="1"/>
  <c r="AE81" i="7065" s="1"/>
  <c r="AF81" i="7065" s="1"/>
  <c r="AG81" i="7065" s="1"/>
  <c r="AH81" i="7065" s="1"/>
  <c r="AI81" i="7065" s="1"/>
  <c r="AJ81" i="7065" s="1"/>
  <c r="AK81" i="7065" s="1"/>
  <c r="AL81" i="7065" s="1"/>
  <c r="AM81" i="7065" s="1"/>
  <c r="AO81" i="7065" s="1"/>
  <c r="AN42" i="7065"/>
  <c r="AI9" i="7065"/>
  <c r="AJ9" i="7065" s="1"/>
  <c r="AK9" i="7065" s="1"/>
  <c r="AL9" i="7065" s="1"/>
  <c r="AM9" i="7065" s="1"/>
  <c r="AO9" i="7065" s="1"/>
  <c r="AI10" i="7065"/>
  <c r="AJ10" i="7065" s="1"/>
  <c r="AK10" i="7065" s="1"/>
  <c r="AL10" i="7065" s="1"/>
  <c r="AM10" i="7065" s="1"/>
  <c r="AO10" i="7065" s="1"/>
  <c r="AI11" i="7065"/>
  <c r="AJ11" i="7065" s="1"/>
  <c r="AK11" i="7065" s="1"/>
  <c r="AL11" i="7065" s="1"/>
  <c r="AM11" i="7065" s="1"/>
  <c r="AO11" i="7065" s="1"/>
  <c r="AL47" i="7060"/>
  <c r="AM47" i="7060" s="1"/>
  <c r="AO47" i="7060" s="1"/>
  <c r="V63" i="7066"/>
  <c r="W63" i="7066" s="1"/>
  <c r="X63" i="7066" s="1"/>
  <c r="Y63" i="7066" s="1"/>
  <c r="Z63" i="7066" s="1"/>
  <c r="AA63" i="7066" s="1"/>
  <c r="AB63" i="7066" s="1"/>
  <c r="AC63" i="7066" s="1"/>
  <c r="AD63" i="7066" s="1"/>
  <c r="AE63" i="7066" s="1"/>
  <c r="AF63" i="7066" s="1"/>
  <c r="AG63" i="7066" s="1"/>
  <c r="AH63" i="7066" s="1"/>
  <c r="AI63" i="7066" s="1"/>
  <c r="AJ63" i="7066" s="1"/>
  <c r="AK63" i="7066" s="1"/>
  <c r="AL63" i="7066" s="1"/>
  <c r="AM63" i="7066" s="1"/>
  <c r="AO63" i="7066" s="1"/>
  <c r="AN42" i="7066"/>
  <c r="F41" i="7066"/>
  <c r="G41" i="7066" s="1"/>
  <c r="H41" i="7066" s="1"/>
  <c r="Z58" i="7075"/>
  <c r="AA58" i="7075" s="1"/>
  <c r="AB58" i="7075" s="1"/>
  <c r="AC58" i="7075" s="1"/>
  <c r="AD58" i="7075" s="1"/>
  <c r="AE58" i="7075" s="1"/>
  <c r="AF58" i="7075" s="1"/>
  <c r="AG58" i="7075" s="1"/>
  <c r="AH58" i="7075" s="1"/>
  <c r="AI58" i="7075" s="1"/>
  <c r="AJ58" i="7075" s="1"/>
  <c r="AK58" i="7075" s="1"/>
  <c r="AL58" i="7075" s="1"/>
  <c r="AM58" i="7075" s="1"/>
  <c r="Z59" i="7075"/>
  <c r="AA59" i="7075" s="1"/>
  <c r="AB59" i="7075" s="1"/>
  <c r="AC59" i="7075" s="1"/>
  <c r="AD59" i="7075" s="1"/>
  <c r="AE59" i="7075" s="1"/>
  <c r="AF59" i="7075" s="1"/>
  <c r="AG59" i="7075" s="1"/>
  <c r="AH59" i="7075" s="1"/>
  <c r="AI59" i="7075" s="1"/>
  <c r="AJ59" i="7075" s="1"/>
  <c r="AK59" i="7075" s="1"/>
  <c r="AL59" i="7075" s="1"/>
  <c r="AM59" i="7075" s="1"/>
  <c r="R66" i="7075"/>
  <c r="S66" i="7075" s="1"/>
  <c r="R67" i="7075"/>
  <c r="S67" i="7075" s="1"/>
  <c r="T67" i="7075" s="1"/>
  <c r="U67" i="7075" s="1"/>
  <c r="V67" i="7075" s="1"/>
  <c r="W67" i="7075" s="1"/>
  <c r="X67" i="7075" s="1"/>
  <c r="Y67" i="7075" s="1"/>
  <c r="Z67" i="7075" s="1"/>
  <c r="AA67" i="7075" s="1"/>
  <c r="AB67" i="7075" s="1"/>
  <c r="AC67" i="7075" s="1"/>
  <c r="AD67" i="7075" s="1"/>
  <c r="AE67" i="7075" s="1"/>
  <c r="AF67" i="7075" s="1"/>
  <c r="AG67" i="7075" s="1"/>
  <c r="AH67" i="7075" s="1"/>
  <c r="AI67" i="7075" s="1"/>
  <c r="AJ67" i="7075" s="1"/>
  <c r="AK67" i="7075" s="1"/>
  <c r="AL67" i="7075" s="1"/>
  <c r="AM67" i="7075" s="1"/>
  <c r="J74" i="7075"/>
  <c r="K74" i="7075" s="1"/>
  <c r="L74" i="7075" s="1"/>
  <c r="M74" i="7075" s="1"/>
  <c r="N74" i="7075" s="1"/>
  <c r="O74" i="7075" s="1"/>
  <c r="P74" i="7075" s="1"/>
  <c r="Q74" i="7075" s="1"/>
  <c r="R74" i="7075" s="1"/>
  <c r="S74" i="7075" s="1"/>
  <c r="T74" i="7075" s="1"/>
  <c r="U74" i="7075" s="1"/>
  <c r="V74" i="7075" s="1"/>
  <c r="W74" i="7075" s="1"/>
  <c r="X74" i="7075" s="1"/>
  <c r="Y74" i="7075" s="1"/>
  <c r="Z74" i="7075" s="1"/>
  <c r="AA74" i="7075" s="1"/>
  <c r="AB74" i="7075" s="1"/>
  <c r="AC74" i="7075" s="1"/>
  <c r="AD74" i="7075" s="1"/>
  <c r="AE74" i="7075" s="1"/>
  <c r="AF74" i="7075" s="1"/>
  <c r="AG74" i="7075" s="1"/>
  <c r="AH74" i="7075" s="1"/>
  <c r="AI74" i="7075" s="1"/>
  <c r="AJ74" i="7075" s="1"/>
  <c r="AK74" i="7075" s="1"/>
  <c r="AL74" i="7075" s="1"/>
  <c r="AM74" i="7075" s="1"/>
  <c r="J75" i="7075"/>
  <c r="K75" i="7075" s="1"/>
  <c r="L75" i="7075" s="1"/>
  <c r="M75" i="7075" s="1"/>
  <c r="N75" i="7075" s="1"/>
  <c r="O75" i="7075" s="1"/>
  <c r="P75" i="7075" s="1"/>
  <c r="Q75" i="7075" s="1"/>
  <c r="R75" i="7075" s="1"/>
  <c r="S75" i="7075" s="1"/>
  <c r="T75" i="7075" s="1"/>
  <c r="U75" i="7075" s="1"/>
  <c r="V75" i="7075" s="1"/>
  <c r="W75" i="7075" s="1"/>
  <c r="X75" i="7075" s="1"/>
  <c r="Y75" i="7075" s="1"/>
  <c r="Z75" i="7075" s="1"/>
  <c r="AA75" i="7075" s="1"/>
  <c r="AB75" i="7075" s="1"/>
  <c r="AC75" i="7075" s="1"/>
  <c r="AD75" i="7075" s="1"/>
  <c r="AE75" i="7075" s="1"/>
  <c r="AF75" i="7075" s="1"/>
  <c r="AG75" i="7075" s="1"/>
  <c r="AH75" i="7075" s="1"/>
  <c r="AI75" i="7075" s="1"/>
  <c r="AJ75" i="7075" s="1"/>
  <c r="AK75" i="7075" s="1"/>
  <c r="AL75" i="7075" s="1"/>
  <c r="AM75" i="7075" s="1"/>
  <c r="AC55" i="7075"/>
  <c r="AC56" i="7075"/>
  <c r="AD56" i="7075" s="1"/>
  <c r="AE56" i="7075" s="1"/>
  <c r="AF56" i="7075" s="1"/>
  <c r="AG56" i="7075" s="1"/>
  <c r="AH56" i="7075" s="1"/>
  <c r="AI56" i="7075" s="1"/>
  <c r="AJ56" i="7075" s="1"/>
  <c r="AK56" i="7075" s="1"/>
  <c r="AL56" i="7075" s="1"/>
  <c r="AM56" i="7075" s="1"/>
  <c r="K33" i="7076"/>
  <c r="L33" i="7076" s="1"/>
  <c r="M33" i="7076" s="1"/>
  <c r="N33" i="7076" s="1"/>
  <c r="O33" i="7076" s="1"/>
  <c r="P33" i="7076" s="1"/>
  <c r="Q33" i="7076" s="1"/>
  <c r="R33" i="7076" s="1"/>
  <c r="S33" i="7076" s="1"/>
  <c r="T33" i="7076" s="1"/>
  <c r="U33" i="7076" s="1"/>
  <c r="V33" i="7076" s="1"/>
  <c r="W33" i="7076" s="1"/>
  <c r="X33" i="7076" s="1"/>
  <c r="Y33" i="7076" s="1"/>
  <c r="Z33" i="7076" s="1"/>
  <c r="AA33" i="7076" s="1"/>
  <c r="AB33" i="7076" s="1"/>
  <c r="AC33" i="7076" s="1"/>
  <c r="AD33" i="7076" s="1"/>
  <c r="AE33" i="7076" s="1"/>
  <c r="AF33" i="7076" s="1"/>
  <c r="AG33" i="7076" s="1"/>
  <c r="AH33" i="7076" s="1"/>
  <c r="AI33" i="7076" s="1"/>
  <c r="AJ33" i="7076" s="1"/>
  <c r="AK33" i="7076" s="1"/>
  <c r="AL33" i="7076" s="1"/>
  <c r="AM33" i="7076" s="1"/>
  <c r="K34" i="7076"/>
  <c r="L34" i="7076" s="1"/>
  <c r="M34" i="7076" s="1"/>
  <c r="N34" i="7076" s="1"/>
  <c r="O34" i="7076" s="1"/>
  <c r="P34" i="7076" s="1"/>
  <c r="Q34" i="7076" s="1"/>
  <c r="R34" i="7076" s="1"/>
  <c r="S34" i="7076" s="1"/>
  <c r="T34" i="7076" s="1"/>
  <c r="U34" i="7076" s="1"/>
  <c r="V34" i="7076" s="1"/>
  <c r="W34" i="7076" s="1"/>
  <c r="X34" i="7076" s="1"/>
  <c r="Y34" i="7076" s="1"/>
  <c r="Z34" i="7076" s="1"/>
  <c r="AA34" i="7076" s="1"/>
  <c r="AB34" i="7076" s="1"/>
  <c r="AC34" i="7076" s="1"/>
  <c r="AD34" i="7076" s="1"/>
  <c r="AE34" i="7076" s="1"/>
  <c r="AF34" i="7076" s="1"/>
  <c r="AG34" i="7076" s="1"/>
  <c r="AH34" i="7076" s="1"/>
  <c r="AI34" i="7076" s="1"/>
  <c r="AJ34" i="7076" s="1"/>
  <c r="AK34" i="7076" s="1"/>
  <c r="AL34" i="7076" s="1"/>
  <c r="AM34" i="7076" s="1"/>
  <c r="AA18" i="7077"/>
  <c r="AB18" i="7077" s="1"/>
  <c r="AC18" i="7077" s="1"/>
  <c r="AD18" i="7077" s="1"/>
  <c r="AE18" i="7077" s="1"/>
  <c r="AF18" i="7077" s="1"/>
  <c r="AG18" i="7077" s="1"/>
  <c r="AH18" i="7077" s="1"/>
  <c r="AI18" i="7077" s="1"/>
  <c r="AJ18" i="7077" s="1"/>
  <c r="AK18" i="7077" s="1"/>
  <c r="AL18" i="7077" s="1"/>
  <c r="AM18" i="7077" s="1"/>
  <c r="AA17" i="7077"/>
  <c r="AB17" i="7077" s="1"/>
  <c r="AC17" i="7077" s="1"/>
  <c r="AD17" i="7077" s="1"/>
  <c r="AE17" i="7077" s="1"/>
  <c r="AF17" i="7077" s="1"/>
  <c r="AG17" i="7077" s="1"/>
  <c r="AH17" i="7077" s="1"/>
  <c r="AI17" i="7077" s="1"/>
  <c r="AJ17" i="7077" s="1"/>
  <c r="AK17" i="7077" s="1"/>
  <c r="AL17" i="7077" s="1"/>
  <c r="AM17" i="7077" s="1"/>
  <c r="AI9" i="7078"/>
  <c r="AI10" i="7078"/>
  <c r="Y71" i="7067"/>
  <c r="Z71" i="7067" s="1"/>
  <c r="AA71" i="7067" s="1"/>
  <c r="AB71" i="7067" s="1"/>
  <c r="AC71" i="7067" s="1"/>
  <c r="AD71" i="7067" s="1"/>
  <c r="AE71" i="7067" s="1"/>
  <c r="AF71" i="7067" s="1"/>
  <c r="AG71" i="7067" s="1"/>
  <c r="AH71" i="7067" s="1"/>
  <c r="AI71" i="7067" s="1"/>
  <c r="AJ71" i="7067" s="1"/>
  <c r="AK71" i="7067" s="1"/>
  <c r="AL71" i="7067" s="1"/>
  <c r="AM71" i="7067" s="1"/>
  <c r="X60" i="7067"/>
  <c r="Y60" i="7067" s="1"/>
  <c r="Z60" i="7067" s="1"/>
  <c r="AA60" i="7067" s="1"/>
  <c r="AB60" i="7067" s="1"/>
  <c r="AC60" i="7067" s="1"/>
  <c r="AD60" i="7067" s="1"/>
  <c r="AE60" i="7067" s="1"/>
  <c r="AF60" i="7067" s="1"/>
  <c r="AG60" i="7067" s="1"/>
  <c r="AH60" i="7067" s="1"/>
  <c r="AI60" i="7067" s="1"/>
  <c r="AJ60" i="7067" s="1"/>
  <c r="AK60" i="7067" s="1"/>
  <c r="AL60" i="7067" s="1"/>
  <c r="AM60" i="7067" s="1"/>
  <c r="X62" i="7067"/>
  <c r="Y62" i="7067" s="1"/>
  <c r="Z62" i="7067" s="1"/>
  <c r="AA62" i="7067" s="1"/>
  <c r="AB62" i="7067" s="1"/>
  <c r="AC62" i="7067" s="1"/>
  <c r="AD62" i="7067" s="1"/>
  <c r="AE62" i="7067" s="1"/>
  <c r="AF62" i="7067" s="1"/>
  <c r="AG62" i="7067" s="1"/>
  <c r="AH62" i="7067" s="1"/>
  <c r="AI62" i="7067" s="1"/>
  <c r="AJ62" i="7067" s="1"/>
  <c r="AK62" i="7067" s="1"/>
  <c r="AL62" i="7067" s="1"/>
  <c r="AM62" i="7067" s="1"/>
  <c r="X61" i="7067"/>
  <c r="Y61" i="7067" s="1"/>
  <c r="Z61" i="7067" s="1"/>
  <c r="AA61" i="7067" s="1"/>
  <c r="AB61" i="7067" s="1"/>
  <c r="AC61" i="7067" s="1"/>
  <c r="AD61" i="7067" s="1"/>
  <c r="AE61" i="7067" s="1"/>
  <c r="AF61" i="7067" s="1"/>
  <c r="AG61" i="7067" s="1"/>
  <c r="AH61" i="7067" s="1"/>
  <c r="AI61" i="7067" s="1"/>
  <c r="AJ61" i="7067" s="1"/>
  <c r="AK61" i="7067" s="1"/>
  <c r="AL61" i="7067" s="1"/>
  <c r="AM61" i="7067" s="1"/>
  <c r="D80" i="7067"/>
  <c r="E80" i="7067" s="1"/>
  <c r="F80" i="7067" s="1"/>
  <c r="G80" i="7067" s="1"/>
  <c r="H80" i="7067" s="1"/>
  <c r="I80" i="7067" s="1"/>
  <c r="J80" i="7067" s="1"/>
  <c r="K80" i="7067" s="1"/>
  <c r="L80" i="7067" s="1"/>
  <c r="M80" i="7067" s="1"/>
  <c r="N80" i="7067" s="1"/>
  <c r="O80" i="7067" s="1"/>
  <c r="P80" i="7067" s="1"/>
  <c r="Q80" i="7067" s="1"/>
  <c r="R80" i="7067" s="1"/>
  <c r="S80" i="7067" s="1"/>
  <c r="T80" i="7067" s="1"/>
  <c r="U80" i="7067" s="1"/>
  <c r="V80" i="7067" s="1"/>
  <c r="W80" i="7067" s="1"/>
  <c r="X80" i="7067" s="1"/>
  <c r="Y80" i="7067" s="1"/>
  <c r="Z80" i="7067" s="1"/>
  <c r="AA80" i="7067" s="1"/>
  <c r="AB80" i="7067" s="1"/>
  <c r="AC80" i="7067" s="1"/>
  <c r="AD80" i="7067" s="1"/>
  <c r="AE80" i="7067" s="1"/>
  <c r="AF80" i="7067" s="1"/>
  <c r="AG80" i="7067" s="1"/>
  <c r="AH80" i="7067" s="1"/>
  <c r="AI80" i="7067" s="1"/>
  <c r="AJ80" i="7067" s="1"/>
  <c r="AK80" i="7067" s="1"/>
  <c r="AL80" i="7067" s="1"/>
  <c r="AM80" i="7067" s="1"/>
  <c r="D81" i="7067"/>
  <c r="E81" i="7067" s="1"/>
  <c r="F81" i="7067" s="1"/>
  <c r="G81" i="7067" s="1"/>
  <c r="H81" i="7067" s="1"/>
  <c r="I81" i="7067" s="1"/>
  <c r="J81" i="7067" s="1"/>
  <c r="K81" i="7067" s="1"/>
  <c r="L81" i="7067" s="1"/>
  <c r="M81" i="7067" s="1"/>
  <c r="N81" i="7067" s="1"/>
  <c r="O81" i="7067" s="1"/>
  <c r="P81" i="7067" s="1"/>
  <c r="Q81" i="7067" s="1"/>
  <c r="R81" i="7067" s="1"/>
  <c r="S81" i="7067" s="1"/>
  <c r="T81" i="7067" s="1"/>
  <c r="U81" i="7067" s="1"/>
  <c r="V81" i="7067" s="1"/>
  <c r="W81" i="7067" s="1"/>
  <c r="X81" i="7067" s="1"/>
  <c r="Y81" i="7067" s="1"/>
  <c r="Z81" i="7067" s="1"/>
  <c r="AA81" i="7067" s="1"/>
  <c r="AB81" i="7067" s="1"/>
  <c r="AC81" i="7067" s="1"/>
  <c r="AD81" i="7067" s="1"/>
  <c r="AE81" i="7067" s="1"/>
  <c r="AF81" i="7067" s="1"/>
  <c r="AG81" i="7067" s="1"/>
  <c r="AH81" i="7067" s="1"/>
  <c r="AI81" i="7067" s="1"/>
  <c r="AJ81" i="7067" s="1"/>
  <c r="AK81" i="7067" s="1"/>
  <c r="AL81" i="7067" s="1"/>
  <c r="AM81" i="7067" s="1"/>
  <c r="AA18" i="7059"/>
  <c r="AA17" i="7059"/>
  <c r="P29" i="7060"/>
  <c r="N37" i="7066"/>
  <c r="O37" i="7066" s="1"/>
  <c r="P37" i="7066" s="1"/>
  <c r="Q37" i="7066" s="1"/>
  <c r="R37" i="7066" s="1"/>
  <c r="S37" i="7066" s="1"/>
  <c r="T37" i="7066" s="1"/>
  <c r="U37" i="7066" s="1"/>
  <c r="V37" i="7066" s="1"/>
  <c r="W37" i="7066" s="1"/>
  <c r="X37" i="7066" s="1"/>
  <c r="Y37" i="7066" s="1"/>
  <c r="Z37" i="7066" s="1"/>
  <c r="AA37" i="7066" s="1"/>
  <c r="AB37" i="7066" s="1"/>
  <c r="AC37" i="7066" s="1"/>
  <c r="AD37" i="7066" s="1"/>
  <c r="AE37" i="7066" s="1"/>
  <c r="AF37" i="7066" s="1"/>
  <c r="AG37" i="7066" s="1"/>
  <c r="AH37" i="7066" s="1"/>
  <c r="AI37" i="7066" s="1"/>
  <c r="AJ37" i="7066" s="1"/>
  <c r="AK37" i="7066" s="1"/>
  <c r="AL37" i="7066" s="1"/>
  <c r="AM37" i="7066" s="1"/>
  <c r="AO37" i="7066" s="1"/>
  <c r="AI36" i="7068"/>
  <c r="AJ36" i="7068" s="1"/>
  <c r="AK36" i="7068" s="1"/>
  <c r="AL36" i="7068" s="1"/>
  <c r="AM36" i="7068" s="1"/>
  <c r="P72" i="7066"/>
  <c r="Q72" i="7066" s="1"/>
  <c r="R72" i="7066" s="1"/>
  <c r="S72" i="7066" s="1"/>
  <c r="T72" i="7066" s="1"/>
  <c r="U72" i="7066" s="1"/>
  <c r="V72" i="7066" s="1"/>
  <c r="W72" i="7066" s="1"/>
  <c r="X72" i="7066" s="1"/>
  <c r="Y72" i="7066" s="1"/>
  <c r="Z72" i="7066" s="1"/>
  <c r="AA72" i="7066" s="1"/>
  <c r="AB72" i="7066" s="1"/>
  <c r="AC72" i="7066" s="1"/>
  <c r="AD72" i="7066" s="1"/>
  <c r="AE72" i="7066" s="1"/>
  <c r="AF72" i="7066" s="1"/>
  <c r="AG72" i="7066" s="1"/>
  <c r="AH72" i="7066" s="1"/>
  <c r="AI72" i="7066" s="1"/>
  <c r="AJ72" i="7066" s="1"/>
  <c r="AK72" i="7066" s="1"/>
  <c r="AL72" i="7066" s="1"/>
  <c r="AM72" i="7066" s="1"/>
  <c r="AO72" i="7066" s="1"/>
  <c r="AD56" i="7060"/>
  <c r="AJ51" i="7060"/>
  <c r="AI34" i="7065"/>
  <c r="AJ34" i="7065" s="1"/>
  <c r="AK34" i="7065" s="1"/>
  <c r="AL34" i="7065" s="1"/>
  <c r="AM34" i="7065" s="1"/>
  <c r="AO34" i="7065" s="1"/>
  <c r="AE54" i="7066"/>
  <c r="AF54" i="7066" s="1"/>
  <c r="AG54" i="7066" s="1"/>
  <c r="AH54" i="7066" s="1"/>
  <c r="AI54" i="7066" s="1"/>
  <c r="AJ54" i="7066" s="1"/>
  <c r="AK54" i="7066" s="1"/>
  <c r="AL54" i="7066" s="1"/>
  <c r="AM54" i="7066" s="1"/>
  <c r="AO54" i="7066" s="1"/>
  <c r="P73" i="7066"/>
  <c r="Q73" i="7066" s="1"/>
  <c r="R73" i="7066" s="1"/>
  <c r="S73" i="7066" s="1"/>
  <c r="AG13" i="7060"/>
  <c r="N36" i="7066"/>
  <c r="O36" i="7066" s="1"/>
  <c r="P36" i="7066" s="1"/>
  <c r="Q36" i="7066" s="1"/>
  <c r="R36" i="7066" s="1"/>
  <c r="S36" i="7066" s="1"/>
  <c r="T36" i="7066" s="1"/>
  <c r="U36" i="7066" s="1"/>
  <c r="V36" i="7066" s="1"/>
  <c r="W36" i="7066" s="1"/>
  <c r="X36" i="7066" s="1"/>
  <c r="Y36" i="7066" s="1"/>
  <c r="Z36" i="7066" s="1"/>
  <c r="AA36" i="7066" s="1"/>
  <c r="AB36" i="7066" s="1"/>
  <c r="AC36" i="7066" s="1"/>
  <c r="AD36" i="7066" s="1"/>
  <c r="AE36" i="7066" s="1"/>
  <c r="AF36" i="7066" s="1"/>
  <c r="AG36" i="7066" s="1"/>
  <c r="AH36" i="7066" s="1"/>
  <c r="AI36" i="7066" s="1"/>
  <c r="AJ36" i="7066" s="1"/>
  <c r="AK36" i="7066" s="1"/>
  <c r="AL36" i="7066" s="1"/>
  <c r="AM36" i="7066" s="1"/>
  <c r="AO36" i="7066" s="1"/>
  <c r="V64" i="7070"/>
  <c r="W64" i="7070" s="1"/>
  <c r="X64" i="7070" s="1"/>
  <c r="Y64" i="7070" s="1"/>
  <c r="Z64" i="7070" s="1"/>
  <c r="AA64" i="7070" s="1"/>
  <c r="V62" i="7070"/>
  <c r="W62" i="7070" s="1"/>
  <c r="X62" i="7070" s="1"/>
  <c r="Y62" i="7070" s="1"/>
  <c r="Z62" i="7070" s="1"/>
  <c r="AA62" i="7070" s="1"/>
  <c r="AI14" i="7065"/>
  <c r="AJ14" i="7065" s="1"/>
  <c r="AK14" i="7065" s="1"/>
  <c r="AL14" i="7065" s="1"/>
  <c r="AM14" i="7065" s="1"/>
  <c r="AO14" i="7065" s="1"/>
  <c r="AI23" i="7065"/>
  <c r="AJ23" i="7065" s="1"/>
  <c r="AK23" i="7065" s="1"/>
  <c r="AL23" i="7065" s="1"/>
  <c r="AM23" i="7065" s="1"/>
  <c r="AO23" i="7065" s="1"/>
  <c r="N35" i="7066"/>
  <c r="O35" i="7066" s="1"/>
  <c r="P35" i="7066" s="1"/>
  <c r="Q35" i="7066" s="1"/>
  <c r="R35" i="7066" s="1"/>
  <c r="S35" i="7066" s="1"/>
  <c r="T35" i="7066" s="1"/>
  <c r="U35" i="7066" s="1"/>
  <c r="V35" i="7066" s="1"/>
  <c r="W35" i="7066" s="1"/>
  <c r="X35" i="7066" s="1"/>
  <c r="Y35" i="7066" s="1"/>
  <c r="Z35" i="7066" s="1"/>
  <c r="AA35" i="7066" s="1"/>
  <c r="AB35" i="7066" s="1"/>
  <c r="AC35" i="7066" s="1"/>
  <c r="AD35" i="7066" s="1"/>
  <c r="AE35" i="7066" s="1"/>
  <c r="AF35" i="7066" s="1"/>
  <c r="AG35" i="7066" s="1"/>
  <c r="AH35" i="7066" s="1"/>
  <c r="AI35" i="7066" s="1"/>
  <c r="AJ35" i="7066" s="1"/>
  <c r="AK35" i="7066" s="1"/>
  <c r="AL35" i="7066" s="1"/>
  <c r="AM35" i="7066" s="1"/>
  <c r="AO35" i="7066" s="1"/>
  <c r="R72" i="7076"/>
  <c r="S72" i="7076" s="1"/>
  <c r="T72" i="7076" s="1"/>
  <c r="U72" i="7076" s="1"/>
  <c r="V72" i="7076" s="1"/>
  <c r="W72" i="7076" s="1"/>
  <c r="X72" i="7076" s="1"/>
  <c r="Y72" i="7076" s="1"/>
  <c r="Z72" i="7076" s="1"/>
  <c r="AA72" i="7076" s="1"/>
  <c r="AB72" i="7076" s="1"/>
  <c r="AC72" i="7076" s="1"/>
  <c r="AD72" i="7076" s="1"/>
  <c r="AE72" i="7076" s="1"/>
  <c r="AF72" i="7076" s="1"/>
  <c r="AG72" i="7076" s="1"/>
  <c r="AH72" i="7076" s="1"/>
  <c r="K37" i="7076"/>
  <c r="L37" i="7076" s="1"/>
  <c r="M37" i="7076" s="1"/>
  <c r="N37" i="7076" s="1"/>
  <c r="O37" i="7076" s="1"/>
  <c r="P37" i="7076" s="1"/>
  <c r="Q37" i="7076" s="1"/>
  <c r="R37" i="7076" s="1"/>
  <c r="S37" i="7076" s="1"/>
  <c r="T37" i="7076" s="1"/>
  <c r="U37" i="7076" s="1"/>
  <c r="V37" i="7076" s="1"/>
  <c r="W37" i="7076" s="1"/>
  <c r="X37" i="7076" s="1"/>
  <c r="Y37" i="7076" s="1"/>
  <c r="Z37" i="7076" s="1"/>
  <c r="AA37" i="7076" s="1"/>
  <c r="AB37" i="7076" s="1"/>
  <c r="AC37" i="7076" s="1"/>
  <c r="AD37" i="7076" s="1"/>
  <c r="AE37" i="7076" s="1"/>
  <c r="AF37" i="7076" s="1"/>
  <c r="AG37" i="7076" s="1"/>
  <c r="AH37" i="7076" s="1"/>
  <c r="AI37" i="7076" s="1"/>
  <c r="AJ37" i="7076" s="1"/>
  <c r="AK37" i="7076" s="1"/>
  <c r="AL37" i="7076" s="1"/>
  <c r="AM37" i="7076" s="1"/>
  <c r="U27" i="7066"/>
  <c r="V27" i="7066" s="1"/>
  <c r="W27" i="7066" s="1"/>
  <c r="X27" i="7066" s="1"/>
  <c r="Y27" i="7066" s="1"/>
  <c r="Z27" i="7066" s="1"/>
  <c r="AA27" i="7066" s="1"/>
  <c r="AB27" i="7066" s="1"/>
  <c r="AC27" i="7066" s="1"/>
  <c r="AD27" i="7066" s="1"/>
  <c r="AE27" i="7066" s="1"/>
  <c r="AF27" i="7066" s="1"/>
  <c r="AG27" i="7066" s="1"/>
  <c r="AH27" i="7066" s="1"/>
  <c r="AI27" i="7066" s="1"/>
  <c r="AJ27" i="7066" s="1"/>
  <c r="AK27" i="7066" s="1"/>
  <c r="AL27" i="7066" s="1"/>
  <c r="AM27" i="7066" s="1"/>
  <c r="AO27" i="7066" s="1"/>
  <c r="AH52" i="7066"/>
  <c r="AI52" i="7066" s="1"/>
  <c r="AJ52" i="7066" s="1"/>
  <c r="AK52" i="7066" s="1"/>
  <c r="AL52" i="7066" s="1"/>
  <c r="AM52" i="7066" s="1"/>
  <c r="AO52" i="7066" s="1"/>
  <c r="AI35" i="7068"/>
  <c r="AJ35" i="7068" s="1"/>
  <c r="AK35" i="7068" s="1"/>
  <c r="AL35" i="7068" s="1"/>
  <c r="AM35" i="7068" s="1"/>
  <c r="AI27" i="7065"/>
  <c r="AJ27" i="7065" s="1"/>
  <c r="AK27" i="7065" s="1"/>
  <c r="AL27" i="7065" s="1"/>
  <c r="AM27" i="7065" s="1"/>
  <c r="AO27" i="7065" s="1"/>
  <c r="AI12" i="7065"/>
  <c r="AJ12" i="7065" s="1"/>
  <c r="AK12" i="7065" s="1"/>
  <c r="AL12" i="7065" s="1"/>
  <c r="T32" i="7076"/>
  <c r="U32" i="7076" s="1"/>
  <c r="V32" i="7076" s="1"/>
  <c r="W32" i="7076" s="1"/>
  <c r="X32" i="7076" s="1"/>
  <c r="Y32" i="7076" s="1"/>
  <c r="Z32" i="7076" s="1"/>
  <c r="AA32" i="7076" s="1"/>
  <c r="AB32" i="7076" s="1"/>
  <c r="AC32" i="7076" s="1"/>
  <c r="AD32" i="7076" s="1"/>
  <c r="AE32" i="7076" s="1"/>
  <c r="AF32" i="7076" s="1"/>
  <c r="AG32" i="7076" s="1"/>
  <c r="AH32" i="7076" s="1"/>
  <c r="AI32" i="7076" s="1"/>
  <c r="AJ32" i="7076" s="1"/>
  <c r="AK32" i="7076" s="1"/>
  <c r="AL32" i="7076" s="1"/>
  <c r="AM32" i="7076" s="1"/>
  <c r="AF14" i="7066"/>
  <c r="AG14" i="7066" s="1"/>
  <c r="AH14" i="7066" s="1"/>
  <c r="AI14" i="7066" s="1"/>
  <c r="AJ14" i="7066" s="1"/>
  <c r="AK14" i="7066" s="1"/>
  <c r="AL14" i="7066" s="1"/>
  <c r="AM14" i="7066" s="1"/>
  <c r="AO14" i="7066" s="1"/>
  <c r="AD16" i="7060"/>
  <c r="AK51" i="7067"/>
  <c r="AL51" i="7067" s="1"/>
  <c r="AM51" i="7067" s="1"/>
  <c r="AO16" i="7063"/>
  <c r="S66" i="7066"/>
  <c r="J80" i="7075"/>
  <c r="K80" i="7075" s="1"/>
  <c r="L80" i="7075" s="1"/>
  <c r="M80" i="7075" s="1"/>
  <c r="N80" i="7075" s="1"/>
  <c r="O80" i="7075" s="1"/>
  <c r="P80" i="7075" s="1"/>
  <c r="Q80" i="7075" s="1"/>
  <c r="R80" i="7075" s="1"/>
  <c r="S80" i="7075" s="1"/>
  <c r="T80" i="7075" s="1"/>
  <c r="U80" i="7075" s="1"/>
  <c r="V80" i="7075" s="1"/>
  <c r="W80" i="7075" s="1"/>
  <c r="X80" i="7075" s="1"/>
  <c r="Y80" i="7075" s="1"/>
  <c r="Z80" i="7075" s="1"/>
  <c r="AA80" i="7075" s="1"/>
  <c r="AB80" i="7075" s="1"/>
  <c r="AC80" i="7075" s="1"/>
  <c r="AD80" i="7075" s="1"/>
  <c r="AE80" i="7075" s="1"/>
  <c r="AF80" i="7075" s="1"/>
  <c r="AG80" i="7075" s="1"/>
  <c r="AH80" i="7075" s="1"/>
  <c r="AI80" i="7075" s="1"/>
  <c r="AJ80" i="7075" s="1"/>
  <c r="AK80" i="7075" s="1"/>
  <c r="AL80" i="7075" s="1"/>
  <c r="AM80" i="7075" s="1"/>
  <c r="R70" i="7075"/>
  <c r="S70" i="7075" s="1"/>
  <c r="T70" i="7075" s="1"/>
  <c r="U70" i="7075" s="1"/>
  <c r="V70" i="7075" s="1"/>
  <c r="W70" i="7075" s="1"/>
  <c r="X70" i="7075" s="1"/>
  <c r="Y70" i="7075" s="1"/>
  <c r="Z70" i="7075" s="1"/>
  <c r="AA70" i="7075" s="1"/>
  <c r="AB70" i="7075" s="1"/>
  <c r="AC70" i="7075" s="1"/>
  <c r="AD70" i="7075" s="1"/>
  <c r="AE70" i="7075" s="1"/>
  <c r="AF70" i="7075" s="1"/>
  <c r="AG70" i="7075" s="1"/>
  <c r="AH70" i="7075" s="1"/>
  <c r="AI70" i="7075" s="1"/>
  <c r="AJ70" i="7075" s="1"/>
  <c r="AK70" i="7075" s="1"/>
  <c r="AL70" i="7075" s="1"/>
  <c r="AM70" i="7075" s="1"/>
  <c r="R75" i="7076"/>
  <c r="S75" i="7076" s="1"/>
  <c r="T75" i="7076" s="1"/>
  <c r="U75" i="7076" s="1"/>
  <c r="V75" i="7076" s="1"/>
  <c r="W75" i="7076" s="1"/>
  <c r="X75" i="7076" s="1"/>
  <c r="Y75" i="7076" s="1"/>
  <c r="Z75" i="7076" s="1"/>
  <c r="AA75" i="7076" s="1"/>
  <c r="AB75" i="7076" s="1"/>
  <c r="AC75" i="7076" s="1"/>
  <c r="AD75" i="7076" s="1"/>
  <c r="AE75" i="7076" s="1"/>
  <c r="AF75" i="7076" s="1"/>
  <c r="AG75" i="7076" s="1"/>
  <c r="AH75" i="7076" s="1"/>
  <c r="X64" i="7067"/>
  <c r="Y64" i="7067" s="1"/>
  <c r="Z64" i="7067" s="1"/>
  <c r="AA64" i="7067" s="1"/>
  <c r="AB64" i="7067" s="1"/>
  <c r="AC64" i="7067" s="1"/>
  <c r="AD64" i="7067" s="1"/>
  <c r="AE64" i="7067" s="1"/>
  <c r="AF64" i="7067" s="1"/>
  <c r="AG64" i="7067" s="1"/>
  <c r="AH64" i="7067" s="1"/>
  <c r="AI64" i="7067" s="1"/>
  <c r="AJ64" i="7067" s="1"/>
  <c r="AK64" i="7067" s="1"/>
  <c r="AL64" i="7067" s="1"/>
  <c r="AM64" i="7067" s="1"/>
  <c r="AA22" i="7077"/>
  <c r="AB22" i="7077" s="1"/>
  <c r="AC22" i="7077" s="1"/>
  <c r="AD22" i="7077" s="1"/>
  <c r="AE22" i="7077" s="1"/>
  <c r="AF22" i="7077" s="1"/>
  <c r="AG22" i="7077" s="1"/>
  <c r="AH22" i="7077" s="1"/>
  <c r="AI22" i="7077" s="1"/>
  <c r="AJ22" i="7077" s="1"/>
  <c r="AK22" i="7077" s="1"/>
  <c r="AL22" i="7077" s="1"/>
  <c r="AM22" i="7077" s="1"/>
  <c r="J41" i="7075"/>
  <c r="K41" i="7075" s="1"/>
  <c r="L41" i="7075" s="1"/>
  <c r="M41" i="7075" s="1"/>
  <c r="N41" i="7075" s="1"/>
  <c r="O41" i="7075" s="1"/>
  <c r="P41" i="7075" s="1"/>
  <c r="Q41" i="7075" s="1"/>
  <c r="R41" i="7075" s="1"/>
  <c r="S41" i="7075" s="1"/>
  <c r="T41" i="7075" s="1"/>
  <c r="U41" i="7075" s="1"/>
  <c r="V41" i="7075" s="1"/>
  <c r="W41" i="7075" s="1"/>
  <c r="X41" i="7075" s="1"/>
  <c r="Y41" i="7075" s="1"/>
  <c r="Z41" i="7075" s="1"/>
  <c r="AA41" i="7075" s="1"/>
  <c r="AB41" i="7075" s="1"/>
  <c r="AC41" i="7075" s="1"/>
  <c r="AD41" i="7075" s="1"/>
  <c r="AE41" i="7075" s="1"/>
  <c r="AF41" i="7075" s="1"/>
  <c r="AG41" i="7075" s="1"/>
  <c r="AH41" i="7075" s="1"/>
  <c r="AI41" i="7075" s="1"/>
  <c r="AJ41" i="7075" s="1"/>
  <c r="AK41" i="7075" s="1"/>
  <c r="AL41" i="7075" s="1"/>
  <c r="AM41" i="7075" s="1"/>
  <c r="X72" i="7067"/>
  <c r="Y72" i="7067" s="1"/>
  <c r="Z72" i="7067" s="1"/>
  <c r="AA72" i="7067" s="1"/>
  <c r="AB72" i="7067" s="1"/>
  <c r="AC72" i="7067" s="1"/>
  <c r="AD72" i="7067" s="1"/>
  <c r="AE72" i="7067" s="1"/>
  <c r="AF72" i="7067" s="1"/>
  <c r="AG72" i="7067" s="1"/>
  <c r="AH72" i="7067" s="1"/>
  <c r="AI72" i="7067" s="1"/>
  <c r="AJ72" i="7067" s="1"/>
  <c r="AK72" i="7067" s="1"/>
  <c r="AL72" i="7067" s="1"/>
  <c r="AM72" i="7067" s="1"/>
  <c r="X63" i="7067"/>
  <c r="Y63" i="7067" s="1"/>
  <c r="Z63" i="7067" s="1"/>
  <c r="AA63" i="7067" s="1"/>
  <c r="AB63" i="7067" s="1"/>
  <c r="AC63" i="7067" s="1"/>
  <c r="AD63" i="7067" s="1"/>
  <c r="AE63" i="7067" s="1"/>
  <c r="AF63" i="7067" s="1"/>
  <c r="AG63" i="7067" s="1"/>
  <c r="AH63" i="7067" s="1"/>
  <c r="AI63" i="7067" s="1"/>
  <c r="AJ63" i="7067" s="1"/>
  <c r="AK63" i="7067" s="1"/>
  <c r="AL63" i="7067" s="1"/>
  <c r="AM63" i="7067" s="1"/>
  <c r="X66" i="7067"/>
  <c r="Y66" i="7067" s="1"/>
  <c r="Z66" i="7067" s="1"/>
  <c r="AA66" i="7067" s="1"/>
  <c r="AB66" i="7067" s="1"/>
  <c r="AC66" i="7067" s="1"/>
  <c r="AD66" i="7067" s="1"/>
  <c r="AE66" i="7067" s="1"/>
  <c r="AF66" i="7067" s="1"/>
  <c r="AG66" i="7067" s="1"/>
  <c r="AH66" i="7067" s="1"/>
  <c r="AI66" i="7067" s="1"/>
  <c r="AJ66" i="7067" s="1"/>
  <c r="AK66" i="7067" s="1"/>
  <c r="AL66" i="7067" s="1"/>
  <c r="AM66" i="7067" s="1"/>
  <c r="N78" i="7065"/>
  <c r="O78" i="7065" s="1"/>
  <c r="P78" i="7065" s="1"/>
  <c r="Q78" i="7065" s="1"/>
  <c r="R78" i="7065" s="1"/>
  <c r="S78" i="7065" s="1"/>
  <c r="T78" i="7065" s="1"/>
  <c r="U78" i="7065" s="1"/>
  <c r="V78" i="7065" s="1"/>
  <c r="W78" i="7065" s="1"/>
  <c r="X78" i="7065" s="1"/>
  <c r="Y78" i="7065" s="1"/>
  <c r="Z78" i="7065" s="1"/>
  <c r="AA78" i="7065" s="1"/>
  <c r="AB78" i="7065" s="1"/>
  <c r="AC78" i="7065" s="1"/>
  <c r="AD78" i="7065" s="1"/>
  <c r="AE78" i="7065" s="1"/>
  <c r="AF78" i="7065" s="1"/>
  <c r="AG78" i="7065" s="1"/>
  <c r="AH78" i="7065" s="1"/>
  <c r="AI78" i="7065" s="1"/>
  <c r="AJ78" i="7065" s="1"/>
  <c r="AK78" i="7065" s="1"/>
  <c r="AL78" i="7065" s="1"/>
  <c r="AM78" i="7065" s="1"/>
  <c r="AO78" i="7065" s="1"/>
  <c r="AA59" i="7065"/>
  <c r="AB59" i="7065" s="1"/>
  <c r="AC59" i="7065" s="1"/>
  <c r="AD59" i="7065" s="1"/>
  <c r="AE59" i="7065" s="1"/>
  <c r="AF59" i="7065" s="1"/>
  <c r="AG59" i="7065" s="1"/>
  <c r="AH59" i="7065" s="1"/>
  <c r="AI59" i="7065" s="1"/>
  <c r="AJ59" i="7065" s="1"/>
  <c r="AK59" i="7065" s="1"/>
  <c r="AL59" i="7065" s="1"/>
  <c r="AM59" i="7065" s="1"/>
  <c r="AO59" i="7065" s="1"/>
  <c r="S67" i="7065"/>
  <c r="T67" i="7065" s="1"/>
  <c r="U67" i="7065" s="1"/>
  <c r="V67" i="7065" s="1"/>
  <c r="W67" i="7065" s="1"/>
  <c r="X67" i="7065" s="1"/>
  <c r="Y67" i="7065" s="1"/>
  <c r="Z67" i="7065" s="1"/>
  <c r="AA67" i="7065" s="1"/>
  <c r="AB67" i="7065" s="1"/>
  <c r="AC67" i="7065" s="1"/>
  <c r="AD67" i="7065" s="1"/>
  <c r="AE67" i="7065" s="1"/>
  <c r="AF67" i="7065" s="1"/>
  <c r="AG67" i="7065" s="1"/>
  <c r="AH67" i="7065" s="1"/>
  <c r="AI67" i="7065" s="1"/>
  <c r="AJ67" i="7065" s="1"/>
  <c r="AK67" i="7065" s="1"/>
  <c r="AL67" i="7065" s="1"/>
  <c r="AM67" i="7065" s="1"/>
  <c r="AO67" i="7065" s="1"/>
  <c r="Y19" i="7065"/>
  <c r="Z19" i="7065" s="1"/>
  <c r="AA19" i="7065" s="1"/>
  <c r="AB19" i="7065" s="1"/>
  <c r="AC19" i="7065" s="1"/>
  <c r="AD19" i="7065" s="1"/>
  <c r="AE19" i="7065" s="1"/>
  <c r="AF19" i="7065" s="1"/>
  <c r="AG19" i="7065" s="1"/>
  <c r="AH19" i="7065" s="1"/>
  <c r="AI19" i="7065" s="1"/>
  <c r="AJ19" i="7065" s="1"/>
  <c r="AK19" i="7065" s="1"/>
  <c r="AL19" i="7065" s="1"/>
  <c r="AM19" i="7065" s="1"/>
  <c r="AO19" i="7065" s="1"/>
  <c r="Y20" i="7065"/>
  <c r="Z20" i="7065" s="1"/>
  <c r="AA20" i="7065" s="1"/>
  <c r="AB20" i="7065" s="1"/>
  <c r="AC20" i="7065" s="1"/>
  <c r="AD20" i="7065" s="1"/>
  <c r="AE20" i="7065" s="1"/>
  <c r="AF20" i="7065" s="1"/>
  <c r="AG20" i="7065" s="1"/>
  <c r="AH20" i="7065" s="1"/>
  <c r="AI20" i="7065" s="1"/>
  <c r="AJ20" i="7065" s="1"/>
  <c r="AK20" i="7065" s="1"/>
  <c r="AL20" i="7065" s="1"/>
  <c r="AM20" i="7065" s="1"/>
  <c r="AO20" i="7065" s="1"/>
  <c r="T25" i="7065"/>
  <c r="U25" i="7065" s="1"/>
  <c r="V25" i="7065" s="1"/>
  <c r="W25" i="7065" s="1"/>
  <c r="X25" i="7065" s="1"/>
  <c r="Y25" i="7065" s="1"/>
  <c r="Z25" i="7065" s="1"/>
  <c r="AA25" i="7065" s="1"/>
  <c r="AB25" i="7065" s="1"/>
  <c r="AC25" i="7065" s="1"/>
  <c r="AD25" i="7065" s="1"/>
  <c r="AE25" i="7065" s="1"/>
  <c r="AF25" i="7065" s="1"/>
  <c r="AG25" i="7065" s="1"/>
  <c r="AH25" i="7065" s="1"/>
  <c r="AI25" i="7065" s="1"/>
  <c r="AJ25" i="7065" s="1"/>
  <c r="AK25" i="7065" s="1"/>
  <c r="AL25" i="7065" s="1"/>
  <c r="AM25" i="7065" s="1"/>
  <c r="AO25" i="7065" s="1"/>
  <c r="Y22" i="7065"/>
  <c r="Z22" i="7065" s="1"/>
  <c r="AA22" i="7065" s="1"/>
  <c r="AB22" i="7065" s="1"/>
  <c r="AC22" i="7065" s="1"/>
  <c r="AD22" i="7065" s="1"/>
  <c r="AE22" i="7065" s="1"/>
  <c r="AF22" i="7065" s="1"/>
  <c r="AG22" i="7065" s="1"/>
  <c r="AH22" i="7065" s="1"/>
  <c r="AI22" i="7065" s="1"/>
  <c r="AJ22" i="7065" s="1"/>
  <c r="AK22" i="7065" s="1"/>
  <c r="AL22" i="7065" s="1"/>
  <c r="AM22" i="7065" s="1"/>
  <c r="AO22" i="7065" s="1"/>
  <c r="AB17" i="7066"/>
  <c r="AD14" i="7075"/>
  <c r="AD16" i="7075"/>
  <c r="AE16" i="7075" s="1"/>
  <c r="AF16" i="7075" s="1"/>
  <c r="AG16" i="7075" s="1"/>
  <c r="AH16" i="7075" s="1"/>
  <c r="AI16" i="7075" s="1"/>
  <c r="AJ16" i="7075" s="1"/>
  <c r="AK16" i="7075" s="1"/>
  <c r="AL16" i="7075" s="1"/>
  <c r="AM16" i="7075" s="1"/>
  <c r="AJ49" i="7060"/>
  <c r="I38" i="7066"/>
  <c r="J38" i="7066" s="1"/>
  <c r="K38" i="7066" s="1"/>
  <c r="L38" i="7066" s="1"/>
  <c r="M38" i="7066" s="1"/>
  <c r="N38" i="7066" s="1"/>
  <c r="O38" i="7066" s="1"/>
  <c r="P38" i="7066" s="1"/>
  <c r="Q38" i="7066" s="1"/>
  <c r="R38" i="7066" s="1"/>
  <c r="S38" i="7066" s="1"/>
  <c r="T38" i="7066" s="1"/>
  <c r="U38" i="7066" s="1"/>
  <c r="V38" i="7066" s="1"/>
  <c r="W38" i="7066" s="1"/>
  <c r="X38" i="7066" s="1"/>
  <c r="Y38" i="7066" s="1"/>
  <c r="Z38" i="7066" s="1"/>
  <c r="AA38" i="7066" s="1"/>
  <c r="AB38" i="7066" s="1"/>
  <c r="AC38" i="7066" s="1"/>
  <c r="AD38" i="7066" s="1"/>
  <c r="AE38" i="7066" s="1"/>
  <c r="AF38" i="7066" s="1"/>
  <c r="AG38" i="7066" s="1"/>
  <c r="AH38" i="7066" s="1"/>
  <c r="AI38" i="7066" s="1"/>
  <c r="AJ38" i="7066" s="1"/>
  <c r="AK38" i="7066" s="1"/>
  <c r="AL38" i="7066" s="1"/>
  <c r="AM38" i="7066" s="1"/>
  <c r="AO38" i="7066" s="1"/>
  <c r="T67" i="7066"/>
  <c r="U67" i="7066" s="1"/>
  <c r="V67" i="7066" s="1"/>
  <c r="W67" i="7066" s="1"/>
  <c r="X67" i="7066" s="1"/>
  <c r="Y67" i="7066" s="1"/>
  <c r="Z67" i="7066" s="1"/>
  <c r="AA67" i="7066" s="1"/>
  <c r="AB67" i="7066" s="1"/>
  <c r="AC67" i="7066" s="1"/>
  <c r="AD67" i="7066" s="1"/>
  <c r="AE67" i="7066" s="1"/>
  <c r="AF67" i="7066" s="1"/>
  <c r="AG67" i="7066" s="1"/>
  <c r="AH67" i="7066" s="1"/>
  <c r="AI67" i="7066" s="1"/>
  <c r="AJ67" i="7066" s="1"/>
  <c r="AK67" i="7066" s="1"/>
  <c r="AL67" i="7066" s="1"/>
  <c r="AM67" i="7066" s="1"/>
  <c r="AO67" i="7066" s="1"/>
  <c r="AI29" i="7068"/>
  <c r="AJ29" i="7068" s="1"/>
  <c r="AK29" i="7068" s="1"/>
  <c r="AL29" i="7068" s="1"/>
  <c r="AM29" i="7068" s="1"/>
  <c r="X69" i="7067"/>
  <c r="Y69" i="7067" s="1"/>
  <c r="Z69" i="7067" s="1"/>
  <c r="AA69" i="7067" s="1"/>
  <c r="AB69" i="7067" s="1"/>
  <c r="AC69" i="7067" s="1"/>
  <c r="AD69" i="7067" s="1"/>
  <c r="AE69" i="7067" s="1"/>
  <c r="AF69" i="7067" s="1"/>
  <c r="AG69" i="7067" s="1"/>
  <c r="AH69" i="7067" s="1"/>
  <c r="AI69" i="7067" s="1"/>
  <c r="AJ69" i="7067" s="1"/>
  <c r="AK69" i="7067" s="1"/>
  <c r="AL69" i="7067" s="1"/>
  <c r="AM69" i="7067" s="1"/>
  <c r="R70" i="7076"/>
  <c r="S70" i="7076" s="1"/>
  <c r="T70" i="7076" s="1"/>
  <c r="U70" i="7076" s="1"/>
  <c r="V70" i="7076" s="1"/>
  <c r="W70" i="7076" s="1"/>
  <c r="X70" i="7076" s="1"/>
  <c r="Y70" i="7076" s="1"/>
  <c r="Z70" i="7076" s="1"/>
  <c r="AA70" i="7076" s="1"/>
  <c r="AB70" i="7076" s="1"/>
  <c r="AC70" i="7076" s="1"/>
  <c r="AD70" i="7076" s="1"/>
  <c r="AE70" i="7076" s="1"/>
  <c r="AF70" i="7076" s="1"/>
  <c r="AG70" i="7076" s="1"/>
  <c r="AH70" i="7076" s="1"/>
  <c r="T31" i="7076"/>
  <c r="U31" i="7076" s="1"/>
  <c r="V31" i="7076" s="1"/>
  <c r="W31" i="7076" s="1"/>
  <c r="X31" i="7076" s="1"/>
  <c r="Y31" i="7076" s="1"/>
  <c r="Z31" i="7076" s="1"/>
  <c r="AA31" i="7076" s="1"/>
  <c r="AB31" i="7076" s="1"/>
  <c r="AC31" i="7076" s="1"/>
  <c r="AD31" i="7076" s="1"/>
  <c r="AE31" i="7076" s="1"/>
  <c r="AF31" i="7076" s="1"/>
  <c r="AG31" i="7076" s="1"/>
  <c r="AH31" i="7076" s="1"/>
  <c r="AI31" i="7076" s="1"/>
  <c r="AJ31" i="7076" s="1"/>
  <c r="AK31" i="7076" s="1"/>
  <c r="AL31" i="7076" s="1"/>
  <c r="AM31" i="7076" s="1"/>
  <c r="V23" i="7074"/>
  <c r="W23" i="7074" s="1"/>
  <c r="X23" i="7074" s="1"/>
  <c r="Y23" i="7074" s="1"/>
  <c r="Z23" i="7074" s="1"/>
  <c r="AA23" i="7074" s="1"/>
  <c r="AB23" i="7074" s="1"/>
  <c r="AC23" i="7074" s="1"/>
  <c r="AD23" i="7074" s="1"/>
  <c r="AE23" i="7074" s="1"/>
  <c r="AF23" i="7074" s="1"/>
  <c r="AG23" i="7074" s="1"/>
  <c r="AH23" i="7074" s="1"/>
  <c r="X67" i="7067"/>
  <c r="Y67" i="7067" s="1"/>
  <c r="Z67" i="7067" s="1"/>
  <c r="AA67" i="7067" s="1"/>
  <c r="AB67" i="7067" s="1"/>
  <c r="AC67" i="7067" s="1"/>
  <c r="AD67" i="7067" s="1"/>
  <c r="AE67" i="7067" s="1"/>
  <c r="AF67" i="7067" s="1"/>
  <c r="AG67" i="7067" s="1"/>
  <c r="AH67" i="7067" s="1"/>
  <c r="AI67" i="7067" s="1"/>
  <c r="AJ67" i="7067" s="1"/>
  <c r="AK67" i="7067" s="1"/>
  <c r="AL67" i="7067" s="1"/>
  <c r="AM67" i="7067" s="1"/>
  <c r="J37" i="7075"/>
  <c r="K37" i="7075" s="1"/>
  <c r="L37" i="7075" s="1"/>
  <c r="M37" i="7075" s="1"/>
  <c r="N37" i="7075" s="1"/>
  <c r="O37" i="7075" s="1"/>
  <c r="P37" i="7075" s="1"/>
  <c r="Q37" i="7075" s="1"/>
  <c r="R37" i="7075" s="1"/>
  <c r="S37" i="7075" s="1"/>
  <c r="T37" i="7075" s="1"/>
  <c r="U37" i="7075" s="1"/>
  <c r="V37" i="7075" s="1"/>
  <c r="W37" i="7075" s="1"/>
  <c r="X37" i="7075" s="1"/>
  <c r="Y37" i="7075" s="1"/>
  <c r="Z37" i="7075" s="1"/>
  <c r="AA37" i="7075" s="1"/>
  <c r="AB37" i="7075" s="1"/>
  <c r="AC37" i="7075" s="1"/>
  <c r="AD37" i="7075" s="1"/>
  <c r="AE37" i="7075" s="1"/>
  <c r="AF37" i="7075" s="1"/>
  <c r="AG37" i="7075" s="1"/>
  <c r="AH37" i="7075" s="1"/>
  <c r="AI37" i="7075" s="1"/>
  <c r="AJ37" i="7075" s="1"/>
  <c r="AK37" i="7075" s="1"/>
  <c r="AL37" i="7075" s="1"/>
  <c r="AM37" i="7075" s="1"/>
  <c r="R72" i="7075"/>
  <c r="S72" i="7075" s="1"/>
  <c r="T72" i="7075" s="1"/>
  <c r="U72" i="7075" s="1"/>
  <c r="V72" i="7075" s="1"/>
  <c r="W72" i="7075" s="1"/>
  <c r="X72" i="7075" s="1"/>
  <c r="Y72" i="7075" s="1"/>
  <c r="Z72" i="7075" s="1"/>
  <c r="AA72" i="7075" s="1"/>
  <c r="AB72" i="7075" s="1"/>
  <c r="AC72" i="7075" s="1"/>
  <c r="AD72" i="7075" s="1"/>
  <c r="AE72" i="7075" s="1"/>
  <c r="AF72" i="7075" s="1"/>
  <c r="AG72" i="7075" s="1"/>
  <c r="AH72" i="7075" s="1"/>
  <c r="AI72" i="7075" s="1"/>
  <c r="AJ72" i="7075" s="1"/>
  <c r="AK72" i="7075" s="1"/>
  <c r="AL72" i="7075" s="1"/>
  <c r="AM72" i="7075" s="1"/>
  <c r="AA21" i="7077"/>
  <c r="AB21" i="7077" s="1"/>
  <c r="AC21" i="7077" s="1"/>
  <c r="AD21" i="7077" s="1"/>
  <c r="AE21" i="7077" s="1"/>
  <c r="AF21" i="7077" s="1"/>
  <c r="AG21" i="7077" s="1"/>
  <c r="AH21" i="7077" s="1"/>
  <c r="AI21" i="7077" s="1"/>
  <c r="AJ21" i="7077" s="1"/>
  <c r="AK21" i="7077" s="1"/>
  <c r="AL21" i="7077" s="1"/>
  <c r="AM21" i="7077" s="1"/>
  <c r="R71" i="7076"/>
  <c r="S71" i="7076" s="1"/>
  <c r="T71" i="7076" s="1"/>
  <c r="U71" i="7076" s="1"/>
  <c r="V71" i="7076" s="1"/>
  <c r="W71" i="7076" s="1"/>
  <c r="X71" i="7076" s="1"/>
  <c r="Y71" i="7076" s="1"/>
  <c r="Z71" i="7076" s="1"/>
  <c r="AA71" i="7076" s="1"/>
  <c r="AB71" i="7076" s="1"/>
  <c r="AC71" i="7076" s="1"/>
  <c r="AD71" i="7076" s="1"/>
  <c r="AE71" i="7076" s="1"/>
  <c r="AF71" i="7076" s="1"/>
  <c r="AG71" i="7076" s="1"/>
  <c r="AH71" i="7076" s="1"/>
  <c r="X76" i="7067"/>
  <c r="Y76" i="7067" s="1"/>
  <c r="Z76" i="7067" s="1"/>
  <c r="AA76" i="7067" s="1"/>
  <c r="AB76" i="7067" s="1"/>
  <c r="AC76" i="7067" s="1"/>
  <c r="AD76" i="7067" s="1"/>
  <c r="AE76" i="7067" s="1"/>
  <c r="AF76" i="7067" s="1"/>
  <c r="AG76" i="7067" s="1"/>
  <c r="AH76" i="7067" s="1"/>
  <c r="AI76" i="7067" s="1"/>
  <c r="AJ76" i="7067" s="1"/>
  <c r="AK76" i="7067" s="1"/>
  <c r="AL76" i="7067" s="1"/>
  <c r="AM76" i="7067" s="1"/>
  <c r="E39" i="7065"/>
  <c r="F39" i="7065" s="1"/>
  <c r="G39" i="7065" s="1"/>
  <c r="H39" i="7065" s="1"/>
  <c r="I39" i="7065" s="1"/>
  <c r="J39" i="7065" s="1"/>
  <c r="K39" i="7065" s="1"/>
  <c r="L39" i="7065" s="1"/>
  <c r="M39" i="7065" s="1"/>
  <c r="N39" i="7065" s="1"/>
  <c r="O39" i="7065" s="1"/>
  <c r="P39" i="7065" s="1"/>
  <c r="Q39" i="7065" s="1"/>
  <c r="R39" i="7065" s="1"/>
  <c r="S39" i="7065" s="1"/>
  <c r="T39" i="7065" s="1"/>
  <c r="U39" i="7065" s="1"/>
  <c r="V39" i="7065" s="1"/>
  <c r="W39" i="7065" s="1"/>
  <c r="X39" i="7065" s="1"/>
  <c r="Y39" i="7065" s="1"/>
  <c r="Z39" i="7065" s="1"/>
  <c r="AA39" i="7065" s="1"/>
  <c r="AB39" i="7065" s="1"/>
  <c r="AC39" i="7065" s="1"/>
  <c r="AD39" i="7065" s="1"/>
  <c r="AE39" i="7065" s="1"/>
  <c r="AF39" i="7065" s="1"/>
  <c r="AG39" i="7065" s="1"/>
  <c r="AH39" i="7065" s="1"/>
  <c r="AI39" i="7065" s="1"/>
  <c r="AJ39" i="7065" s="1"/>
  <c r="AK39" i="7065" s="1"/>
  <c r="AL39" i="7065" s="1"/>
  <c r="AM39" i="7065" s="1"/>
  <c r="AO39" i="7065" s="1"/>
  <c r="E40" i="7065"/>
  <c r="F40" i="7065" s="1"/>
  <c r="G40" i="7065" s="1"/>
  <c r="H40" i="7065" s="1"/>
  <c r="I40" i="7065" s="1"/>
  <c r="J40" i="7065" s="1"/>
  <c r="K40" i="7065" s="1"/>
  <c r="L40" i="7065" s="1"/>
  <c r="M40" i="7065" s="1"/>
  <c r="N40" i="7065" s="1"/>
  <c r="O40" i="7065" s="1"/>
  <c r="P40" i="7065" s="1"/>
  <c r="Q40" i="7065" s="1"/>
  <c r="R40" i="7065" s="1"/>
  <c r="S40" i="7065" s="1"/>
  <c r="T40" i="7065" s="1"/>
  <c r="U40" i="7065" s="1"/>
  <c r="V40" i="7065" s="1"/>
  <c r="W40" i="7065" s="1"/>
  <c r="X40" i="7065" s="1"/>
  <c r="Y40" i="7065" s="1"/>
  <c r="Z40" i="7065" s="1"/>
  <c r="AA40" i="7065" s="1"/>
  <c r="AB40" i="7065" s="1"/>
  <c r="AC40" i="7065" s="1"/>
  <c r="AD40" i="7065" s="1"/>
  <c r="AE40" i="7065" s="1"/>
  <c r="AF40" i="7065" s="1"/>
  <c r="AG40" i="7065" s="1"/>
  <c r="AH40" i="7065" s="1"/>
  <c r="AI40" i="7065" s="1"/>
  <c r="AJ40" i="7065" s="1"/>
  <c r="AK40" i="7065" s="1"/>
  <c r="AL40" i="7065" s="1"/>
  <c r="AM40" i="7065" s="1"/>
  <c r="AO40" i="7065" s="1"/>
  <c r="I38" i="7065"/>
  <c r="J38" i="7065" s="1"/>
  <c r="K38" i="7065" s="1"/>
  <c r="L38" i="7065" s="1"/>
  <c r="M38" i="7065" s="1"/>
  <c r="N38" i="7065" s="1"/>
  <c r="O38" i="7065" s="1"/>
  <c r="P38" i="7065" s="1"/>
  <c r="Q38" i="7065" s="1"/>
  <c r="R38" i="7065" s="1"/>
  <c r="S38" i="7065" s="1"/>
  <c r="T38" i="7065" s="1"/>
  <c r="U38" i="7065" s="1"/>
  <c r="V38" i="7065" s="1"/>
  <c r="W38" i="7065" s="1"/>
  <c r="X38" i="7065" s="1"/>
  <c r="Y38" i="7065" s="1"/>
  <c r="Z38" i="7065" s="1"/>
  <c r="AA38" i="7065" s="1"/>
  <c r="AB38" i="7065" s="1"/>
  <c r="AC38" i="7065" s="1"/>
  <c r="AD38" i="7065" s="1"/>
  <c r="AE38" i="7065" s="1"/>
  <c r="AF38" i="7065" s="1"/>
  <c r="AG38" i="7065" s="1"/>
  <c r="AH38" i="7065" s="1"/>
  <c r="AI38" i="7065" s="1"/>
  <c r="AJ38" i="7065" s="1"/>
  <c r="AK38" i="7065" s="1"/>
  <c r="AL38" i="7065" s="1"/>
  <c r="AM38" i="7065" s="1"/>
  <c r="AO38" i="7065" s="1"/>
  <c r="AD55" i="7066"/>
  <c r="AE55" i="7066" s="1"/>
  <c r="AF55" i="7066" s="1"/>
  <c r="AG55" i="7066" s="1"/>
  <c r="AH55" i="7066" s="1"/>
  <c r="AI55" i="7066" s="1"/>
  <c r="AJ55" i="7066" s="1"/>
  <c r="AK55" i="7066" s="1"/>
  <c r="AL55" i="7066" s="1"/>
  <c r="AM55" i="7066" s="1"/>
  <c r="AO55" i="7066" s="1"/>
  <c r="J78" i="7075"/>
  <c r="K78" i="7075" s="1"/>
  <c r="L78" i="7075" s="1"/>
  <c r="M78" i="7075" s="1"/>
  <c r="N78" i="7075" s="1"/>
  <c r="O78" i="7075" s="1"/>
  <c r="P78" i="7075" s="1"/>
  <c r="Q78" i="7075" s="1"/>
  <c r="R78" i="7075" s="1"/>
  <c r="S78" i="7075" s="1"/>
  <c r="T78" i="7075" s="1"/>
  <c r="U78" i="7075" s="1"/>
  <c r="V78" i="7075" s="1"/>
  <c r="W78" i="7075" s="1"/>
  <c r="X78" i="7075" s="1"/>
  <c r="Y78" i="7075" s="1"/>
  <c r="Z78" i="7075" s="1"/>
  <c r="AA78" i="7075" s="1"/>
  <c r="AB78" i="7075" s="1"/>
  <c r="AC78" i="7075" s="1"/>
  <c r="AD78" i="7075" s="1"/>
  <c r="AE78" i="7075" s="1"/>
  <c r="AF78" i="7075" s="1"/>
  <c r="AG78" i="7075" s="1"/>
  <c r="AH78" i="7075" s="1"/>
  <c r="AI78" i="7075" s="1"/>
  <c r="AJ78" i="7075" s="1"/>
  <c r="AK78" i="7075" s="1"/>
  <c r="AL78" i="7075" s="1"/>
  <c r="AM78" i="7075" s="1"/>
  <c r="F38" i="7075"/>
  <c r="G38" i="7075" s="1"/>
  <c r="H38" i="7075" s="1"/>
  <c r="I38" i="7075" s="1"/>
  <c r="J38" i="7075" s="1"/>
  <c r="K38" i="7075" s="1"/>
  <c r="L38" i="7075" s="1"/>
  <c r="M38" i="7075" s="1"/>
  <c r="N38" i="7075" s="1"/>
  <c r="O38" i="7075" s="1"/>
  <c r="P38" i="7075" s="1"/>
  <c r="Q38" i="7075" s="1"/>
  <c r="R38" i="7075" s="1"/>
  <c r="S38" i="7075" s="1"/>
  <c r="T38" i="7075" s="1"/>
  <c r="U38" i="7075" s="1"/>
  <c r="V38" i="7075" s="1"/>
  <c r="W38" i="7075" s="1"/>
  <c r="X38" i="7075" s="1"/>
  <c r="Y38" i="7075" s="1"/>
  <c r="Z38" i="7075" s="1"/>
  <c r="AA38" i="7075" s="1"/>
  <c r="AB38" i="7075" s="1"/>
  <c r="AC38" i="7075" s="1"/>
  <c r="AD38" i="7075" s="1"/>
  <c r="AE38" i="7075" s="1"/>
  <c r="AF38" i="7075" s="1"/>
  <c r="AG38" i="7075" s="1"/>
  <c r="AH38" i="7075" s="1"/>
  <c r="AI38" i="7075" s="1"/>
  <c r="AJ38" i="7075" s="1"/>
  <c r="AK38" i="7075" s="1"/>
  <c r="AL38" i="7075" s="1"/>
  <c r="AM38" i="7075" s="1"/>
  <c r="F39" i="7075"/>
  <c r="G39" i="7075" s="1"/>
  <c r="H39" i="7075" s="1"/>
  <c r="I39" i="7075" s="1"/>
  <c r="J39" i="7075" s="1"/>
  <c r="K39" i="7075" s="1"/>
  <c r="L39" i="7075" s="1"/>
  <c r="M39" i="7075" s="1"/>
  <c r="N39" i="7075" s="1"/>
  <c r="O39" i="7075" s="1"/>
  <c r="P39" i="7075" s="1"/>
  <c r="Q39" i="7075" s="1"/>
  <c r="R39" i="7075" s="1"/>
  <c r="S39" i="7075" s="1"/>
  <c r="T39" i="7075" s="1"/>
  <c r="U39" i="7075" s="1"/>
  <c r="V39" i="7075" s="1"/>
  <c r="W39" i="7075" s="1"/>
  <c r="X39" i="7075" s="1"/>
  <c r="Y39" i="7075" s="1"/>
  <c r="Z39" i="7075" s="1"/>
  <c r="AA39" i="7075" s="1"/>
  <c r="AB39" i="7075" s="1"/>
  <c r="AC39" i="7075" s="1"/>
  <c r="AD39" i="7075" s="1"/>
  <c r="AE39" i="7075" s="1"/>
  <c r="AF39" i="7075" s="1"/>
  <c r="AG39" i="7075" s="1"/>
  <c r="AH39" i="7075" s="1"/>
  <c r="AI39" i="7075" s="1"/>
  <c r="AJ39" i="7075" s="1"/>
  <c r="AK39" i="7075" s="1"/>
  <c r="AL39" i="7075" s="1"/>
  <c r="AM39" i="7075" s="1"/>
  <c r="Z63" i="7076"/>
  <c r="AA63" i="7076" s="1"/>
  <c r="AB63" i="7076" s="1"/>
  <c r="AC63" i="7076" s="1"/>
  <c r="AD63" i="7076" s="1"/>
  <c r="AE63" i="7076" s="1"/>
  <c r="AF63" i="7076" s="1"/>
  <c r="AG63" i="7076" s="1"/>
  <c r="AH63" i="7076" s="1"/>
  <c r="T25" i="7076"/>
  <c r="U25" i="7076" s="1"/>
  <c r="V25" i="7076" s="1"/>
  <c r="W25" i="7076" s="1"/>
  <c r="K41" i="7076"/>
  <c r="L41" i="7076" s="1"/>
  <c r="M41" i="7076" s="1"/>
  <c r="N41" i="7076" s="1"/>
  <c r="O41" i="7076" s="1"/>
  <c r="P41" i="7076" s="1"/>
  <c r="Q41" i="7076" s="1"/>
  <c r="R41" i="7076" s="1"/>
  <c r="S41" i="7076" s="1"/>
  <c r="T41" i="7076" s="1"/>
  <c r="U41" i="7076" s="1"/>
  <c r="V41" i="7076" s="1"/>
  <c r="W41" i="7076" s="1"/>
  <c r="X41" i="7076" s="1"/>
  <c r="Y41" i="7076" s="1"/>
  <c r="Z41" i="7076" s="1"/>
  <c r="AA41" i="7076" s="1"/>
  <c r="AB41" i="7076" s="1"/>
  <c r="AC41" i="7076" s="1"/>
  <c r="AD41" i="7076" s="1"/>
  <c r="AE41" i="7076" s="1"/>
  <c r="AF41" i="7076" s="1"/>
  <c r="AG41" i="7076" s="1"/>
  <c r="AH41" i="7076" s="1"/>
  <c r="AI41" i="7076" s="1"/>
  <c r="AJ41" i="7076" s="1"/>
  <c r="AK41" i="7076" s="1"/>
  <c r="AL41" i="7076" s="1"/>
  <c r="AM41" i="7076" s="1"/>
  <c r="AI11" i="7076"/>
  <c r="AJ11" i="7076" s="1"/>
  <c r="AK11" i="7076" s="1"/>
  <c r="AL11" i="7076" s="1"/>
  <c r="AM11" i="7076" s="1"/>
  <c r="T25" i="7062"/>
  <c r="V69" i="7070"/>
  <c r="W69" i="7070" s="1"/>
  <c r="X69" i="7070" s="1"/>
  <c r="Y69" i="7070" s="1"/>
  <c r="Z69" i="7070" s="1"/>
  <c r="AA69" i="7070" s="1"/>
  <c r="N31" i="7066"/>
  <c r="O31" i="7066" s="1"/>
  <c r="P31" i="7066" s="1"/>
  <c r="Q31" i="7066" s="1"/>
  <c r="R31" i="7066" s="1"/>
  <c r="S31" i="7066" s="1"/>
  <c r="T31" i="7066" s="1"/>
  <c r="U31" i="7066" s="1"/>
  <c r="V31" i="7066" s="1"/>
  <c r="W31" i="7066" s="1"/>
  <c r="X31" i="7066" s="1"/>
  <c r="Y31" i="7066" s="1"/>
  <c r="Z31" i="7066" s="1"/>
  <c r="AA31" i="7066" s="1"/>
  <c r="AB31" i="7066" s="1"/>
  <c r="AC31" i="7066" s="1"/>
  <c r="AD31" i="7066" s="1"/>
  <c r="AE31" i="7066" s="1"/>
  <c r="AF31" i="7066" s="1"/>
  <c r="AG31" i="7066" s="1"/>
  <c r="AH31" i="7066" s="1"/>
  <c r="AI31" i="7066" s="1"/>
  <c r="AJ31" i="7066" s="1"/>
  <c r="AK31" i="7066" s="1"/>
  <c r="AL31" i="7066" s="1"/>
  <c r="AM31" i="7066" s="1"/>
  <c r="AO31" i="7066" s="1"/>
  <c r="X79" i="7067"/>
  <c r="Y79" i="7067" s="1"/>
  <c r="Z79" i="7067" s="1"/>
  <c r="AA79" i="7067" s="1"/>
  <c r="AB79" i="7067" s="1"/>
  <c r="AC79" i="7067" s="1"/>
  <c r="AD79" i="7067" s="1"/>
  <c r="AE79" i="7067" s="1"/>
  <c r="AF79" i="7067" s="1"/>
  <c r="AG79" i="7067" s="1"/>
  <c r="AH79" i="7067" s="1"/>
  <c r="AI79" i="7067" s="1"/>
  <c r="AJ79" i="7067" s="1"/>
  <c r="AK79" i="7067" s="1"/>
  <c r="AL79" i="7067" s="1"/>
  <c r="AM79" i="7067" s="1"/>
  <c r="AB57" i="7066"/>
  <c r="AC57" i="7066" s="1"/>
  <c r="AD57" i="7066" s="1"/>
  <c r="AC18" i="7066"/>
  <c r="AD18" i="7066" s="1"/>
  <c r="AE18" i="7066" s="1"/>
  <c r="AF18" i="7066" s="1"/>
  <c r="AG18" i="7066" s="1"/>
  <c r="AH18" i="7066" s="1"/>
  <c r="AI18" i="7066" s="1"/>
  <c r="AJ18" i="7066" s="1"/>
  <c r="AK18" i="7066" s="1"/>
  <c r="AL18" i="7066" s="1"/>
  <c r="AM18" i="7066" s="1"/>
  <c r="AO18" i="7066" s="1"/>
  <c r="H78" i="7066"/>
  <c r="T28" i="7076"/>
  <c r="U28" i="7076" s="1"/>
  <c r="V28" i="7076" s="1"/>
  <c r="W28" i="7076" s="1"/>
  <c r="X28" i="7076" s="1"/>
  <c r="Y28" i="7076" s="1"/>
  <c r="Z28" i="7076" s="1"/>
  <c r="AA28" i="7076" s="1"/>
  <c r="AB28" i="7076" s="1"/>
  <c r="AC28" i="7076" s="1"/>
  <c r="AD28" i="7076" s="1"/>
  <c r="AE28" i="7076" s="1"/>
  <c r="AF28" i="7076" s="1"/>
  <c r="AG28" i="7076" s="1"/>
  <c r="AH28" i="7076" s="1"/>
  <c r="AI28" i="7076" s="1"/>
  <c r="AJ28" i="7076" s="1"/>
  <c r="AK28" i="7076" s="1"/>
  <c r="AL28" i="7076" s="1"/>
  <c r="AM28" i="7076" s="1"/>
  <c r="Z62" i="7075"/>
  <c r="AA62" i="7075" s="1"/>
  <c r="AB62" i="7075" s="1"/>
  <c r="AC62" i="7075" s="1"/>
  <c r="AD62" i="7075" s="1"/>
  <c r="AE62" i="7075" s="1"/>
  <c r="AF62" i="7075" s="1"/>
  <c r="AG62" i="7075" s="1"/>
  <c r="AH62" i="7075" s="1"/>
  <c r="AI62" i="7075" s="1"/>
  <c r="AJ62" i="7075" s="1"/>
  <c r="AK62" i="7075" s="1"/>
  <c r="AL62" i="7075" s="1"/>
  <c r="AM62" i="7075" s="1"/>
  <c r="X65" i="7067"/>
  <c r="Y65" i="7067" s="1"/>
  <c r="Z65" i="7067" s="1"/>
  <c r="AA65" i="7067" s="1"/>
  <c r="AB65" i="7067" s="1"/>
  <c r="AC65" i="7067" s="1"/>
  <c r="AD65" i="7067" s="1"/>
  <c r="AE65" i="7067" s="1"/>
  <c r="AF65" i="7067" s="1"/>
  <c r="AG65" i="7067" s="1"/>
  <c r="AH65" i="7067" s="1"/>
  <c r="AI65" i="7067" s="1"/>
  <c r="AJ65" i="7067" s="1"/>
  <c r="AK65" i="7067" s="1"/>
  <c r="AL65" i="7067" s="1"/>
  <c r="AM65" i="7067" s="1"/>
  <c r="AI31" i="7065"/>
  <c r="AJ31" i="7065" s="1"/>
  <c r="AK31" i="7065" s="1"/>
  <c r="AL31" i="7065" s="1"/>
  <c r="AM31" i="7065" s="1"/>
  <c r="AO31" i="7065" s="1"/>
  <c r="AK48" i="7067"/>
  <c r="AL48" i="7067" s="1"/>
  <c r="AM48" i="7067" s="1"/>
  <c r="J79" i="7075"/>
  <c r="K79" i="7075" s="1"/>
  <c r="L79" i="7075" s="1"/>
  <c r="M79" i="7075" s="1"/>
  <c r="N79" i="7075" s="1"/>
  <c r="O79" i="7075" s="1"/>
  <c r="P79" i="7075" s="1"/>
  <c r="Q79" i="7075" s="1"/>
  <c r="R79" i="7075" s="1"/>
  <c r="S79" i="7075" s="1"/>
  <c r="T79" i="7075" s="1"/>
  <c r="U79" i="7075" s="1"/>
  <c r="V79" i="7075" s="1"/>
  <c r="W79" i="7075" s="1"/>
  <c r="X79" i="7075" s="1"/>
  <c r="Y79" i="7075" s="1"/>
  <c r="Z79" i="7075" s="1"/>
  <c r="AA79" i="7075" s="1"/>
  <c r="AB79" i="7075" s="1"/>
  <c r="AC79" i="7075" s="1"/>
  <c r="AD79" i="7075" s="1"/>
  <c r="AE79" i="7075" s="1"/>
  <c r="AF79" i="7075" s="1"/>
  <c r="AG79" i="7075" s="1"/>
  <c r="AH79" i="7075" s="1"/>
  <c r="AI79" i="7075" s="1"/>
  <c r="AJ79" i="7075" s="1"/>
  <c r="AK79" i="7075" s="1"/>
  <c r="AL79" i="7075" s="1"/>
  <c r="AM79" i="7075" s="1"/>
  <c r="AI21" i="7065"/>
  <c r="AJ21" i="7065" s="1"/>
  <c r="AK21" i="7065" s="1"/>
  <c r="AL21" i="7065" s="1"/>
  <c r="AM21" i="7065" s="1"/>
  <c r="AO21" i="7065" s="1"/>
  <c r="Z60" i="7075"/>
  <c r="AA60" i="7075" s="1"/>
  <c r="AB60" i="7075" s="1"/>
  <c r="AC60" i="7075" s="1"/>
  <c r="AD60" i="7075" s="1"/>
  <c r="AE60" i="7075" s="1"/>
  <c r="AF60" i="7075" s="1"/>
  <c r="AG60" i="7075" s="1"/>
  <c r="AH60" i="7075" s="1"/>
  <c r="AI60" i="7075" s="1"/>
  <c r="AJ60" i="7075" s="1"/>
  <c r="AK60" i="7075" s="1"/>
  <c r="AL60" i="7075" s="1"/>
  <c r="AM60" i="7075" s="1"/>
  <c r="E79" i="7060"/>
  <c r="E80" i="7060"/>
  <c r="K74" i="7065"/>
  <c r="L74" i="7065" s="1"/>
  <c r="M74" i="7065" s="1"/>
  <c r="N74" i="7065" s="1"/>
  <c r="O74" i="7065" s="1"/>
  <c r="P74" i="7065" s="1"/>
  <c r="Q74" i="7065" s="1"/>
  <c r="R74" i="7065" s="1"/>
  <c r="S74" i="7065" s="1"/>
  <c r="T74" i="7065" s="1"/>
  <c r="U74" i="7065" s="1"/>
  <c r="V74" i="7065" s="1"/>
  <c r="W74" i="7065" s="1"/>
  <c r="X74" i="7065" s="1"/>
  <c r="Y74" i="7065" s="1"/>
  <c r="Z74" i="7065" s="1"/>
  <c r="AA74" i="7065" s="1"/>
  <c r="AB74" i="7065" s="1"/>
  <c r="AC74" i="7065" s="1"/>
  <c r="AD74" i="7065" s="1"/>
  <c r="AE74" i="7065" s="1"/>
  <c r="AF74" i="7065" s="1"/>
  <c r="AG74" i="7065" s="1"/>
  <c r="AH74" i="7065" s="1"/>
  <c r="AI74" i="7065" s="1"/>
  <c r="AJ74" i="7065" s="1"/>
  <c r="AK74" i="7065" s="1"/>
  <c r="AL74" i="7065" s="1"/>
  <c r="AM74" i="7065" s="1"/>
  <c r="AO74" i="7065" s="1"/>
  <c r="X61" i="7065"/>
  <c r="Y61" i="7065" s="1"/>
  <c r="Z61" i="7065" s="1"/>
  <c r="AA61" i="7065" s="1"/>
  <c r="AB61" i="7065" s="1"/>
  <c r="AC61" i="7065" s="1"/>
  <c r="AD61" i="7065" s="1"/>
  <c r="AE61" i="7065" s="1"/>
  <c r="AF61" i="7065" s="1"/>
  <c r="AG61" i="7065" s="1"/>
  <c r="AH61" i="7065" s="1"/>
  <c r="AI61" i="7065" s="1"/>
  <c r="AJ61" i="7065" s="1"/>
  <c r="AK61" i="7065" s="1"/>
  <c r="AL61" i="7065" s="1"/>
  <c r="AM61" i="7065" s="1"/>
  <c r="AO61" i="7065" s="1"/>
  <c r="Q69" i="7065"/>
  <c r="R69" i="7065" s="1"/>
  <c r="S69" i="7065" s="1"/>
  <c r="T69" i="7065" s="1"/>
  <c r="U69" i="7065" s="1"/>
  <c r="V69" i="7065" s="1"/>
  <c r="W69" i="7065" s="1"/>
  <c r="X69" i="7065" s="1"/>
  <c r="Y69" i="7065" s="1"/>
  <c r="Z69" i="7065" s="1"/>
  <c r="AA69" i="7065" s="1"/>
  <c r="AB69" i="7065" s="1"/>
  <c r="AC69" i="7065" s="1"/>
  <c r="AD69" i="7065" s="1"/>
  <c r="AE69" i="7065" s="1"/>
  <c r="AF69" i="7065" s="1"/>
  <c r="AG69" i="7065" s="1"/>
  <c r="AH69" i="7065" s="1"/>
  <c r="AI69" i="7065" s="1"/>
  <c r="AJ69" i="7065" s="1"/>
  <c r="AK69" i="7065" s="1"/>
  <c r="AL69" i="7065" s="1"/>
  <c r="AM69" i="7065" s="1"/>
  <c r="AO69" i="7065" s="1"/>
  <c r="AD55" i="7065"/>
  <c r="AE55" i="7065" s="1"/>
  <c r="AF55" i="7065" s="1"/>
  <c r="AG55" i="7065" s="1"/>
  <c r="AH55" i="7065" s="1"/>
  <c r="AI55" i="7065" s="1"/>
  <c r="AJ55" i="7065" s="1"/>
  <c r="AK55" i="7065" s="1"/>
  <c r="AL55" i="7065" s="1"/>
  <c r="AM55" i="7065" s="1"/>
  <c r="AO55" i="7065" s="1"/>
  <c r="O29" i="7065"/>
  <c r="P29" i="7065" s="1"/>
  <c r="Q29" i="7065" s="1"/>
  <c r="R29" i="7065" s="1"/>
  <c r="S29" i="7065" s="1"/>
  <c r="T29" i="7065" s="1"/>
  <c r="U29" i="7065" s="1"/>
  <c r="V29" i="7065" s="1"/>
  <c r="W29" i="7065" s="1"/>
  <c r="X29" i="7065" s="1"/>
  <c r="Y29" i="7065" s="1"/>
  <c r="Z29" i="7065" s="1"/>
  <c r="AA29" i="7065" s="1"/>
  <c r="AB29" i="7065" s="1"/>
  <c r="AC29" i="7065" s="1"/>
  <c r="AD29" i="7065" s="1"/>
  <c r="AE29" i="7065" s="1"/>
  <c r="AF29" i="7065" s="1"/>
  <c r="AG29" i="7065" s="1"/>
  <c r="AH29" i="7065" s="1"/>
  <c r="AI29" i="7065" s="1"/>
  <c r="AJ29" i="7065" s="1"/>
  <c r="AK29" i="7065" s="1"/>
  <c r="AL29" i="7065" s="1"/>
  <c r="AM29" i="7065" s="1"/>
  <c r="AO29" i="7065" s="1"/>
  <c r="O30" i="7065"/>
  <c r="P30" i="7065" s="1"/>
  <c r="Q30" i="7065" s="1"/>
  <c r="R30" i="7065" s="1"/>
  <c r="S30" i="7065" s="1"/>
  <c r="T30" i="7065" s="1"/>
  <c r="U30" i="7065" s="1"/>
  <c r="V30" i="7065" s="1"/>
  <c r="W30" i="7065" s="1"/>
  <c r="X30" i="7065" s="1"/>
  <c r="Y30" i="7065" s="1"/>
  <c r="Z30" i="7065" s="1"/>
  <c r="AA30" i="7065" s="1"/>
  <c r="AB30" i="7065" s="1"/>
  <c r="AC30" i="7065" s="1"/>
  <c r="AD30" i="7065" s="1"/>
  <c r="AE30" i="7065" s="1"/>
  <c r="AF30" i="7065" s="1"/>
  <c r="AG30" i="7065" s="1"/>
  <c r="AH30" i="7065" s="1"/>
  <c r="AI30" i="7065" s="1"/>
  <c r="AJ30" i="7065" s="1"/>
  <c r="AK30" i="7065" s="1"/>
  <c r="AL30" i="7065" s="1"/>
  <c r="AM30" i="7065" s="1"/>
  <c r="AO30" i="7065" s="1"/>
  <c r="S26" i="7065"/>
  <c r="T26" i="7065" s="1"/>
  <c r="U26" i="7065" s="1"/>
  <c r="V26" i="7065" s="1"/>
  <c r="W26" i="7065" s="1"/>
  <c r="X26" i="7065" s="1"/>
  <c r="Y26" i="7065" s="1"/>
  <c r="Z26" i="7065" s="1"/>
  <c r="AA26" i="7065" s="1"/>
  <c r="AB26" i="7065" s="1"/>
  <c r="AC26" i="7065" s="1"/>
  <c r="AD26" i="7065" s="1"/>
  <c r="AE26" i="7065" s="1"/>
  <c r="AF26" i="7065" s="1"/>
  <c r="AG26" i="7065" s="1"/>
  <c r="AH26" i="7065" s="1"/>
  <c r="AI26" i="7065" s="1"/>
  <c r="AJ26" i="7065" s="1"/>
  <c r="AK26" i="7065" s="1"/>
  <c r="AL26" i="7065" s="1"/>
  <c r="AM26" i="7065" s="1"/>
  <c r="AO26" i="7065" s="1"/>
  <c r="AN82" i="7071"/>
  <c r="R67" i="7076"/>
  <c r="S67" i="7076" s="1"/>
  <c r="T67" i="7076" s="1"/>
  <c r="U67" i="7076" s="1"/>
  <c r="V67" i="7076" s="1"/>
  <c r="W67" i="7076" s="1"/>
  <c r="X67" i="7076" s="1"/>
  <c r="Y67" i="7076" s="1"/>
  <c r="Z67" i="7076" s="1"/>
  <c r="AA67" i="7076" s="1"/>
  <c r="AB67" i="7076" s="1"/>
  <c r="AC67" i="7076" s="1"/>
  <c r="AD67" i="7076" s="1"/>
  <c r="AE67" i="7076" s="1"/>
  <c r="AF67" i="7076" s="1"/>
  <c r="AG67" i="7076" s="1"/>
  <c r="AH67" i="7076" s="1"/>
  <c r="F79" i="7076"/>
  <c r="AN42" i="7072"/>
  <c r="AF15" i="7076"/>
  <c r="AG15" i="7076" s="1"/>
  <c r="AH15" i="7076" s="1"/>
  <c r="AI15" i="7076" s="1"/>
  <c r="AJ15" i="7076" s="1"/>
  <c r="AK15" i="7076" s="1"/>
  <c r="AL15" i="7076" s="1"/>
  <c r="AM15" i="7076" s="1"/>
  <c r="S26" i="7076"/>
  <c r="T26" i="7076" s="1"/>
  <c r="U26" i="7076" s="1"/>
  <c r="V26" i="7076" s="1"/>
  <c r="W26" i="7076" s="1"/>
  <c r="X26" i="7076" s="1"/>
  <c r="Y26" i="7076" s="1"/>
  <c r="Z26" i="7076" s="1"/>
  <c r="AA26" i="7076" s="1"/>
  <c r="AB26" i="7076" s="1"/>
  <c r="AC26" i="7076" s="1"/>
  <c r="AD26" i="7076" s="1"/>
  <c r="AE26" i="7076" s="1"/>
  <c r="AF26" i="7076" s="1"/>
  <c r="AG26" i="7076" s="1"/>
  <c r="AH26" i="7076" s="1"/>
  <c r="AI26" i="7076" s="1"/>
  <c r="AJ26" i="7076" s="1"/>
  <c r="AK26" i="7076" s="1"/>
  <c r="AL26" i="7076" s="1"/>
  <c r="AM26" i="7076" s="1"/>
  <c r="AE14" i="7078"/>
  <c r="AI33" i="7068"/>
  <c r="AJ33" i="7068" s="1"/>
  <c r="AK33" i="7068" s="1"/>
  <c r="AL33" i="7068" s="1"/>
  <c r="AM33" i="7068" s="1"/>
  <c r="AL7" i="7062"/>
  <c r="AM7" i="7062" s="1"/>
  <c r="AO7" i="7063"/>
  <c r="AC18" i="7069"/>
  <c r="AD18" i="7069" s="1"/>
  <c r="AE18" i="7069" s="1"/>
  <c r="AI55" i="7070"/>
  <c r="AJ55" i="7070" s="1"/>
  <c r="AK55" i="7070" s="1"/>
  <c r="AL55" i="7070" s="1"/>
  <c r="AM55" i="7070" s="1"/>
  <c r="H40" i="7063"/>
  <c r="I40" i="7063" s="1"/>
  <c r="J40" i="7063" s="1"/>
  <c r="K40" i="7063" s="1"/>
  <c r="L40" i="7063" s="1"/>
  <c r="M40" i="7063" s="1"/>
  <c r="N40" i="7063" s="1"/>
  <c r="O40" i="7063" s="1"/>
  <c r="P40" i="7063" s="1"/>
  <c r="Q40" i="7063" s="1"/>
  <c r="R40" i="7063" s="1"/>
  <c r="S40" i="7063" s="1"/>
  <c r="T40" i="7063" s="1"/>
  <c r="U40" i="7063" s="1"/>
  <c r="V40" i="7063" s="1"/>
  <c r="W40" i="7063" s="1"/>
  <c r="X40" i="7063" s="1"/>
  <c r="Y40" i="7063" s="1"/>
  <c r="Z40" i="7063" s="1"/>
  <c r="AA40" i="7063" s="1"/>
  <c r="AB40" i="7063" s="1"/>
  <c r="AC40" i="7063" s="1"/>
  <c r="AD40" i="7063" s="1"/>
  <c r="AE40" i="7063" s="1"/>
  <c r="AF40" i="7063" s="1"/>
  <c r="AG40" i="7063" s="1"/>
  <c r="AH40" i="7063" s="1"/>
  <c r="AI40" i="7063" s="1"/>
  <c r="AJ40" i="7063" s="1"/>
  <c r="AK40" i="7063" s="1"/>
  <c r="AL40" i="7063" s="1"/>
  <c r="AM40" i="7063" s="1"/>
  <c r="AO40" i="7063" s="1"/>
  <c r="AB58" i="7066"/>
  <c r="AC58" i="7066" s="1"/>
  <c r="AD58" i="7066" s="1"/>
  <c r="AE58" i="7066" s="1"/>
  <c r="AF58" i="7066" s="1"/>
  <c r="AG58" i="7066" s="1"/>
  <c r="AH58" i="7066" s="1"/>
  <c r="AI58" i="7066" s="1"/>
  <c r="AJ58" i="7066" s="1"/>
  <c r="AK58" i="7066" s="1"/>
  <c r="AL58" i="7066" s="1"/>
  <c r="AM58" i="7066" s="1"/>
  <c r="AO58" i="7066" s="1"/>
  <c r="T28" i="7066"/>
  <c r="U28" i="7066" s="1"/>
  <c r="V28" i="7066" s="1"/>
  <c r="W28" i="7066" s="1"/>
  <c r="X28" i="7066" s="1"/>
  <c r="Y28" i="7066" s="1"/>
  <c r="Z28" i="7066" s="1"/>
  <c r="AA28" i="7066" s="1"/>
  <c r="AB28" i="7066" s="1"/>
  <c r="AC28" i="7066" s="1"/>
  <c r="AD28" i="7066" s="1"/>
  <c r="AE28" i="7066" s="1"/>
  <c r="AF28" i="7066" s="1"/>
  <c r="AG28" i="7066" s="1"/>
  <c r="AH28" i="7066" s="1"/>
  <c r="AI28" i="7066" s="1"/>
  <c r="AJ28" i="7066" s="1"/>
  <c r="AK28" i="7066" s="1"/>
  <c r="AL28" i="7066" s="1"/>
  <c r="AM28" i="7066" s="1"/>
  <c r="AO28" i="7066" s="1"/>
  <c r="AH51" i="7075"/>
  <c r="AI51" i="7075" s="1"/>
  <c r="AJ51" i="7075" s="1"/>
  <c r="AK51" i="7075" s="1"/>
  <c r="AL51" i="7075" s="1"/>
  <c r="AM51" i="7075" s="1"/>
  <c r="AD18" i="7076"/>
  <c r="AE18" i="7076" s="1"/>
  <c r="AF18" i="7076" s="1"/>
  <c r="AG18" i="7076" s="1"/>
  <c r="AH18" i="7076" s="1"/>
  <c r="AI18" i="7076" s="1"/>
  <c r="AJ18" i="7076" s="1"/>
  <c r="AK18" i="7076" s="1"/>
  <c r="AL18" i="7076" s="1"/>
  <c r="AM18" i="7076" s="1"/>
  <c r="AC56" i="7067"/>
  <c r="AD56" i="7067" s="1"/>
  <c r="AE56" i="7067" s="1"/>
  <c r="AF56" i="7067" s="1"/>
  <c r="AG56" i="7067" s="1"/>
  <c r="AH56" i="7067" s="1"/>
  <c r="AI56" i="7067" s="1"/>
  <c r="AJ56" i="7067" s="1"/>
  <c r="AK56" i="7067" s="1"/>
  <c r="AL56" i="7067" s="1"/>
  <c r="AM56" i="7067" s="1"/>
  <c r="AK48" i="7077"/>
  <c r="AL48" i="7077" s="1"/>
  <c r="AM48" i="7077" s="1"/>
  <c r="AK48" i="7075"/>
  <c r="AL48" i="7075" s="1"/>
  <c r="AM48" i="7075" s="1"/>
  <c r="AA58" i="7067"/>
  <c r="AB58" i="7067" s="1"/>
  <c r="AC58" i="7067" s="1"/>
  <c r="AD58" i="7067" s="1"/>
  <c r="AE58" i="7067" s="1"/>
  <c r="AF58" i="7067" s="1"/>
  <c r="AG58" i="7067" s="1"/>
  <c r="AH58" i="7067" s="1"/>
  <c r="AI58" i="7067" s="1"/>
  <c r="AJ58" i="7067" s="1"/>
  <c r="AK58" i="7067" s="1"/>
  <c r="AL58" i="7067" s="1"/>
  <c r="AM58" i="7067" s="1"/>
  <c r="AC17" i="7069"/>
  <c r="AD17" i="7069" s="1"/>
  <c r="AE17" i="7069" s="1"/>
  <c r="AA59" i="7062"/>
  <c r="T26" i="7075"/>
  <c r="U26" i="7075" s="1"/>
  <c r="V26" i="7075" s="1"/>
  <c r="W26" i="7075" s="1"/>
  <c r="X26" i="7075" s="1"/>
  <c r="Y26" i="7075" s="1"/>
  <c r="Z26" i="7075" s="1"/>
  <c r="AA26" i="7075" s="1"/>
  <c r="AB26" i="7075" s="1"/>
  <c r="AC26" i="7075" s="1"/>
  <c r="AD26" i="7075" s="1"/>
  <c r="AE26" i="7075" s="1"/>
  <c r="AF26" i="7075" s="1"/>
  <c r="AG26" i="7075" s="1"/>
  <c r="AH26" i="7075" s="1"/>
  <c r="AI26" i="7075" s="1"/>
  <c r="AJ26" i="7075" s="1"/>
  <c r="AK26" i="7075" s="1"/>
  <c r="AL26" i="7075" s="1"/>
  <c r="AM26" i="7075" s="1"/>
  <c r="AD22" i="7075"/>
  <c r="AE22" i="7075" s="1"/>
  <c r="AF22" i="7075" s="1"/>
  <c r="AG22" i="7075" s="1"/>
  <c r="AH22" i="7075" s="1"/>
  <c r="AI22" i="7075" s="1"/>
  <c r="AJ22" i="7075" s="1"/>
  <c r="AK22" i="7075" s="1"/>
  <c r="AL22" i="7075" s="1"/>
  <c r="AM22" i="7075" s="1"/>
  <c r="M72" i="7065"/>
  <c r="M32" i="7065"/>
  <c r="N32" i="7065" s="1"/>
  <c r="O32" i="7065" s="1"/>
  <c r="P32" i="7065" s="1"/>
  <c r="Q32" i="7065" s="1"/>
  <c r="R32" i="7065" s="1"/>
  <c r="S32" i="7065" s="1"/>
  <c r="T32" i="7065" s="1"/>
  <c r="U32" i="7065" s="1"/>
  <c r="V32" i="7065" s="1"/>
  <c r="W32" i="7065" s="1"/>
  <c r="X32" i="7065" s="1"/>
  <c r="Y32" i="7065" s="1"/>
  <c r="Z32" i="7065" s="1"/>
  <c r="AA32" i="7065" s="1"/>
  <c r="AB32" i="7065" s="1"/>
  <c r="AC32" i="7065" s="1"/>
  <c r="AD32" i="7065" s="1"/>
  <c r="AE32" i="7065" s="1"/>
  <c r="AF32" i="7065" s="1"/>
  <c r="AG32" i="7065" s="1"/>
  <c r="AH32" i="7065" s="1"/>
  <c r="AI32" i="7065" s="1"/>
  <c r="AJ32" i="7065" s="1"/>
  <c r="AK32" i="7065" s="1"/>
  <c r="AL32" i="7065" s="1"/>
  <c r="AM32" i="7065" s="1"/>
  <c r="AO32" i="7065" s="1"/>
  <c r="AD15" i="7065"/>
  <c r="AE15" i="7065" s="1"/>
  <c r="AF15" i="7065" s="1"/>
  <c r="AG15" i="7065" s="1"/>
  <c r="AH15" i="7065" s="1"/>
  <c r="AI15" i="7065" s="1"/>
  <c r="AJ15" i="7065" s="1"/>
  <c r="AK15" i="7065" s="1"/>
  <c r="AL15" i="7065" s="1"/>
  <c r="AM15" i="7065" s="1"/>
  <c r="AO15" i="7065" s="1"/>
  <c r="Y61" i="7075"/>
  <c r="Z61" i="7075" s="1"/>
  <c r="AA61" i="7075" s="1"/>
  <c r="AB61" i="7075" s="1"/>
  <c r="AC61" i="7075" s="1"/>
  <c r="AD61" i="7075" s="1"/>
  <c r="AE61" i="7075" s="1"/>
  <c r="AF61" i="7075" s="1"/>
  <c r="AG61" i="7075" s="1"/>
  <c r="AH61" i="7075" s="1"/>
  <c r="AI61" i="7075" s="1"/>
  <c r="AJ61" i="7075" s="1"/>
  <c r="AK61" i="7075" s="1"/>
  <c r="AL61" i="7075" s="1"/>
  <c r="AM61" i="7075" s="1"/>
  <c r="P69" i="7075"/>
  <c r="Q69" i="7075" s="1"/>
  <c r="R69" i="7075" s="1"/>
  <c r="S69" i="7075" s="1"/>
  <c r="T69" i="7075" s="1"/>
  <c r="U69" i="7075" s="1"/>
  <c r="V69" i="7075" s="1"/>
  <c r="W69" i="7075" s="1"/>
  <c r="X69" i="7075" s="1"/>
  <c r="Y69" i="7075" s="1"/>
  <c r="Z69" i="7075" s="1"/>
  <c r="AA69" i="7075" s="1"/>
  <c r="AB69" i="7075" s="1"/>
  <c r="AC69" i="7075" s="1"/>
  <c r="AD69" i="7075" s="1"/>
  <c r="AE69" i="7075" s="1"/>
  <c r="AF69" i="7075" s="1"/>
  <c r="AG69" i="7075" s="1"/>
  <c r="AH69" i="7075" s="1"/>
  <c r="AI69" i="7075" s="1"/>
  <c r="AJ69" i="7075" s="1"/>
  <c r="AK69" i="7075" s="1"/>
  <c r="AL69" i="7075" s="1"/>
  <c r="AM69" i="7075" s="1"/>
  <c r="N71" i="7075"/>
  <c r="O71" i="7075" s="1"/>
  <c r="P71" i="7075" s="1"/>
  <c r="Q71" i="7075" s="1"/>
  <c r="R71" i="7075" s="1"/>
  <c r="S71" i="7075" s="1"/>
  <c r="T71" i="7075" s="1"/>
  <c r="U71" i="7075" s="1"/>
  <c r="V71" i="7075" s="1"/>
  <c r="W71" i="7075" s="1"/>
  <c r="X71" i="7075" s="1"/>
  <c r="Y71" i="7075" s="1"/>
  <c r="Z71" i="7075" s="1"/>
  <c r="AA71" i="7075" s="1"/>
  <c r="AB71" i="7075" s="1"/>
  <c r="AC71" i="7075" s="1"/>
  <c r="AD71" i="7075" s="1"/>
  <c r="AE71" i="7075" s="1"/>
  <c r="AF71" i="7075" s="1"/>
  <c r="AG71" i="7075" s="1"/>
  <c r="AH71" i="7075" s="1"/>
  <c r="AI71" i="7075" s="1"/>
  <c r="AJ71" i="7075" s="1"/>
  <c r="AK71" i="7075" s="1"/>
  <c r="AL71" i="7075" s="1"/>
  <c r="AM71" i="7075" s="1"/>
  <c r="I76" i="7075"/>
  <c r="J76" i="7075" s="1"/>
  <c r="K76" i="7075" s="1"/>
  <c r="L76" i="7075" s="1"/>
  <c r="M76" i="7075" s="1"/>
  <c r="N76" i="7075" s="1"/>
  <c r="O76" i="7075" s="1"/>
  <c r="P76" i="7075" s="1"/>
  <c r="Q76" i="7075" s="1"/>
  <c r="R76" i="7075" s="1"/>
  <c r="S76" i="7075" s="1"/>
  <c r="T76" i="7075" s="1"/>
  <c r="U76" i="7075" s="1"/>
  <c r="V76" i="7075" s="1"/>
  <c r="W76" i="7075" s="1"/>
  <c r="X76" i="7075" s="1"/>
  <c r="Y76" i="7075" s="1"/>
  <c r="Z76" i="7075" s="1"/>
  <c r="AA76" i="7075" s="1"/>
  <c r="AB76" i="7075" s="1"/>
  <c r="AC76" i="7075" s="1"/>
  <c r="AD76" i="7075" s="1"/>
  <c r="AE76" i="7075" s="1"/>
  <c r="AF76" i="7075" s="1"/>
  <c r="AG76" i="7075" s="1"/>
  <c r="AH76" i="7075" s="1"/>
  <c r="AI76" i="7075" s="1"/>
  <c r="AJ76" i="7075" s="1"/>
  <c r="AK76" i="7075" s="1"/>
  <c r="AL76" i="7075" s="1"/>
  <c r="AM76" i="7075" s="1"/>
  <c r="AC16" i="7076"/>
  <c r="AD16" i="7076" s="1"/>
  <c r="AE16" i="7076" s="1"/>
  <c r="AF16" i="7076" s="1"/>
  <c r="AG16" i="7076" s="1"/>
  <c r="AH16" i="7076" s="1"/>
  <c r="AI16" i="7076" s="1"/>
  <c r="AJ16" i="7076" s="1"/>
  <c r="AK16" i="7076" s="1"/>
  <c r="AL16" i="7076" s="1"/>
  <c r="AM16" i="7076" s="1"/>
  <c r="I36" i="7076"/>
  <c r="J36" i="7076" s="1"/>
  <c r="K36" i="7076" s="1"/>
  <c r="L36" i="7076" s="1"/>
  <c r="M36" i="7076" s="1"/>
  <c r="N36" i="7076" s="1"/>
  <c r="O36" i="7076" s="1"/>
  <c r="P36" i="7076" s="1"/>
  <c r="Q36" i="7076" s="1"/>
  <c r="R36" i="7076" s="1"/>
  <c r="S36" i="7076" s="1"/>
  <c r="T36" i="7076" s="1"/>
  <c r="U36" i="7076" s="1"/>
  <c r="V36" i="7076" s="1"/>
  <c r="W36" i="7076" s="1"/>
  <c r="X36" i="7076" s="1"/>
  <c r="Y36" i="7076" s="1"/>
  <c r="Z36" i="7076" s="1"/>
  <c r="AA36" i="7076" s="1"/>
  <c r="AB36" i="7076" s="1"/>
  <c r="AC36" i="7076" s="1"/>
  <c r="AD36" i="7076" s="1"/>
  <c r="AE36" i="7076" s="1"/>
  <c r="AF36" i="7076" s="1"/>
  <c r="AG36" i="7076" s="1"/>
  <c r="AH36" i="7076" s="1"/>
  <c r="AI36" i="7076" s="1"/>
  <c r="AJ36" i="7076" s="1"/>
  <c r="AK36" i="7076" s="1"/>
  <c r="AL36" i="7076" s="1"/>
  <c r="AM36" i="7076" s="1"/>
  <c r="P29" i="7076"/>
  <c r="Q29" i="7076" s="1"/>
  <c r="R29" i="7076" s="1"/>
  <c r="S29" i="7076" s="1"/>
  <c r="T29" i="7076" s="1"/>
  <c r="U29" i="7076" s="1"/>
  <c r="V29" i="7076" s="1"/>
  <c r="W29" i="7076" s="1"/>
  <c r="X29" i="7076" s="1"/>
  <c r="Y29" i="7076" s="1"/>
  <c r="Z29" i="7076" s="1"/>
  <c r="AA29" i="7076" s="1"/>
  <c r="AB29" i="7076" s="1"/>
  <c r="AC29" i="7076" s="1"/>
  <c r="AD29" i="7076" s="1"/>
  <c r="AE29" i="7076" s="1"/>
  <c r="AF29" i="7076" s="1"/>
  <c r="AG29" i="7076" s="1"/>
  <c r="AH29" i="7076" s="1"/>
  <c r="AI29" i="7076" s="1"/>
  <c r="AJ29" i="7076" s="1"/>
  <c r="AK29" i="7076" s="1"/>
  <c r="AL29" i="7076" s="1"/>
  <c r="AM29" i="7076" s="1"/>
  <c r="AE54" i="7078"/>
  <c r="AF54" i="7078" s="1"/>
  <c r="AG54" i="7078" s="1"/>
  <c r="AH54" i="7078" s="1"/>
  <c r="AI54" i="7078" s="1"/>
  <c r="AJ54" i="7078" s="1"/>
  <c r="AK54" i="7078" s="1"/>
  <c r="AL54" i="7078" s="1"/>
  <c r="AM54" i="7078" s="1"/>
  <c r="H77" i="7076"/>
  <c r="I77" i="7076" s="1"/>
  <c r="J77" i="7076" s="1"/>
  <c r="K77" i="7076" s="1"/>
  <c r="L77" i="7076" s="1"/>
  <c r="M77" i="7076" s="1"/>
  <c r="N77" i="7076" s="1"/>
  <c r="O77" i="7076" s="1"/>
  <c r="P77" i="7076" s="1"/>
  <c r="Q77" i="7076" s="1"/>
  <c r="R77" i="7076" s="1"/>
  <c r="S77" i="7076" s="1"/>
  <c r="T77" i="7076" s="1"/>
  <c r="U77" i="7076" s="1"/>
  <c r="V77" i="7076" s="1"/>
  <c r="W77" i="7076" s="1"/>
  <c r="X77" i="7076" s="1"/>
  <c r="Y77" i="7076" s="1"/>
  <c r="Z77" i="7076" s="1"/>
  <c r="AA77" i="7076" s="1"/>
  <c r="AB77" i="7076" s="1"/>
  <c r="AC77" i="7076" s="1"/>
  <c r="AD77" i="7076" s="1"/>
  <c r="AE77" i="7076" s="1"/>
  <c r="AF77" i="7076" s="1"/>
  <c r="AG77" i="7076" s="1"/>
  <c r="AH77" i="7076" s="1"/>
  <c r="Q68" i="7076"/>
  <c r="R68" i="7076" s="1"/>
  <c r="N71" i="7069"/>
  <c r="J36" i="7069"/>
  <c r="K36" i="7069" s="1"/>
  <c r="L36" i="7069" s="1"/>
  <c r="M36" i="7069" s="1"/>
  <c r="N36" i="7069" s="1"/>
  <c r="O36" i="7069" s="1"/>
  <c r="P36" i="7069" s="1"/>
  <c r="Q36" i="7069" s="1"/>
  <c r="R36" i="7069" s="1"/>
  <c r="S36" i="7069" s="1"/>
  <c r="T36" i="7069" s="1"/>
  <c r="U36" i="7069" s="1"/>
  <c r="V36" i="7069" s="1"/>
  <c r="W36" i="7069" s="1"/>
  <c r="X36" i="7069" s="1"/>
  <c r="Y36" i="7069" s="1"/>
  <c r="Z36" i="7069" s="1"/>
  <c r="AA36" i="7069" s="1"/>
  <c r="AB36" i="7069" s="1"/>
  <c r="AC36" i="7069" s="1"/>
  <c r="AD36" i="7069" s="1"/>
  <c r="AE36" i="7069" s="1"/>
  <c r="J35" i="7069"/>
  <c r="K35" i="7069" s="1"/>
  <c r="L35" i="7069" s="1"/>
  <c r="M35" i="7069" s="1"/>
  <c r="N35" i="7069" s="1"/>
  <c r="O35" i="7069" s="1"/>
  <c r="P35" i="7069" s="1"/>
  <c r="Q35" i="7069" s="1"/>
  <c r="R35" i="7069" s="1"/>
  <c r="S35" i="7069" s="1"/>
  <c r="T35" i="7069" s="1"/>
  <c r="U35" i="7069" s="1"/>
  <c r="V35" i="7069" s="1"/>
  <c r="W35" i="7069" s="1"/>
  <c r="X35" i="7069" s="1"/>
  <c r="Y35" i="7069" s="1"/>
  <c r="Z35" i="7069" s="1"/>
  <c r="AA35" i="7069" s="1"/>
  <c r="AB35" i="7069" s="1"/>
  <c r="AC35" i="7069" s="1"/>
  <c r="AD35" i="7069" s="1"/>
  <c r="AE35" i="7069" s="1"/>
  <c r="S66" i="7061"/>
  <c r="O30" i="7060"/>
  <c r="AF53" i="7060"/>
  <c r="AO6" i="7072"/>
  <c r="AO6" i="7060"/>
  <c r="I36" i="7060"/>
  <c r="AK8" i="7060"/>
  <c r="T25" i="7063"/>
  <c r="U25" i="7063" s="1"/>
  <c r="V25" i="7063" s="1"/>
  <c r="W25" i="7063" s="1"/>
  <c r="X25" i="7063" s="1"/>
  <c r="Y25" i="7063" s="1"/>
  <c r="Z25" i="7063" s="1"/>
  <c r="AA25" i="7063" s="1"/>
  <c r="AB25" i="7063" s="1"/>
  <c r="AC25" i="7063" s="1"/>
  <c r="AD25" i="7063" s="1"/>
  <c r="AE25" i="7063" s="1"/>
  <c r="AF25" i="7063" s="1"/>
  <c r="AG25" i="7063" s="1"/>
  <c r="AH25" i="7063" s="1"/>
  <c r="AI25" i="7063" s="1"/>
  <c r="AJ25" i="7063" s="1"/>
  <c r="AK25" i="7063" s="1"/>
  <c r="AL25" i="7063" s="1"/>
  <c r="AM25" i="7063" s="1"/>
  <c r="AO25" i="7063" s="1"/>
  <c r="M42" i="7070"/>
  <c r="M31" i="7070" s="1"/>
  <c r="K74" i="7067"/>
  <c r="L74" i="7067" s="1"/>
  <c r="M74" i="7067" s="1"/>
  <c r="D81" i="7076"/>
  <c r="E81" i="7076" s="1"/>
  <c r="F81" i="7076" s="1"/>
  <c r="G81" i="7076" s="1"/>
  <c r="H81" i="7076" s="1"/>
  <c r="I81" i="7076" s="1"/>
  <c r="J81" i="7076" s="1"/>
  <c r="K81" i="7076" s="1"/>
  <c r="L81" i="7076" s="1"/>
  <c r="M81" i="7076" s="1"/>
  <c r="N81" i="7076" s="1"/>
  <c r="O81" i="7076" s="1"/>
  <c r="P81" i="7076" s="1"/>
  <c r="Q81" i="7076" s="1"/>
  <c r="R81" i="7076" s="1"/>
  <c r="S81" i="7076" s="1"/>
  <c r="T81" i="7076" s="1"/>
  <c r="U81" i="7076" s="1"/>
  <c r="V81" i="7076" s="1"/>
  <c r="W81" i="7076" s="1"/>
  <c r="X81" i="7076" s="1"/>
  <c r="Y81" i="7076" s="1"/>
  <c r="Z81" i="7076" s="1"/>
  <c r="AA81" i="7076" s="1"/>
  <c r="AB81" i="7076" s="1"/>
  <c r="AC81" i="7076" s="1"/>
  <c r="AD81" i="7076" s="1"/>
  <c r="AE81" i="7076" s="1"/>
  <c r="AF81" i="7076" s="1"/>
  <c r="AG81" i="7076" s="1"/>
  <c r="AH81" i="7076" s="1"/>
  <c r="W22" i="7076"/>
  <c r="W23" i="7069"/>
  <c r="X23" i="7069" s="1"/>
  <c r="Y23" i="7069" s="1"/>
  <c r="Z23" i="7069" s="1"/>
  <c r="AA23" i="7069" s="1"/>
  <c r="AB23" i="7069" s="1"/>
  <c r="AC23" i="7069" s="1"/>
  <c r="AD23" i="7069" s="1"/>
  <c r="AE23" i="7069" s="1"/>
  <c r="K74" i="7071"/>
  <c r="L74" i="7071" s="1"/>
  <c r="M74" i="7071" s="1"/>
  <c r="AJ9" i="7072"/>
  <c r="AK9" i="7072" s="1"/>
  <c r="AL9" i="7072" s="1"/>
  <c r="AM9" i="7072" s="1"/>
  <c r="AO9" i="7072" s="1"/>
  <c r="D81" i="7064"/>
  <c r="E81" i="7064" s="1"/>
  <c r="F81" i="7064" s="1"/>
  <c r="G81" i="7064" s="1"/>
  <c r="H81" i="7064" s="1"/>
  <c r="I81" i="7064" s="1"/>
  <c r="J81" i="7064" s="1"/>
  <c r="K81" i="7064" s="1"/>
  <c r="L81" i="7064" s="1"/>
  <c r="M81" i="7064" s="1"/>
  <c r="N81" i="7064" s="1"/>
  <c r="O81" i="7064" s="1"/>
  <c r="P81" i="7064" s="1"/>
  <c r="Q81" i="7064" s="1"/>
  <c r="R81" i="7064" s="1"/>
  <c r="S81" i="7064" s="1"/>
  <c r="T81" i="7064" s="1"/>
  <c r="U81" i="7064" s="1"/>
  <c r="V81" i="7064" s="1"/>
  <c r="W81" i="7064" s="1"/>
  <c r="X81" i="7064" s="1"/>
  <c r="Y81" i="7064" s="1"/>
  <c r="Z81" i="7064" s="1"/>
  <c r="AA81" i="7064" s="1"/>
  <c r="AB81" i="7064" s="1"/>
  <c r="AC81" i="7064" s="1"/>
  <c r="AD81" i="7064" s="1"/>
  <c r="AE81" i="7064" s="1"/>
  <c r="AF81" i="7064" s="1"/>
  <c r="AG81" i="7064" s="1"/>
  <c r="AH81" i="7064" s="1"/>
  <c r="AI81" i="7064" s="1"/>
  <c r="AJ81" i="7064" s="1"/>
  <c r="AK81" i="7064" s="1"/>
  <c r="AL81" i="7064" s="1"/>
  <c r="AM81" i="7064" s="1"/>
  <c r="AD17" i="7075"/>
  <c r="AE17" i="7075" s="1"/>
  <c r="AF17" i="7075" s="1"/>
  <c r="AG17" i="7075" s="1"/>
  <c r="AH17" i="7075" s="1"/>
  <c r="AI17" i="7075" s="1"/>
  <c r="AJ17" i="7075" s="1"/>
  <c r="AK17" i="7075" s="1"/>
  <c r="AL17" i="7075" s="1"/>
  <c r="AM17" i="7075" s="1"/>
  <c r="AF13" i="7066"/>
  <c r="AG13" i="7066" s="1"/>
  <c r="AH13" i="7066" s="1"/>
  <c r="AI13" i="7066" s="1"/>
  <c r="AJ13" i="7066" s="1"/>
  <c r="AK13" i="7066" s="1"/>
  <c r="AL13" i="7066" s="1"/>
  <c r="AM13" i="7066" s="1"/>
  <c r="AO13" i="7066" s="1"/>
  <c r="AK49" i="7067"/>
  <c r="AL49" i="7067" s="1"/>
  <c r="AM49" i="7067" s="1"/>
  <c r="AK50" i="7067"/>
  <c r="AL50" i="7067" s="1"/>
  <c r="AM50" i="7067" s="1"/>
  <c r="I77" i="7075"/>
  <c r="J77" i="7075" s="1"/>
  <c r="K77" i="7075" s="1"/>
  <c r="L77" i="7075" s="1"/>
  <c r="M77" i="7075" s="1"/>
  <c r="N77" i="7075" s="1"/>
  <c r="O77" i="7075" s="1"/>
  <c r="P77" i="7075" s="1"/>
  <c r="Q77" i="7075" s="1"/>
  <c r="R77" i="7075" s="1"/>
  <c r="S77" i="7075" s="1"/>
  <c r="T77" i="7075" s="1"/>
  <c r="U77" i="7075" s="1"/>
  <c r="V77" i="7075" s="1"/>
  <c r="W77" i="7075" s="1"/>
  <c r="X77" i="7075" s="1"/>
  <c r="Y77" i="7075" s="1"/>
  <c r="Z77" i="7075" s="1"/>
  <c r="AA77" i="7075" s="1"/>
  <c r="AB77" i="7075" s="1"/>
  <c r="AC77" i="7075" s="1"/>
  <c r="AD77" i="7075" s="1"/>
  <c r="AE77" i="7075" s="1"/>
  <c r="AF77" i="7075" s="1"/>
  <c r="AG77" i="7075" s="1"/>
  <c r="AH77" i="7075" s="1"/>
  <c r="AI77" i="7075" s="1"/>
  <c r="AJ77" i="7075" s="1"/>
  <c r="AK77" i="7075" s="1"/>
  <c r="AL77" i="7075" s="1"/>
  <c r="AM77" i="7075" s="1"/>
  <c r="AF13" i="7065"/>
  <c r="AG13" i="7065" s="1"/>
  <c r="AH13" i="7065" s="1"/>
  <c r="AI13" i="7065" s="1"/>
  <c r="AJ13" i="7065" s="1"/>
  <c r="AK13" i="7065" s="1"/>
  <c r="AL13" i="7065" s="1"/>
  <c r="AM13" i="7065" s="1"/>
  <c r="AO13" i="7065" s="1"/>
  <c r="E81" i="7075"/>
  <c r="F81" i="7075" s="1"/>
  <c r="G81" i="7075" s="1"/>
  <c r="H81" i="7075" s="1"/>
  <c r="I81" i="7075" s="1"/>
  <c r="J81" i="7075" s="1"/>
  <c r="K81" i="7075" s="1"/>
  <c r="L81" i="7075" s="1"/>
  <c r="M81" i="7075" s="1"/>
  <c r="N81" i="7075" s="1"/>
  <c r="O81" i="7075" s="1"/>
  <c r="P81" i="7075" s="1"/>
  <c r="Q81" i="7075" s="1"/>
  <c r="R81" i="7075" s="1"/>
  <c r="S81" i="7075" s="1"/>
  <c r="T81" i="7075" s="1"/>
  <c r="U81" i="7075" s="1"/>
  <c r="V81" i="7075" s="1"/>
  <c r="W81" i="7075" s="1"/>
  <c r="X81" i="7075" s="1"/>
  <c r="Y81" i="7075" s="1"/>
  <c r="Z81" i="7075" s="1"/>
  <c r="AA81" i="7075" s="1"/>
  <c r="AB81" i="7075" s="1"/>
  <c r="AC81" i="7075" s="1"/>
  <c r="AD81" i="7075" s="1"/>
  <c r="AE81" i="7075" s="1"/>
  <c r="AF81" i="7075" s="1"/>
  <c r="AG81" i="7075" s="1"/>
  <c r="AH81" i="7075" s="1"/>
  <c r="AI81" i="7075" s="1"/>
  <c r="AJ81" i="7075" s="1"/>
  <c r="AK81" i="7075" s="1"/>
  <c r="AL81" i="7075" s="1"/>
  <c r="AM81" i="7075" s="1"/>
  <c r="V64" i="7075"/>
  <c r="W64" i="7075" s="1"/>
  <c r="X64" i="7075" s="1"/>
  <c r="Y64" i="7075" s="1"/>
  <c r="Z64" i="7075" s="1"/>
  <c r="AA64" i="7075" s="1"/>
  <c r="AB64" i="7075" s="1"/>
  <c r="AC64" i="7075" s="1"/>
  <c r="AD64" i="7075" s="1"/>
  <c r="AE64" i="7075" s="1"/>
  <c r="AF64" i="7075" s="1"/>
  <c r="AG64" i="7075" s="1"/>
  <c r="AH64" i="7075" s="1"/>
  <c r="AI64" i="7075" s="1"/>
  <c r="AJ64" i="7075" s="1"/>
  <c r="AK64" i="7075" s="1"/>
  <c r="AL64" i="7075" s="1"/>
  <c r="AM64" i="7075" s="1"/>
  <c r="O70" i="7067"/>
  <c r="P70" i="7067" s="1"/>
  <c r="Q70" i="7067" s="1"/>
  <c r="R70" i="7067" s="1"/>
  <c r="S70" i="7067" s="1"/>
  <c r="T70" i="7067" s="1"/>
  <c r="U70" i="7067" s="1"/>
  <c r="V70" i="7067" s="1"/>
  <c r="W70" i="7067" s="1"/>
  <c r="X70" i="7067" s="1"/>
  <c r="Y70" i="7067" s="1"/>
  <c r="Z70" i="7067" s="1"/>
  <c r="AA70" i="7067" s="1"/>
  <c r="AB70" i="7067" s="1"/>
  <c r="AC70" i="7067" s="1"/>
  <c r="AD70" i="7067" s="1"/>
  <c r="AE70" i="7067" s="1"/>
  <c r="AF70" i="7067" s="1"/>
  <c r="AG70" i="7067" s="1"/>
  <c r="AH70" i="7067" s="1"/>
  <c r="AI70" i="7067" s="1"/>
  <c r="AJ70" i="7067" s="1"/>
  <c r="AK70" i="7067" s="1"/>
  <c r="AL70" i="7067" s="1"/>
  <c r="AM70" i="7067" s="1"/>
  <c r="G78" i="7067"/>
  <c r="H78" i="7067" s="1"/>
  <c r="I78" i="7067" s="1"/>
  <c r="J78" i="7067" s="1"/>
  <c r="K78" i="7067" s="1"/>
  <c r="L78" i="7067" s="1"/>
  <c r="M78" i="7067" s="1"/>
  <c r="N78" i="7067" s="1"/>
  <c r="O78" i="7067" s="1"/>
  <c r="P78" i="7067" s="1"/>
  <c r="Q78" i="7067" s="1"/>
  <c r="R78" i="7067" s="1"/>
  <c r="S78" i="7067" s="1"/>
  <c r="T78" i="7067" s="1"/>
  <c r="U78" i="7067" s="1"/>
  <c r="V78" i="7067" s="1"/>
  <c r="W78" i="7067" s="1"/>
  <c r="X78" i="7067" s="1"/>
  <c r="Y78" i="7067" s="1"/>
  <c r="Z78" i="7067" s="1"/>
  <c r="AA78" i="7067" s="1"/>
  <c r="AB78" i="7067" s="1"/>
  <c r="AC78" i="7067" s="1"/>
  <c r="AD78" i="7067" s="1"/>
  <c r="AE78" i="7067" s="1"/>
  <c r="AF78" i="7067" s="1"/>
  <c r="AG78" i="7067" s="1"/>
  <c r="AH78" i="7067" s="1"/>
  <c r="AI78" i="7067" s="1"/>
  <c r="AJ78" i="7067" s="1"/>
  <c r="AK78" i="7067" s="1"/>
  <c r="AL78" i="7067" s="1"/>
  <c r="AM78" i="7067" s="1"/>
  <c r="J75" i="7067"/>
  <c r="K75" i="7067" s="1"/>
  <c r="L75" i="7067" s="1"/>
  <c r="M75" i="7067" s="1"/>
  <c r="N75" i="7067" s="1"/>
  <c r="O75" i="7067" s="1"/>
  <c r="P75" i="7067" s="1"/>
  <c r="Q75" i="7067" s="1"/>
  <c r="R75" i="7067" s="1"/>
  <c r="S75" i="7067" s="1"/>
  <c r="T75" i="7067" s="1"/>
  <c r="U75" i="7067" s="1"/>
  <c r="V75" i="7067" s="1"/>
  <c r="W75" i="7067" s="1"/>
  <c r="X75" i="7067" s="1"/>
  <c r="Y75" i="7067" s="1"/>
  <c r="Z75" i="7067" s="1"/>
  <c r="AA75" i="7067" s="1"/>
  <c r="AB75" i="7067" s="1"/>
  <c r="AC75" i="7067" s="1"/>
  <c r="AD75" i="7067" s="1"/>
  <c r="AE75" i="7067" s="1"/>
  <c r="AF75" i="7067" s="1"/>
  <c r="AG75" i="7067" s="1"/>
  <c r="AH75" i="7067" s="1"/>
  <c r="AI75" i="7067" s="1"/>
  <c r="AJ75" i="7067" s="1"/>
  <c r="AK75" i="7067" s="1"/>
  <c r="AL75" i="7067" s="1"/>
  <c r="AM75" i="7067" s="1"/>
  <c r="X61" i="7076"/>
  <c r="Y61" i="7076" s="1"/>
  <c r="Z61" i="7076" s="1"/>
  <c r="AA61" i="7076" s="1"/>
  <c r="AB61" i="7076" s="1"/>
  <c r="AC61" i="7076" s="1"/>
  <c r="AD61" i="7076" s="1"/>
  <c r="AE61" i="7076" s="1"/>
  <c r="AF61" i="7076" s="1"/>
  <c r="AG61" i="7076" s="1"/>
  <c r="AH61" i="7076" s="1"/>
  <c r="L73" i="7070"/>
  <c r="M73" i="7070" s="1"/>
  <c r="N73" i="7070" s="1"/>
  <c r="O73" i="7070" s="1"/>
  <c r="P73" i="7070" s="1"/>
  <c r="Q73" i="7070" s="1"/>
  <c r="W22" i="7061"/>
  <c r="AF53" i="7070"/>
  <c r="AC16" i="7068"/>
  <c r="AF14" i="7071"/>
  <c r="AG14" i="7071" s="1"/>
  <c r="U64" i="7063"/>
  <c r="AD15" i="7064"/>
  <c r="AE15" i="7064" s="1"/>
  <c r="AF15" i="7064" s="1"/>
  <c r="AG52" i="7064"/>
  <c r="AK51" i="7061"/>
  <c r="AB59" i="7062"/>
  <c r="AK13" i="7062"/>
  <c r="AI15" i="7062"/>
  <c r="AF15" i="7060"/>
  <c r="AK11" i="7061"/>
  <c r="AK10" i="7061"/>
  <c r="K34" i="7059"/>
  <c r="AD17" i="7060"/>
  <c r="U66" i="7060"/>
  <c r="X23" i="7061"/>
  <c r="AC56" i="7059"/>
  <c r="R73" i="7070"/>
  <c r="S73" i="7070" s="1"/>
  <c r="T73" i="7070" s="1"/>
  <c r="U73" i="7070" s="1"/>
  <c r="V73" i="7070" s="1"/>
  <c r="W73" i="7070" s="1"/>
  <c r="X73" i="7070" s="1"/>
  <c r="Y73" i="7070" s="1"/>
  <c r="Z73" i="7070" s="1"/>
  <c r="AA73" i="7070" s="1"/>
  <c r="I41" i="7066"/>
  <c r="J41" i="7066" s="1"/>
  <c r="K41" i="7066" s="1"/>
  <c r="L41" i="7066" s="1"/>
  <c r="M41" i="7066" s="1"/>
  <c r="N41" i="7066" s="1"/>
  <c r="O41" i="7066" s="1"/>
  <c r="P41" i="7066" s="1"/>
  <c r="Q41" i="7066" s="1"/>
  <c r="R41" i="7066" s="1"/>
  <c r="S41" i="7066" s="1"/>
  <c r="T41" i="7066" s="1"/>
  <c r="U41" i="7066" s="1"/>
  <c r="V41" i="7066" s="1"/>
  <c r="W41" i="7066" s="1"/>
  <c r="X41" i="7066" s="1"/>
  <c r="Y41" i="7066" s="1"/>
  <c r="Z41" i="7066" s="1"/>
  <c r="AA41" i="7066" s="1"/>
  <c r="AB41" i="7066" s="1"/>
  <c r="AC41" i="7066" s="1"/>
  <c r="AD41" i="7066" s="1"/>
  <c r="AE41" i="7066" s="1"/>
  <c r="AF41" i="7066" s="1"/>
  <c r="AG41" i="7066" s="1"/>
  <c r="AH41" i="7066" s="1"/>
  <c r="AI41" i="7066" s="1"/>
  <c r="AJ41" i="7066" s="1"/>
  <c r="AK41" i="7066" s="1"/>
  <c r="AL41" i="7066" s="1"/>
  <c r="AM41" i="7066" s="1"/>
  <c r="AO41" i="7066" s="1"/>
  <c r="T65" i="7066"/>
  <c r="U65" i="7066" s="1"/>
  <c r="V65" i="7066" s="1"/>
  <c r="W65" i="7066" s="1"/>
  <c r="X65" i="7066" s="1"/>
  <c r="Y65" i="7066" s="1"/>
  <c r="Z65" i="7066" s="1"/>
  <c r="AA65" i="7066" s="1"/>
  <c r="AB65" i="7066" s="1"/>
  <c r="AC65" i="7066" s="1"/>
  <c r="AD65" i="7066" s="1"/>
  <c r="AE65" i="7066" s="1"/>
  <c r="AF65" i="7066" s="1"/>
  <c r="AG65" i="7066" s="1"/>
  <c r="AH65" i="7066" s="1"/>
  <c r="AI65" i="7066" s="1"/>
  <c r="AJ65" i="7066" s="1"/>
  <c r="AK65" i="7066" s="1"/>
  <c r="AL65" i="7066" s="1"/>
  <c r="AM65" i="7066" s="1"/>
  <c r="AO65" i="7066" s="1"/>
  <c r="T73" i="7066"/>
  <c r="U73" i="7066" s="1"/>
  <c r="V73" i="7066" s="1"/>
  <c r="W73" i="7066" s="1"/>
  <c r="X73" i="7066" s="1"/>
  <c r="Y73" i="7066" s="1"/>
  <c r="Z73" i="7066" s="1"/>
  <c r="AA73" i="7066" s="1"/>
  <c r="AB73" i="7066" s="1"/>
  <c r="AC73" i="7066" s="1"/>
  <c r="AD73" i="7066" s="1"/>
  <c r="AE73" i="7066" s="1"/>
  <c r="AF73" i="7066" s="1"/>
  <c r="AG73" i="7066" s="1"/>
  <c r="AH73" i="7066" s="1"/>
  <c r="AI73" i="7066" s="1"/>
  <c r="AJ73" i="7066" s="1"/>
  <c r="AK73" i="7066" s="1"/>
  <c r="AL73" i="7066" s="1"/>
  <c r="AM73" i="7066" s="1"/>
  <c r="AO73" i="7066" s="1"/>
  <c r="T69" i="7066"/>
  <c r="U69" i="7066" s="1"/>
  <c r="V69" i="7066" s="1"/>
  <c r="W69" i="7066" s="1"/>
  <c r="X69" i="7066" s="1"/>
  <c r="Y69" i="7066" s="1"/>
  <c r="Z69" i="7066" s="1"/>
  <c r="AA69" i="7066" s="1"/>
  <c r="AB69" i="7066" s="1"/>
  <c r="AC69" i="7066" s="1"/>
  <c r="AD69" i="7066" s="1"/>
  <c r="AE69" i="7066" s="1"/>
  <c r="AF69" i="7066" s="1"/>
  <c r="AG69" i="7066" s="1"/>
  <c r="AH69" i="7066" s="1"/>
  <c r="AI69" i="7066" s="1"/>
  <c r="AJ69" i="7066" s="1"/>
  <c r="AK69" i="7066" s="1"/>
  <c r="AL69" i="7066" s="1"/>
  <c r="AM69" i="7066" s="1"/>
  <c r="AO69" i="7066" s="1"/>
  <c r="P70" i="7060"/>
  <c r="J75" i="7060"/>
  <c r="N71" i="7060"/>
  <c r="M33" i="7066"/>
  <c r="N33" i="7066" s="1"/>
  <c r="O33" i="7066" s="1"/>
  <c r="P33" i="7066" s="1"/>
  <c r="Q33" i="7066" s="1"/>
  <c r="R33" i="7066" s="1"/>
  <c r="S33" i="7066" s="1"/>
  <c r="T33" i="7066" s="1"/>
  <c r="U33" i="7066" s="1"/>
  <c r="V33" i="7066" s="1"/>
  <c r="W33" i="7066" s="1"/>
  <c r="X33" i="7066" s="1"/>
  <c r="Y33" i="7066" s="1"/>
  <c r="Z33" i="7066" s="1"/>
  <c r="AA33" i="7066" s="1"/>
  <c r="AB33" i="7066" s="1"/>
  <c r="AC33" i="7066" s="1"/>
  <c r="AD33" i="7066" s="1"/>
  <c r="AE33" i="7066" s="1"/>
  <c r="AF33" i="7066" s="1"/>
  <c r="AG33" i="7066" s="1"/>
  <c r="AH33" i="7066" s="1"/>
  <c r="AI33" i="7066" s="1"/>
  <c r="AJ33" i="7066" s="1"/>
  <c r="AK33" i="7066" s="1"/>
  <c r="AL33" i="7066" s="1"/>
  <c r="AM33" i="7066" s="1"/>
  <c r="AO33" i="7066" s="1"/>
  <c r="F78" i="7070"/>
  <c r="G78" i="7070" s="1"/>
  <c r="H78" i="7070" s="1"/>
  <c r="AH13" i="7060"/>
  <c r="X24" i="7061"/>
  <c r="AG53" i="7059"/>
  <c r="T66" i="7059"/>
  <c r="AE62" i="7066"/>
  <c r="AF62" i="7066" s="1"/>
  <c r="AG62" i="7066" s="1"/>
  <c r="AH62" i="7066" s="1"/>
  <c r="AI62" i="7066" s="1"/>
  <c r="AJ62" i="7066" s="1"/>
  <c r="AK62" i="7066" s="1"/>
  <c r="AL62" i="7066" s="1"/>
  <c r="AM62" i="7066" s="1"/>
  <c r="AO62" i="7066" s="1"/>
  <c r="AB57" i="7059"/>
  <c r="AC17" i="7066"/>
  <c r="AD17" i="7066" s="1"/>
  <c r="AE17" i="7066" s="1"/>
  <c r="AF17" i="7066" s="1"/>
  <c r="AG17" i="7066" s="1"/>
  <c r="AH17" i="7066" s="1"/>
  <c r="AI17" i="7066" s="1"/>
  <c r="AJ17" i="7066" s="1"/>
  <c r="AK17" i="7066" s="1"/>
  <c r="AL17" i="7066" s="1"/>
  <c r="AM17" i="7066" s="1"/>
  <c r="AO17" i="7066" s="1"/>
  <c r="AA59" i="7066"/>
  <c r="AB59" i="7066" s="1"/>
  <c r="AC59" i="7066" s="1"/>
  <c r="AD59" i="7066" s="1"/>
  <c r="V27" i="7060"/>
  <c r="V22" i="7074"/>
  <c r="W22" i="7074" s="1"/>
  <c r="X22" i="7074" s="1"/>
  <c r="Y22" i="7074" s="1"/>
  <c r="Z22" i="7074" s="1"/>
  <c r="AA22" i="7074" s="1"/>
  <c r="AB22" i="7074" s="1"/>
  <c r="AC22" i="7074" s="1"/>
  <c r="AD22" i="7074" s="1"/>
  <c r="AE22" i="7074" s="1"/>
  <c r="AF22" i="7074" s="1"/>
  <c r="AG22" i="7074" s="1"/>
  <c r="AH22" i="7074" s="1"/>
  <c r="AC15" i="7066"/>
  <c r="AD15" i="7066" s="1"/>
  <c r="AE15" i="7066" s="1"/>
  <c r="AF15" i="7066" s="1"/>
  <c r="AG15" i="7066" s="1"/>
  <c r="AH15" i="7066" s="1"/>
  <c r="AI15" i="7066" s="1"/>
  <c r="AJ15" i="7066" s="1"/>
  <c r="AK15" i="7066" s="1"/>
  <c r="AL15" i="7066" s="1"/>
  <c r="AM15" i="7066" s="1"/>
  <c r="AO15" i="7066" s="1"/>
  <c r="T66" i="7066"/>
  <c r="U66" i="7066" s="1"/>
  <c r="V66" i="7066" s="1"/>
  <c r="W66" i="7066" s="1"/>
  <c r="X66" i="7066" s="1"/>
  <c r="Y66" i="7066" s="1"/>
  <c r="Z66" i="7066" s="1"/>
  <c r="AA66" i="7066" s="1"/>
  <c r="AB66" i="7066" s="1"/>
  <c r="AC66" i="7066" s="1"/>
  <c r="AD66" i="7066" s="1"/>
  <c r="AE66" i="7066" s="1"/>
  <c r="AF66" i="7066" s="1"/>
  <c r="AG66" i="7066" s="1"/>
  <c r="AH66" i="7066" s="1"/>
  <c r="AI66" i="7066" s="1"/>
  <c r="AJ66" i="7066" s="1"/>
  <c r="AK66" i="7066" s="1"/>
  <c r="AL66" i="7066" s="1"/>
  <c r="AM66" i="7066" s="1"/>
  <c r="AO66" i="7066" s="1"/>
  <c r="D81" i="7066"/>
  <c r="E81" i="7066" s="1"/>
  <c r="F81" i="7066" s="1"/>
  <c r="G81" i="7066" s="1"/>
  <c r="H81" i="7066" s="1"/>
  <c r="AK12" i="7061"/>
  <c r="AK51" i="7060"/>
  <c r="AL10" i="7060"/>
  <c r="AM10" i="7060" s="1"/>
  <c r="AO10" i="7060" s="1"/>
  <c r="I39" i="7060"/>
  <c r="M33" i="7059"/>
  <c r="AD18" i="7062"/>
  <c r="AA59" i="7070"/>
  <c r="M32" i="7066"/>
  <c r="N32" i="7066" s="1"/>
  <c r="O32" i="7066" s="1"/>
  <c r="P32" i="7066" s="1"/>
  <c r="Q32" i="7066" s="1"/>
  <c r="R32" i="7066" s="1"/>
  <c r="S32" i="7066" s="1"/>
  <c r="T32" i="7066" s="1"/>
  <c r="U32" i="7066" s="1"/>
  <c r="V32" i="7066" s="1"/>
  <c r="W32" i="7066" s="1"/>
  <c r="X32" i="7066" s="1"/>
  <c r="Y32" i="7066" s="1"/>
  <c r="Z32" i="7066" s="1"/>
  <c r="AA32" i="7066" s="1"/>
  <c r="AB32" i="7066" s="1"/>
  <c r="AC32" i="7066" s="1"/>
  <c r="AD32" i="7066" s="1"/>
  <c r="AE32" i="7066" s="1"/>
  <c r="AF32" i="7066" s="1"/>
  <c r="AG32" i="7066" s="1"/>
  <c r="AH32" i="7066" s="1"/>
  <c r="AI32" i="7066" s="1"/>
  <c r="AJ32" i="7066" s="1"/>
  <c r="AK32" i="7066" s="1"/>
  <c r="AL32" i="7066" s="1"/>
  <c r="AM32" i="7066" s="1"/>
  <c r="AO32" i="7066" s="1"/>
  <c r="AE56" i="7066"/>
  <c r="AF56" i="7066" s="1"/>
  <c r="AG56" i="7066" s="1"/>
  <c r="AH56" i="7066" s="1"/>
  <c r="AI56" i="7066" s="1"/>
  <c r="AJ56" i="7066" s="1"/>
  <c r="AK56" i="7066" s="1"/>
  <c r="AL56" i="7066" s="1"/>
  <c r="AM56" i="7066" s="1"/>
  <c r="AO56" i="7066" s="1"/>
  <c r="AE53" i="7066"/>
  <c r="AF53" i="7066" s="1"/>
  <c r="AG53" i="7066" s="1"/>
  <c r="AH53" i="7066" s="1"/>
  <c r="AI53" i="7066" s="1"/>
  <c r="AJ53" i="7066" s="1"/>
  <c r="AK53" i="7066" s="1"/>
  <c r="AL53" i="7066" s="1"/>
  <c r="AM53" i="7066" s="1"/>
  <c r="AO53" i="7066" s="1"/>
  <c r="M34" i="7066"/>
  <c r="N34" i="7066" s="1"/>
  <c r="O34" i="7066" s="1"/>
  <c r="P34" i="7066" s="1"/>
  <c r="Q34" i="7066" s="1"/>
  <c r="R34" i="7066" s="1"/>
  <c r="S34" i="7066" s="1"/>
  <c r="T34" i="7066" s="1"/>
  <c r="U34" i="7066" s="1"/>
  <c r="V34" i="7066" s="1"/>
  <c r="W34" i="7066" s="1"/>
  <c r="X34" i="7066" s="1"/>
  <c r="Y34" i="7066" s="1"/>
  <c r="Z34" i="7066" s="1"/>
  <c r="AA34" i="7066" s="1"/>
  <c r="AB34" i="7066" s="1"/>
  <c r="AC34" i="7066" s="1"/>
  <c r="AD34" i="7066" s="1"/>
  <c r="AE34" i="7066" s="1"/>
  <c r="AF34" i="7066" s="1"/>
  <c r="AG34" i="7066" s="1"/>
  <c r="AH34" i="7066" s="1"/>
  <c r="AI34" i="7066" s="1"/>
  <c r="AJ34" i="7066" s="1"/>
  <c r="AK34" i="7066" s="1"/>
  <c r="AL34" i="7066" s="1"/>
  <c r="AM34" i="7066" s="1"/>
  <c r="AO34" i="7066" s="1"/>
  <c r="R66" i="7070"/>
  <c r="S66" i="7070" s="1"/>
  <c r="T66" i="7070" s="1"/>
  <c r="U66" i="7070" s="1"/>
  <c r="V66" i="7070" s="1"/>
  <c r="W66" i="7070" s="1"/>
  <c r="X66" i="7070" s="1"/>
  <c r="Y66" i="7070" s="1"/>
  <c r="Z66" i="7070" s="1"/>
  <c r="AA66" i="7070" s="1"/>
  <c r="J40" i="7060"/>
  <c r="V31" i="7074"/>
  <c r="W31" i="7074" s="1"/>
  <c r="X31" i="7074" s="1"/>
  <c r="Y31" i="7074" s="1"/>
  <c r="Z31" i="7074" s="1"/>
  <c r="AA31" i="7074" s="1"/>
  <c r="AB31" i="7074" s="1"/>
  <c r="AC31" i="7074" s="1"/>
  <c r="AD31" i="7074" s="1"/>
  <c r="AE31" i="7074" s="1"/>
  <c r="AF31" i="7074" s="1"/>
  <c r="AG31" i="7074" s="1"/>
  <c r="AH31" i="7074" s="1"/>
  <c r="F39" i="7066"/>
  <c r="G39" i="7066" s="1"/>
  <c r="H39" i="7066" s="1"/>
  <c r="I39" i="7066" s="1"/>
  <c r="J39" i="7066" s="1"/>
  <c r="K39" i="7066" s="1"/>
  <c r="L39" i="7066" s="1"/>
  <c r="M39" i="7066" s="1"/>
  <c r="N39" i="7066" s="1"/>
  <c r="O39" i="7066" s="1"/>
  <c r="P39" i="7066" s="1"/>
  <c r="Q39" i="7066" s="1"/>
  <c r="R39" i="7066" s="1"/>
  <c r="S39" i="7066" s="1"/>
  <c r="T39" i="7066" s="1"/>
  <c r="U39" i="7066" s="1"/>
  <c r="V39" i="7066" s="1"/>
  <c r="W39" i="7066" s="1"/>
  <c r="X39" i="7066" s="1"/>
  <c r="Y39" i="7066" s="1"/>
  <c r="Z39" i="7066" s="1"/>
  <c r="AA39" i="7066" s="1"/>
  <c r="AB39" i="7066" s="1"/>
  <c r="AC39" i="7066" s="1"/>
  <c r="AD39" i="7066" s="1"/>
  <c r="AE39" i="7066" s="1"/>
  <c r="AF39" i="7066" s="1"/>
  <c r="AG39" i="7066" s="1"/>
  <c r="AH39" i="7066" s="1"/>
  <c r="AI39" i="7066" s="1"/>
  <c r="AJ39" i="7066" s="1"/>
  <c r="AK39" i="7066" s="1"/>
  <c r="AL39" i="7066" s="1"/>
  <c r="AM39" i="7066" s="1"/>
  <c r="AO39" i="7066" s="1"/>
  <c r="AE57" i="7066"/>
  <c r="AF57" i="7066" s="1"/>
  <c r="AG57" i="7066" s="1"/>
  <c r="AH57" i="7066" s="1"/>
  <c r="AI57" i="7066" s="1"/>
  <c r="AJ57" i="7066" s="1"/>
  <c r="AK57" i="7066" s="1"/>
  <c r="AL57" i="7066" s="1"/>
  <c r="AM57" i="7066" s="1"/>
  <c r="AO57" i="7066" s="1"/>
  <c r="AA60" i="7066"/>
  <c r="AB60" i="7066" s="1"/>
  <c r="AC60" i="7066" s="1"/>
  <c r="AD60" i="7066" s="1"/>
  <c r="AE60" i="7066" s="1"/>
  <c r="AF60" i="7066" s="1"/>
  <c r="AG60" i="7066" s="1"/>
  <c r="AH60" i="7066" s="1"/>
  <c r="AI60" i="7066" s="1"/>
  <c r="AJ60" i="7066" s="1"/>
  <c r="AK60" i="7066" s="1"/>
  <c r="AL60" i="7066" s="1"/>
  <c r="AM60" i="7066" s="1"/>
  <c r="AO60" i="7066" s="1"/>
  <c r="T68" i="7066"/>
  <c r="U68" i="7066" s="1"/>
  <c r="V68" i="7066" s="1"/>
  <c r="W68" i="7066" s="1"/>
  <c r="X68" i="7066" s="1"/>
  <c r="Y68" i="7066" s="1"/>
  <c r="Z68" i="7066" s="1"/>
  <c r="AA68" i="7066" s="1"/>
  <c r="AB68" i="7066" s="1"/>
  <c r="AC68" i="7066" s="1"/>
  <c r="AD68" i="7066" s="1"/>
  <c r="AE68" i="7066" s="1"/>
  <c r="AF68" i="7066" s="1"/>
  <c r="AG68" i="7066" s="1"/>
  <c r="AH68" i="7066" s="1"/>
  <c r="AI68" i="7066" s="1"/>
  <c r="AJ68" i="7066" s="1"/>
  <c r="AK68" i="7066" s="1"/>
  <c r="AL68" i="7066" s="1"/>
  <c r="AM68" i="7066" s="1"/>
  <c r="AO68" i="7066" s="1"/>
  <c r="L73" i="7060"/>
  <c r="AD55" i="7075"/>
  <c r="AE55" i="7075" s="1"/>
  <c r="AF55" i="7075" s="1"/>
  <c r="AG55" i="7075" s="1"/>
  <c r="AH55" i="7075" s="1"/>
  <c r="AI55" i="7075" s="1"/>
  <c r="AJ55" i="7075" s="1"/>
  <c r="AK55" i="7075" s="1"/>
  <c r="AL55" i="7075" s="1"/>
  <c r="AM55" i="7075" s="1"/>
  <c r="AF13" i="7076"/>
  <c r="AG13" i="7076" s="1"/>
  <c r="AH13" i="7076" s="1"/>
  <c r="AI13" i="7076" s="1"/>
  <c r="AJ13" i="7076" s="1"/>
  <c r="AK13" i="7076" s="1"/>
  <c r="AL13" i="7076" s="1"/>
  <c r="AM13" i="7076" s="1"/>
  <c r="AA20" i="7077"/>
  <c r="AB20" i="7077" s="1"/>
  <c r="AC20" i="7077" s="1"/>
  <c r="AD20" i="7077" s="1"/>
  <c r="AE20" i="7077" s="1"/>
  <c r="AF20" i="7077" s="1"/>
  <c r="AG20" i="7077" s="1"/>
  <c r="AH20" i="7077" s="1"/>
  <c r="AI20" i="7077" s="1"/>
  <c r="AJ20" i="7077" s="1"/>
  <c r="AK20" i="7077" s="1"/>
  <c r="AL20" i="7077" s="1"/>
  <c r="AM20" i="7077" s="1"/>
  <c r="AG52" i="7076"/>
  <c r="AH52" i="7076" s="1"/>
  <c r="U24" i="7060"/>
  <c r="AL8" i="7060"/>
  <c r="AM8" i="7060" s="1"/>
  <c r="T65" i="7060"/>
  <c r="V24" i="7065"/>
  <c r="W24" i="7065" s="1"/>
  <c r="X24" i="7065" s="1"/>
  <c r="Y24" i="7065" s="1"/>
  <c r="Z24" i="7065" s="1"/>
  <c r="AA24" i="7065" s="1"/>
  <c r="AB24" i="7065" s="1"/>
  <c r="AC24" i="7065" s="1"/>
  <c r="AD24" i="7065" s="1"/>
  <c r="AE24" i="7065" s="1"/>
  <c r="AF24" i="7065" s="1"/>
  <c r="AG24" i="7065" s="1"/>
  <c r="AH24" i="7065" s="1"/>
  <c r="AI24" i="7065" s="1"/>
  <c r="AJ24" i="7065" s="1"/>
  <c r="AK24" i="7065" s="1"/>
  <c r="AL24" i="7065" s="1"/>
  <c r="AM24" i="7065" s="1"/>
  <c r="AO24" i="7065" s="1"/>
  <c r="H37" i="7065"/>
  <c r="I37" i="7065" s="1"/>
  <c r="J37" i="7065" s="1"/>
  <c r="K37" i="7065" s="1"/>
  <c r="L37" i="7065" s="1"/>
  <c r="M37" i="7065" s="1"/>
  <c r="N37" i="7065" s="1"/>
  <c r="O37" i="7065" s="1"/>
  <c r="P37" i="7065" s="1"/>
  <c r="Q37" i="7065" s="1"/>
  <c r="R37" i="7065" s="1"/>
  <c r="S37" i="7065" s="1"/>
  <c r="T37" i="7065" s="1"/>
  <c r="U37" i="7065" s="1"/>
  <c r="V37" i="7065" s="1"/>
  <c r="W37" i="7065" s="1"/>
  <c r="X37" i="7065" s="1"/>
  <c r="Y37" i="7065" s="1"/>
  <c r="Z37" i="7065" s="1"/>
  <c r="AA37" i="7065" s="1"/>
  <c r="AB37" i="7065" s="1"/>
  <c r="AC37" i="7065" s="1"/>
  <c r="AD37" i="7065" s="1"/>
  <c r="AE37" i="7065" s="1"/>
  <c r="AF37" i="7065" s="1"/>
  <c r="AG37" i="7065" s="1"/>
  <c r="AH37" i="7065" s="1"/>
  <c r="AI37" i="7065" s="1"/>
  <c r="AJ37" i="7065" s="1"/>
  <c r="AK37" i="7065" s="1"/>
  <c r="AL37" i="7065" s="1"/>
  <c r="AM37" i="7065" s="1"/>
  <c r="AO37" i="7065" s="1"/>
  <c r="T66" i="7075"/>
  <c r="U66" i="7075" s="1"/>
  <c r="V66" i="7075" s="1"/>
  <c r="W66" i="7075" s="1"/>
  <c r="X66" i="7075" s="1"/>
  <c r="Y66" i="7075" s="1"/>
  <c r="Z66" i="7075" s="1"/>
  <c r="AA66" i="7075" s="1"/>
  <c r="AB66" i="7075" s="1"/>
  <c r="AC66" i="7075" s="1"/>
  <c r="AD66" i="7075" s="1"/>
  <c r="AE66" i="7075" s="1"/>
  <c r="AF66" i="7075" s="1"/>
  <c r="AG66" i="7075" s="1"/>
  <c r="AH66" i="7075" s="1"/>
  <c r="AI66" i="7075" s="1"/>
  <c r="AJ66" i="7075" s="1"/>
  <c r="AK66" i="7075" s="1"/>
  <c r="AL66" i="7075" s="1"/>
  <c r="AM66" i="7075" s="1"/>
  <c r="T65" i="7075"/>
  <c r="U65" i="7075" s="1"/>
  <c r="V65" i="7075" s="1"/>
  <c r="W65" i="7075" s="1"/>
  <c r="X65" i="7075" s="1"/>
  <c r="Y65" i="7075" s="1"/>
  <c r="Z65" i="7075" s="1"/>
  <c r="AA65" i="7075" s="1"/>
  <c r="AB65" i="7075" s="1"/>
  <c r="AC65" i="7075" s="1"/>
  <c r="AD65" i="7075" s="1"/>
  <c r="AE65" i="7075" s="1"/>
  <c r="AF65" i="7075" s="1"/>
  <c r="AG65" i="7075" s="1"/>
  <c r="AH65" i="7075" s="1"/>
  <c r="AI65" i="7075" s="1"/>
  <c r="AJ65" i="7075" s="1"/>
  <c r="AK65" i="7075" s="1"/>
  <c r="AL65" i="7075" s="1"/>
  <c r="AM65" i="7075" s="1"/>
  <c r="Z19" i="7077"/>
  <c r="AA19" i="7077" s="1"/>
  <c r="AB19" i="7077" s="1"/>
  <c r="AC19" i="7077" s="1"/>
  <c r="AD19" i="7077" s="1"/>
  <c r="AE19" i="7077" s="1"/>
  <c r="AF19" i="7077" s="1"/>
  <c r="AG19" i="7077" s="1"/>
  <c r="AH19" i="7077" s="1"/>
  <c r="AI19" i="7077" s="1"/>
  <c r="AJ19" i="7077" s="1"/>
  <c r="AK19" i="7077" s="1"/>
  <c r="AL19" i="7077" s="1"/>
  <c r="AM19" i="7077" s="1"/>
  <c r="V23" i="7077"/>
  <c r="W23" i="7077" s="1"/>
  <c r="X23" i="7077" s="1"/>
  <c r="Y23" i="7077" s="1"/>
  <c r="Z23" i="7077" s="1"/>
  <c r="AA23" i="7077" s="1"/>
  <c r="AB23" i="7077" s="1"/>
  <c r="AC23" i="7077" s="1"/>
  <c r="AD23" i="7077" s="1"/>
  <c r="AE23" i="7077" s="1"/>
  <c r="AF23" i="7077" s="1"/>
  <c r="AG23" i="7077" s="1"/>
  <c r="AH23" i="7077" s="1"/>
  <c r="AI23" i="7077" s="1"/>
  <c r="AJ23" i="7077" s="1"/>
  <c r="AK23" i="7077" s="1"/>
  <c r="AL23" i="7077" s="1"/>
  <c r="AM23" i="7077" s="1"/>
  <c r="AI50" i="7060"/>
  <c r="AC56" i="7065"/>
  <c r="AD56" i="7065" s="1"/>
  <c r="AE56" i="7065" s="1"/>
  <c r="AF56" i="7065" s="1"/>
  <c r="AG56" i="7065" s="1"/>
  <c r="AH56" i="7065" s="1"/>
  <c r="AI56" i="7065" s="1"/>
  <c r="AJ56" i="7065" s="1"/>
  <c r="AK56" i="7065" s="1"/>
  <c r="AL56" i="7065" s="1"/>
  <c r="AM56" i="7065" s="1"/>
  <c r="AO56" i="7065" s="1"/>
  <c r="Q68" i="7065"/>
  <c r="R68" i="7065" s="1"/>
  <c r="S68" i="7065" s="1"/>
  <c r="T68" i="7065" s="1"/>
  <c r="U68" i="7065" s="1"/>
  <c r="V68" i="7065" s="1"/>
  <c r="W68" i="7065" s="1"/>
  <c r="X68" i="7065" s="1"/>
  <c r="Y68" i="7065" s="1"/>
  <c r="Z68" i="7065" s="1"/>
  <c r="AA68" i="7065" s="1"/>
  <c r="AB68" i="7065" s="1"/>
  <c r="AC68" i="7065" s="1"/>
  <c r="AD68" i="7065" s="1"/>
  <c r="AE68" i="7065" s="1"/>
  <c r="AF68" i="7065" s="1"/>
  <c r="AG68" i="7065" s="1"/>
  <c r="AH68" i="7065" s="1"/>
  <c r="AI68" i="7065" s="1"/>
  <c r="AJ68" i="7065" s="1"/>
  <c r="AK68" i="7065" s="1"/>
  <c r="AL68" i="7065" s="1"/>
  <c r="AM68" i="7065" s="1"/>
  <c r="AO68" i="7065" s="1"/>
  <c r="AH52" i="7075"/>
  <c r="AI52" i="7075" s="1"/>
  <c r="AJ52" i="7075" s="1"/>
  <c r="AK52" i="7075" s="1"/>
  <c r="AL52" i="7075" s="1"/>
  <c r="AM52" i="7075" s="1"/>
  <c r="Q68" i="7075"/>
  <c r="O30" i="7076"/>
  <c r="P30" i="7076" s="1"/>
  <c r="Q30" i="7076" s="1"/>
  <c r="R30" i="7076" s="1"/>
  <c r="S30" i="7076" s="1"/>
  <c r="T30" i="7076" s="1"/>
  <c r="U30" i="7076" s="1"/>
  <c r="V30" i="7076" s="1"/>
  <c r="W30" i="7076" s="1"/>
  <c r="X30" i="7076" s="1"/>
  <c r="Y30" i="7076" s="1"/>
  <c r="Z30" i="7076" s="1"/>
  <c r="AA30" i="7076" s="1"/>
  <c r="AB30" i="7076" s="1"/>
  <c r="AC30" i="7076" s="1"/>
  <c r="AD30" i="7076" s="1"/>
  <c r="AE30" i="7076" s="1"/>
  <c r="AF30" i="7076" s="1"/>
  <c r="AG30" i="7076" s="1"/>
  <c r="AH30" i="7076" s="1"/>
  <c r="AI30" i="7076" s="1"/>
  <c r="AJ30" i="7076" s="1"/>
  <c r="AK30" i="7076" s="1"/>
  <c r="AL30" i="7076" s="1"/>
  <c r="AM30" i="7076" s="1"/>
  <c r="L73" i="7076"/>
  <c r="M73" i="7076" s="1"/>
  <c r="N73" i="7076" s="1"/>
  <c r="O73" i="7076" s="1"/>
  <c r="P73" i="7076" s="1"/>
  <c r="Q73" i="7076" s="1"/>
  <c r="R73" i="7076" s="1"/>
  <c r="S73" i="7076" s="1"/>
  <c r="T73" i="7076" s="1"/>
  <c r="U73" i="7076" s="1"/>
  <c r="V73" i="7076" s="1"/>
  <c r="W73" i="7076" s="1"/>
  <c r="X73" i="7076" s="1"/>
  <c r="Y73" i="7076" s="1"/>
  <c r="Z73" i="7076" s="1"/>
  <c r="AA73" i="7076" s="1"/>
  <c r="AB73" i="7076" s="1"/>
  <c r="AC73" i="7076" s="1"/>
  <c r="AD73" i="7076" s="1"/>
  <c r="AE73" i="7076" s="1"/>
  <c r="AF73" i="7076" s="1"/>
  <c r="AG73" i="7076" s="1"/>
  <c r="AH73" i="7076" s="1"/>
  <c r="J35" i="7076"/>
  <c r="K35" i="7076" s="1"/>
  <c r="L35" i="7076" s="1"/>
  <c r="M35" i="7076" s="1"/>
  <c r="N35" i="7076" s="1"/>
  <c r="O35" i="7076" s="1"/>
  <c r="P35" i="7076" s="1"/>
  <c r="Q35" i="7076" s="1"/>
  <c r="R35" i="7076" s="1"/>
  <c r="S35" i="7076" s="1"/>
  <c r="T35" i="7076" s="1"/>
  <c r="U35" i="7076" s="1"/>
  <c r="V35" i="7076" s="1"/>
  <c r="W35" i="7076" s="1"/>
  <c r="X35" i="7076" s="1"/>
  <c r="Y35" i="7076" s="1"/>
  <c r="Z35" i="7076" s="1"/>
  <c r="AA35" i="7076" s="1"/>
  <c r="AB35" i="7076" s="1"/>
  <c r="AC35" i="7076" s="1"/>
  <c r="AD35" i="7076" s="1"/>
  <c r="AE35" i="7076" s="1"/>
  <c r="AF35" i="7076" s="1"/>
  <c r="AG35" i="7076" s="1"/>
  <c r="AH35" i="7076" s="1"/>
  <c r="AI35" i="7076" s="1"/>
  <c r="AJ35" i="7076" s="1"/>
  <c r="AK35" i="7076" s="1"/>
  <c r="AL35" i="7076" s="1"/>
  <c r="AM35" i="7076" s="1"/>
  <c r="AL7" i="7060"/>
  <c r="AM7" i="7060" s="1"/>
  <c r="AO7" i="7060" s="1"/>
  <c r="D81" i="7060"/>
  <c r="L33" i="7065"/>
  <c r="M33" i="7065" s="1"/>
  <c r="N33" i="7065" s="1"/>
  <c r="T25" i="7066"/>
  <c r="U25" i="7066" s="1"/>
  <c r="V25" i="7066" s="1"/>
  <c r="W25" i="7066" s="1"/>
  <c r="X25" i="7066" s="1"/>
  <c r="Y25" i="7066" s="1"/>
  <c r="Z25" i="7066" s="1"/>
  <c r="AA25" i="7066" s="1"/>
  <c r="AB25" i="7066" s="1"/>
  <c r="AC25" i="7066" s="1"/>
  <c r="AD25" i="7066" s="1"/>
  <c r="AE25" i="7066" s="1"/>
  <c r="AF25" i="7066" s="1"/>
  <c r="AG25" i="7066" s="1"/>
  <c r="AH25" i="7066" s="1"/>
  <c r="AI25" i="7066" s="1"/>
  <c r="AJ25" i="7066" s="1"/>
  <c r="AK25" i="7066" s="1"/>
  <c r="AL25" i="7066" s="1"/>
  <c r="AM25" i="7066" s="1"/>
  <c r="AO25" i="7066" s="1"/>
  <c r="AD54" i="7075"/>
  <c r="AE54" i="7075" s="1"/>
  <c r="AF54" i="7075" s="1"/>
  <c r="AG54" i="7075" s="1"/>
  <c r="AH54" i="7075" s="1"/>
  <c r="AI54" i="7075" s="1"/>
  <c r="AJ54" i="7075" s="1"/>
  <c r="AK54" i="7075" s="1"/>
  <c r="AL54" i="7075" s="1"/>
  <c r="AM54" i="7075" s="1"/>
  <c r="O30" i="7075"/>
  <c r="X25" i="7076"/>
  <c r="Y25" i="7076" s="1"/>
  <c r="Z25" i="7076" s="1"/>
  <c r="AA25" i="7076" s="1"/>
  <c r="AB25" i="7076" s="1"/>
  <c r="AC25" i="7076" s="1"/>
  <c r="AD25" i="7076" s="1"/>
  <c r="AE25" i="7076" s="1"/>
  <c r="AF25" i="7076" s="1"/>
  <c r="AG25" i="7076" s="1"/>
  <c r="AH25" i="7076" s="1"/>
  <c r="AI25" i="7076" s="1"/>
  <c r="AJ25" i="7076" s="1"/>
  <c r="AK25" i="7076" s="1"/>
  <c r="AL25" i="7076" s="1"/>
  <c r="AM25" i="7076" s="1"/>
  <c r="X22" i="7076"/>
  <c r="Y22" i="7076" s="1"/>
  <c r="Z22" i="7076" s="1"/>
  <c r="AA22" i="7076" s="1"/>
  <c r="AB22" i="7076" s="1"/>
  <c r="AC22" i="7076" s="1"/>
  <c r="AD22" i="7076" s="1"/>
  <c r="AE22" i="7076" s="1"/>
  <c r="AF22" i="7076" s="1"/>
  <c r="AG22" i="7076" s="1"/>
  <c r="AH22" i="7076" s="1"/>
  <c r="AI22" i="7076" s="1"/>
  <c r="AJ22" i="7076" s="1"/>
  <c r="AK22" i="7076" s="1"/>
  <c r="AL22" i="7076" s="1"/>
  <c r="AM22" i="7076" s="1"/>
  <c r="G38" i="7060"/>
  <c r="Y20" i="7060"/>
  <c r="Q68" i="7061"/>
  <c r="V63" i="7068"/>
  <c r="W63" i="7068" s="1"/>
  <c r="X63" i="7068" s="1"/>
  <c r="Y63" i="7068" s="1"/>
  <c r="Z63" i="7068" s="1"/>
  <c r="AA63" i="7068" s="1"/>
  <c r="AB63" i="7068" s="1"/>
  <c r="AC63" i="7068" s="1"/>
  <c r="AD63" i="7068" s="1"/>
  <c r="AE63" i="7068" s="1"/>
  <c r="AF63" i="7068" s="1"/>
  <c r="AG63" i="7068" s="1"/>
  <c r="AH63" i="7068" s="1"/>
  <c r="AI63" i="7068" s="1"/>
  <c r="AJ63" i="7068" s="1"/>
  <c r="AK63" i="7068" s="1"/>
  <c r="AL63" i="7068" s="1"/>
  <c r="AM63" i="7068" s="1"/>
  <c r="AG53" i="7070"/>
  <c r="AH53" i="7070" s="1"/>
  <c r="AI53" i="7070" s="1"/>
  <c r="AJ53" i="7070" s="1"/>
  <c r="AK53" i="7070" s="1"/>
  <c r="AL53" i="7070" s="1"/>
  <c r="AM53" i="7070" s="1"/>
  <c r="D81" i="7071"/>
  <c r="AG15" i="7064"/>
  <c r="AH15" i="7064" s="1"/>
  <c r="AI15" i="7064" s="1"/>
  <c r="AJ15" i="7064" s="1"/>
  <c r="AK15" i="7064" s="1"/>
  <c r="AL15" i="7064" s="1"/>
  <c r="AM15" i="7064" s="1"/>
  <c r="AO15" i="7064" s="1"/>
  <c r="G41" i="7064"/>
  <c r="H41" i="7064" s="1"/>
  <c r="I41" i="7064" s="1"/>
  <c r="J41" i="7064" s="1"/>
  <c r="K41" i="7064" s="1"/>
  <c r="L41" i="7064" s="1"/>
  <c r="M41" i="7064" s="1"/>
  <c r="N41" i="7064" s="1"/>
  <c r="O41" i="7064" s="1"/>
  <c r="P41" i="7064" s="1"/>
  <c r="Q41" i="7064" s="1"/>
  <c r="R41" i="7064" s="1"/>
  <c r="S41" i="7064" s="1"/>
  <c r="T41" i="7064" s="1"/>
  <c r="U41" i="7064" s="1"/>
  <c r="V41" i="7064" s="1"/>
  <c r="W41" i="7064" s="1"/>
  <c r="X41" i="7064" s="1"/>
  <c r="Y41" i="7064" s="1"/>
  <c r="Z41" i="7064" s="1"/>
  <c r="AA41" i="7064" s="1"/>
  <c r="AB41" i="7064" s="1"/>
  <c r="AC41" i="7064" s="1"/>
  <c r="AD41" i="7064" s="1"/>
  <c r="AE41" i="7064" s="1"/>
  <c r="AF41" i="7064" s="1"/>
  <c r="AG41" i="7064" s="1"/>
  <c r="AH41" i="7064" s="1"/>
  <c r="AI41" i="7064" s="1"/>
  <c r="AJ41" i="7064" s="1"/>
  <c r="AK41" i="7064" s="1"/>
  <c r="AL41" i="7064" s="1"/>
  <c r="AM41" i="7064" s="1"/>
  <c r="AO41" i="7064" s="1"/>
  <c r="AF54" i="7064"/>
  <c r="AG54" i="7064" s="1"/>
  <c r="AH54" i="7064" s="1"/>
  <c r="AI54" i="7064" s="1"/>
  <c r="AJ54" i="7064" s="1"/>
  <c r="AK54" i="7064" s="1"/>
  <c r="AL54" i="7064" s="1"/>
  <c r="AM54" i="7064" s="1"/>
  <c r="AO54" i="7064" s="1"/>
  <c r="AE15" i="7063"/>
  <c r="AF15" i="7063" s="1"/>
  <c r="AG15" i="7063" s="1"/>
  <c r="AH15" i="7063" s="1"/>
  <c r="AI15" i="7063" s="1"/>
  <c r="AJ15" i="7063" s="1"/>
  <c r="AK15" i="7063" s="1"/>
  <c r="AL15" i="7063" s="1"/>
  <c r="AM15" i="7063" s="1"/>
  <c r="AO15" i="7063" s="1"/>
  <c r="W23" i="7063"/>
  <c r="X23" i="7063" s="1"/>
  <c r="AJ49" i="7069"/>
  <c r="AK49" i="7069" s="1"/>
  <c r="AL49" i="7069" s="1"/>
  <c r="AM49" i="7069" s="1"/>
  <c r="V63" i="7069"/>
  <c r="K34" i="7069"/>
  <c r="L34" i="7069" s="1"/>
  <c r="M34" i="7069" s="1"/>
  <c r="N34" i="7069" s="1"/>
  <c r="O34" i="7069" s="1"/>
  <c r="P34" i="7069" s="1"/>
  <c r="Q34" i="7069" s="1"/>
  <c r="R34" i="7069" s="1"/>
  <c r="S34" i="7069" s="1"/>
  <c r="T34" i="7069" s="1"/>
  <c r="U34" i="7069" s="1"/>
  <c r="V34" i="7069" s="1"/>
  <c r="W34" i="7069" s="1"/>
  <c r="X34" i="7069" s="1"/>
  <c r="Y34" i="7069" s="1"/>
  <c r="Z34" i="7069" s="1"/>
  <c r="AA34" i="7069" s="1"/>
  <c r="AB34" i="7069" s="1"/>
  <c r="AC34" i="7069" s="1"/>
  <c r="AD34" i="7069" s="1"/>
  <c r="AE34" i="7069" s="1"/>
  <c r="AO11" i="7063"/>
  <c r="Y60" i="7070"/>
  <c r="Z60" i="7070" s="1"/>
  <c r="AE17" i="7063"/>
  <c r="AF17" i="7063" s="1"/>
  <c r="AG17" i="7063" s="1"/>
  <c r="AH17" i="7063" s="1"/>
  <c r="AI17" i="7063" s="1"/>
  <c r="AJ17" i="7063" s="1"/>
  <c r="AK17" i="7063" s="1"/>
  <c r="AL17" i="7063" s="1"/>
  <c r="AM17" i="7063" s="1"/>
  <c r="AO17" i="7063" s="1"/>
  <c r="AF53" i="7061"/>
  <c r="AK8" i="7064"/>
  <c r="AL8" i="7064" s="1"/>
  <c r="AM8" i="7064" s="1"/>
  <c r="AO8" i="7064" s="1"/>
  <c r="N31" i="7064"/>
  <c r="O31" i="7064" s="1"/>
  <c r="P31" i="7064" s="1"/>
  <c r="Q31" i="7064" s="1"/>
  <c r="R31" i="7064" s="1"/>
  <c r="S31" i="7064" s="1"/>
  <c r="T31" i="7064" s="1"/>
  <c r="U31" i="7064" s="1"/>
  <c r="V31" i="7064" s="1"/>
  <c r="W31" i="7064" s="1"/>
  <c r="X31" i="7064" s="1"/>
  <c r="Y31" i="7064" s="1"/>
  <c r="Z31" i="7064" s="1"/>
  <c r="AA31" i="7064" s="1"/>
  <c r="AB31" i="7064" s="1"/>
  <c r="AC31" i="7064" s="1"/>
  <c r="AD31" i="7064" s="1"/>
  <c r="AE31" i="7064" s="1"/>
  <c r="AF31" i="7064" s="1"/>
  <c r="AG31" i="7064" s="1"/>
  <c r="AH31" i="7064" s="1"/>
  <c r="AI31" i="7064" s="1"/>
  <c r="AJ31" i="7064" s="1"/>
  <c r="AK31" i="7064" s="1"/>
  <c r="AL31" i="7064" s="1"/>
  <c r="AM31" i="7064" s="1"/>
  <c r="AO31" i="7064" s="1"/>
  <c r="G39" i="7064"/>
  <c r="J75" i="7064"/>
  <c r="K75" i="7064" s="1"/>
  <c r="L75" i="7064" s="1"/>
  <c r="M75" i="7064" s="1"/>
  <c r="N75" i="7064" s="1"/>
  <c r="O75" i="7064" s="1"/>
  <c r="P75" i="7064" s="1"/>
  <c r="Q75" i="7064" s="1"/>
  <c r="R75" i="7064" s="1"/>
  <c r="S75" i="7064" s="1"/>
  <c r="T75" i="7064" s="1"/>
  <c r="U75" i="7064" s="1"/>
  <c r="V75" i="7064" s="1"/>
  <c r="W75" i="7064" s="1"/>
  <c r="X75" i="7064" s="1"/>
  <c r="Y75" i="7064" s="1"/>
  <c r="Z75" i="7064" s="1"/>
  <c r="AA75" i="7064" s="1"/>
  <c r="AB75" i="7064" s="1"/>
  <c r="AC75" i="7064" s="1"/>
  <c r="AD75" i="7064" s="1"/>
  <c r="AE75" i="7064" s="1"/>
  <c r="AF75" i="7064" s="1"/>
  <c r="AG75" i="7064" s="1"/>
  <c r="AH75" i="7064" s="1"/>
  <c r="AI75" i="7064" s="1"/>
  <c r="AJ75" i="7064" s="1"/>
  <c r="AK75" i="7064" s="1"/>
  <c r="AL75" i="7064" s="1"/>
  <c r="AM75" i="7064" s="1"/>
  <c r="AO75" i="7064" s="1"/>
  <c r="G38" i="7064"/>
  <c r="H38" i="7064" s="1"/>
  <c r="I38" i="7064" s="1"/>
  <c r="J38" i="7064" s="1"/>
  <c r="K38" i="7064" s="1"/>
  <c r="L38" i="7064" s="1"/>
  <c r="M38" i="7064" s="1"/>
  <c r="N38" i="7064" s="1"/>
  <c r="O38" i="7064" s="1"/>
  <c r="P38" i="7064" s="1"/>
  <c r="Q38" i="7064" s="1"/>
  <c r="R38" i="7064" s="1"/>
  <c r="S38" i="7064" s="1"/>
  <c r="T38" i="7064" s="1"/>
  <c r="U38" i="7064" s="1"/>
  <c r="V38" i="7064" s="1"/>
  <c r="W38" i="7064" s="1"/>
  <c r="X38" i="7064" s="1"/>
  <c r="Y38" i="7064" s="1"/>
  <c r="Z38" i="7064" s="1"/>
  <c r="AA38" i="7064" s="1"/>
  <c r="AB38" i="7064" s="1"/>
  <c r="AC38" i="7064" s="1"/>
  <c r="AD38" i="7064" s="1"/>
  <c r="AE38" i="7064" s="1"/>
  <c r="AF38" i="7064" s="1"/>
  <c r="AG38" i="7064" s="1"/>
  <c r="AH38" i="7064" s="1"/>
  <c r="AI38" i="7064" s="1"/>
  <c r="AJ38" i="7064" s="1"/>
  <c r="AK38" i="7064" s="1"/>
  <c r="AL38" i="7064" s="1"/>
  <c r="AM38" i="7064" s="1"/>
  <c r="AO38" i="7064" s="1"/>
  <c r="AD55" i="7061"/>
  <c r="AE14" i="7075"/>
  <c r="AF14" i="7075" s="1"/>
  <c r="AG14" i="7075" s="1"/>
  <c r="AH14" i="7075" s="1"/>
  <c r="AG12" i="7077"/>
  <c r="AH12" i="7077" s="1"/>
  <c r="AI12" i="7077" s="1"/>
  <c r="AJ12" i="7077" s="1"/>
  <c r="AK12" i="7077" s="1"/>
  <c r="AL12" i="7077" s="1"/>
  <c r="AM12" i="7077" s="1"/>
  <c r="T65" i="7076"/>
  <c r="U24" i="7069"/>
  <c r="V24" i="7069" s="1"/>
  <c r="W24" i="7069" s="1"/>
  <c r="X24" i="7069" s="1"/>
  <c r="Y24" i="7069" s="1"/>
  <c r="Z24" i="7069" s="1"/>
  <c r="AA24" i="7069" s="1"/>
  <c r="AB24" i="7069" s="1"/>
  <c r="AC24" i="7069" s="1"/>
  <c r="AD24" i="7069" s="1"/>
  <c r="AE24" i="7069" s="1"/>
  <c r="Z19" i="7068"/>
  <c r="AA19" i="7068" s="1"/>
  <c r="AB19" i="7068" s="1"/>
  <c r="AC19" i="7068" s="1"/>
  <c r="AD19" i="7068" s="1"/>
  <c r="AE19" i="7068" s="1"/>
  <c r="AF19" i="7068" s="1"/>
  <c r="AG19" i="7068" s="1"/>
  <c r="AH19" i="7068" s="1"/>
  <c r="AI19" i="7068" s="1"/>
  <c r="AJ19" i="7068" s="1"/>
  <c r="AK19" i="7068" s="1"/>
  <c r="AL19" i="7068" s="1"/>
  <c r="AM19" i="7068" s="1"/>
  <c r="Z19" i="7069"/>
  <c r="AA19" i="7069" s="1"/>
  <c r="AB19" i="7069" s="1"/>
  <c r="AC19" i="7069" s="1"/>
  <c r="AD19" i="7069" s="1"/>
  <c r="AE19" i="7069" s="1"/>
  <c r="AJ50" i="7068"/>
  <c r="AK50" i="7068" s="1"/>
  <c r="AL50" i="7068" s="1"/>
  <c r="AM50" i="7068" s="1"/>
  <c r="AL47" i="7062"/>
  <c r="AM47" i="7062" s="1"/>
  <c r="G38" i="7068"/>
  <c r="H38" i="7068" s="1"/>
  <c r="I38" i="7068" s="1"/>
  <c r="J38" i="7068" s="1"/>
  <c r="K38" i="7068" s="1"/>
  <c r="L38" i="7068" s="1"/>
  <c r="M38" i="7068" s="1"/>
  <c r="N38" i="7068" s="1"/>
  <c r="O38" i="7068" s="1"/>
  <c r="P38" i="7068" s="1"/>
  <c r="Q38" i="7068" s="1"/>
  <c r="R38" i="7068" s="1"/>
  <c r="S38" i="7068" s="1"/>
  <c r="T38" i="7068" s="1"/>
  <c r="U38" i="7068" s="1"/>
  <c r="V38" i="7068" s="1"/>
  <c r="W38" i="7068" s="1"/>
  <c r="X38" i="7068" s="1"/>
  <c r="Y38" i="7068" s="1"/>
  <c r="Z38" i="7068" s="1"/>
  <c r="AA38" i="7068" s="1"/>
  <c r="AB38" i="7068" s="1"/>
  <c r="AC38" i="7068" s="1"/>
  <c r="AD38" i="7068" s="1"/>
  <c r="AE38" i="7068" s="1"/>
  <c r="AF38" i="7068" s="1"/>
  <c r="AG38" i="7068" s="1"/>
  <c r="AH38" i="7068" s="1"/>
  <c r="AI38" i="7068" s="1"/>
  <c r="AJ38" i="7068" s="1"/>
  <c r="AK38" i="7068" s="1"/>
  <c r="AL38" i="7068" s="1"/>
  <c r="AM38" i="7068" s="1"/>
  <c r="AK8" i="7062"/>
  <c r="AB57" i="7071"/>
  <c r="AC57" i="7071" s="1"/>
  <c r="AD57" i="7071" s="1"/>
  <c r="AE57" i="7071" s="1"/>
  <c r="AF57" i="7071" s="1"/>
  <c r="AG57" i="7071" s="1"/>
  <c r="AH57" i="7071" s="1"/>
  <c r="AI57" i="7071" s="1"/>
  <c r="AJ57" i="7071" s="1"/>
  <c r="AK57" i="7071" s="1"/>
  <c r="AL57" i="7071" s="1"/>
  <c r="AM57" i="7071" s="1"/>
  <c r="AO57" i="7071" s="1"/>
  <c r="AK48" i="7060"/>
  <c r="Y60" i="7063"/>
  <c r="P69" i="7064"/>
  <c r="Q69" i="7064" s="1"/>
  <c r="R69" i="7064" s="1"/>
  <c r="S69" i="7064" s="1"/>
  <c r="T69" i="7064" s="1"/>
  <c r="U69" i="7064" s="1"/>
  <c r="V69" i="7064" s="1"/>
  <c r="W69" i="7064" s="1"/>
  <c r="X69" i="7064" s="1"/>
  <c r="Y69" i="7064" s="1"/>
  <c r="Z69" i="7064" s="1"/>
  <c r="AA69" i="7064" s="1"/>
  <c r="AB69" i="7064" s="1"/>
  <c r="AC69" i="7064" s="1"/>
  <c r="AD69" i="7064" s="1"/>
  <c r="AE69" i="7064" s="1"/>
  <c r="AF69" i="7064" s="1"/>
  <c r="AG69" i="7064" s="1"/>
  <c r="AH69" i="7064" s="1"/>
  <c r="AI69" i="7064" s="1"/>
  <c r="AJ69" i="7064" s="1"/>
  <c r="AK69" i="7064" s="1"/>
  <c r="AL69" i="7064" s="1"/>
  <c r="AM69" i="7064" s="1"/>
  <c r="AO69" i="7064" s="1"/>
  <c r="AO6" i="7066"/>
  <c r="S26" i="7063"/>
  <c r="T26" i="7063" s="1"/>
  <c r="U26" i="7063" s="1"/>
  <c r="V26" i="7063" s="1"/>
  <c r="W26" i="7063" s="1"/>
  <c r="X26" i="7063" s="1"/>
  <c r="Y26" i="7063" s="1"/>
  <c r="Z26" i="7063" s="1"/>
  <c r="AA26" i="7063" s="1"/>
  <c r="AB26" i="7063" s="1"/>
  <c r="AC26" i="7063" s="1"/>
  <c r="AD26" i="7063" s="1"/>
  <c r="AE26" i="7063" s="1"/>
  <c r="AF26" i="7063" s="1"/>
  <c r="AG26" i="7063" s="1"/>
  <c r="AH26" i="7063" s="1"/>
  <c r="AI26" i="7063" s="1"/>
  <c r="AJ26" i="7063" s="1"/>
  <c r="AK26" i="7063" s="1"/>
  <c r="AL26" i="7063" s="1"/>
  <c r="AM26" i="7063" s="1"/>
  <c r="AO26" i="7063" s="1"/>
  <c r="AJ9" i="7062"/>
  <c r="N42" i="7059"/>
  <c r="N30" i="7059" s="1"/>
  <c r="X82" i="7059"/>
  <c r="X60" i="7059" s="1"/>
  <c r="D42" i="7070"/>
  <c r="D41" i="7070" s="1"/>
  <c r="N42" i="7070"/>
  <c r="AI82" i="7076"/>
  <c r="AI50" i="7076" s="1"/>
  <c r="AJ50" i="7076" s="1"/>
  <c r="AK50" i="7076" s="1"/>
  <c r="AL50" i="7076" s="1"/>
  <c r="AM50" i="7076" s="1"/>
  <c r="S42" i="7070"/>
  <c r="S25" i="7070" s="1"/>
  <c r="T25" i="7070" s="1"/>
  <c r="AG42" i="7067"/>
  <c r="AG11" i="7067" s="1"/>
  <c r="U82" i="7078"/>
  <c r="U63" i="7078" s="1"/>
  <c r="T82" i="7078"/>
  <c r="T64" i="7078" s="1"/>
  <c r="F42" i="7077"/>
  <c r="F38" i="7077" s="1"/>
  <c r="N42" i="7077"/>
  <c r="N30" i="7077" s="1"/>
  <c r="I42" i="7077"/>
  <c r="I35" i="7077" s="1"/>
  <c r="Q82" i="7077"/>
  <c r="Q67" i="7077" s="1"/>
  <c r="AG11" i="7074"/>
  <c r="AH11" i="7074" s="1"/>
  <c r="L73" i="7074"/>
  <c r="AF53" i="7074"/>
  <c r="J82" i="7074"/>
  <c r="J74" i="7074" s="1"/>
  <c r="K74" i="7074" s="1"/>
  <c r="L74" i="7074" s="1"/>
  <c r="AD82" i="7074"/>
  <c r="AD54" i="7074" s="1"/>
  <c r="AE54" i="7074" s="1"/>
  <c r="AF54" i="7074" s="1"/>
  <c r="V82" i="7073"/>
  <c r="V62" i="7073" s="1"/>
  <c r="W62" i="7073" s="1"/>
  <c r="X62" i="7073" s="1"/>
  <c r="G42" i="7072"/>
  <c r="G37" i="7072" s="1"/>
  <c r="K42" i="7072"/>
  <c r="AA42" i="7072"/>
  <c r="AA17" i="7072" s="1"/>
  <c r="P42" i="7072"/>
  <c r="P28" i="7072" s="1"/>
  <c r="Q28" i="7072" s="1"/>
  <c r="R28" i="7072" s="1"/>
  <c r="S28" i="7072" s="1"/>
  <c r="AC82" i="7072"/>
  <c r="G42" i="7071"/>
  <c r="K42" i="7071"/>
  <c r="S42" i="7071"/>
  <c r="W42" i="7071"/>
  <c r="W21" i="7071" s="1"/>
  <c r="X21" i="7071" s="1"/>
  <c r="Y21" i="7071" s="1"/>
  <c r="Z21" i="7071" s="1"/>
  <c r="AA42" i="7071"/>
  <c r="AI42" i="7071"/>
  <c r="AI9" i="7071" s="1"/>
  <c r="AJ9" i="7071" s="1"/>
  <c r="H42" i="7071"/>
  <c r="H36" i="7071" s="1"/>
  <c r="I36" i="7071" s="1"/>
  <c r="J36" i="7071" s="1"/>
  <c r="L42" i="7071"/>
  <c r="L32" i="7071" s="1"/>
  <c r="M32" i="7071" s="1"/>
  <c r="N32" i="7071" s="1"/>
  <c r="O32" i="7071" s="1"/>
  <c r="P42" i="7071"/>
  <c r="T42" i="7071"/>
  <c r="T24" i="7071" s="1"/>
  <c r="U24" i="7071" s="1"/>
  <c r="V24" i="7071" s="1"/>
  <c r="U82" i="7071"/>
  <c r="N82" i="7071"/>
  <c r="R82" i="7071"/>
  <c r="R66" i="7071" s="1"/>
  <c r="S66" i="7071" s="1"/>
  <c r="T66" i="7071" s="1"/>
  <c r="AM10" i="7076"/>
  <c r="AM42" i="7076" s="1"/>
  <c r="AL42" i="7076"/>
  <c r="AM50" i="7066"/>
  <c r="AL10" i="7061"/>
  <c r="AM10" i="7061" s="1"/>
  <c r="AM11" i="7066"/>
  <c r="AM49" i="7078"/>
  <c r="AM13" i="7063"/>
  <c r="AA17" i="7070"/>
  <c r="AB17" i="7070" s="1"/>
  <c r="AA18" i="7070"/>
  <c r="AB18" i="7070" s="1"/>
  <c r="AA60" i="7070"/>
  <c r="AA61" i="7070"/>
  <c r="AG52" i="7059"/>
  <c r="AM12" i="7065"/>
  <c r="U26" i="7066"/>
  <c r="V26" i="7066" s="1"/>
  <c r="W26" i="7066" s="1"/>
  <c r="X26" i="7066" s="1"/>
  <c r="Y26" i="7066" s="1"/>
  <c r="Z26" i="7066" s="1"/>
  <c r="AA26" i="7066" s="1"/>
  <c r="AB26" i="7066" s="1"/>
  <c r="AC26" i="7066" s="1"/>
  <c r="AD26" i="7066" s="1"/>
  <c r="AE26" i="7066" s="1"/>
  <c r="AF26" i="7066" s="1"/>
  <c r="AG26" i="7066" s="1"/>
  <c r="AH26" i="7066" s="1"/>
  <c r="AI26" i="7066" s="1"/>
  <c r="AJ26" i="7066" s="1"/>
  <c r="AK26" i="7066" s="1"/>
  <c r="AL26" i="7066" s="1"/>
  <c r="AM26" i="7066" s="1"/>
  <c r="AO26" i="7066" s="1"/>
  <c r="AE59" i="7066"/>
  <c r="AF59" i="7066" s="1"/>
  <c r="AG59" i="7066" s="1"/>
  <c r="AH59" i="7066" s="1"/>
  <c r="AI59" i="7066" s="1"/>
  <c r="AJ59" i="7066" s="1"/>
  <c r="AK59" i="7066" s="1"/>
  <c r="AL59" i="7066" s="1"/>
  <c r="AM59" i="7066" s="1"/>
  <c r="AO59" i="7066" s="1"/>
  <c r="AE58" i="7060"/>
  <c r="G77" i="7066"/>
  <c r="H77" i="7066" s="1"/>
  <c r="G79" i="7066"/>
  <c r="H79" i="7066" s="1"/>
  <c r="W25" i="7060"/>
  <c r="AE56" i="7060"/>
  <c r="AD16" i="7066"/>
  <c r="AE16" i="7066" s="1"/>
  <c r="AF16" i="7066" s="1"/>
  <c r="AG16" i="7066" s="1"/>
  <c r="AH16" i="7066" s="1"/>
  <c r="AI16" i="7066" s="1"/>
  <c r="AJ16" i="7066" s="1"/>
  <c r="AK16" i="7066" s="1"/>
  <c r="AL16" i="7066" s="1"/>
  <c r="AM16" i="7066" s="1"/>
  <c r="AO16" i="7066" s="1"/>
  <c r="E40" i="7066"/>
  <c r="F40" i="7066" s="1"/>
  <c r="G40" i="7066" s="1"/>
  <c r="H40" i="7066" s="1"/>
  <c r="I40" i="7066" s="1"/>
  <c r="J40" i="7066" s="1"/>
  <c r="K40" i="7066" s="1"/>
  <c r="L40" i="7066" s="1"/>
  <c r="M40" i="7066" s="1"/>
  <c r="N40" i="7066" s="1"/>
  <c r="O40" i="7066" s="1"/>
  <c r="P40" i="7066" s="1"/>
  <c r="Q40" i="7066" s="1"/>
  <c r="R40" i="7066" s="1"/>
  <c r="S40" i="7066" s="1"/>
  <c r="T40" i="7066" s="1"/>
  <c r="U40" i="7066" s="1"/>
  <c r="V40" i="7066" s="1"/>
  <c r="W40" i="7066" s="1"/>
  <c r="X40" i="7066" s="1"/>
  <c r="Y40" i="7066" s="1"/>
  <c r="Z40" i="7066" s="1"/>
  <c r="AA40" i="7066" s="1"/>
  <c r="AB40" i="7066" s="1"/>
  <c r="AC40" i="7066" s="1"/>
  <c r="AD40" i="7066" s="1"/>
  <c r="AE40" i="7066" s="1"/>
  <c r="AF40" i="7066" s="1"/>
  <c r="AG40" i="7066" s="1"/>
  <c r="AH40" i="7066" s="1"/>
  <c r="AI40" i="7066" s="1"/>
  <c r="AJ40" i="7066" s="1"/>
  <c r="AK40" i="7066" s="1"/>
  <c r="AL40" i="7066" s="1"/>
  <c r="AM40" i="7066" s="1"/>
  <c r="AO40" i="7066" s="1"/>
  <c r="K37" i="7062"/>
  <c r="E81" i="7060"/>
  <c r="E39" i="7069"/>
  <c r="F39" i="7069" s="1"/>
  <c r="G39" i="7069" s="1"/>
  <c r="H39" i="7069" s="1"/>
  <c r="I39" i="7069" s="1"/>
  <c r="J39" i="7069" s="1"/>
  <c r="K39" i="7069" s="1"/>
  <c r="L39" i="7069" s="1"/>
  <c r="M39" i="7069" s="1"/>
  <c r="N39" i="7069" s="1"/>
  <c r="O39" i="7069" s="1"/>
  <c r="P39" i="7069" s="1"/>
  <c r="Q39" i="7069" s="1"/>
  <c r="R39" i="7069" s="1"/>
  <c r="S39" i="7069" s="1"/>
  <c r="T39" i="7069" s="1"/>
  <c r="U39" i="7069" s="1"/>
  <c r="V39" i="7069" s="1"/>
  <c r="W39" i="7069" s="1"/>
  <c r="X39" i="7069" s="1"/>
  <c r="Y39" i="7069" s="1"/>
  <c r="Z39" i="7069" s="1"/>
  <c r="AA39" i="7069" s="1"/>
  <c r="AB39" i="7069" s="1"/>
  <c r="AC39" i="7069" s="1"/>
  <c r="AD39" i="7069" s="1"/>
  <c r="AE39" i="7069" s="1"/>
  <c r="E40" i="7069"/>
  <c r="F40" i="7069" s="1"/>
  <c r="G40" i="7069" s="1"/>
  <c r="H40" i="7069" s="1"/>
  <c r="I40" i="7069" s="1"/>
  <c r="J40" i="7069" s="1"/>
  <c r="K40" i="7069" s="1"/>
  <c r="L40" i="7069" s="1"/>
  <c r="M40" i="7069" s="1"/>
  <c r="N40" i="7069" s="1"/>
  <c r="O40" i="7069" s="1"/>
  <c r="P40" i="7069" s="1"/>
  <c r="Q40" i="7069" s="1"/>
  <c r="R40" i="7069" s="1"/>
  <c r="S40" i="7069" s="1"/>
  <c r="T40" i="7069" s="1"/>
  <c r="U40" i="7069" s="1"/>
  <c r="V40" i="7069" s="1"/>
  <c r="W40" i="7069" s="1"/>
  <c r="X40" i="7069" s="1"/>
  <c r="Y40" i="7069" s="1"/>
  <c r="Z40" i="7069" s="1"/>
  <c r="AA40" i="7069" s="1"/>
  <c r="AB40" i="7069" s="1"/>
  <c r="AC40" i="7069" s="1"/>
  <c r="AD40" i="7069" s="1"/>
  <c r="AE40" i="7069" s="1"/>
  <c r="V62" i="7065"/>
  <c r="W62" i="7065" s="1"/>
  <c r="X62" i="7065" s="1"/>
  <c r="Y62" i="7065" s="1"/>
  <c r="Z62" i="7065" s="1"/>
  <c r="AA62" i="7065" s="1"/>
  <c r="AB62" i="7065" s="1"/>
  <c r="AC62" i="7065" s="1"/>
  <c r="AD62" i="7065" s="1"/>
  <c r="AE62" i="7065" s="1"/>
  <c r="AF62" i="7065" s="1"/>
  <c r="AG62" i="7065" s="1"/>
  <c r="AH62" i="7065" s="1"/>
  <c r="AI62" i="7065" s="1"/>
  <c r="AJ62" i="7065" s="1"/>
  <c r="AK62" i="7065" s="1"/>
  <c r="AL62" i="7065" s="1"/>
  <c r="V64" i="7065"/>
  <c r="W64" i="7065" s="1"/>
  <c r="X64" i="7065" s="1"/>
  <c r="Y64" i="7065" s="1"/>
  <c r="Z64" i="7065" s="1"/>
  <c r="AA64" i="7065" s="1"/>
  <c r="AB64" i="7065" s="1"/>
  <c r="AC64" i="7065" s="1"/>
  <c r="AD64" i="7065" s="1"/>
  <c r="AE64" i="7065" s="1"/>
  <c r="AF64" i="7065" s="1"/>
  <c r="AG64" i="7065" s="1"/>
  <c r="AH64" i="7065" s="1"/>
  <c r="AI64" i="7065" s="1"/>
  <c r="AJ64" i="7065" s="1"/>
  <c r="AK64" i="7065" s="1"/>
  <c r="AL64" i="7065" s="1"/>
  <c r="AM64" i="7065" s="1"/>
  <c r="AO64" i="7065" s="1"/>
  <c r="N70" i="7065"/>
  <c r="O70" i="7065" s="1"/>
  <c r="P70" i="7065" s="1"/>
  <c r="Q70" i="7065" s="1"/>
  <c r="R70" i="7065" s="1"/>
  <c r="S70" i="7065" s="1"/>
  <c r="T70" i="7065" s="1"/>
  <c r="U70" i="7065" s="1"/>
  <c r="V70" i="7065" s="1"/>
  <c r="W70" i="7065" s="1"/>
  <c r="X70" i="7065" s="1"/>
  <c r="Y70" i="7065" s="1"/>
  <c r="Z70" i="7065" s="1"/>
  <c r="AA70" i="7065" s="1"/>
  <c r="AB70" i="7065" s="1"/>
  <c r="AC70" i="7065" s="1"/>
  <c r="AD70" i="7065" s="1"/>
  <c r="AE70" i="7065" s="1"/>
  <c r="AF70" i="7065" s="1"/>
  <c r="AG70" i="7065" s="1"/>
  <c r="AH70" i="7065" s="1"/>
  <c r="AI70" i="7065" s="1"/>
  <c r="AJ70" i="7065" s="1"/>
  <c r="AK70" i="7065" s="1"/>
  <c r="AL70" i="7065" s="1"/>
  <c r="AM70" i="7065" s="1"/>
  <c r="AO70" i="7065" s="1"/>
  <c r="N71" i="7065"/>
  <c r="O71" i="7065" s="1"/>
  <c r="P71" i="7065" s="1"/>
  <c r="Q71" i="7065" s="1"/>
  <c r="R71" i="7065" s="1"/>
  <c r="S71" i="7065" s="1"/>
  <c r="T71" i="7065" s="1"/>
  <c r="U71" i="7065" s="1"/>
  <c r="V71" i="7065" s="1"/>
  <c r="W71" i="7065" s="1"/>
  <c r="X71" i="7065" s="1"/>
  <c r="Y71" i="7065" s="1"/>
  <c r="Z71" i="7065" s="1"/>
  <c r="AA71" i="7065" s="1"/>
  <c r="AB71" i="7065" s="1"/>
  <c r="AC71" i="7065" s="1"/>
  <c r="AD71" i="7065" s="1"/>
  <c r="AE71" i="7065" s="1"/>
  <c r="AF71" i="7065" s="1"/>
  <c r="AG71" i="7065" s="1"/>
  <c r="AH71" i="7065" s="1"/>
  <c r="AI71" i="7065" s="1"/>
  <c r="AJ71" i="7065" s="1"/>
  <c r="AK71" i="7065" s="1"/>
  <c r="AL71" i="7065" s="1"/>
  <c r="AM71" i="7065" s="1"/>
  <c r="AO71" i="7065" s="1"/>
  <c r="N72" i="7065"/>
  <c r="O72" i="7065" s="1"/>
  <c r="P72" i="7065" s="1"/>
  <c r="Q72" i="7065" s="1"/>
  <c r="R72" i="7065" s="1"/>
  <c r="S72" i="7065" s="1"/>
  <c r="T72" i="7065" s="1"/>
  <c r="U72" i="7065" s="1"/>
  <c r="V72" i="7065" s="1"/>
  <c r="W72" i="7065" s="1"/>
  <c r="X72" i="7065" s="1"/>
  <c r="Y72" i="7065" s="1"/>
  <c r="Z72" i="7065" s="1"/>
  <c r="AA72" i="7065" s="1"/>
  <c r="AB72" i="7065" s="1"/>
  <c r="AC72" i="7065" s="1"/>
  <c r="AD72" i="7065" s="1"/>
  <c r="AE72" i="7065" s="1"/>
  <c r="AF72" i="7065" s="1"/>
  <c r="AG72" i="7065" s="1"/>
  <c r="AH72" i="7065" s="1"/>
  <c r="AI72" i="7065" s="1"/>
  <c r="AJ72" i="7065" s="1"/>
  <c r="AK72" i="7065" s="1"/>
  <c r="AL72" i="7065" s="1"/>
  <c r="AM72" i="7065" s="1"/>
  <c r="AO72" i="7065" s="1"/>
  <c r="V63" i="7065"/>
  <c r="W63" i="7065" s="1"/>
  <c r="X63" i="7065" s="1"/>
  <c r="Y63" i="7065" s="1"/>
  <c r="Z63" i="7065" s="1"/>
  <c r="AA63" i="7065" s="1"/>
  <c r="AB63" i="7065" s="1"/>
  <c r="AC63" i="7065" s="1"/>
  <c r="AD63" i="7065" s="1"/>
  <c r="AE63" i="7065" s="1"/>
  <c r="AF63" i="7065" s="1"/>
  <c r="AG63" i="7065" s="1"/>
  <c r="AH63" i="7065" s="1"/>
  <c r="AI63" i="7065" s="1"/>
  <c r="AJ63" i="7065" s="1"/>
  <c r="AK63" i="7065" s="1"/>
  <c r="AL63" i="7065" s="1"/>
  <c r="AM63" i="7065" s="1"/>
  <c r="AO63" i="7065" s="1"/>
  <c r="AI9" i="7075"/>
  <c r="AJ9" i="7075" s="1"/>
  <c r="AK9" i="7075" s="1"/>
  <c r="AL9" i="7075" s="1"/>
  <c r="AI10" i="7075"/>
  <c r="AJ10" i="7075" s="1"/>
  <c r="AK10" i="7075" s="1"/>
  <c r="AL10" i="7075" s="1"/>
  <c r="AM10" i="7075" s="1"/>
  <c r="AI14" i="7075"/>
  <c r="AJ14" i="7075" s="1"/>
  <c r="AK14" i="7075" s="1"/>
  <c r="AL14" i="7075" s="1"/>
  <c r="AM14" i="7075" s="1"/>
  <c r="AI11" i="7075"/>
  <c r="AJ11" i="7075" s="1"/>
  <c r="AK11" i="7075" s="1"/>
  <c r="AL11" i="7075" s="1"/>
  <c r="AM11" i="7075" s="1"/>
  <c r="I75" i="7065"/>
  <c r="J75" i="7065" s="1"/>
  <c r="K75" i="7065" s="1"/>
  <c r="L75" i="7065" s="1"/>
  <c r="M75" i="7065" s="1"/>
  <c r="N75" i="7065" s="1"/>
  <c r="O75" i="7065" s="1"/>
  <c r="P75" i="7065" s="1"/>
  <c r="Q75" i="7065" s="1"/>
  <c r="R75" i="7065" s="1"/>
  <c r="S75" i="7065" s="1"/>
  <c r="T75" i="7065" s="1"/>
  <c r="U75" i="7065" s="1"/>
  <c r="V75" i="7065" s="1"/>
  <c r="W75" i="7065" s="1"/>
  <c r="X75" i="7065" s="1"/>
  <c r="Y75" i="7065" s="1"/>
  <c r="Z75" i="7065" s="1"/>
  <c r="AA75" i="7065" s="1"/>
  <c r="AB75" i="7065" s="1"/>
  <c r="AC75" i="7065" s="1"/>
  <c r="AD75" i="7065" s="1"/>
  <c r="AE75" i="7065" s="1"/>
  <c r="AF75" i="7065" s="1"/>
  <c r="AG75" i="7065" s="1"/>
  <c r="AH75" i="7065" s="1"/>
  <c r="AI75" i="7065" s="1"/>
  <c r="AJ75" i="7065" s="1"/>
  <c r="AK75" i="7065" s="1"/>
  <c r="AL75" i="7065" s="1"/>
  <c r="AM75" i="7065" s="1"/>
  <c r="AO75" i="7065" s="1"/>
  <c r="I77" i="7065"/>
  <c r="J77" i="7065" s="1"/>
  <c r="K77" i="7065" s="1"/>
  <c r="L77" i="7065" s="1"/>
  <c r="M77" i="7065" s="1"/>
  <c r="N77" i="7065" s="1"/>
  <c r="O77" i="7065" s="1"/>
  <c r="P77" i="7065" s="1"/>
  <c r="Q77" i="7065" s="1"/>
  <c r="R77" i="7065" s="1"/>
  <c r="S77" i="7065" s="1"/>
  <c r="T77" i="7065" s="1"/>
  <c r="U77" i="7065" s="1"/>
  <c r="V77" i="7065" s="1"/>
  <c r="W77" i="7065" s="1"/>
  <c r="X77" i="7065" s="1"/>
  <c r="Y77" i="7065" s="1"/>
  <c r="Z77" i="7065" s="1"/>
  <c r="AA77" i="7065" s="1"/>
  <c r="AB77" i="7065" s="1"/>
  <c r="AC77" i="7065" s="1"/>
  <c r="AD77" i="7065" s="1"/>
  <c r="AE77" i="7065" s="1"/>
  <c r="AF77" i="7065" s="1"/>
  <c r="AG77" i="7065" s="1"/>
  <c r="AH77" i="7065" s="1"/>
  <c r="AI77" i="7065" s="1"/>
  <c r="AJ77" i="7065" s="1"/>
  <c r="AK77" i="7065" s="1"/>
  <c r="AL77" i="7065" s="1"/>
  <c r="AM77" i="7065" s="1"/>
  <c r="AO77" i="7065" s="1"/>
  <c r="M32" i="7060"/>
  <c r="AG42" i="7059"/>
  <c r="W42" i="7059"/>
  <c r="W21" i="7059" s="1"/>
  <c r="AD42" i="7059"/>
  <c r="AD14" i="7059" s="1"/>
  <c r="AC42" i="7059"/>
  <c r="AC16" i="7059" s="1"/>
  <c r="I42" i="7059"/>
  <c r="I35" i="7059" s="1"/>
  <c r="H42" i="7059"/>
  <c r="H36" i="7059" s="1"/>
  <c r="G42" i="7059"/>
  <c r="Q42" i="7059"/>
  <c r="U42" i="7059"/>
  <c r="Y42" i="7059"/>
  <c r="E42" i="7059"/>
  <c r="AD82" i="7059"/>
  <c r="P82" i="7059"/>
  <c r="U82" i="7059"/>
  <c r="AN55" i="7059"/>
  <c r="M82" i="7059"/>
  <c r="M72" i="7059" s="1"/>
  <c r="N82" i="7059"/>
  <c r="N70" i="7059" s="1"/>
  <c r="K82" i="7059"/>
  <c r="K73" i="7059" s="1"/>
  <c r="J82" i="7059"/>
  <c r="AN71" i="7059"/>
  <c r="C82" i="7059"/>
  <c r="C81" i="7059" s="1"/>
  <c r="P42" i="7070"/>
  <c r="P29" i="7070" s="1"/>
  <c r="Q42" i="7070"/>
  <c r="Q27" i="7070" s="1"/>
  <c r="Y42" i="7070"/>
  <c r="Y19" i="7070" s="1"/>
  <c r="Z19" i="7070" s="1"/>
  <c r="AA19" i="7070" s="1"/>
  <c r="AB19" i="7070" s="1"/>
  <c r="W82" i="7069"/>
  <c r="X82" i="7069"/>
  <c r="X60" i="7069" s="1"/>
  <c r="Y60" i="7069" s="1"/>
  <c r="Z60" i="7069" s="1"/>
  <c r="AB82" i="7069"/>
  <c r="AB56" i="7069" s="1"/>
  <c r="AC56" i="7069" s="1"/>
  <c r="AD56" i="7069" s="1"/>
  <c r="AA82" i="7069"/>
  <c r="AF82" i="7069"/>
  <c r="AF52" i="7069" s="1"/>
  <c r="AG52" i="7069" s="1"/>
  <c r="AH52" i="7069" s="1"/>
  <c r="AI52" i="7069" s="1"/>
  <c r="AJ52" i="7069" s="1"/>
  <c r="AK52" i="7069" s="1"/>
  <c r="AL52" i="7069" s="1"/>
  <c r="AE82" i="7069"/>
  <c r="D82" i="7069"/>
  <c r="D80" i="7069" s="1"/>
  <c r="E80" i="7069" s="1"/>
  <c r="F80" i="7069" s="1"/>
  <c r="C82" i="7069"/>
  <c r="C81" i="7069" s="1"/>
  <c r="G82" i="7069"/>
  <c r="G79" i="7069" s="1"/>
  <c r="H82" i="7069"/>
  <c r="H76" i="7069" s="1"/>
  <c r="I76" i="7069" s="1"/>
  <c r="J76" i="7069" s="1"/>
  <c r="L82" i="7069"/>
  <c r="L72" i="7069" s="1"/>
  <c r="M72" i="7069" s="1"/>
  <c r="N72" i="7069" s="1"/>
  <c r="K82" i="7069"/>
  <c r="O82" i="7069"/>
  <c r="P82" i="7069"/>
  <c r="P68" i="7069" s="1"/>
  <c r="Q68" i="7069" s="1"/>
  <c r="R68" i="7069" s="1"/>
  <c r="S82" i="7069"/>
  <c r="S65" i="7069" s="1"/>
  <c r="T82" i="7069"/>
  <c r="T64" i="7069" s="1"/>
  <c r="U64" i="7069" s="1"/>
  <c r="V64" i="7069" s="1"/>
  <c r="W64" i="7069" s="1"/>
  <c r="X64" i="7069" s="1"/>
  <c r="Y64" i="7069" s="1"/>
  <c r="Z64" i="7069" s="1"/>
  <c r="AN64" i="7064"/>
  <c r="T64" i="7068"/>
  <c r="U64" i="7068" s="1"/>
  <c r="V64" i="7068" s="1"/>
  <c r="W64" i="7068" s="1"/>
  <c r="X64" i="7068" s="1"/>
  <c r="Y64" i="7068" s="1"/>
  <c r="Z64" i="7068" s="1"/>
  <c r="AA64" i="7068" s="1"/>
  <c r="AB64" i="7068" s="1"/>
  <c r="AC64" i="7068" s="1"/>
  <c r="AD64" i="7068" s="1"/>
  <c r="AE64" i="7068" s="1"/>
  <c r="AF64" i="7068" s="1"/>
  <c r="AG64" i="7068" s="1"/>
  <c r="AH64" i="7068" s="1"/>
  <c r="AI64" i="7068" s="1"/>
  <c r="AJ64" i="7068" s="1"/>
  <c r="AK64" i="7068" s="1"/>
  <c r="AL64" i="7068" s="1"/>
  <c r="S82" i="7068"/>
  <c r="S65" i="7068" s="1"/>
  <c r="T65" i="7068" s="1"/>
  <c r="U65" i="7068" s="1"/>
  <c r="V65" i="7068" s="1"/>
  <c r="W65" i="7068" s="1"/>
  <c r="X65" i="7068" s="1"/>
  <c r="Y65" i="7068" s="1"/>
  <c r="Z65" i="7068" s="1"/>
  <c r="AA65" i="7068" s="1"/>
  <c r="AB65" i="7068" s="1"/>
  <c r="AC65" i="7068" s="1"/>
  <c r="AD65" i="7068" s="1"/>
  <c r="AE65" i="7068" s="1"/>
  <c r="AF65" i="7068" s="1"/>
  <c r="AG65" i="7068" s="1"/>
  <c r="AH65" i="7068" s="1"/>
  <c r="AI65" i="7068" s="1"/>
  <c r="AJ65" i="7068" s="1"/>
  <c r="AK65" i="7068" s="1"/>
  <c r="AL65" i="7068" s="1"/>
  <c r="AM65" i="7068" s="1"/>
  <c r="E82" i="7068"/>
  <c r="E79" i="7068" s="1"/>
  <c r="I82" i="7068"/>
  <c r="I75" i="7068" s="1"/>
  <c r="N82" i="7068"/>
  <c r="N70" i="7068" s="1"/>
  <c r="O70" i="7068" s="1"/>
  <c r="M82" i="7068"/>
  <c r="M71" i="7068" s="1"/>
  <c r="Q82" i="7068"/>
  <c r="Q67" i="7068" s="1"/>
  <c r="R82" i="7068"/>
  <c r="R66" i="7068" s="1"/>
  <c r="D82" i="7068"/>
  <c r="D80" i="7068" s="1"/>
  <c r="L82" i="7068"/>
  <c r="L72" i="7068" s="1"/>
  <c r="P82" i="7068"/>
  <c r="AN67" i="7064"/>
  <c r="AO67" i="7064" s="1"/>
  <c r="C82" i="7068"/>
  <c r="G82" i="7068"/>
  <c r="G77" i="7068" s="1"/>
  <c r="H77" i="7068" s="1"/>
  <c r="K82" i="7068"/>
  <c r="K73" i="7068" s="1"/>
  <c r="F82" i="7068"/>
  <c r="F78" i="7068" s="1"/>
  <c r="G78" i="7068" s="1"/>
  <c r="H78" i="7068" s="1"/>
  <c r="J82" i="7068"/>
  <c r="J74" i="7068" s="1"/>
  <c r="K74" i="7068" s="1"/>
  <c r="AN76" i="7064"/>
  <c r="AO76" i="7064" s="1"/>
  <c r="H76" i="7068"/>
  <c r="AN79" i="7064"/>
  <c r="AO79" i="7064" s="1"/>
  <c r="C81" i="7068"/>
  <c r="D81" i="7068" s="1"/>
  <c r="E81" i="7068" s="1"/>
  <c r="AN81" i="7064"/>
  <c r="AO81" i="7064" s="1"/>
  <c r="E42" i="7067"/>
  <c r="E39" i="7067" s="1"/>
  <c r="I42" i="7067"/>
  <c r="I35" i="7067" s="1"/>
  <c r="M42" i="7067"/>
  <c r="M31" i="7067" s="1"/>
  <c r="Q42" i="7067"/>
  <c r="Q27" i="7067" s="1"/>
  <c r="U42" i="7067"/>
  <c r="U23" i="7067" s="1"/>
  <c r="Y42" i="7067"/>
  <c r="Y19" i="7067" s="1"/>
  <c r="AL6" i="7067"/>
  <c r="AN6" i="7063"/>
  <c r="AK42" i="7067"/>
  <c r="AK7" i="7067" s="1"/>
  <c r="AL7" i="7067" s="1"/>
  <c r="AM7" i="7067" s="1"/>
  <c r="F42" i="7067"/>
  <c r="F38" i="7067" s="1"/>
  <c r="J42" i="7067"/>
  <c r="J34" i="7067" s="1"/>
  <c r="N42" i="7067"/>
  <c r="N30" i="7067" s="1"/>
  <c r="R42" i="7067"/>
  <c r="R26" i="7067" s="1"/>
  <c r="V42" i="7067"/>
  <c r="V22" i="7067" s="1"/>
  <c r="Z42" i="7067"/>
  <c r="Z18" i="7067" s="1"/>
  <c r="AD42" i="7067"/>
  <c r="AH42" i="7067"/>
  <c r="AH10" i="7067" s="1"/>
  <c r="AI42" i="7067"/>
  <c r="AI9" i="7067" s="1"/>
  <c r="AJ9" i="7067" s="1"/>
  <c r="AK9" i="7067" s="1"/>
  <c r="AL9" i="7067" s="1"/>
  <c r="AM9" i="7067" s="1"/>
  <c r="D42" i="7067"/>
  <c r="D40" i="7067" s="1"/>
  <c r="E40" i="7067" s="1"/>
  <c r="F40" i="7067" s="1"/>
  <c r="H42" i="7067"/>
  <c r="H36" i="7067" s="1"/>
  <c r="I36" i="7067" s="1"/>
  <c r="J36" i="7067" s="1"/>
  <c r="L42" i="7067"/>
  <c r="L32" i="7067" s="1"/>
  <c r="M32" i="7067" s="1"/>
  <c r="N32" i="7067" s="1"/>
  <c r="P42" i="7067"/>
  <c r="P28" i="7067" s="1"/>
  <c r="Q28" i="7067" s="1"/>
  <c r="R28" i="7067" s="1"/>
  <c r="T42" i="7067"/>
  <c r="T24" i="7067" s="1"/>
  <c r="U24" i="7067" s="1"/>
  <c r="V24" i="7067" s="1"/>
  <c r="AB42" i="7067"/>
  <c r="AB16" i="7067" s="1"/>
  <c r="C42" i="7067"/>
  <c r="C41" i="7067" s="1"/>
  <c r="D41" i="7067" s="1"/>
  <c r="E41" i="7067" s="1"/>
  <c r="F41" i="7067" s="1"/>
  <c r="G42" i="7067"/>
  <c r="G37" i="7067" s="1"/>
  <c r="H37" i="7067" s="1"/>
  <c r="I37" i="7067" s="1"/>
  <c r="J37" i="7067" s="1"/>
  <c r="K42" i="7067"/>
  <c r="K33" i="7067" s="1"/>
  <c r="L33" i="7067" s="1"/>
  <c r="M33" i="7067" s="1"/>
  <c r="N33" i="7067" s="1"/>
  <c r="O42" i="7067"/>
  <c r="O29" i="7067" s="1"/>
  <c r="P29" i="7067" s="1"/>
  <c r="Q29" i="7067" s="1"/>
  <c r="R29" i="7067" s="1"/>
  <c r="S42" i="7067"/>
  <c r="S25" i="7067" s="1"/>
  <c r="T25" i="7067" s="1"/>
  <c r="U25" i="7067" s="1"/>
  <c r="V25" i="7067" s="1"/>
  <c r="W42" i="7067"/>
  <c r="W21" i="7067" s="1"/>
  <c r="AA42" i="7067"/>
  <c r="AA17" i="7067" s="1"/>
  <c r="AE42" i="7067"/>
  <c r="AE13" i="7067" s="1"/>
  <c r="AN13" i="7063"/>
  <c r="AN14" i="7063"/>
  <c r="AO14" i="7063" s="1"/>
  <c r="AD14" i="7067"/>
  <c r="O42" i="7062"/>
  <c r="O29" i="7062" s="1"/>
  <c r="N42" i="7062"/>
  <c r="N30" i="7062" s="1"/>
  <c r="R42" i="7062"/>
  <c r="R26" i="7062" s="1"/>
  <c r="Q42" i="7062"/>
  <c r="Q27" i="7062" s="1"/>
  <c r="X42" i="7062"/>
  <c r="X20" i="7062" s="1"/>
  <c r="W42" i="7062"/>
  <c r="W23" i="7062" s="1"/>
  <c r="C42" i="7062"/>
  <c r="C41" i="7062" s="1"/>
  <c r="F42" i="7062"/>
  <c r="F38" i="7062" s="1"/>
  <c r="E42" i="7062"/>
  <c r="M42" i="7062"/>
  <c r="D82" i="7062"/>
  <c r="E82" i="7062"/>
  <c r="E79" i="7062" s="1"/>
  <c r="V82" i="7062"/>
  <c r="V62" i="7062" s="1"/>
  <c r="U82" i="7062"/>
  <c r="U63" i="7062" s="1"/>
  <c r="AD82" i="7062"/>
  <c r="AD54" i="7062" s="1"/>
  <c r="AC82" i="7062"/>
  <c r="AG82" i="7062"/>
  <c r="AG53" i="7062" s="1"/>
  <c r="AN50" i="7060"/>
  <c r="AH50" i="7062"/>
  <c r="L82" i="7062"/>
  <c r="L72" i="7062" s="1"/>
  <c r="T82" i="7062"/>
  <c r="W82" i="7062"/>
  <c r="W61" i="7062" s="1"/>
  <c r="X82" i="7062"/>
  <c r="X60" i="7062" s="1"/>
  <c r="R82" i="7062"/>
  <c r="R66" i="7062" s="1"/>
  <c r="Q82" i="7062"/>
  <c r="K82" i="7062"/>
  <c r="K73" i="7062" s="1"/>
  <c r="J82" i="7062"/>
  <c r="M82" i="7062"/>
  <c r="M71" i="7062" s="1"/>
  <c r="N82" i="7062"/>
  <c r="N70" i="7062" s="1"/>
  <c r="F82" i="7062"/>
  <c r="F78" i="7062" s="1"/>
  <c r="G82" i="7062"/>
  <c r="G77" i="7062" s="1"/>
  <c r="C82" i="7062"/>
  <c r="C81" i="7062" s="1"/>
  <c r="P69" i="7060"/>
  <c r="AC42" i="7067"/>
  <c r="AC15" i="7067" s="1"/>
  <c r="AD15" i="7067" s="1"/>
  <c r="AE15" i="7067" s="1"/>
  <c r="AB16" i="7065"/>
  <c r="AC16" i="7065" s="1"/>
  <c r="AD16" i="7065" s="1"/>
  <c r="AE16" i="7065" s="1"/>
  <c r="AF16" i="7065" s="1"/>
  <c r="AG16" i="7065" s="1"/>
  <c r="AH16" i="7065" s="1"/>
  <c r="AI16" i="7065" s="1"/>
  <c r="AJ16" i="7065" s="1"/>
  <c r="AK16" i="7065" s="1"/>
  <c r="AL16" i="7065" s="1"/>
  <c r="AM16" i="7065" s="1"/>
  <c r="AO16" i="7065" s="1"/>
  <c r="AB17" i="7065"/>
  <c r="AC17" i="7065" s="1"/>
  <c r="AD17" i="7065" s="1"/>
  <c r="AE17" i="7065" s="1"/>
  <c r="AF17" i="7065" s="1"/>
  <c r="AG17" i="7065" s="1"/>
  <c r="AH17" i="7065" s="1"/>
  <c r="AI17" i="7065" s="1"/>
  <c r="AJ17" i="7065" s="1"/>
  <c r="AK17" i="7065" s="1"/>
  <c r="AL17" i="7065" s="1"/>
  <c r="AM17" i="7065" s="1"/>
  <c r="AO17" i="7065" s="1"/>
  <c r="H36" i="7065"/>
  <c r="I36" i="7065" s="1"/>
  <c r="J36" i="7065" s="1"/>
  <c r="K36" i="7065" s="1"/>
  <c r="L36" i="7065" s="1"/>
  <c r="M36" i="7065" s="1"/>
  <c r="N36" i="7065" s="1"/>
  <c r="O36" i="7065" s="1"/>
  <c r="P36" i="7065" s="1"/>
  <c r="Q36" i="7065" s="1"/>
  <c r="R36" i="7065" s="1"/>
  <c r="S36" i="7065" s="1"/>
  <c r="T36" i="7065" s="1"/>
  <c r="U36" i="7065" s="1"/>
  <c r="V36" i="7065" s="1"/>
  <c r="W36" i="7065" s="1"/>
  <c r="X36" i="7065" s="1"/>
  <c r="Y36" i="7065" s="1"/>
  <c r="Z36" i="7065" s="1"/>
  <c r="AA36" i="7065" s="1"/>
  <c r="AB36" i="7065" s="1"/>
  <c r="AC36" i="7065" s="1"/>
  <c r="AD36" i="7065" s="1"/>
  <c r="AE36" i="7065" s="1"/>
  <c r="AF36" i="7065" s="1"/>
  <c r="AG36" i="7065" s="1"/>
  <c r="AH36" i="7065" s="1"/>
  <c r="AI36" i="7065" s="1"/>
  <c r="AJ36" i="7065" s="1"/>
  <c r="AK36" i="7065" s="1"/>
  <c r="AL36" i="7065" s="1"/>
  <c r="AM36" i="7065" s="1"/>
  <c r="AO36" i="7065" s="1"/>
  <c r="AF42" i="7067"/>
  <c r="AF12" i="7067" s="1"/>
  <c r="AG12" i="7067" s="1"/>
  <c r="AH12" i="7067" s="1"/>
  <c r="AI12" i="7067" s="1"/>
  <c r="AJ12" i="7067" s="1"/>
  <c r="AK12" i="7067" s="1"/>
  <c r="AL12" i="7067" s="1"/>
  <c r="AM12" i="7067" s="1"/>
  <c r="AI15" i="7068"/>
  <c r="AJ15" i="7068" s="1"/>
  <c r="AK15" i="7068" s="1"/>
  <c r="AL15" i="7068" s="1"/>
  <c r="AM15" i="7068" s="1"/>
  <c r="I76" i="7065"/>
  <c r="J76" i="7065" s="1"/>
  <c r="K76" i="7065" s="1"/>
  <c r="L76" i="7065" s="1"/>
  <c r="M76" i="7065" s="1"/>
  <c r="N76" i="7065" s="1"/>
  <c r="O76" i="7065" s="1"/>
  <c r="P76" i="7065" s="1"/>
  <c r="Q76" i="7065" s="1"/>
  <c r="R76" i="7065" s="1"/>
  <c r="S76" i="7065" s="1"/>
  <c r="T76" i="7065" s="1"/>
  <c r="U76" i="7065" s="1"/>
  <c r="V76" i="7065" s="1"/>
  <c r="W76" i="7065" s="1"/>
  <c r="X76" i="7065" s="1"/>
  <c r="Y76" i="7065" s="1"/>
  <c r="Z76" i="7065" s="1"/>
  <c r="AA76" i="7065" s="1"/>
  <c r="AB76" i="7065" s="1"/>
  <c r="AC76" i="7065" s="1"/>
  <c r="AD76" i="7065" s="1"/>
  <c r="AE76" i="7065" s="1"/>
  <c r="AF76" i="7065" s="1"/>
  <c r="AG76" i="7065" s="1"/>
  <c r="AH76" i="7065" s="1"/>
  <c r="AI76" i="7065" s="1"/>
  <c r="AJ76" i="7065" s="1"/>
  <c r="AK76" i="7065" s="1"/>
  <c r="AL76" i="7065" s="1"/>
  <c r="AM76" i="7065" s="1"/>
  <c r="AO76" i="7065" s="1"/>
  <c r="O33" i="7065"/>
  <c r="P33" i="7065" s="1"/>
  <c r="Q33" i="7065" s="1"/>
  <c r="R33" i="7065" s="1"/>
  <c r="S33" i="7065" s="1"/>
  <c r="T33" i="7065" s="1"/>
  <c r="U33" i="7065" s="1"/>
  <c r="V33" i="7065" s="1"/>
  <c r="W33" i="7065" s="1"/>
  <c r="X33" i="7065" s="1"/>
  <c r="Y33" i="7065" s="1"/>
  <c r="Z33" i="7065" s="1"/>
  <c r="AA33" i="7065" s="1"/>
  <c r="AB33" i="7065" s="1"/>
  <c r="AC33" i="7065" s="1"/>
  <c r="AD33" i="7065" s="1"/>
  <c r="AE33" i="7065" s="1"/>
  <c r="AF33" i="7065" s="1"/>
  <c r="AG33" i="7065" s="1"/>
  <c r="AH33" i="7065" s="1"/>
  <c r="AI33" i="7065" s="1"/>
  <c r="AJ33" i="7065" s="1"/>
  <c r="AK33" i="7065" s="1"/>
  <c r="AL33" i="7065" s="1"/>
  <c r="AM33" i="7065" s="1"/>
  <c r="AO33" i="7065" s="1"/>
  <c r="AN82" i="7072"/>
  <c r="X42" i="7067"/>
  <c r="X20" i="7067" s="1"/>
  <c r="Y20" i="7067" s="1"/>
  <c r="Z20" i="7067" s="1"/>
  <c r="AA20" i="7067" s="1"/>
  <c r="AB20" i="7067" s="1"/>
  <c r="W82" i="7059"/>
  <c r="F82" i="7059"/>
  <c r="AN80" i="7060"/>
  <c r="D80" i="7062"/>
  <c r="D42" i="7078"/>
  <c r="D40" i="7078" s="1"/>
  <c r="H42" i="7078"/>
  <c r="L42" i="7078"/>
  <c r="P42" i="7078"/>
  <c r="T42" i="7078"/>
  <c r="Y42" i="7078"/>
  <c r="Y19" i="7078" s="1"/>
  <c r="Z19" i="7078" s="1"/>
  <c r="AA19" i="7078" s="1"/>
  <c r="X42" i="7078"/>
  <c r="X20" i="7078" s="1"/>
  <c r="AB42" i="7078"/>
  <c r="AC42" i="7078"/>
  <c r="AC15" i="7078" s="1"/>
  <c r="AD15" i="7078" s="1"/>
  <c r="AE15" i="7078" s="1"/>
  <c r="AG42" i="7078"/>
  <c r="AG11" i="7078" s="1"/>
  <c r="AH11" i="7078" s="1"/>
  <c r="AI11" i="7078" s="1"/>
  <c r="AF42" i="7078"/>
  <c r="AF14" i="7078" s="1"/>
  <c r="AJ42" i="7078"/>
  <c r="AJ10" i="7078" s="1"/>
  <c r="AK42" i="7078"/>
  <c r="AK7" i="7078" s="1"/>
  <c r="AL7" i="7078" s="1"/>
  <c r="AN7" i="7074"/>
  <c r="F42" i="7078"/>
  <c r="F38" i="7078" s="1"/>
  <c r="G38" i="7078" s="1"/>
  <c r="E42" i="7078"/>
  <c r="E39" i="7078" s="1"/>
  <c r="I42" i="7078"/>
  <c r="I35" i="7078" s="1"/>
  <c r="N42" i="7078"/>
  <c r="N30" i="7078" s="1"/>
  <c r="O30" i="7078" s="1"/>
  <c r="P30" i="7078" s="1"/>
  <c r="M42" i="7078"/>
  <c r="M31" i="7078" s="1"/>
  <c r="R42" i="7078"/>
  <c r="R26" i="7078" s="1"/>
  <c r="S26" i="7078" s="1"/>
  <c r="T26" i="7078" s="1"/>
  <c r="U42" i="7078"/>
  <c r="U23" i="7078" s="1"/>
  <c r="V42" i="7078"/>
  <c r="V22" i="7078" s="1"/>
  <c r="W22" i="7078" s="1"/>
  <c r="X22" i="7078" s="1"/>
  <c r="AN58" i="7074"/>
  <c r="Y82" i="7078"/>
  <c r="Z58" i="7078"/>
  <c r="AA58" i="7078" s="1"/>
  <c r="AB58" i="7078" s="1"/>
  <c r="AC58" i="7078" s="1"/>
  <c r="AD58" i="7078" s="1"/>
  <c r="AE58" i="7078" s="1"/>
  <c r="AF58" i="7078" s="1"/>
  <c r="AG58" i="7078" s="1"/>
  <c r="AH58" i="7078" s="1"/>
  <c r="AI58" i="7078" s="1"/>
  <c r="AJ58" i="7078" s="1"/>
  <c r="AK58" i="7078" s="1"/>
  <c r="AL58" i="7078" s="1"/>
  <c r="AM58" i="7078" s="1"/>
  <c r="E82" i="7078"/>
  <c r="E79" i="7078" s="1"/>
  <c r="I82" i="7078"/>
  <c r="I75" i="7078" s="1"/>
  <c r="M82" i="7078"/>
  <c r="M71" i="7078" s="1"/>
  <c r="Q82" i="7078"/>
  <c r="Q67" i="7078" s="1"/>
  <c r="F82" i="7078"/>
  <c r="F78" i="7078" s="1"/>
  <c r="J82" i="7078"/>
  <c r="J74" i="7078" s="1"/>
  <c r="N82" i="7078"/>
  <c r="N70" i="7078" s="1"/>
  <c r="R82" i="7078"/>
  <c r="R66" i="7078" s="1"/>
  <c r="W82" i="7078"/>
  <c r="W61" i="7078" s="1"/>
  <c r="X61" i="7078" s="1"/>
  <c r="V82" i="7078"/>
  <c r="V62" i="7078" s="1"/>
  <c r="D82" i="7078"/>
  <c r="D80" i="7078" s="1"/>
  <c r="H82" i="7078"/>
  <c r="H76" i="7078" s="1"/>
  <c r="L82" i="7078"/>
  <c r="C82" i="7078"/>
  <c r="C81" i="7078" s="1"/>
  <c r="K82" i="7078"/>
  <c r="K73" i="7078" s="1"/>
  <c r="O82" i="7078"/>
  <c r="O69" i="7078" s="1"/>
  <c r="AN67" i="7074"/>
  <c r="AN72" i="7074"/>
  <c r="L72" i="7078"/>
  <c r="J42" i="7077"/>
  <c r="J34" i="7077" s="1"/>
  <c r="R42" i="7077"/>
  <c r="R26" i="7077" s="1"/>
  <c r="G42" i="7077"/>
  <c r="O42" i="7077"/>
  <c r="E42" i="7077"/>
  <c r="E39" i="7077" s="1"/>
  <c r="F39" i="7077" s="1"/>
  <c r="M42" i="7077"/>
  <c r="M31" i="7077" s="1"/>
  <c r="N31" i="7077" s="1"/>
  <c r="O31" i="7077" s="1"/>
  <c r="D42" i="7077"/>
  <c r="H42" i="7077"/>
  <c r="H36" i="7077" s="1"/>
  <c r="I36" i="7077" s="1"/>
  <c r="J36" i="7077" s="1"/>
  <c r="L42" i="7077"/>
  <c r="L32" i="7077" s="1"/>
  <c r="M32" i="7077" s="1"/>
  <c r="N32" i="7077" s="1"/>
  <c r="O32" i="7077" s="1"/>
  <c r="P42" i="7077"/>
  <c r="P28" i="7077" s="1"/>
  <c r="AN27" i="7073"/>
  <c r="AN49" i="7073"/>
  <c r="AH82" i="7077"/>
  <c r="AH50" i="7077" s="1"/>
  <c r="AI50" i="7077" s="1"/>
  <c r="AJ50" i="7077" s="1"/>
  <c r="AK50" i="7077" s="1"/>
  <c r="AL50" i="7077" s="1"/>
  <c r="AM50" i="7077" s="1"/>
  <c r="I82" i="7077"/>
  <c r="I75" i="7077" s="1"/>
  <c r="M82" i="7077"/>
  <c r="M71" i="7077" s="1"/>
  <c r="U82" i="7077"/>
  <c r="U63" i="7077" s="1"/>
  <c r="AC82" i="7077"/>
  <c r="AC55" i="7077" s="1"/>
  <c r="AD82" i="7077"/>
  <c r="AD54" i="7077" s="1"/>
  <c r="AE54" i="7077" s="1"/>
  <c r="D82" i="7077"/>
  <c r="D80" i="7077" s="1"/>
  <c r="H82" i="7077"/>
  <c r="H76" i="7077" s="1"/>
  <c r="I76" i="7077" s="1"/>
  <c r="P82" i="7077"/>
  <c r="P68" i="7077" s="1"/>
  <c r="Q68" i="7077" s="1"/>
  <c r="X82" i="7077"/>
  <c r="X60" i="7077" s="1"/>
  <c r="AN51" i="7073"/>
  <c r="AG51" i="7077"/>
  <c r="AH51" i="7077" s="1"/>
  <c r="AI51" i="7077" s="1"/>
  <c r="AJ51" i="7077" s="1"/>
  <c r="AK51" i="7077" s="1"/>
  <c r="AL51" i="7077" s="1"/>
  <c r="AM51" i="7077" s="1"/>
  <c r="AF82" i="7077"/>
  <c r="AF52" i="7077" s="1"/>
  <c r="AG52" i="7077" s="1"/>
  <c r="G82" i="7077"/>
  <c r="G77" i="7077" s="1"/>
  <c r="K82" i="7077"/>
  <c r="K73" i="7077" s="1"/>
  <c r="O82" i="7077"/>
  <c r="O69" i="7077" s="1"/>
  <c r="P69" i="7077" s="1"/>
  <c r="Q69" i="7077" s="1"/>
  <c r="W82" i="7077"/>
  <c r="AA82" i="7077"/>
  <c r="AA57" i="7077" s="1"/>
  <c r="AB57" i="7077" s="1"/>
  <c r="F82" i="7077"/>
  <c r="F78" i="7077" s="1"/>
  <c r="J82" i="7077"/>
  <c r="J74" i="7077" s="1"/>
  <c r="N82" i="7077"/>
  <c r="N70" i="7077" s="1"/>
  <c r="R82" i="7077"/>
  <c r="V82" i="7077"/>
  <c r="V62" i="7077" s="1"/>
  <c r="W62" i="7077" s="1"/>
  <c r="X62" i="7077" s="1"/>
  <c r="Z82" i="7077"/>
  <c r="Z58" i="7077" s="1"/>
  <c r="AA58" i="7077" s="1"/>
  <c r="AB58" i="7077" s="1"/>
  <c r="AN56" i="7073"/>
  <c r="AB56" i="7077"/>
  <c r="AN61" i="7073"/>
  <c r="W61" i="7077"/>
  <c r="X61" i="7077" s="1"/>
  <c r="AN62" i="7073"/>
  <c r="AN69" i="7073"/>
  <c r="AN70" i="7073"/>
  <c r="L42" i="7061"/>
  <c r="L32" i="7061" s="1"/>
  <c r="C42" i="7061"/>
  <c r="C41" i="7061" s="1"/>
  <c r="M42" i="7061"/>
  <c r="M31" i="7061" s="1"/>
  <c r="H42" i="7061"/>
  <c r="I42" i="7061"/>
  <c r="I35" i="7061" s="1"/>
  <c r="R42" i="7061"/>
  <c r="R26" i="7061" s="1"/>
  <c r="S42" i="7061"/>
  <c r="S25" i="7061" s="1"/>
  <c r="Q42" i="7061"/>
  <c r="Q27" i="7061" s="1"/>
  <c r="AB16" i="7061"/>
  <c r="AA42" i="7061"/>
  <c r="AN16" i="7059"/>
  <c r="F42" i="7061"/>
  <c r="F38" i="7061" s="1"/>
  <c r="P42" i="7061"/>
  <c r="P28" i="7061" s="1"/>
  <c r="D42" i="7061"/>
  <c r="D40" i="7061" s="1"/>
  <c r="E42" i="7061"/>
  <c r="E39" i="7061" s="1"/>
  <c r="N42" i="7061"/>
  <c r="N30" i="7061" s="1"/>
  <c r="O42" i="7061"/>
  <c r="O29" i="7061" s="1"/>
  <c r="K42" i="7061"/>
  <c r="K33" i="7061" s="1"/>
  <c r="J42" i="7061"/>
  <c r="J34" i="7061" s="1"/>
  <c r="G42" i="7061"/>
  <c r="G37" i="7061" s="1"/>
  <c r="AN36" i="7059"/>
  <c r="H36" i="7061"/>
  <c r="O82" i="7061"/>
  <c r="O69" i="7061" s="1"/>
  <c r="N82" i="7061"/>
  <c r="N70" i="7061" s="1"/>
  <c r="X82" i="7061"/>
  <c r="Y82" i="7061"/>
  <c r="Y59" i="7061" s="1"/>
  <c r="K82" i="7061"/>
  <c r="K73" i="7061" s="1"/>
  <c r="T82" i="7061"/>
  <c r="U82" i="7061"/>
  <c r="U63" i="7061" s="1"/>
  <c r="F82" i="7061"/>
  <c r="M82" i="7061"/>
  <c r="M71" i="7061" s="1"/>
  <c r="L82" i="7061"/>
  <c r="L72" i="7061" s="1"/>
  <c r="W82" i="7061"/>
  <c r="W61" i="7061" s="1"/>
  <c r="X60" i="7061"/>
  <c r="AN60" i="7059"/>
  <c r="H82" i="7061"/>
  <c r="H76" i="7061" s="1"/>
  <c r="G82" i="7061"/>
  <c r="G77" i="7061" s="1"/>
  <c r="D82" i="7061"/>
  <c r="D80" i="7061" s="1"/>
  <c r="C82" i="7061"/>
  <c r="C81" i="7061" s="1"/>
  <c r="J82" i="7061"/>
  <c r="J74" i="7061" s="1"/>
  <c r="I82" i="7061"/>
  <c r="I75" i="7061" s="1"/>
  <c r="I82" i="7066"/>
  <c r="J82" i="7066"/>
  <c r="J74" i="7066" s="1"/>
  <c r="K74" i="7066" s="1"/>
  <c r="L74" i="7066" s="1"/>
  <c r="M74" i="7066" s="1"/>
  <c r="N74" i="7066" s="1"/>
  <c r="O74" i="7066" s="1"/>
  <c r="P74" i="7066" s="1"/>
  <c r="Q74" i="7066" s="1"/>
  <c r="R74" i="7066" s="1"/>
  <c r="S74" i="7066" s="1"/>
  <c r="T74" i="7066" s="1"/>
  <c r="U74" i="7066" s="1"/>
  <c r="V74" i="7066" s="1"/>
  <c r="W74" i="7066" s="1"/>
  <c r="X74" i="7066" s="1"/>
  <c r="Y74" i="7066" s="1"/>
  <c r="Z74" i="7066" s="1"/>
  <c r="AA74" i="7066" s="1"/>
  <c r="AB74" i="7066" s="1"/>
  <c r="AC74" i="7066" s="1"/>
  <c r="AD74" i="7066" s="1"/>
  <c r="AE74" i="7066" s="1"/>
  <c r="AF74" i="7066" s="1"/>
  <c r="AG74" i="7066" s="1"/>
  <c r="AH74" i="7066" s="1"/>
  <c r="AI74" i="7066" s="1"/>
  <c r="AJ74" i="7066" s="1"/>
  <c r="AK74" i="7066" s="1"/>
  <c r="AL74" i="7066" s="1"/>
  <c r="AM74" i="7066" s="1"/>
  <c r="AO74" i="7066" s="1"/>
  <c r="E82" i="7063"/>
  <c r="E79" i="7063" s="1"/>
  <c r="F82" i="7063"/>
  <c r="F78" i="7063" s="1"/>
  <c r="G78" i="7063" s="1"/>
  <c r="I82" i="7063"/>
  <c r="J82" i="7063"/>
  <c r="J74" i="7063" s="1"/>
  <c r="K74" i="7063" s="1"/>
  <c r="L74" i="7063" s="1"/>
  <c r="M74" i="7063" s="1"/>
  <c r="N74" i="7063" s="1"/>
  <c r="O74" i="7063" s="1"/>
  <c r="P74" i="7063" s="1"/>
  <c r="Q74" i="7063" s="1"/>
  <c r="R74" i="7063" s="1"/>
  <c r="S74" i="7063" s="1"/>
  <c r="T74" i="7063" s="1"/>
  <c r="U74" i="7063" s="1"/>
  <c r="V74" i="7063" s="1"/>
  <c r="W74" i="7063" s="1"/>
  <c r="X74" i="7063" s="1"/>
  <c r="Y74" i="7063" s="1"/>
  <c r="Z74" i="7063" s="1"/>
  <c r="AA74" i="7063" s="1"/>
  <c r="AB74" i="7063" s="1"/>
  <c r="AC74" i="7063" s="1"/>
  <c r="AD74" i="7063" s="1"/>
  <c r="AE74" i="7063" s="1"/>
  <c r="AF74" i="7063" s="1"/>
  <c r="AG74" i="7063" s="1"/>
  <c r="AH74" i="7063" s="1"/>
  <c r="AI74" i="7063" s="1"/>
  <c r="AJ74" i="7063" s="1"/>
  <c r="AK74" i="7063" s="1"/>
  <c r="AL74" i="7063" s="1"/>
  <c r="AM74" i="7063" s="1"/>
  <c r="AO74" i="7063" s="1"/>
  <c r="D82" i="7063"/>
  <c r="D80" i="7063" s="1"/>
  <c r="H82" i="7063"/>
  <c r="I75" i="7063"/>
  <c r="C82" i="7063"/>
  <c r="C81" i="7063" s="1"/>
  <c r="AN80" i="7063"/>
  <c r="AN82" i="7063" s="1"/>
  <c r="D41" i="7065"/>
  <c r="E41" i="7065" s="1"/>
  <c r="F41" i="7065" s="1"/>
  <c r="G41" i="7065" s="1"/>
  <c r="H41" i="7065" s="1"/>
  <c r="I41" i="7065" s="1"/>
  <c r="J41" i="7065" s="1"/>
  <c r="K41" i="7065" s="1"/>
  <c r="L41" i="7065" s="1"/>
  <c r="M41" i="7065" s="1"/>
  <c r="N41" i="7065" s="1"/>
  <c r="O41" i="7065" s="1"/>
  <c r="P41" i="7065" s="1"/>
  <c r="Q41" i="7065" s="1"/>
  <c r="R41" i="7065" s="1"/>
  <c r="S41" i="7065" s="1"/>
  <c r="T41" i="7065" s="1"/>
  <c r="U41" i="7065" s="1"/>
  <c r="V41" i="7065" s="1"/>
  <c r="W41" i="7065" s="1"/>
  <c r="X41" i="7065" s="1"/>
  <c r="Y41" i="7065" s="1"/>
  <c r="Z41" i="7065" s="1"/>
  <c r="AA41" i="7065" s="1"/>
  <c r="AB41" i="7065" s="1"/>
  <c r="AC41" i="7065" s="1"/>
  <c r="AD41" i="7065" s="1"/>
  <c r="AE41" i="7065" s="1"/>
  <c r="AF41" i="7065" s="1"/>
  <c r="AG41" i="7065" s="1"/>
  <c r="AH41" i="7065" s="1"/>
  <c r="AI41" i="7065" s="1"/>
  <c r="AJ41" i="7065" s="1"/>
  <c r="AK41" i="7065" s="1"/>
  <c r="AL41" i="7065" s="1"/>
  <c r="AM41" i="7065" s="1"/>
  <c r="AO41" i="7065" s="1"/>
  <c r="AH51" i="7066"/>
  <c r="AI51" i="7066" s="1"/>
  <c r="AJ51" i="7066" s="1"/>
  <c r="AK51" i="7066" s="1"/>
  <c r="AL51" i="7066" s="1"/>
  <c r="AM51" i="7066" s="1"/>
  <c r="AO51" i="7066" s="1"/>
  <c r="N71" i="7066"/>
  <c r="O71" i="7066" s="1"/>
  <c r="P71" i="7066" s="1"/>
  <c r="Q71" i="7066" s="1"/>
  <c r="R71" i="7066" s="1"/>
  <c r="S71" i="7066" s="1"/>
  <c r="T71" i="7066" s="1"/>
  <c r="U71" i="7066" s="1"/>
  <c r="V71" i="7066" s="1"/>
  <c r="W71" i="7066" s="1"/>
  <c r="X71" i="7066" s="1"/>
  <c r="Y71" i="7066" s="1"/>
  <c r="Z71" i="7066" s="1"/>
  <c r="AA71" i="7066" s="1"/>
  <c r="AB71" i="7066" s="1"/>
  <c r="AC71" i="7066" s="1"/>
  <c r="AD71" i="7066" s="1"/>
  <c r="AE71" i="7066" s="1"/>
  <c r="AF71" i="7066" s="1"/>
  <c r="AG71" i="7066" s="1"/>
  <c r="AH71" i="7066" s="1"/>
  <c r="AI71" i="7066" s="1"/>
  <c r="AJ71" i="7066" s="1"/>
  <c r="AK71" i="7066" s="1"/>
  <c r="AL71" i="7066" s="1"/>
  <c r="AM71" i="7066" s="1"/>
  <c r="AO71" i="7066" s="1"/>
  <c r="AF54" i="7076"/>
  <c r="AG54" i="7076" s="1"/>
  <c r="AH54" i="7076" s="1"/>
  <c r="AI54" i="7076" s="1"/>
  <c r="AJ54" i="7076" s="1"/>
  <c r="AK54" i="7076" s="1"/>
  <c r="AL54" i="7076" s="1"/>
  <c r="AM54" i="7076" s="1"/>
  <c r="W62" i="7076"/>
  <c r="X62" i="7076" s="1"/>
  <c r="Y62" i="7076" s="1"/>
  <c r="Z62" i="7076" s="1"/>
  <c r="AA62" i="7076" s="1"/>
  <c r="AB62" i="7076" s="1"/>
  <c r="AC62" i="7076" s="1"/>
  <c r="AD62" i="7076" s="1"/>
  <c r="AE62" i="7076" s="1"/>
  <c r="AF62" i="7076" s="1"/>
  <c r="AG62" i="7076" s="1"/>
  <c r="AH62" i="7076" s="1"/>
  <c r="AI62" i="7076" s="1"/>
  <c r="AJ62" i="7076" s="1"/>
  <c r="AK62" i="7076" s="1"/>
  <c r="AL62" i="7076" s="1"/>
  <c r="AM62" i="7076" s="1"/>
  <c r="G78" i="7076"/>
  <c r="H78" i="7076" s="1"/>
  <c r="I78" i="7076" s="1"/>
  <c r="J78" i="7076" s="1"/>
  <c r="K78" i="7076" s="1"/>
  <c r="L78" i="7076" s="1"/>
  <c r="M78" i="7076" s="1"/>
  <c r="N78" i="7076" s="1"/>
  <c r="O78" i="7076" s="1"/>
  <c r="P78" i="7076" s="1"/>
  <c r="Q78" i="7076" s="1"/>
  <c r="R78" i="7076" s="1"/>
  <c r="S78" i="7076" s="1"/>
  <c r="T78" i="7076" s="1"/>
  <c r="U78" i="7076" s="1"/>
  <c r="V78" i="7076" s="1"/>
  <c r="W78" i="7076" s="1"/>
  <c r="X78" i="7076" s="1"/>
  <c r="Y78" i="7076" s="1"/>
  <c r="Z78" i="7076" s="1"/>
  <c r="AA78" i="7076" s="1"/>
  <c r="AB78" i="7076" s="1"/>
  <c r="AC78" i="7076" s="1"/>
  <c r="AD78" i="7076" s="1"/>
  <c r="AE78" i="7076" s="1"/>
  <c r="AF78" i="7076" s="1"/>
  <c r="AG78" i="7076" s="1"/>
  <c r="AH78" i="7076" s="1"/>
  <c r="AI78" i="7076" s="1"/>
  <c r="AJ78" i="7076" s="1"/>
  <c r="AK78" i="7076" s="1"/>
  <c r="AL78" i="7076" s="1"/>
  <c r="AM78" i="7076" s="1"/>
  <c r="G79" i="7076"/>
  <c r="H79" i="7076" s="1"/>
  <c r="I79" i="7076" s="1"/>
  <c r="J79" i="7076" s="1"/>
  <c r="K79" i="7076" s="1"/>
  <c r="L79" i="7076" s="1"/>
  <c r="M79" i="7076" s="1"/>
  <c r="N79" i="7076" s="1"/>
  <c r="O79" i="7076" s="1"/>
  <c r="P79" i="7076" s="1"/>
  <c r="Q79" i="7076" s="1"/>
  <c r="R79" i="7076" s="1"/>
  <c r="S79" i="7076" s="1"/>
  <c r="T79" i="7076" s="1"/>
  <c r="U79" i="7076" s="1"/>
  <c r="V79" i="7076" s="1"/>
  <c r="W79" i="7076" s="1"/>
  <c r="X79" i="7076" s="1"/>
  <c r="Y79" i="7076" s="1"/>
  <c r="Z79" i="7076" s="1"/>
  <c r="AA79" i="7076" s="1"/>
  <c r="AB79" i="7076" s="1"/>
  <c r="AC79" i="7076" s="1"/>
  <c r="AD79" i="7076" s="1"/>
  <c r="AE79" i="7076" s="1"/>
  <c r="AF79" i="7076" s="1"/>
  <c r="AG79" i="7076" s="1"/>
  <c r="AH79" i="7076" s="1"/>
  <c r="AI79" i="7076" s="1"/>
  <c r="AJ79" i="7076" s="1"/>
  <c r="AK79" i="7076" s="1"/>
  <c r="AL79" i="7076" s="1"/>
  <c r="AM79" i="7076" s="1"/>
  <c r="Y82" i="7077"/>
  <c r="Y59" i="7077" s="1"/>
  <c r="Z59" i="7077" s="1"/>
  <c r="AA59" i="7077" s="1"/>
  <c r="AB59" i="7077" s="1"/>
  <c r="AC59" i="7077" s="1"/>
  <c r="AD59" i="7077" s="1"/>
  <c r="AE59" i="7077" s="1"/>
  <c r="AF59" i="7077" s="1"/>
  <c r="AG59" i="7077" s="1"/>
  <c r="AH59" i="7077" s="1"/>
  <c r="AI59" i="7077" s="1"/>
  <c r="AJ59" i="7077" s="1"/>
  <c r="AK59" i="7077" s="1"/>
  <c r="AL59" i="7077" s="1"/>
  <c r="AM59" i="7077" s="1"/>
  <c r="S66" i="7069"/>
  <c r="T66" i="7069" s="1"/>
  <c r="U66" i="7069" s="1"/>
  <c r="V66" i="7069" s="1"/>
  <c r="W66" i="7069" s="1"/>
  <c r="X66" i="7069" s="1"/>
  <c r="Y66" i="7069" s="1"/>
  <c r="Z66" i="7069" s="1"/>
  <c r="AA66" i="7069" s="1"/>
  <c r="AB66" i="7069" s="1"/>
  <c r="AC66" i="7069" s="1"/>
  <c r="AD66" i="7069" s="1"/>
  <c r="AE66" i="7069" s="1"/>
  <c r="AF66" i="7069" s="1"/>
  <c r="AG66" i="7069" s="1"/>
  <c r="AH66" i="7069" s="1"/>
  <c r="AI66" i="7069" s="1"/>
  <c r="AJ66" i="7069" s="1"/>
  <c r="AK66" i="7069" s="1"/>
  <c r="AL66" i="7069" s="1"/>
  <c r="AM66" i="7069" s="1"/>
  <c r="AK8" i="7067"/>
  <c r="AL8" i="7067" s="1"/>
  <c r="AM8" i="7067" s="1"/>
  <c r="T82" i="7077"/>
  <c r="S82" i="7078"/>
  <c r="S65" i="7078" s="1"/>
  <c r="T65" i="7078" s="1"/>
  <c r="U65" i="7078" s="1"/>
  <c r="V65" i="7078" s="1"/>
  <c r="W65" i="7078" s="1"/>
  <c r="X65" i="7078" s="1"/>
  <c r="Y65" i="7078" s="1"/>
  <c r="Z65" i="7078" s="1"/>
  <c r="AA65" i="7078" s="1"/>
  <c r="AB65" i="7078" s="1"/>
  <c r="AC65" i="7078" s="1"/>
  <c r="AD65" i="7078" s="1"/>
  <c r="AE65" i="7078" s="1"/>
  <c r="AF65" i="7078" s="1"/>
  <c r="AG65" i="7078" s="1"/>
  <c r="AH65" i="7078" s="1"/>
  <c r="AI65" i="7078" s="1"/>
  <c r="AJ65" i="7078" s="1"/>
  <c r="AK65" i="7078" s="1"/>
  <c r="AL65" i="7078" s="1"/>
  <c r="AM65" i="7078" s="1"/>
  <c r="D41" i="7069"/>
  <c r="E41" i="7069" s="1"/>
  <c r="F41" i="7069" s="1"/>
  <c r="G41" i="7069" s="1"/>
  <c r="H41" i="7069" s="1"/>
  <c r="I41" i="7069" s="1"/>
  <c r="J41" i="7069" s="1"/>
  <c r="K41" i="7069" s="1"/>
  <c r="L41" i="7069" s="1"/>
  <c r="M41" i="7069" s="1"/>
  <c r="N41" i="7069" s="1"/>
  <c r="O41" i="7069" s="1"/>
  <c r="P41" i="7069" s="1"/>
  <c r="Q41" i="7069" s="1"/>
  <c r="R41" i="7069" s="1"/>
  <c r="S41" i="7069" s="1"/>
  <c r="T41" i="7069" s="1"/>
  <c r="U41" i="7069" s="1"/>
  <c r="V41" i="7069" s="1"/>
  <c r="W41" i="7069" s="1"/>
  <c r="X41" i="7069" s="1"/>
  <c r="Y41" i="7069" s="1"/>
  <c r="Z41" i="7069" s="1"/>
  <c r="AA41" i="7069" s="1"/>
  <c r="AB41" i="7069" s="1"/>
  <c r="AC41" i="7069" s="1"/>
  <c r="AD41" i="7069" s="1"/>
  <c r="AE41" i="7069" s="1"/>
  <c r="N31" i="7060"/>
  <c r="AE55" i="7069"/>
  <c r="AF55" i="7069" s="1"/>
  <c r="AG55" i="7069" s="1"/>
  <c r="AH55" i="7069" s="1"/>
  <c r="AI55" i="7069" s="1"/>
  <c r="AJ55" i="7069" s="1"/>
  <c r="AK55" i="7069" s="1"/>
  <c r="AL55" i="7069" s="1"/>
  <c r="AM55" i="7069" s="1"/>
  <c r="AF53" i="7075"/>
  <c r="AG53" i="7075" s="1"/>
  <c r="AH53" i="7075" s="1"/>
  <c r="AI53" i="7075" s="1"/>
  <c r="AJ53" i="7075" s="1"/>
  <c r="AK53" i="7075" s="1"/>
  <c r="AL53" i="7075" s="1"/>
  <c r="R68" i="7075"/>
  <c r="S68" i="7075" s="1"/>
  <c r="T68" i="7075" s="1"/>
  <c r="U68" i="7075" s="1"/>
  <c r="V68" i="7075" s="1"/>
  <c r="W68" i="7075" s="1"/>
  <c r="X68" i="7075" s="1"/>
  <c r="Y68" i="7075" s="1"/>
  <c r="Z68" i="7075" s="1"/>
  <c r="AA68" i="7075" s="1"/>
  <c r="AB68" i="7075" s="1"/>
  <c r="AC68" i="7075" s="1"/>
  <c r="AD68" i="7075" s="1"/>
  <c r="AE68" i="7075" s="1"/>
  <c r="AF68" i="7075" s="1"/>
  <c r="AG68" i="7075" s="1"/>
  <c r="AH68" i="7075" s="1"/>
  <c r="AI68" i="7075" s="1"/>
  <c r="AJ68" i="7075" s="1"/>
  <c r="AK68" i="7075" s="1"/>
  <c r="AL68" i="7075" s="1"/>
  <c r="AM68" i="7075" s="1"/>
  <c r="I35" i="7075"/>
  <c r="J35" i="7075" s="1"/>
  <c r="K35" i="7075" s="1"/>
  <c r="L35" i="7075" s="1"/>
  <c r="M35" i="7075" s="1"/>
  <c r="N35" i="7075" s="1"/>
  <c r="O35" i="7075" s="1"/>
  <c r="P35" i="7075" s="1"/>
  <c r="Q35" i="7075" s="1"/>
  <c r="R35" i="7075" s="1"/>
  <c r="S35" i="7075" s="1"/>
  <c r="T35" i="7075" s="1"/>
  <c r="U35" i="7075" s="1"/>
  <c r="V35" i="7075" s="1"/>
  <c r="W35" i="7075" s="1"/>
  <c r="X35" i="7075" s="1"/>
  <c r="Y35" i="7075" s="1"/>
  <c r="Z35" i="7075" s="1"/>
  <c r="AA35" i="7075" s="1"/>
  <c r="AB35" i="7075" s="1"/>
  <c r="AC35" i="7075" s="1"/>
  <c r="AD35" i="7075" s="1"/>
  <c r="AE35" i="7075" s="1"/>
  <c r="AF35" i="7075" s="1"/>
  <c r="AG35" i="7075" s="1"/>
  <c r="AH35" i="7075" s="1"/>
  <c r="AI35" i="7075" s="1"/>
  <c r="AJ35" i="7075" s="1"/>
  <c r="AK35" i="7075" s="1"/>
  <c r="AL35" i="7075" s="1"/>
  <c r="AM35" i="7075" s="1"/>
  <c r="I36" i="7075"/>
  <c r="J36" i="7075" s="1"/>
  <c r="K36" i="7075" s="1"/>
  <c r="L36" i="7075" s="1"/>
  <c r="M36" i="7075" s="1"/>
  <c r="N36" i="7075" s="1"/>
  <c r="O36" i="7075" s="1"/>
  <c r="P36" i="7075" s="1"/>
  <c r="Q36" i="7075" s="1"/>
  <c r="R36" i="7075" s="1"/>
  <c r="S36" i="7075" s="1"/>
  <c r="T36" i="7075" s="1"/>
  <c r="U36" i="7075" s="1"/>
  <c r="V36" i="7075" s="1"/>
  <c r="W36" i="7075" s="1"/>
  <c r="X36" i="7075" s="1"/>
  <c r="Y36" i="7075" s="1"/>
  <c r="Z36" i="7075" s="1"/>
  <c r="AA36" i="7075" s="1"/>
  <c r="AB36" i="7075" s="1"/>
  <c r="AC36" i="7075" s="1"/>
  <c r="AD36" i="7075" s="1"/>
  <c r="AE36" i="7075" s="1"/>
  <c r="AF36" i="7075" s="1"/>
  <c r="AG36" i="7075" s="1"/>
  <c r="AH36" i="7075" s="1"/>
  <c r="AI36" i="7075" s="1"/>
  <c r="AJ36" i="7075" s="1"/>
  <c r="AK36" i="7075" s="1"/>
  <c r="AL36" i="7075" s="1"/>
  <c r="AM36" i="7075" s="1"/>
  <c r="AF58" i="7076"/>
  <c r="AG58" i="7076" s="1"/>
  <c r="AH58" i="7076" s="1"/>
  <c r="AI58" i="7076" s="1"/>
  <c r="AJ58" i="7076" s="1"/>
  <c r="AK58" i="7076" s="1"/>
  <c r="AL58" i="7076" s="1"/>
  <c r="AM58" i="7076" s="1"/>
  <c r="T24" i="7077"/>
  <c r="U24" i="7077" s="1"/>
  <c r="V24" i="7077" s="1"/>
  <c r="W24" i="7077" s="1"/>
  <c r="X24" i="7077" s="1"/>
  <c r="Y24" i="7077" s="1"/>
  <c r="Z24" i="7077" s="1"/>
  <c r="AA24" i="7077" s="1"/>
  <c r="AB24" i="7077" s="1"/>
  <c r="AC24" i="7077" s="1"/>
  <c r="AD24" i="7077" s="1"/>
  <c r="AE24" i="7077" s="1"/>
  <c r="AF24" i="7077" s="1"/>
  <c r="AG24" i="7077" s="1"/>
  <c r="AH24" i="7077" s="1"/>
  <c r="AI24" i="7077" s="1"/>
  <c r="AJ24" i="7077" s="1"/>
  <c r="AK24" i="7077" s="1"/>
  <c r="AL24" i="7077" s="1"/>
  <c r="AM24" i="7077" s="1"/>
  <c r="S42" i="7077"/>
  <c r="S25" i="7077" s="1"/>
  <c r="T25" i="7077" s="1"/>
  <c r="U25" i="7077" s="1"/>
  <c r="V25" i="7077" s="1"/>
  <c r="W25" i="7077" s="1"/>
  <c r="X25" i="7077" s="1"/>
  <c r="Y25" i="7077" s="1"/>
  <c r="Z25" i="7077" s="1"/>
  <c r="AA25" i="7077" s="1"/>
  <c r="AB25" i="7077" s="1"/>
  <c r="AC25" i="7077" s="1"/>
  <c r="AD25" i="7077" s="1"/>
  <c r="AE25" i="7077" s="1"/>
  <c r="AF25" i="7077" s="1"/>
  <c r="AG25" i="7077" s="1"/>
  <c r="AH25" i="7077" s="1"/>
  <c r="AI25" i="7077" s="1"/>
  <c r="AJ25" i="7077" s="1"/>
  <c r="AK25" i="7077" s="1"/>
  <c r="AL25" i="7077" s="1"/>
  <c r="AM25" i="7077" s="1"/>
  <c r="AE53" i="7067"/>
  <c r="AF53" i="7067" s="1"/>
  <c r="AG53" i="7067" s="1"/>
  <c r="AH53" i="7067" s="1"/>
  <c r="AI53" i="7067" s="1"/>
  <c r="AJ53" i="7067" s="1"/>
  <c r="AK53" i="7067" s="1"/>
  <c r="AL53" i="7067" s="1"/>
  <c r="AE54" i="7067"/>
  <c r="AF54" i="7067" s="1"/>
  <c r="AG54" i="7067" s="1"/>
  <c r="AH54" i="7067" s="1"/>
  <c r="AI54" i="7067" s="1"/>
  <c r="AJ54" i="7067" s="1"/>
  <c r="AK54" i="7067" s="1"/>
  <c r="AL54" i="7067" s="1"/>
  <c r="AM54" i="7067" s="1"/>
  <c r="AF53" i="7077"/>
  <c r="AG53" i="7077" s="1"/>
  <c r="AH53" i="7077" s="1"/>
  <c r="AI53" i="7077" s="1"/>
  <c r="AJ53" i="7077" s="1"/>
  <c r="AK53" i="7077" s="1"/>
  <c r="AL53" i="7077" s="1"/>
  <c r="AM53" i="7077" s="1"/>
  <c r="L82" i="7077"/>
  <c r="L72" i="7077" s="1"/>
  <c r="M72" i="7077" s="1"/>
  <c r="N72" i="7077" s="1"/>
  <c r="O72" i="7077" s="1"/>
  <c r="P72" i="7077" s="1"/>
  <c r="Q72" i="7077" s="1"/>
  <c r="R72" i="7077" s="1"/>
  <c r="S72" i="7077" s="1"/>
  <c r="Q42" i="7077"/>
  <c r="Q27" i="7077" s="1"/>
  <c r="R27" i="7077" s="1"/>
  <c r="P82" i="7078"/>
  <c r="P68" i="7078" s="1"/>
  <c r="Q68" i="7078" s="1"/>
  <c r="R68" i="7078" s="1"/>
  <c r="P30" i="7075"/>
  <c r="Q30" i="7075" s="1"/>
  <c r="R30" i="7075" s="1"/>
  <c r="S30" i="7075" s="1"/>
  <c r="T30" i="7075" s="1"/>
  <c r="U30" i="7075" s="1"/>
  <c r="V30" i="7075" s="1"/>
  <c r="W30" i="7075" s="1"/>
  <c r="X30" i="7075" s="1"/>
  <c r="Y30" i="7075" s="1"/>
  <c r="Z30" i="7075" s="1"/>
  <c r="AA30" i="7075" s="1"/>
  <c r="AB30" i="7075" s="1"/>
  <c r="AC30" i="7075" s="1"/>
  <c r="AD30" i="7075" s="1"/>
  <c r="AE30" i="7075" s="1"/>
  <c r="AF30" i="7075" s="1"/>
  <c r="AG30" i="7075" s="1"/>
  <c r="AH30" i="7075" s="1"/>
  <c r="AI30" i="7075" s="1"/>
  <c r="AJ30" i="7075" s="1"/>
  <c r="AK30" i="7075" s="1"/>
  <c r="AL30" i="7075" s="1"/>
  <c r="AM30" i="7075" s="1"/>
  <c r="L74" i="7076"/>
  <c r="M74" i="7076" s="1"/>
  <c r="N74" i="7076" s="1"/>
  <c r="O74" i="7076" s="1"/>
  <c r="P74" i="7076" s="1"/>
  <c r="Q74" i="7076" s="1"/>
  <c r="R74" i="7076" s="1"/>
  <c r="S74" i="7076" s="1"/>
  <c r="T74" i="7076" s="1"/>
  <c r="U74" i="7076" s="1"/>
  <c r="V74" i="7076" s="1"/>
  <c r="W74" i="7076" s="1"/>
  <c r="X74" i="7076" s="1"/>
  <c r="Y74" i="7076" s="1"/>
  <c r="Z74" i="7076" s="1"/>
  <c r="AA74" i="7076" s="1"/>
  <c r="AB74" i="7076" s="1"/>
  <c r="AC74" i="7076" s="1"/>
  <c r="AD74" i="7076" s="1"/>
  <c r="AE74" i="7076" s="1"/>
  <c r="AF74" i="7076" s="1"/>
  <c r="AG74" i="7076" s="1"/>
  <c r="AH74" i="7076" s="1"/>
  <c r="AI74" i="7076" s="1"/>
  <c r="AJ74" i="7076" s="1"/>
  <c r="AK74" i="7076" s="1"/>
  <c r="AL74" i="7076" s="1"/>
  <c r="AM74" i="7076" s="1"/>
  <c r="E82" i="7077"/>
  <c r="E79" i="7077" s="1"/>
  <c r="F79" i="7077" s="1"/>
  <c r="G79" i="7077" s="1"/>
  <c r="H79" i="7077" s="1"/>
  <c r="I79" i="7077" s="1"/>
  <c r="J79" i="7077" s="1"/>
  <c r="K79" i="7077" s="1"/>
  <c r="AC16" i="7077"/>
  <c r="AD16" i="7077" s="1"/>
  <c r="AE16" i="7077" s="1"/>
  <c r="AF16" i="7077" s="1"/>
  <c r="AG16" i="7077" s="1"/>
  <c r="AH16" i="7077" s="1"/>
  <c r="AI16" i="7077" s="1"/>
  <c r="AJ16" i="7077" s="1"/>
  <c r="AK16" i="7077" s="1"/>
  <c r="AL16" i="7077" s="1"/>
  <c r="K42" i="7077"/>
  <c r="K33" i="7077" s="1"/>
  <c r="L33" i="7077" s="1"/>
  <c r="M33" i="7077" s="1"/>
  <c r="N33" i="7077" s="1"/>
  <c r="O33" i="7077" s="1"/>
  <c r="P33" i="7077" s="1"/>
  <c r="AD55" i="7078"/>
  <c r="AE55" i="7078" s="1"/>
  <c r="AF55" i="7078" s="1"/>
  <c r="AG55" i="7078" s="1"/>
  <c r="AH55" i="7078" s="1"/>
  <c r="AI55" i="7078" s="1"/>
  <c r="AJ55" i="7078" s="1"/>
  <c r="AK55" i="7078" s="1"/>
  <c r="AL55" i="7078" s="1"/>
  <c r="AM55" i="7078" s="1"/>
  <c r="D41" i="7078"/>
  <c r="E41" i="7078" s="1"/>
  <c r="F41" i="7078" s="1"/>
  <c r="G41" i="7078" s="1"/>
  <c r="H41" i="7078" s="1"/>
  <c r="I41" i="7078" s="1"/>
  <c r="N74" i="7067"/>
  <c r="O74" i="7067" s="1"/>
  <c r="P74" i="7067" s="1"/>
  <c r="Q74" i="7067" s="1"/>
  <c r="R74" i="7067" s="1"/>
  <c r="S74" i="7067" s="1"/>
  <c r="T74" i="7067" s="1"/>
  <c r="U74" i="7067" s="1"/>
  <c r="V74" i="7067" s="1"/>
  <c r="W74" i="7067" s="1"/>
  <c r="X74" i="7067" s="1"/>
  <c r="Y74" i="7067" s="1"/>
  <c r="Z74" i="7067" s="1"/>
  <c r="AA74" i="7067" s="1"/>
  <c r="AB74" i="7067" s="1"/>
  <c r="AC74" i="7067" s="1"/>
  <c r="AD74" i="7067" s="1"/>
  <c r="AE74" i="7067" s="1"/>
  <c r="AF74" i="7067" s="1"/>
  <c r="AG74" i="7067" s="1"/>
  <c r="AH74" i="7067" s="1"/>
  <c r="AI74" i="7067" s="1"/>
  <c r="AJ74" i="7067" s="1"/>
  <c r="AK74" i="7067" s="1"/>
  <c r="AL74" i="7067" s="1"/>
  <c r="AM74" i="7067" s="1"/>
  <c r="AF53" i="7076"/>
  <c r="AG53" i="7076" s="1"/>
  <c r="AH53" i="7076" s="1"/>
  <c r="AI53" i="7076" s="1"/>
  <c r="AJ53" i="7076" s="1"/>
  <c r="AK53" i="7076" s="1"/>
  <c r="AL53" i="7076" s="1"/>
  <c r="AM53" i="7076" s="1"/>
  <c r="U65" i="7076"/>
  <c r="V65" i="7076" s="1"/>
  <c r="W65" i="7076" s="1"/>
  <c r="X65" i="7076" s="1"/>
  <c r="Y65" i="7076" s="1"/>
  <c r="Z65" i="7076" s="1"/>
  <c r="AA65" i="7076" s="1"/>
  <c r="AB65" i="7076" s="1"/>
  <c r="AC65" i="7076" s="1"/>
  <c r="AD65" i="7076" s="1"/>
  <c r="AE65" i="7076" s="1"/>
  <c r="AF65" i="7076" s="1"/>
  <c r="AG65" i="7076" s="1"/>
  <c r="AH65" i="7076" s="1"/>
  <c r="AI65" i="7076" s="1"/>
  <c r="AJ65" i="7076" s="1"/>
  <c r="AK65" i="7076" s="1"/>
  <c r="AL65" i="7076" s="1"/>
  <c r="AM65" i="7076" s="1"/>
  <c r="S68" i="7076"/>
  <c r="T68" i="7076" s="1"/>
  <c r="U68" i="7076" s="1"/>
  <c r="V68" i="7076" s="1"/>
  <c r="W68" i="7076" s="1"/>
  <c r="X68" i="7076" s="1"/>
  <c r="Y68" i="7076" s="1"/>
  <c r="Z68" i="7076" s="1"/>
  <c r="AA68" i="7076" s="1"/>
  <c r="AB68" i="7076" s="1"/>
  <c r="AC68" i="7076" s="1"/>
  <c r="AD68" i="7076" s="1"/>
  <c r="AE68" i="7076" s="1"/>
  <c r="AF68" i="7076" s="1"/>
  <c r="AG68" i="7076" s="1"/>
  <c r="AH68" i="7076" s="1"/>
  <c r="AI68" i="7076" s="1"/>
  <c r="AJ68" i="7076" s="1"/>
  <c r="AK68" i="7076" s="1"/>
  <c r="AL68" i="7076" s="1"/>
  <c r="AM68" i="7076" s="1"/>
  <c r="C82" i="7077"/>
  <c r="C81" i="7077" s="1"/>
  <c r="D81" i="7077" s="1"/>
  <c r="AN24" i="7073"/>
  <c r="AN42" i="7073" s="1"/>
  <c r="G82" i="7078"/>
  <c r="G77" i="7078" s="1"/>
  <c r="H77" i="7078" s="1"/>
  <c r="I77" i="7078" s="1"/>
  <c r="J77" i="7078" s="1"/>
  <c r="K77" i="7078" s="1"/>
  <c r="L77" i="7078" s="1"/>
  <c r="M77" i="7078" s="1"/>
  <c r="N77" i="7078" s="1"/>
  <c r="O77" i="7078" s="1"/>
  <c r="AC56" i="7078"/>
  <c r="AD56" i="7078" s="1"/>
  <c r="AE56" i="7078" s="1"/>
  <c r="AF56" i="7078" s="1"/>
  <c r="AG56" i="7078" s="1"/>
  <c r="AH56" i="7078" s="1"/>
  <c r="AI56" i="7078" s="1"/>
  <c r="AJ56" i="7078" s="1"/>
  <c r="AK56" i="7078" s="1"/>
  <c r="AL56" i="7078" s="1"/>
  <c r="AM56" i="7078" s="1"/>
  <c r="Q42" i="7078"/>
  <c r="Q27" i="7078" s="1"/>
  <c r="R27" i="7078" s="1"/>
  <c r="S27" i="7078" s="1"/>
  <c r="T27" i="7078" s="1"/>
  <c r="U27" i="7078" s="1"/>
  <c r="V27" i="7078" s="1"/>
  <c r="W27" i="7078" s="1"/>
  <c r="X27" i="7078" s="1"/>
  <c r="Y27" i="7078" s="1"/>
  <c r="Z27" i="7078" s="1"/>
  <c r="AA27" i="7078" s="1"/>
  <c r="AB27" i="7078" s="1"/>
  <c r="AC27" i="7078" s="1"/>
  <c r="AD27" i="7078" s="1"/>
  <c r="AE27" i="7078" s="1"/>
  <c r="AF27" i="7078" s="1"/>
  <c r="AG27" i="7078" s="1"/>
  <c r="AH27" i="7078" s="1"/>
  <c r="AI27" i="7078" s="1"/>
  <c r="AJ27" i="7078" s="1"/>
  <c r="AK27" i="7078" s="1"/>
  <c r="AL27" i="7078" s="1"/>
  <c r="AM27" i="7078" s="1"/>
  <c r="J42" i="7078"/>
  <c r="J34" i="7078" s="1"/>
  <c r="K34" i="7078" s="1"/>
  <c r="L34" i="7078" s="1"/>
  <c r="M34" i="7078" s="1"/>
  <c r="N34" i="7078" s="1"/>
  <c r="O34" i="7078" s="1"/>
  <c r="P34" i="7078" s="1"/>
  <c r="AI49" i="7077"/>
  <c r="AJ49" i="7077" s="1"/>
  <c r="AK49" i="7077" s="1"/>
  <c r="AL49" i="7077" s="1"/>
  <c r="W62" i="7061"/>
  <c r="AL47" i="7059"/>
  <c r="AB16" i="7071"/>
  <c r="AC16" i="7071" s="1"/>
  <c r="AD16" i="7071" s="1"/>
  <c r="AE16" i="7071" s="1"/>
  <c r="AF16" i="7071" s="1"/>
  <c r="AG16" i="7071" s="1"/>
  <c r="V22" i="7072"/>
  <c r="V23" i="7072"/>
  <c r="I75" i="7073"/>
  <c r="I77" i="7073"/>
  <c r="H82" i="7060"/>
  <c r="H76" i="7060" s="1"/>
  <c r="G82" i="7060"/>
  <c r="Y82" i="7060"/>
  <c r="Y59" i="7060" s="1"/>
  <c r="X82" i="7060"/>
  <c r="Q82" i="7060"/>
  <c r="C42" i="7074"/>
  <c r="C41" i="7074" s="1"/>
  <c r="D41" i="7074" s="1"/>
  <c r="E41" i="7074" s="1"/>
  <c r="F41" i="7074" s="1"/>
  <c r="G41" i="7074" s="1"/>
  <c r="K42" i="7074"/>
  <c r="E79" i="7071"/>
  <c r="E81" i="7071"/>
  <c r="E80" i="7071"/>
  <c r="AB57" i="7060"/>
  <c r="D41" i="7060"/>
  <c r="AG11" i="7060"/>
  <c r="AG12" i="7060"/>
  <c r="V23" i="7060"/>
  <c r="AE53" i="7063"/>
  <c r="AF53" i="7063" s="1"/>
  <c r="AG53" i="7063" s="1"/>
  <c r="AH53" i="7063" s="1"/>
  <c r="AI53" i="7063" s="1"/>
  <c r="AJ53" i="7063" s="1"/>
  <c r="AK53" i="7063" s="1"/>
  <c r="AL53" i="7063" s="1"/>
  <c r="AE54" i="7063"/>
  <c r="AF54" i="7063" s="1"/>
  <c r="AG54" i="7063" s="1"/>
  <c r="AH54" i="7063" s="1"/>
  <c r="AI54" i="7063" s="1"/>
  <c r="AJ54" i="7063" s="1"/>
  <c r="AK54" i="7063" s="1"/>
  <c r="AL54" i="7063" s="1"/>
  <c r="AM54" i="7063" s="1"/>
  <c r="AO54" i="7063" s="1"/>
  <c r="AE56" i="7063"/>
  <c r="AF56" i="7063" s="1"/>
  <c r="AG56" i="7063" s="1"/>
  <c r="AH56" i="7063" s="1"/>
  <c r="AI56" i="7063" s="1"/>
  <c r="AJ56" i="7063" s="1"/>
  <c r="AK56" i="7063" s="1"/>
  <c r="AL56" i="7063" s="1"/>
  <c r="AM56" i="7063" s="1"/>
  <c r="AO56" i="7063" s="1"/>
  <c r="AC16" i="7062"/>
  <c r="P30" i="7060"/>
  <c r="L34" i="7060"/>
  <c r="S26" i="7073"/>
  <c r="AE13" i="7061"/>
  <c r="AE14" i="7061"/>
  <c r="AE13" i="7070"/>
  <c r="AF13" i="7070" s="1"/>
  <c r="AG13" i="7070" s="1"/>
  <c r="AH13" i="7070" s="1"/>
  <c r="AI13" i="7070" s="1"/>
  <c r="AJ13" i="7070" s="1"/>
  <c r="AK13" i="7070" s="1"/>
  <c r="AL13" i="7070" s="1"/>
  <c r="AM13" i="7070" s="1"/>
  <c r="AE14" i="7070"/>
  <c r="AF14" i="7070" s="1"/>
  <c r="AG14" i="7070" s="1"/>
  <c r="AH14" i="7070" s="1"/>
  <c r="AI14" i="7070" s="1"/>
  <c r="AJ14" i="7070" s="1"/>
  <c r="AK14" i="7070" s="1"/>
  <c r="AL14" i="7070" s="1"/>
  <c r="AM14" i="7070" s="1"/>
  <c r="Q28" i="7062"/>
  <c r="D80" i="7072"/>
  <c r="D81" i="7072"/>
  <c r="AI42" i="7074"/>
  <c r="H42" i="7074"/>
  <c r="Y19" i="7074"/>
  <c r="Z19" i="7074" s="1"/>
  <c r="AA19" i="7074" s="1"/>
  <c r="AB19" i="7074" s="1"/>
  <c r="AC19" i="7074" s="1"/>
  <c r="AD19" i="7074" s="1"/>
  <c r="AE19" i="7074" s="1"/>
  <c r="AF19" i="7074" s="1"/>
  <c r="AG19" i="7074" s="1"/>
  <c r="AH19" i="7074" s="1"/>
  <c r="Q27" i="7074"/>
  <c r="R27" i="7074" s="1"/>
  <c r="S27" i="7074" s="1"/>
  <c r="T27" i="7074" s="1"/>
  <c r="U27" i="7074" s="1"/>
  <c r="V27" i="7074" s="1"/>
  <c r="W27" i="7074" s="1"/>
  <c r="X27" i="7074" s="1"/>
  <c r="Y27" i="7074" s="1"/>
  <c r="Z27" i="7074" s="1"/>
  <c r="AA27" i="7074" s="1"/>
  <c r="AB27" i="7074" s="1"/>
  <c r="AC27" i="7074" s="1"/>
  <c r="AD27" i="7074" s="1"/>
  <c r="AE27" i="7074" s="1"/>
  <c r="AF27" i="7074" s="1"/>
  <c r="AG27" i="7074" s="1"/>
  <c r="AH27" i="7074" s="1"/>
  <c r="I35" i="7074"/>
  <c r="J35" i="7074" s="1"/>
  <c r="K35" i="7074" s="1"/>
  <c r="L35" i="7074" s="1"/>
  <c r="M35" i="7074" s="1"/>
  <c r="N35" i="7074" s="1"/>
  <c r="O35" i="7074" s="1"/>
  <c r="P35" i="7074" s="1"/>
  <c r="Q35" i="7074" s="1"/>
  <c r="R35" i="7074" s="1"/>
  <c r="S35" i="7074" s="1"/>
  <c r="T35" i="7074" s="1"/>
  <c r="U35" i="7074" s="1"/>
  <c r="V35" i="7074" s="1"/>
  <c r="W35" i="7074" s="1"/>
  <c r="X35" i="7074" s="1"/>
  <c r="Y35" i="7074" s="1"/>
  <c r="Z35" i="7074" s="1"/>
  <c r="AA35" i="7074" s="1"/>
  <c r="AB35" i="7074" s="1"/>
  <c r="AC35" i="7074" s="1"/>
  <c r="AD35" i="7074" s="1"/>
  <c r="AE35" i="7074" s="1"/>
  <c r="AF35" i="7074" s="1"/>
  <c r="AG35" i="7074" s="1"/>
  <c r="AH35" i="7074" s="1"/>
  <c r="AI35" i="7074" s="1"/>
  <c r="AJ35" i="7074" s="1"/>
  <c r="AK35" i="7074" s="1"/>
  <c r="AL35" i="7074" s="1"/>
  <c r="AM35" i="7074" s="1"/>
  <c r="AO35" i="7074" s="1"/>
  <c r="AJ82" i="7074"/>
  <c r="AK82" i="7074"/>
  <c r="AK47" i="7074" s="1"/>
  <c r="AL47" i="7074" s="1"/>
  <c r="E82" i="7074"/>
  <c r="E80" i="7074" s="1"/>
  <c r="I82" i="7074"/>
  <c r="M82" i="7074"/>
  <c r="M72" i="7074" s="1"/>
  <c r="Q82" i="7074"/>
  <c r="Q67" i="7074" s="1"/>
  <c r="U82" i="7074"/>
  <c r="Y82" i="7074"/>
  <c r="Y59" i="7074" s="1"/>
  <c r="AC82" i="7074"/>
  <c r="AC56" i="7074" s="1"/>
  <c r="AD56" i="7074" s="1"/>
  <c r="AE56" i="7074" s="1"/>
  <c r="AF56" i="7074" s="1"/>
  <c r="AG82" i="7074"/>
  <c r="AG51" i="7074" s="1"/>
  <c r="AH82" i="7074"/>
  <c r="AH50" i="7074" s="1"/>
  <c r="AI50" i="7074" s="1"/>
  <c r="D81" i="7074"/>
  <c r="X61" i="7074"/>
  <c r="AB57" i="7074"/>
  <c r="F82" i="7074"/>
  <c r="F78" i="7074" s="1"/>
  <c r="G78" i="7074" s="1"/>
  <c r="H78" i="7074" s="1"/>
  <c r="N82" i="7074"/>
  <c r="N70" i="7074" s="1"/>
  <c r="O70" i="7074" s="1"/>
  <c r="P70" i="7074" s="1"/>
  <c r="R82" i="7074"/>
  <c r="R66" i="7074" s="1"/>
  <c r="S66" i="7074" s="1"/>
  <c r="T66" i="7074" s="1"/>
  <c r="V82" i="7074"/>
  <c r="V62" i="7074" s="1"/>
  <c r="W62" i="7074" s="1"/>
  <c r="X62" i="7074" s="1"/>
  <c r="Z82" i="7074"/>
  <c r="Z58" i="7074" s="1"/>
  <c r="AA58" i="7074" s="1"/>
  <c r="AB58" i="7074" s="1"/>
  <c r="AF52" i="7074"/>
  <c r="AC55" i="7074"/>
  <c r="AD55" i="7074" s="1"/>
  <c r="AE55" i="7074" s="1"/>
  <c r="AF55" i="7074" s="1"/>
  <c r="X60" i="7074"/>
  <c r="P68" i="7074"/>
  <c r="H76" i="7074"/>
  <c r="I76" i="7074" s="1"/>
  <c r="J76" i="7074" s="1"/>
  <c r="K76" i="7074" s="1"/>
  <c r="L76" i="7074" s="1"/>
  <c r="W22" i="7073"/>
  <c r="C42" i="7073"/>
  <c r="C41" i="7073" s="1"/>
  <c r="D41" i="7073" s="1"/>
  <c r="E41" i="7073" s="1"/>
  <c r="F41" i="7073" s="1"/>
  <c r="G42" i="7073"/>
  <c r="K42" i="7073"/>
  <c r="O42" i="7073"/>
  <c r="AA42" i="7073"/>
  <c r="AA18" i="7073" s="1"/>
  <c r="AE42" i="7073"/>
  <c r="AE14" i="7073" s="1"/>
  <c r="AI42" i="7073"/>
  <c r="AI10" i="7073" s="1"/>
  <c r="AJ10" i="7073" s="1"/>
  <c r="AK10" i="7073" s="1"/>
  <c r="AL10" i="7073" s="1"/>
  <c r="AM10" i="7073" s="1"/>
  <c r="AO10" i="7073" s="1"/>
  <c r="AJ8" i="7073"/>
  <c r="AK8" i="7073" s="1"/>
  <c r="AL8" i="7073" s="1"/>
  <c r="L42" i="7073"/>
  <c r="L32" i="7073" s="1"/>
  <c r="M32" i="7073" s="1"/>
  <c r="N32" i="7073" s="1"/>
  <c r="P42" i="7073"/>
  <c r="P28" i="7073" s="1"/>
  <c r="Q28" i="7073" s="1"/>
  <c r="R28" i="7073" s="1"/>
  <c r="S28" i="7073" s="1"/>
  <c r="T42" i="7073"/>
  <c r="T25" i="7073" s="1"/>
  <c r="U25" i="7073" s="1"/>
  <c r="V25" i="7073" s="1"/>
  <c r="W25" i="7073" s="1"/>
  <c r="X42" i="7073"/>
  <c r="X20" i="7073" s="1"/>
  <c r="Y20" i="7073" s="1"/>
  <c r="Z20" i="7073" s="1"/>
  <c r="AA20" i="7073" s="1"/>
  <c r="AB42" i="7073"/>
  <c r="AB16" i="7073" s="1"/>
  <c r="AC16" i="7073" s="1"/>
  <c r="AD16" i="7073" s="1"/>
  <c r="AF42" i="7073"/>
  <c r="AF12" i="7073" s="1"/>
  <c r="AG12" i="7073" s="1"/>
  <c r="AH12" i="7073" s="1"/>
  <c r="AI12" i="7073" s="1"/>
  <c r="AJ12" i="7073" s="1"/>
  <c r="AK12" i="7073" s="1"/>
  <c r="AL12" i="7073" s="1"/>
  <c r="AM12" i="7073" s="1"/>
  <c r="AO12" i="7073" s="1"/>
  <c r="T24" i="7073"/>
  <c r="U24" i="7073" s="1"/>
  <c r="V24" i="7073" s="1"/>
  <c r="W24" i="7073" s="1"/>
  <c r="I35" i="7073"/>
  <c r="J35" i="7073" s="1"/>
  <c r="D40" i="7073"/>
  <c r="E40" i="7073" s="1"/>
  <c r="F40" i="7073" s="1"/>
  <c r="D81" i="7073"/>
  <c r="E81" i="7073" s="1"/>
  <c r="F81" i="7073" s="1"/>
  <c r="G81" i="7073" s="1"/>
  <c r="H81" i="7073" s="1"/>
  <c r="I81" i="7073" s="1"/>
  <c r="U63" i="7073"/>
  <c r="V63" i="7073" s="1"/>
  <c r="W63" i="7073" s="1"/>
  <c r="X63" i="7073" s="1"/>
  <c r="AI10" i="7072"/>
  <c r="AJ10" i="7072" s="1"/>
  <c r="AK10" i="7072" s="1"/>
  <c r="AL10" i="7072" s="1"/>
  <c r="AK48" i="7072"/>
  <c r="AL48" i="7072" s="1"/>
  <c r="AM48" i="7072" s="1"/>
  <c r="AO48" i="7072" s="1"/>
  <c r="V65" i="7063"/>
  <c r="W65" i="7063" s="1"/>
  <c r="X65" i="7063" s="1"/>
  <c r="Y65" i="7063" s="1"/>
  <c r="Z65" i="7063" s="1"/>
  <c r="AA65" i="7063" s="1"/>
  <c r="AB65" i="7063" s="1"/>
  <c r="AC65" i="7063" s="1"/>
  <c r="AD65" i="7063" s="1"/>
  <c r="AE65" i="7063" s="1"/>
  <c r="AF65" i="7063" s="1"/>
  <c r="AG65" i="7063" s="1"/>
  <c r="AH65" i="7063" s="1"/>
  <c r="AI65" i="7063" s="1"/>
  <c r="AJ65" i="7063" s="1"/>
  <c r="AK65" i="7063" s="1"/>
  <c r="AL65" i="7063" s="1"/>
  <c r="AM65" i="7063" s="1"/>
  <c r="AO65" i="7063" s="1"/>
  <c r="Y22" i="7068"/>
  <c r="Z22" i="7068" s="1"/>
  <c r="AA22" i="7068" s="1"/>
  <c r="AB22" i="7068" s="1"/>
  <c r="AC22" i="7068" s="1"/>
  <c r="AD22" i="7068" s="1"/>
  <c r="AE22" i="7068" s="1"/>
  <c r="AF22" i="7068" s="1"/>
  <c r="AG22" i="7068" s="1"/>
  <c r="AH22" i="7068" s="1"/>
  <c r="AI22" i="7068" s="1"/>
  <c r="AJ22" i="7068" s="1"/>
  <c r="AK22" i="7068" s="1"/>
  <c r="AL22" i="7068" s="1"/>
  <c r="AM22" i="7068" s="1"/>
  <c r="AK9" i="7061"/>
  <c r="AJ50" i="7060"/>
  <c r="AH10" i="7070"/>
  <c r="AI10" i="7070" s="1"/>
  <c r="AJ10" i="7070" s="1"/>
  <c r="AK10" i="7070" s="1"/>
  <c r="AL10" i="7070" s="1"/>
  <c r="AH11" i="7070"/>
  <c r="AI11" i="7070" s="1"/>
  <c r="AJ11" i="7070" s="1"/>
  <c r="AK11" i="7070" s="1"/>
  <c r="AL11" i="7070" s="1"/>
  <c r="AM11" i="7070" s="1"/>
  <c r="AF12" i="7068"/>
  <c r="AG12" i="7068" s="1"/>
  <c r="AH12" i="7068" s="1"/>
  <c r="AI12" i="7068" s="1"/>
  <c r="AJ12" i="7068" s="1"/>
  <c r="AK12" i="7068" s="1"/>
  <c r="AL12" i="7068" s="1"/>
  <c r="AJ48" i="7071"/>
  <c r="AK48" i="7071" s="1"/>
  <c r="AL48" i="7071" s="1"/>
  <c r="AJ49" i="7071"/>
  <c r="AK49" i="7071" s="1"/>
  <c r="AL49" i="7071" s="1"/>
  <c r="AM49" i="7071" s="1"/>
  <c r="AO49" i="7071" s="1"/>
  <c r="AD54" i="7060"/>
  <c r="AD55" i="7060"/>
  <c r="Z58" i="7063"/>
  <c r="AA58" i="7063" s="1"/>
  <c r="AB58" i="7063" s="1"/>
  <c r="AC58" i="7063" s="1"/>
  <c r="AD58" i="7063" s="1"/>
  <c r="AE58" i="7063" s="1"/>
  <c r="AF58" i="7063" s="1"/>
  <c r="AG58" i="7063" s="1"/>
  <c r="AH58" i="7063" s="1"/>
  <c r="AI58" i="7063" s="1"/>
  <c r="AJ58" i="7063" s="1"/>
  <c r="AK58" i="7063" s="1"/>
  <c r="AL58" i="7063" s="1"/>
  <c r="AM58" i="7063" s="1"/>
  <c r="AO58" i="7063" s="1"/>
  <c r="Z59" i="7063"/>
  <c r="AA59" i="7063" s="1"/>
  <c r="AB59" i="7063" s="1"/>
  <c r="AC59" i="7063" s="1"/>
  <c r="AD59" i="7063" s="1"/>
  <c r="AE59" i="7063" s="1"/>
  <c r="AF59" i="7063" s="1"/>
  <c r="AG59" i="7063" s="1"/>
  <c r="AH59" i="7063" s="1"/>
  <c r="AI59" i="7063" s="1"/>
  <c r="AJ59" i="7063" s="1"/>
  <c r="AK59" i="7063" s="1"/>
  <c r="AL59" i="7063" s="1"/>
  <c r="AM59" i="7063" s="1"/>
  <c r="AO59" i="7063" s="1"/>
  <c r="Y19" i="7063"/>
  <c r="Z19" i="7063" s="1"/>
  <c r="AA19" i="7063" s="1"/>
  <c r="AB19" i="7063" s="1"/>
  <c r="AC19" i="7063" s="1"/>
  <c r="AD19" i="7063" s="1"/>
  <c r="AE19" i="7063" s="1"/>
  <c r="AF19" i="7063" s="1"/>
  <c r="AG19" i="7063" s="1"/>
  <c r="AH19" i="7063" s="1"/>
  <c r="AI19" i="7063" s="1"/>
  <c r="AJ19" i="7063" s="1"/>
  <c r="AK19" i="7063" s="1"/>
  <c r="AL19" i="7063" s="1"/>
  <c r="AM19" i="7063" s="1"/>
  <c r="AO19" i="7063" s="1"/>
  <c r="Y20" i="7063"/>
  <c r="Z20" i="7063" s="1"/>
  <c r="AA20" i="7063" s="1"/>
  <c r="AB20" i="7063" s="1"/>
  <c r="AC20" i="7063" s="1"/>
  <c r="AD20" i="7063" s="1"/>
  <c r="AE20" i="7063" s="1"/>
  <c r="AF20" i="7063" s="1"/>
  <c r="AG20" i="7063" s="1"/>
  <c r="AH20" i="7063" s="1"/>
  <c r="AI20" i="7063" s="1"/>
  <c r="AJ20" i="7063" s="1"/>
  <c r="AK20" i="7063" s="1"/>
  <c r="AL20" i="7063" s="1"/>
  <c r="AM20" i="7063" s="1"/>
  <c r="AO20" i="7063" s="1"/>
  <c r="R27" i="7073"/>
  <c r="S27" i="7073" s="1"/>
  <c r="AF54" i="7061"/>
  <c r="AD16" i="7068"/>
  <c r="AE16" i="7068" s="1"/>
  <c r="AF16" i="7068" s="1"/>
  <c r="AG16" i="7068" s="1"/>
  <c r="AH16" i="7068" s="1"/>
  <c r="AI16" i="7068" s="1"/>
  <c r="AJ16" i="7068" s="1"/>
  <c r="AK16" i="7068" s="1"/>
  <c r="AL16" i="7068" s="1"/>
  <c r="AM16" i="7068" s="1"/>
  <c r="AE54" i="7070"/>
  <c r="AF54" i="7070" s="1"/>
  <c r="AG54" i="7070" s="1"/>
  <c r="AH54" i="7070" s="1"/>
  <c r="AI54" i="7070" s="1"/>
  <c r="AJ54" i="7070" s="1"/>
  <c r="AK54" i="7070" s="1"/>
  <c r="AL54" i="7070" s="1"/>
  <c r="AK8" i="7071"/>
  <c r="AL8" i="7071" s="1"/>
  <c r="AO46" i="7059"/>
  <c r="AN42" i="7060"/>
  <c r="AO8" i="7060"/>
  <c r="O29" i="7064"/>
  <c r="P29" i="7064" s="1"/>
  <c r="Q29" i="7064" s="1"/>
  <c r="R29" i="7064" s="1"/>
  <c r="S29" i="7064" s="1"/>
  <c r="T29" i="7064" s="1"/>
  <c r="U29" i="7064" s="1"/>
  <c r="V29" i="7064" s="1"/>
  <c r="W29" i="7064" s="1"/>
  <c r="X29" i="7064" s="1"/>
  <c r="Y29" i="7064" s="1"/>
  <c r="Z29" i="7064" s="1"/>
  <c r="AA29" i="7064" s="1"/>
  <c r="AB29" i="7064" s="1"/>
  <c r="AC29" i="7064" s="1"/>
  <c r="AD29" i="7064" s="1"/>
  <c r="AE29" i="7064" s="1"/>
  <c r="AF29" i="7064" s="1"/>
  <c r="AG29" i="7064" s="1"/>
  <c r="AH29" i="7064" s="1"/>
  <c r="AI29" i="7064" s="1"/>
  <c r="AJ29" i="7064" s="1"/>
  <c r="AK29" i="7064" s="1"/>
  <c r="AL29" i="7064" s="1"/>
  <c r="AM29" i="7064" s="1"/>
  <c r="AO29" i="7064" s="1"/>
  <c r="O30" i="7064"/>
  <c r="P30" i="7064" s="1"/>
  <c r="Q30" i="7064" s="1"/>
  <c r="R30" i="7064" s="1"/>
  <c r="S30" i="7064" s="1"/>
  <c r="T30" i="7064" s="1"/>
  <c r="U30" i="7064" s="1"/>
  <c r="V30" i="7064" s="1"/>
  <c r="W30" i="7064" s="1"/>
  <c r="X30" i="7064" s="1"/>
  <c r="Y30" i="7064" s="1"/>
  <c r="Z30" i="7064" s="1"/>
  <c r="AA30" i="7064" s="1"/>
  <c r="AB30" i="7064" s="1"/>
  <c r="AC30" i="7064" s="1"/>
  <c r="AD30" i="7064" s="1"/>
  <c r="AE30" i="7064" s="1"/>
  <c r="AF30" i="7064" s="1"/>
  <c r="AG30" i="7064" s="1"/>
  <c r="AH30" i="7064" s="1"/>
  <c r="AI30" i="7064" s="1"/>
  <c r="AJ30" i="7064" s="1"/>
  <c r="AK30" i="7064" s="1"/>
  <c r="AL30" i="7064" s="1"/>
  <c r="AM30" i="7064" s="1"/>
  <c r="AO30" i="7064" s="1"/>
  <c r="AK47" i="7064"/>
  <c r="AL47" i="7064" s="1"/>
  <c r="AK48" i="7064"/>
  <c r="AL48" i="7064" s="1"/>
  <c r="AM48" i="7064" s="1"/>
  <c r="AO48" i="7064" s="1"/>
  <c r="Z18" i="7064"/>
  <c r="AA18" i="7064" s="1"/>
  <c r="AB18" i="7064" s="1"/>
  <c r="AC18" i="7064" s="1"/>
  <c r="AD18" i="7064" s="1"/>
  <c r="AE18" i="7064" s="1"/>
  <c r="AF18" i="7064" s="1"/>
  <c r="AG18" i="7064" s="1"/>
  <c r="AH18" i="7064" s="1"/>
  <c r="AI18" i="7064" s="1"/>
  <c r="AJ18" i="7064" s="1"/>
  <c r="AK18" i="7064" s="1"/>
  <c r="AL18" i="7064" s="1"/>
  <c r="AM18" i="7064" s="1"/>
  <c r="AO18" i="7064" s="1"/>
  <c r="Z19" i="7064"/>
  <c r="AA19" i="7064" s="1"/>
  <c r="AB19" i="7064" s="1"/>
  <c r="AC19" i="7064" s="1"/>
  <c r="AD19" i="7064" s="1"/>
  <c r="AE19" i="7064" s="1"/>
  <c r="AF19" i="7064" s="1"/>
  <c r="AG19" i="7064" s="1"/>
  <c r="AH19" i="7064" s="1"/>
  <c r="AI19" i="7064" s="1"/>
  <c r="AJ19" i="7064" s="1"/>
  <c r="AK19" i="7064" s="1"/>
  <c r="AL19" i="7064" s="1"/>
  <c r="AM19" i="7064" s="1"/>
  <c r="AO19" i="7064" s="1"/>
  <c r="F40" i="7068"/>
  <c r="G40" i="7068" s="1"/>
  <c r="H40" i="7068" s="1"/>
  <c r="I40" i="7068" s="1"/>
  <c r="J40" i="7068" s="1"/>
  <c r="K40" i="7068" s="1"/>
  <c r="L40" i="7068" s="1"/>
  <c r="M40" i="7068" s="1"/>
  <c r="N40" i="7068" s="1"/>
  <c r="O40" i="7068" s="1"/>
  <c r="P40" i="7068" s="1"/>
  <c r="Q40" i="7068" s="1"/>
  <c r="R40" i="7068" s="1"/>
  <c r="S40" i="7068" s="1"/>
  <c r="T40" i="7068" s="1"/>
  <c r="U40" i="7068" s="1"/>
  <c r="V40" i="7068" s="1"/>
  <c r="W40" i="7068" s="1"/>
  <c r="X40" i="7068" s="1"/>
  <c r="Y40" i="7068" s="1"/>
  <c r="Z40" i="7068" s="1"/>
  <c r="AA40" i="7068" s="1"/>
  <c r="AB40" i="7068" s="1"/>
  <c r="AC40" i="7068" s="1"/>
  <c r="AD40" i="7068" s="1"/>
  <c r="AE40" i="7068" s="1"/>
  <c r="AF40" i="7068" s="1"/>
  <c r="AG40" i="7068" s="1"/>
  <c r="AH40" i="7068" s="1"/>
  <c r="AI40" i="7068" s="1"/>
  <c r="AJ40" i="7068" s="1"/>
  <c r="AK40" i="7068" s="1"/>
  <c r="AL40" i="7068" s="1"/>
  <c r="AM40" i="7068" s="1"/>
  <c r="Y82" i="7059"/>
  <c r="Y59" i="7059" s="1"/>
  <c r="AL48" i="7060"/>
  <c r="K35" i="7060"/>
  <c r="Z18" i="7060"/>
  <c r="Z19" i="7060"/>
  <c r="V63" i="7063"/>
  <c r="W63" i="7063" s="1"/>
  <c r="X63" i="7063" s="1"/>
  <c r="Y63" i="7063" s="1"/>
  <c r="Z63" i="7063" s="1"/>
  <c r="AA63" i="7063" s="1"/>
  <c r="AB63" i="7063" s="1"/>
  <c r="AC63" i="7063" s="1"/>
  <c r="AD63" i="7063" s="1"/>
  <c r="AE63" i="7063" s="1"/>
  <c r="AF63" i="7063" s="1"/>
  <c r="AG63" i="7063" s="1"/>
  <c r="AH63" i="7063" s="1"/>
  <c r="AI63" i="7063" s="1"/>
  <c r="AJ63" i="7063" s="1"/>
  <c r="AK63" i="7063" s="1"/>
  <c r="AL63" i="7063" s="1"/>
  <c r="AM63" i="7063" s="1"/>
  <c r="AO63" i="7063" s="1"/>
  <c r="AN20" i="7059"/>
  <c r="M82" i="7073"/>
  <c r="Q82" i="7073"/>
  <c r="Y82" i="7073"/>
  <c r="AC82" i="7073"/>
  <c r="AC56" i="7073" s="1"/>
  <c r="AG82" i="7073"/>
  <c r="AG51" i="7073" s="1"/>
  <c r="AH82" i="7073"/>
  <c r="AH50" i="7073" s="1"/>
  <c r="AI50" i="7073" s="1"/>
  <c r="AJ50" i="7073" s="1"/>
  <c r="J82" i="7073"/>
  <c r="J74" i="7073" s="1"/>
  <c r="K74" i="7073" s="1"/>
  <c r="L74" i="7073" s="1"/>
  <c r="N82" i="7073"/>
  <c r="N70" i="7073" s="1"/>
  <c r="O70" i="7073" s="1"/>
  <c r="P70" i="7073" s="1"/>
  <c r="R82" i="7073"/>
  <c r="R66" i="7073" s="1"/>
  <c r="S66" i="7073" s="1"/>
  <c r="T66" i="7073" s="1"/>
  <c r="U66" i="7073" s="1"/>
  <c r="V66" i="7073" s="1"/>
  <c r="W66" i="7073" s="1"/>
  <c r="X66" i="7073" s="1"/>
  <c r="Z82" i="7073"/>
  <c r="Z58" i="7073" s="1"/>
  <c r="AA58" i="7073" s="1"/>
  <c r="AB58" i="7073" s="1"/>
  <c r="AD82" i="7073"/>
  <c r="AD54" i="7073" s="1"/>
  <c r="AE54" i="7073" s="1"/>
  <c r="AF54" i="7073" s="1"/>
  <c r="AC55" i="7073"/>
  <c r="X60" i="7073"/>
  <c r="P68" i="7073"/>
  <c r="Q68" i="7073" s="1"/>
  <c r="H76" i="7073"/>
  <c r="I76" i="7073" s="1"/>
  <c r="J76" i="7073" s="1"/>
  <c r="K76" i="7073" s="1"/>
  <c r="L76" i="7073" s="1"/>
  <c r="C42" i="7072"/>
  <c r="C41" i="7072" s="1"/>
  <c r="O42" i="7072"/>
  <c r="W42" i="7072"/>
  <c r="W21" i="7072" s="1"/>
  <c r="X21" i="7072" s="1"/>
  <c r="Y21" i="7072" s="1"/>
  <c r="Z21" i="7072" s="1"/>
  <c r="AA21" i="7072" s="1"/>
  <c r="AE42" i="7072"/>
  <c r="D42" i="7072"/>
  <c r="D40" i="7072" s="1"/>
  <c r="E40" i="7072" s="1"/>
  <c r="F40" i="7072" s="1"/>
  <c r="G40" i="7072" s="1"/>
  <c r="H42" i="7072"/>
  <c r="L42" i="7072"/>
  <c r="L32" i="7072" s="1"/>
  <c r="M32" i="7072" s="1"/>
  <c r="N32" i="7072" s="1"/>
  <c r="O32" i="7072" s="1"/>
  <c r="P32" i="7072" s="1"/>
  <c r="Q32" i="7072" s="1"/>
  <c r="R32" i="7072" s="1"/>
  <c r="S32" i="7072" s="1"/>
  <c r="T42" i="7072"/>
  <c r="T26" i="7072" s="1"/>
  <c r="U26" i="7072" s="1"/>
  <c r="V26" i="7072" s="1"/>
  <c r="AB42" i="7072"/>
  <c r="AG11" i="7072"/>
  <c r="AH11" i="7072" s="1"/>
  <c r="AI11" i="7072" s="1"/>
  <c r="AJ11" i="7072" s="1"/>
  <c r="AK11" i="7072" s="1"/>
  <c r="AL11" i="7072" s="1"/>
  <c r="AM11" i="7072" s="1"/>
  <c r="AO11" i="7072" s="1"/>
  <c r="Y19" i="7072"/>
  <c r="Z19" i="7072" s="1"/>
  <c r="AA19" i="7072" s="1"/>
  <c r="Q27" i="7072"/>
  <c r="R27" i="7072" s="1"/>
  <c r="S27" i="7072" s="1"/>
  <c r="I35" i="7072"/>
  <c r="J35" i="7072" s="1"/>
  <c r="K35" i="7072" s="1"/>
  <c r="AK47" i="7072"/>
  <c r="AL47" i="7072" s="1"/>
  <c r="E82" i="7072"/>
  <c r="E79" i="7072" s="1"/>
  <c r="I82" i="7072"/>
  <c r="I75" i="7072" s="1"/>
  <c r="M82" i="7072"/>
  <c r="U82" i="7072"/>
  <c r="Y82" i="7072"/>
  <c r="J82" i="7072"/>
  <c r="J74" i="7072" s="1"/>
  <c r="K74" i="7072" s="1"/>
  <c r="L74" i="7072" s="1"/>
  <c r="N82" i="7072"/>
  <c r="N70" i="7072" s="1"/>
  <c r="O70" i="7072" s="1"/>
  <c r="P70" i="7072" s="1"/>
  <c r="Q70" i="7072" s="1"/>
  <c r="R82" i="7072"/>
  <c r="R67" i="7072" s="1"/>
  <c r="S67" i="7072" s="1"/>
  <c r="T67" i="7072" s="1"/>
  <c r="U67" i="7072" s="1"/>
  <c r="V82" i="7072"/>
  <c r="V62" i="7072" s="1"/>
  <c r="W62" i="7072" s="1"/>
  <c r="X62" i="7072" s="1"/>
  <c r="Y62" i="7072" s="1"/>
  <c r="AD82" i="7072"/>
  <c r="X60" i="7072"/>
  <c r="M71" i="7072"/>
  <c r="N71" i="7072" s="1"/>
  <c r="O71" i="7072" s="1"/>
  <c r="P71" i="7072" s="1"/>
  <c r="Q71" i="7072" s="1"/>
  <c r="Y19" i="7071"/>
  <c r="Z19" i="7071" s="1"/>
  <c r="AA19" i="7071" s="1"/>
  <c r="AB19" i="7071" s="1"/>
  <c r="AC19" i="7071" s="1"/>
  <c r="AD19" i="7071" s="1"/>
  <c r="AE19" i="7071" s="1"/>
  <c r="AF19" i="7071" s="1"/>
  <c r="AG19" i="7071" s="1"/>
  <c r="Q27" i="7071"/>
  <c r="R27" i="7071" s="1"/>
  <c r="S27" i="7071" s="1"/>
  <c r="T27" i="7071" s="1"/>
  <c r="U27" i="7071" s="1"/>
  <c r="V27" i="7071" s="1"/>
  <c r="W27" i="7071" s="1"/>
  <c r="X27" i="7071" s="1"/>
  <c r="Y27" i="7071" s="1"/>
  <c r="Z27" i="7071" s="1"/>
  <c r="AA27" i="7071" s="1"/>
  <c r="AB27" i="7071" s="1"/>
  <c r="AC27" i="7071" s="1"/>
  <c r="AD27" i="7071" s="1"/>
  <c r="AE27" i="7071" s="1"/>
  <c r="AF27" i="7071" s="1"/>
  <c r="AG27" i="7071" s="1"/>
  <c r="AK9" i="7071"/>
  <c r="AL9" i="7071" s="1"/>
  <c r="AM9" i="7071" s="1"/>
  <c r="AO9" i="7071" s="1"/>
  <c r="T66" i="7061"/>
  <c r="Y22" i="7063"/>
  <c r="Z22" i="7063" s="1"/>
  <c r="AA22" i="7063" s="1"/>
  <c r="AB22" i="7063" s="1"/>
  <c r="AC22" i="7063" s="1"/>
  <c r="AD22" i="7063" s="1"/>
  <c r="AE22" i="7063" s="1"/>
  <c r="AF22" i="7063" s="1"/>
  <c r="AG22" i="7063" s="1"/>
  <c r="AH22" i="7063" s="1"/>
  <c r="AI22" i="7063" s="1"/>
  <c r="AJ22" i="7063" s="1"/>
  <c r="AK22" i="7063" s="1"/>
  <c r="AL22" i="7063" s="1"/>
  <c r="AM22" i="7063" s="1"/>
  <c r="AO22" i="7063" s="1"/>
  <c r="Z82" i="7072"/>
  <c r="Z58" i="7072" s="1"/>
  <c r="AA58" i="7072" s="1"/>
  <c r="AB58" i="7072" s="1"/>
  <c r="AC58" i="7072" s="1"/>
  <c r="AD58" i="7072" s="1"/>
  <c r="AE58" i="7072" s="1"/>
  <c r="AF58" i="7072" s="1"/>
  <c r="AG58" i="7072" s="1"/>
  <c r="AH58" i="7072" s="1"/>
  <c r="AI58" i="7072" s="1"/>
  <c r="AJ58" i="7072" s="1"/>
  <c r="AK58" i="7072" s="1"/>
  <c r="AL58" i="7072" s="1"/>
  <c r="AM58" i="7072" s="1"/>
  <c r="AO58" i="7072" s="1"/>
  <c r="F82" i="7072"/>
  <c r="F78" i="7072" s="1"/>
  <c r="G78" i="7072" s="1"/>
  <c r="H78" i="7072" s="1"/>
  <c r="AK82" i="7073"/>
  <c r="H39" i="7064"/>
  <c r="I39" i="7064" s="1"/>
  <c r="J39" i="7064" s="1"/>
  <c r="K39" i="7064" s="1"/>
  <c r="L39" i="7064" s="1"/>
  <c r="M39" i="7064" s="1"/>
  <c r="N39" i="7064" s="1"/>
  <c r="O39" i="7064" s="1"/>
  <c r="P39" i="7064" s="1"/>
  <c r="Q39" i="7064" s="1"/>
  <c r="R39" i="7064" s="1"/>
  <c r="S39" i="7064" s="1"/>
  <c r="T39" i="7064" s="1"/>
  <c r="U39" i="7064" s="1"/>
  <c r="V39" i="7064" s="1"/>
  <c r="W39" i="7064" s="1"/>
  <c r="X39" i="7064" s="1"/>
  <c r="Y39" i="7064" s="1"/>
  <c r="Z39" i="7064" s="1"/>
  <c r="AA39" i="7064" s="1"/>
  <c r="AB39" i="7064" s="1"/>
  <c r="AC39" i="7064" s="1"/>
  <c r="AD39" i="7064" s="1"/>
  <c r="AE39" i="7064" s="1"/>
  <c r="AF39" i="7064" s="1"/>
  <c r="AG39" i="7064" s="1"/>
  <c r="AH39" i="7064" s="1"/>
  <c r="AI39" i="7064" s="1"/>
  <c r="AJ39" i="7064" s="1"/>
  <c r="AK39" i="7064" s="1"/>
  <c r="AL39" i="7064" s="1"/>
  <c r="AM39" i="7064" s="1"/>
  <c r="AO39" i="7064" s="1"/>
  <c r="V63" i="7064"/>
  <c r="W63" i="7064" s="1"/>
  <c r="X63" i="7064" s="1"/>
  <c r="Y63" i="7064" s="1"/>
  <c r="Z63" i="7064" s="1"/>
  <c r="AA63" i="7064" s="1"/>
  <c r="AB63" i="7064" s="1"/>
  <c r="AC63" i="7064" s="1"/>
  <c r="AD63" i="7064" s="1"/>
  <c r="AE63" i="7064" s="1"/>
  <c r="AF63" i="7064" s="1"/>
  <c r="AG63" i="7064" s="1"/>
  <c r="AH63" i="7064" s="1"/>
  <c r="AI63" i="7064" s="1"/>
  <c r="AJ63" i="7064" s="1"/>
  <c r="AK63" i="7064" s="1"/>
  <c r="AL63" i="7064" s="1"/>
  <c r="AM63" i="7064" s="1"/>
  <c r="AO63" i="7064" s="1"/>
  <c r="Y23" i="7063"/>
  <c r="Z23" i="7063" s="1"/>
  <c r="AA23" i="7063" s="1"/>
  <c r="AB23" i="7063" s="1"/>
  <c r="AC23" i="7063" s="1"/>
  <c r="AD23" i="7063" s="1"/>
  <c r="AE23" i="7063" s="1"/>
  <c r="AF23" i="7063" s="1"/>
  <c r="AG23" i="7063" s="1"/>
  <c r="AH23" i="7063" s="1"/>
  <c r="AI23" i="7063" s="1"/>
  <c r="AJ23" i="7063" s="1"/>
  <c r="AK23" i="7063" s="1"/>
  <c r="AL23" i="7063" s="1"/>
  <c r="AM23" i="7063" s="1"/>
  <c r="AO23" i="7063" s="1"/>
  <c r="M36" i="7063"/>
  <c r="N36" i="7063" s="1"/>
  <c r="O36" i="7063" s="1"/>
  <c r="P36" i="7063" s="1"/>
  <c r="Q36" i="7063" s="1"/>
  <c r="R36" i="7063" s="1"/>
  <c r="S36" i="7063" s="1"/>
  <c r="T36" i="7063" s="1"/>
  <c r="U36" i="7063" s="1"/>
  <c r="V36" i="7063" s="1"/>
  <c r="W36" i="7063" s="1"/>
  <c r="X36" i="7063" s="1"/>
  <c r="Y36" i="7063" s="1"/>
  <c r="Z36" i="7063" s="1"/>
  <c r="AA36" i="7063" s="1"/>
  <c r="AB36" i="7063" s="1"/>
  <c r="AC36" i="7063" s="1"/>
  <c r="AD36" i="7063" s="1"/>
  <c r="AE36" i="7063" s="1"/>
  <c r="AF36" i="7063" s="1"/>
  <c r="AG36" i="7063" s="1"/>
  <c r="AH36" i="7063" s="1"/>
  <c r="AI36" i="7063" s="1"/>
  <c r="AJ36" i="7063" s="1"/>
  <c r="AK36" i="7063" s="1"/>
  <c r="AL36" i="7063" s="1"/>
  <c r="AM36" i="7063" s="1"/>
  <c r="AO36" i="7063" s="1"/>
  <c r="AC16" i="7064"/>
  <c r="AD16" i="7064" s="1"/>
  <c r="AE16" i="7064" s="1"/>
  <c r="AF16" i="7064" s="1"/>
  <c r="AG16" i="7064" s="1"/>
  <c r="AH16" i="7064" s="1"/>
  <c r="AI16" i="7064" s="1"/>
  <c r="AJ16" i="7064" s="1"/>
  <c r="AK16" i="7064" s="1"/>
  <c r="AL16" i="7064" s="1"/>
  <c r="X21" i="7061"/>
  <c r="H77" i="7071"/>
  <c r="I77" i="7071" s="1"/>
  <c r="J77" i="7071" s="1"/>
  <c r="K77" i="7071" s="1"/>
  <c r="L77" i="7071" s="1"/>
  <c r="M77" i="7071" s="1"/>
  <c r="N77" i="7071" s="1"/>
  <c r="O77" i="7071" s="1"/>
  <c r="P77" i="7071" s="1"/>
  <c r="Z60" i="7063"/>
  <c r="AA60" i="7063" s="1"/>
  <c r="AB60" i="7063" s="1"/>
  <c r="AC60" i="7063" s="1"/>
  <c r="AD60" i="7063" s="1"/>
  <c r="AE60" i="7063" s="1"/>
  <c r="AF60" i="7063" s="1"/>
  <c r="AG60" i="7063" s="1"/>
  <c r="AH60" i="7063" s="1"/>
  <c r="AI60" i="7063" s="1"/>
  <c r="AJ60" i="7063" s="1"/>
  <c r="AK60" i="7063" s="1"/>
  <c r="AL60" i="7063" s="1"/>
  <c r="AM60" i="7063" s="1"/>
  <c r="AO60" i="7063" s="1"/>
  <c r="AH52" i="7064"/>
  <c r="AI52" i="7064" s="1"/>
  <c r="AJ52" i="7064" s="1"/>
  <c r="AK52" i="7064" s="1"/>
  <c r="AL52" i="7064" s="1"/>
  <c r="AM52" i="7064" s="1"/>
  <c r="AO52" i="7064" s="1"/>
  <c r="L72" i="7064"/>
  <c r="M72" i="7064" s="1"/>
  <c r="N72" i="7064" s="1"/>
  <c r="O72" i="7064" s="1"/>
  <c r="P72" i="7064" s="1"/>
  <c r="Q72" i="7064" s="1"/>
  <c r="R72" i="7064" s="1"/>
  <c r="S72" i="7064" s="1"/>
  <c r="T72" i="7064" s="1"/>
  <c r="U72" i="7064" s="1"/>
  <c r="V72" i="7064" s="1"/>
  <c r="W72" i="7064" s="1"/>
  <c r="X72" i="7064" s="1"/>
  <c r="Y72" i="7064" s="1"/>
  <c r="Z72" i="7064" s="1"/>
  <c r="AA72" i="7064" s="1"/>
  <c r="AB72" i="7064" s="1"/>
  <c r="AC72" i="7064" s="1"/>
  <c r="AD72" i="7064" s="1"/>
  <c r="AE72" i="7064" s="1"/>
  <c r="AF72" i="7064" s="1"/>
  <c r="AG72" i="7064" s="1"/>
  <c r="AH72" i="7064" s="1"/>
  <c r="AI72" i="7064" s="1"/>
  <c r="AJ72" i="7064" s="1"/>
  <c r="AK72" i="7064" s="1"/>
  <c r="AL72" i="7064" s="1"/>
  <c r="AM72" i="7064" s="1"/>
  <c r="AO72" i="7064" s="1"/>
  <c r="L73" i="7064"/>
  <c r="M73" i="7064" s="1"/>
  <c r="N73" i="7064" s="1"/>
  <c r="O73" i="7064" s="1"/>
  <c r="P73" i="7064" s="1"/>
  <c r="Q73" i="7064" s="1"/>
  <c r="R73" i="7064" s="1"/>
  <c r="S73" i="7064" s="1"/>
  <c r="T73" i="7064" s="1"/>
  <c r="U73" i="7064" s="1"/>
  <c r="V73" i="7064" s="1"/>
  <c r="W73" i="7064" s="1"/>
  <c r="X73" i="7064" s="1"/>
  <c r="Y73" i="7064" s="1"/>
  <c r="Z73" i="7064" s="1"/>
  <c r="AA73" i="7064" s="1"/>
  <c r="AB73" i="7064" s="1"/>
  <c r="AC73" i="7064" s="1"/>
  <c r="AD73" i="7064" s="1"/>
  <c r="AE73" i="7064" s="1"/>
  <c r="AF73" i="7064" s="1"/>
  <c r="AG73" i="7064" s="1"/>
  <c r="AH73" i="7064" s="1"/>
  <c r="AI73" i="7064" s="1"/>
  <c r="AJ73" i="7064" s="1"/>
  <c r="AK73" i="7064" s="1"/>
  <c r="AL73" i="7064" s="1"/>
  <c r="AM73" i="7064" s="1"/>
  <c r="AO73" i="7064" s="1"/>
  <c r="K33" i="7063"/>
  <c r="L33" i="7063" s="1"/>
  <c r="M33" i="7063" s="1"/>
  <c r="N33" i="7063" s="1"/>
  <c r="O33" i="7063" s="1"/>
  <c r="P33" i="7063" s="1"/>
  <c r="Q33" i="7063" s="1"/>
  <c r="R33" i="7063" s="1"/>
  <c r="S33" i="7063" s="1"/>
  <c r="T33" i="7063" s="1"/>
  <c r="U33" i="7063" s="1"/>
  <c r="V33" i="7063" s="1"/>
  <c r="W33" i="7063" s="1"/>
  <c r="X33" i="7063" s="1"/>
  <c r="Y33" i="7063" s="1"/>
  <c r="Z33" i="7063" s="1"/>
  <c r="AA33" i="7063" s="1"/>
  <c r="AB33" i="7063" s="1"/>
  <c r="AC33" i="7063" s="1"/>
  <c r="AD33" i="7063" s="1"/>
  <c r="AE33" i="7063" s="1"/>
  <c r="AF33" i="7063" s="1"/>
  <c r="AG33" i="7063" s="1"/>
  <c r="AH33" i="7063" s="1"/>
  <c r="AI33" i="7063" s="1"/>
  <c r="AJ33" i="7063" s="1"/>
  <c r="AK33" i="7063" s="1"/>
  <c r="AL33" i="7063" s="1"/>
  <c r="AM33" i="7063" s="1"/>
  <c r="AO33" i="7063" s="1"/>
  <c r="K34" i="7063"/>
  <c r="L34" i="7063" s="1"/>
  <c r="M34" i="7063" s="1"/>
  <c r="N34" i="7063" s="1"/>
  <c r="O34" i="7063" s="1"/>
  <c r="P34" i="7063" s="1"/>
  <c r="Q34" i="7063" s="1"/>
  <c r="R34" i="7063" s="1"/>
  <c r="S34" i="7063" s="1"/>
  <c r="T34" i="7063" s="1"/>
  <c r="U34" i="7063" s="1"/>
  <c r="V34" i="7063" s="1"/>
  <c r="W34" i="7063" s="1"/>
  <c r="X34" i="7063" s="1"/>
  <c r="Y34" i="7063" s="1"/>
  <c r="Z34" i="7063" s="1"/>
  <c r="AA34" i="7063" s="1"/>
  <c r="AB34" i="7063" s="1"/>
  <c r="AC34" i="7063" s="1"/>
  <c r="AD34" i="7063" s="1"/>
  <c r="AE34" i="7063" s="1"/>
  <c r="AF34" i="7063" s="1"/>
  <c r="AG34" i="7063" s="1"/>
  <c r="AH34" i="7063" s="1"/>
  <c r="AI34" i="7063" s="1"/>
  <c r="AJ34" i="7063" s="1"/>
  <c r="AK34" i="7063" s="1"/>
  <c r="AL34" i="7063" s="1"/>
  <c r="AM34" i="7063" s="1"/>
  <c r="AO34" i="7063" s="1"/>
  <c r="N71" i="7064"/>
  <c r="O71" i="7064" s="1"/>
  <c r="P71" i="7064" s="1"/>
  <c r="Q71" i="7064" s="1"/>
  <c r="R71" i="7064" s="1"/>
  <c r="S71" i="7064" s="1"/>
  <c r="T71" i="7064" s="1"/>
  <c r="U71" i="7064" s="1"/>
  <c r="V71" i="7064" s="1"/>
  <c r="W71" i="7064" s="1"/>
  <c r="X71" i="7064" s="1"/>
  <c r="Y71" i="7064" s="1"/>
  <c r="Z71" i="7064" s="1"/>
  <c r="AA71" i="7064" s="1"/>
  <c r="AB71" i="7064" s="1"/>
  <c r="AC71" i="7064" s="1"/>
  <c r="AD71" i="7064" s="1"/>
  <c r="AE71" i="7064" s="1"/>
  <c r="AF71" i="7064" s="1"/>
  <c r="AG71" i="7064" s="1"/>
  <c r="AH71" i="7064" s="1"/>
  <c r="AI71" i="7064" s="1"/>
  <c r="AJ71" i="7064" s="1"/>
  <c r="AK71" i="7064" s="1"/>
  <c r="AL71" i="7064" s="1"/>
  <c r="AM71" i="7064" s="1"/>
  <c r="AO71" i="7064" s="1"/>
  <c r="AJ49" i="7061"/>
  <c r="Z19" i="7061"/>
  <c r="AH42" i="7071"/>
  <c r="V64" i="7063"/>
  <c r="W64" i="7063" s="1"/>
  <c r="X64" i="7063" s="1"/>
  <c r="Y64" i="7063" s="1"/>
  <c r="Z64" i="7063" s="1"/>
  <c r="AA64" i="7063" s="1"/>
  <c r="AB64" i="7063" s="1"/>
  <c r="AC64" i="7063" s="1"/>
  <c r="AD64" i="7063" s="1"/>
  <c r="AE64" i="7063" s="1"/>
  <c r="AF64" i="7063" s="1"/>
  <c r="AG64" i="7063" s="1"/>
  <c r="AH64" i="7063" s="1"/>
  <c r="AI64" i="7063" s="1"/>
  <c r="AJ64" i="7063" s="1"/>
  <c r="AK64" i="7063" s="1"/>
  <c r="AL64" i="7063" s="1"/>
  <c r="AM64" i="7063" s="1"/>
  <c r="AO64" i="7063" s="1"/>
  <c r="F80" i="7064"/>
  <c r="G80" i="7064" s="1"/>
  <c r="H80" i="7064" s="1"/>
  <c r="I80" i="7064" s="1"/>
  <c r="J80" i="7064" s="1"/>
  <c r="K80" i="7064" s="1"/>
  <c r="L80" i="7064" s="1"/>
  <c r="M80" i="7064" s="1"/>
  <c r="N80" i="7064" s="1"/>
  <c r="O80" i="7064" s="1"/>
  <c r="P80" i="7064" s="1"/>
  <c r="Q80" i="7064" s="1"/>
  <c r="R80" i="7064" s="1"/>
  <c r="S80" i="7064" s="1"/>
  <c r="T80" i="7064" s="1"/>
  <c r="U80" i="7064" s="1"/>
  <c r="V80" i="7064" s="1"/>
  <c r="W80" i="7064" s="1"/>
  <c r="X80" i="7064" s="1"/>
  <c r="Y80" i="7064" s="1"/>
  <c r="Z80" i="7064" s="1"/>
  <c r="AA80" i="7064" s="1"/>
  <c r="AB80" i="7064" s="1"/>
  <c r="AC80" i="7064" s="1"/>
  <c r="AD80" i="7064" s="1"/>
  <c r="AE80" i="7064" s="1"/>
  <c r="AF80" i="7064" s="1"/>
  <c r="AG80" i="7064" s="1"/>
  <c r="AH80" i="7064" s="1"/>
  <c r="AI80" i="7064" s="1"/>
  <c r="AJ80" i="7064" s="1"/>
  <c r="AK80" i="7064" s="1"/>
  <c r="AL80" i="7064" s="1"/>
  <c r="AM80" i="7064" s="1"/>
  <c r="AO80" i="7064" s="1"/>
  <c r="E42" i="7070"/>
  <c r="E39" i="7070" s="1"/>
  <c r="F39" i="7070" s="1"/>
  <c r="G39" i="7070" s="1"/>
  <c r="H39" i="7070" s="1"/>
  <c r="I39" i="7070" s="1"/>
  <c r="U42" i="7070"/>
  <c r="S26" i="7060"/>
  <c r="AD15" i="7061"/>
  <c r="AF42" i="7069"/>
  <c r="R67" i="7061"/>
  <c r="Q82" i="7071"/>
  <c r="F82" i="7071"/>
  <c r="F78" i="7071" s="1"/>
  <c r="G78" i="7071" s="1"/>
  <c r="H78" i="7071" s="1"/>
  <c r="I78" i="7071" s="1"/>
  <c r="J78" i="7071" s="1"/>
  <c r="K78" i="7071" s="1"/>
  <c r="L78" i="7071" s="1"/>
  <c r="M78" i="7071" s="1"/>
  <c r="N78" i="7071" s="1"/>
  <c r="O78" i="7071" s="1"/>
  <c r="P78" i="7071" s="1"/>
  <c r="Z82" i="7071"/>
  <c r="AN78" i="7059"/>
  <c r="H82" i="7059"/>
  <c r="W42" i="7070"/>
  <c r="AC42" i="7070"/>
  <c r="AC15" i="7070" s="1"/>
  <c r="AD15" i="7070" s="1"/>
  <c r="AE15" i="7070" s="1"/>
  <c r="AF15" i="7070" s="1"/>
  <c r="AG15" i="7070" s="1"/>
  <c r="AH15" i="7070" s="1"/>
  <c r="AI15" i="7070" s="1"/>
  <c r="AJ15" i="7070" s="1"/>
  <c r="AK15" i="7070" s="1"/>
  <c r="AL15" i="7070" s="1"/>
  <c r="AM15" i="7070" s="1"/>
  <c r="J42" i="7070"/>
  <c r="J37" i="7070" s="1"/>
  <c r="K37" i="7070" s="1"/>
  <c r="AB82" i="7070"/>
  <c r="AB56" i="7070" s="1"/>
  <c r="AC56" i="7070" s="1"/>
  <c r="AD56" i="7070" s="1"/>
  <c r="AE56" i="7070" s="1"/>
  <c r="AF56" i="7070" s="1"/>
  <c r="AG56" i="7070" s="1"/>
  <c r="AH56" i="7070" s="1"/>
  <c r="AI56" i="7070" s="1"/>
  <c r="AJ56" i="7070" s="1"/>
  <c r="AK56" i="7070" s="1"/>
  <c r="AL56" i="7070" s="1"/>
  <c r="AM56" i="7070" s="1"/>
  <c r="R42" i="7070"/>
  <c r="R26" i="7070" s="1"/>
  <c r="S26" i="7070" s="1"/>
  <c r="T26" i="7070" s="1"/>
  <c r="U26" i="7070" s="1"/>
  <c r="V26" i="7070" s="1"/>
  <c r="I82" i="7070"/>
  <c r="L42" i="7070"/>
  <c r="L33" i="7070" s="1"/>
  <c r="M33" i="7070" s="1"/>
  <c r="N33" i="7070" s="1"/>
  <c r="O33" i="7070" s="1"/>
  <c r="P33" i="7070" s="1"/>
  <c r="Q33" i="7070" s="1"/>
  <c r="R33" i="7070" s="1"/>
  <c r="S33" i="7070" s="1"/>
  <c r="T33" i="7070" s="1"/>
  <c r="U33" i="7070" s="1"/>
  <c r="V33" i="7070" s="1"/>
  <c r="D40" i="7070"/>
  <c r="E40" i="7070" s="1"/>
  <c r="F40" i="7070" s="1"/>
  <c r="G40" i="7070" s="1"/>
  <c r="H40" i="7070" s="1"/>
  <c r="I40" i="7070" s="1"/>
  <c r="J40" i="7070" s="1"/>
  <c r="K40" i="7070" s="1"/>
  <c r="AI49" i="7076"/>
  <c r="AJ49" i="7076" s="1"/>
  <c r="AK49" i="7076" s="1"/>
  <c r="AL49" i="7076" s="1"/>
  <c r="V64" i="7060" l="1"/>
  <c r="W64" i="7060" s="1"/>
  <c r="X21" i="7060"/>
  <c r="Y21" i="7060" s="1"/>
  <c r="AE14" i="7060"/>
  <c r="AF14" i="7060" s="1"/>
  <c r="AG14" i="7060" s="1"/>
  <c r="AH14" i="7060" s="1"/>
  <c r="L33" i="7060"/>
  <c r="M33" i="7060" s="1"/>
  <c r="N33" i="7060" s="1"/>
  <c r="O33" i="7060" s="1"/>
  <c r="W22" i="7060"/>
  <c r="X22" i="7060" s="1"/>
  <c r="AF13" i="7071"/>
  <c r="AG13" i="7071" s="1"/>
  <c r="M72" i="7070"/>
  <c r="N72" i="7070" s="1"/>
  <c r="O72" i="7070" s="1"/>
  <c r="P72" i="7070" s="1"/>
  <c r="Q72" i="7070" s="1"/>
  <c r="R72" i="7070" s="1"/>
  <c r="S72" i="7070" s="1"/>
  <c r="T72" i="7070" s="1"/>
  <c r="U72" i="7070" s="1"/>
  <c r="V72" i="7070" s="1"/>
  <c r="W72" i="7070" s="1"/>
  <c r="X72" i="7070" s="1"/>
  <c r="Y72" i="7070" s="1"/>
  <c r="Z72" i="7070" s="1"/>
  <c r="AA72" i="7070" s="1"/>
  <c r="AC57" i="7061"/>
  <c r="X23" i="7068"/>
  <c r="Y23" i="7068" s="1"/>
  <c r="Z23" i="7068" s="1"/>
  <c r="W63" i="7060"/>
  <c r="X24" i="7068"/>
  <c r="Y24" i="7068" s="1"/>
  <c r="Z24" i="7068" s="1"/>
  <c r="H76" i="7070"/>
  <c r="H77" i="7070"/>
  <c r="AF14" i="7073"/>
  <c r="AG14" i="7073" s="1"/>
  <c r="AH14" i="7073" s="1"/>
  <c r="AI14" i="7073" s="1"/>
  <c r="AJ14" i="7073" s="1"/>
  <c r="AK14" i="7073" s="1"/>
  <c r="AL14" i="7073" s="1"/>
  <c r="AM14" i="7073" s="1"/>
  <c r="AO14" i="7073" s="1"/>
  <c r="U29" i="7074"/>
  <c r="V29" i="7074" s="1"/>
  <c r="W29" i="7074" s="1"/>
  <c r="X29" i="7074" s="1"/>
  <c r="Y29" i="7074" s="1"/>
  <c r="Z29" i="7074" s="1"/>
  <c r="AA29" i="7074" s="1"/>
  <c r="AB29" i="7074" s="1"/>
  <c r="AC29" i="7074" s="1"/>
  <c r="AD29" i="7074" s="1"/>
  <c r="AE29" i="7074" s="1"/>
  <c r="AF29" i="7074" s="1"/>
  <c r="AG29" i="7074" s="1"/>
  <c r="AH29" i="7074" s="1"/>
  <c r="AB58" i="7062"/>
  <c r="T27" i="7073"/>
  <c r="U27" i="7073" s="1"/>
  <c r="V27" i="7073" s="1"/>
  <c r="W27" i="7073" s="1"/>
  <c r="AE16" i="7073"/>
  <c r="D81" i="7063"/>
  <c r="O70" i="7077"/>
  <c r="P70" i="7077" s="1"/>
  <c r="Q70" i="7077" s="1"/>
  <c r="G78" i="7077"/>
  <c r="H78" i="7077" s="1"/>
  <c r="I78" i="7077" s="1"/>
  <c r="D81" i="7078"/>
  <c r="E81" i="7078" s="1"/>
  <c r="F81" i="7078" s="1"/>
  <c r="U26" i="7078"/>
  <c r="H38" i="7078"/>
  <c r="AF14" i="7062"/>
  <c r="X21" i="7068"/>
  <c r="Y21" i="7068" s="1"/>
  <c r="Z21" i="7068" s="1"/>
  <c r="AB58" i="7061"/>
  <c r="M76" i="7073"/>
  <c r="AG54" i="7073"/>
  <c r="AH54" i="7073" s="1"/>
  <c r="AI54" i="7073" s="1"/>
  <c r="AJ54" i="7073" s="1"/>
  <c r="M74" i="7073"/>
  <c r="I76" i="7078"/>
  <c r="U64" i="7078"/>
  <c r="L34" i="7068"/>
  <c r="M34" i="7068" s="1"/>
  <c r="D41" i="7068"/>
  <c r="E41" i="7068" s="1"/>
  <c r="F41" i="7068" s="1"/>
  <c r="G41" i="7068" s="1"/>
  <c r="H41" i="7068" s="1"/>
  <c r="I41" i="7068" s="1"/>
  <c r="J41" i="7068" s="1"/>
  <c r="K41" i="7068" s="1"/>
  <c r="L41" i="7068" s="1"/>
  <c r="M41" i="7068" s="1"/>
  <c r="N41" i="7068" s="1"/>
  <c r="O41" i="7068" s="1"/>
  <c r="P41" i="7068" s="1"/>
  <c r="Q41" i="7068" s="1"/>
  <c r="R41" i="7068" s="1"/>
  <c r="S41" i="7068" s="1"/>
  <c r="T41" i="7068" s="1"/>
  <c r="U41" i="7068" s="1"/>
  <c r="V41" i="7068" s="1"/>
  <c r="W41" i="7068" s="1"/>
  <c r="X41" i="7068" s="1"/>
  <c r="Y41" i="7068" s="1"/>
  <c r="Z41" i="7068" s="1"/>
  <c r="AA41" i="7068" s="1"/>
  <c r="AB41" i="7068" s="1"/>
  <c r="AC41" i="7068" s="1"/>
  <c r="AD41" i="7068" s="1"/>
  <c r="AE41" i="7068" s="1"/>
  <c r="AF41" i="7068" s="1"/>
  <c r="AG41" i="7068" s="1"/>
  <c r="AH41" i="7068" s="1"/>
  <c r="AI41" i="7068" s="1"/>
  <c r="AJ41" i="7068" s="1"/>
  <c r="AK41" i="7068" s="1"/>
  <c r="AL41" i="7068" s="1"/>
  <c r="AM41" i="7068" s="1"/>
  <c r="J36" i="7062"/>
  <c r="AH10" i="7069"/>
  <c r="AI10" i="7069" s="1"/>
  <c r="AJ10" i="7069" s="1"/>
  <c r="AK10" i="7069" s="1"/>
  <c r="AL10" i="7069" s="1"/>
  <c r="AM10" i="7069" s="1"/>
  <c r="AH11" i="7069"/>
  <c r="M32" i="7059"/>
  <c r="AI19" i="7074"/>
  <c r="AJ19" i="7074" s="1"/>
  <c r="AK19" i="7074" s="1"/>
  <c r="AL19" i="7074" s="1"/>
  <c r="AM19" i="7074" s="1"/>
  <c r="AO19" i="7074" s="1"/>
  <c r="E81" i="7077"/>
  <c r="F81" i="7077" s="1"/>
  <c r="G81" i="7077" s="1"/>
  <c r="H81" i="7077" s="1"/>
  <c r="I81" i="7077" s="1"/>
  <c r="J81" i="7077" s="1"/>
  <c r="K81" i="7077" s="1"/>
  <c r="AJ53" i="7072"/>
  <c r="AK53" i="7072" s="1"/>
  <c r="AL53" i="7072" s="1"/>
  <c r="AM53" i="7072" s="1"/>
  <c r="AO53" i="7072" s="1"/>
  <c r="AH50" i="7072"/>
  <c r="AI50" i="7072" s="1"/>
  <c r="AJ50" i="7072" s="1"/>
  <c r="AK50" i="7072" s="1"/>
  <c r="AL50" i="7072" s="1"/>
  <c r="AM50" i="7072" s="1"/>
  <c r="AO50" i="7072" s="1"/>
  <c r="AH52" i="7072"/>
  <c r="AI52" i="7072" s="1"/>
  <c r="AJ52" i="7072" s="1"/>
  <c r="AK52" i="7072" s="1"/>
  <c r="AL52" i="7072" s="1"/>
  <c r="AM52" i="7072" s="1"/>
  <c r="AO52" i="7072" s="1"/>
  <c r="L72" i="7072"/>
  <c r="L73" i="7072"/>
  <c r="F39" i="7072"/>
  <c r="N30" i="7072"/>
  <c r="N31" i="7072"/>
  <c r="T65" i="7073"/>
  <c r="U65" i="7073" s="1"/>
  <c r="AJ48" i="7073"/>
  <c r="AJ49" i="7073"/>
  <c r="N31" i="7073"/>
  <c r="V23" i="7073"/>
  <c r="W23" i="7073" s="1"/>
  <c r="X23" i="7073" s="1"/>
  <c r="Y23" i="7073" s="1"/>
  <c r="Z23" i="7073" s="1"/>
  <c r="AA23" i="7073" s="1"/>
  <c r="AB57" i="7073"/>
  <c r="AC17" i="7062"/>
  <c r="O71" i="7070"/>
  <c r="P71" i="7070" s="1"/>
  <c r="Q71" i="7070" s="1"/>
  <c r="R71" i="7070" s="1"/>
  <c r="S71" i="7070" s="1"/>
  <c r="T71" i="7070" s="1"/>
  <c r="U71" i="7070" s="1"/>
  <c r="V71" i="7070" s="1"/>
  <c r="W71" i="7070" s="1"/>
  <c r="X71" i="7070" s="1"/>
  <c r="Y71" i="7070" s="1"/>
  <c r="Z71" i="7070" s="1"/>
  <c r="AA71" i="7070" s="1"/>
  <c r="F40" i="7071"/>
  <c r="AG12" i="7074"/>
  <c r="AH12" i="7074" s="1"/>
  <c r="AI11" i="7069"/>
  <c r="AJ11" i="7069" s="1"/>
  <c r="AK11" i="7069" s="1"/>
  <c r="AL11" i="7069" s="1"/>
  <c r="AM11" i="7069" s="1"/>
  <c r="AA19" i="7062"/>
  <c r="Y20" i="7074"/>
  <c r="Z20" i="7074" s="1"/>
  <c r="AA20" i="7074" s="1"/>
  <c r="AB20" i="7074" s="1"/>
  <c r="AC20" i="7074" s="1"/>
  <c r="AD20" i="7074" s="1"/>
  <c r="AE20" i="7074" s="1"/>
  <c r="AF20" i="7074" s="1"/>
  <c r="AG20" i="7074" s="1"/>
  <c r="AH20" i="7074" s="1"/>
  <c r="AA25" i="7068"/>
  <c r="AB25" i="7068" s="1"/>
  <c r="AC25" i="7068" s="1"/>
  <c r="AD25" i="7068" s="1"/>
  <c r="AE25" i="7068" s="1"/>
  <c r="AF25" i="7068" s="1"/>
  <c r="AG25" i="7068" s="1"/>
  <c r="AH25" i="7068" s="1"/>
  <c r="AI25" i="7068" s="1"/>
  <c r="AJ25" i="7068" s="1"/>
  <c r="AK25" i="7068" s="1"/>
  <c r="AL25" i="7068" s="1"/>
  <c r="AM25" i="7068" s="1"/>
  <c r="AH10" i="7068"/>
  <c r="AI10" i="7068" s="1"/>
  <c r="AJ10" i="7068" s="1"/>
  <c r="AK10" i="7068" s="1"/>
  <c r="AL10" i="7068" s="1"/>
  <c r="AM10" i="7068" s="1"/>
  <c r="AH11" i="7068"/>
  <c r="AI11" i="7068" s="1"/>
  <c r="AJ11" i="7068" s="1"/>
  <c r="AK11" i="7068" s="1"/>
  <c r="AL11" i="7068" s="1"/>
  <c r="AM11" i="7068" s="1"/>
  <c r="AK7" i="7068"/>
  <c r="AL7" i="7068" s="1"/>
  <c r="AM7" i="7068" s="1"/>
  <c r="AK8" i="7068"/>
  <c r="AL8" i="7068" s="1"/>
  <c r="AM8" i="7068" s="1"/>
  <c r="N31" i="7068"/>
  <c r="O31" i="7068" s="1"/>
  <c r="P31" i="7068" s="1"/>
  <c r="Q31" i="7068" s="1"/>
  <c r="R31" i="7068" s="1"/>
  <c r="S31" i="7068" s="1"/>
  <c r="T31" i="7068" s="1"/>
  <c r="U31" i="7068" s="1"/>
  <c r="V31" i="7068" s="1"/>
  <c r="W31" i="7068" s="1"/>
  <c r="X31" i="7068" s="1"/>
  <c r="Y31" i="7068" s="1"/>
  <c r="Z31" i="7068" s="1"/>
  <c r="AA31" i="7068" s="1"/>
  <c r="AB31" i="7068" s="1"/>
  <c r="AC31" i="7068" s="1"/>
  <c r="AD31" i="7068" s="1"/>
  <c r="AE31" i="7068" s="1"/>
  <c r="AF31" i="7068" s="1"/>
  <c r="AG31" i="7068" s="1"/>
  <c r="AH31" i="7068" s="1"/>
  <c r="AI31" i="7068" s="1"/>
  <c r="AJ31" i="7068" s="1"/>
  <c r="AK31" i="7068" s="1"/>
  <c r="AL31" i="7068" s="1"/>
  <c r="AM31" i="7068" s="1"/>
  <c r="Q38" i="7069"/>
  <c r="R38" i="7069" s="1"/>
  <c r="S38" i="7069" s="1"/>
  <c r="T38" i="7069" s="1"/>
  <c r="U38" i="7069" s="1"/>
  <c r="V38" i="7069" s="1"/>
  <c r="W38" i="7069" s="1"/>
  <c r="X38" i="7069" s="1"/>
  <c r="Y38" i="7069" s="1"/>
  <c r="Z38" i="7069" s="1"/>
  <c r="AA38" i="7069" s="1"/>
  <c r="AB38" i="7069" s="1"/>
  <c r="AC38" i="7069" s="1"/>
  <c r="AD38" i="7069" s="1"/>
  <c r="AE38" i="7069" s="1"/>
  <c r="W63" i="7070"/>
  <c r="X63" i="7070" s="1"/>
  <c r="Y63" i="7070" s="1"/>
  <c r="Z63" i="7070" s="1"/>
  <c r="AA63" i="7070" s="1"/>
  <c r="U25" i="7074"/>
  <c r="V25" i="7074" s="1"/>
  <c r="W25" i="7074" s="1"/>
  <c r="X25" i="7074" s="1"/>
  <c r="Y25" i="7074" s="1"/>
  <c r="Z25" i="7074" s="1"/>
  <c r="AA25" i="7074" s="1"/>
  <c r="AB25" i="7074" s="1"/>
  <c r="AC25" i="7074" s="1"/>
  <c r="AD25" i="7074" s="1"/>
  <c r="AE25" i="7074" s="1"/>
  <c r="AF25" i="7074" s="1"/>
  <c r="AG25" i="7074" s="1"/>
  <c r="AH25" i="7074" s="1"/>
  <c r="AJ49" i="7059"/>
  <c r="G78" i="7073"/>
  <c r="H78" i="7073" s="1"/>
  <c r="I78" i="7073" s="1"/>
  <c r="AC18" i="7074"/>
  <c r="AD18" i="7074" s="1"/>
  <c r="AE18" i="7074" s="1"/>
  <c r="AF18" i="7074" s="1"/>
  <c r="AG18" i="7074" s="1"/>
  <c r="AH18" i="7074" s="1"/>
  <c r="Q30" i="7074"/>
  <c r="R30" i="7074" s="1"/>
  <c r="S30" i="7074" s="1"/>
  <c r="T30" i="7074" s="1"/>
  <c r="U30" i="7074" s="1"/>
  <c r="V30" i="7074" s="1"/>
  <c r="W30" i="7074" s="1"/>
  <c r="X30" i="7074" s="1"/>
  <c r="Y30" i="7074" s="1"/>
  <c r="Z30" i="7074" s="1"/>
  <c r="AA30" i="7074" s="1"/>
  <c r="AB30" i="7074" s="1"/>
  <c r="AC30" i="7074" s="1"/>
  <c r="AD30" i="7074" s="1"/>
  <c r="AE30" i="7074" s="1"/>
  <c r="AF30" i="7074" s="1"/>
  <c r="AG30" i="7074" s="1"/>
  <c r="AH30" i="7074" s="1"/>
  <c r="L74" i="7070"/>
  <c r="M74" i="7070" s="1"/>
  <c r="N74" i="7070" s="1"/>
  <c r="O74" i="7070" s="1"/>
  <c r="P74" i="7070" s="1"/>
  <c r="Q74" i="7070" s="1"/>
  <c r="R74" i="7070" s="1"/>
  <c r="S74" i="7070" s="1"/>
  <c r="T74" i="7070" s="1"/>
  <c r="U74" i="7070" s="1"/>
  <c r="V74" i="7070" s="1"/>
  <c r="W74" i="7070" s="1"/>
  <c r="X74" i="7070" s="1"/>
  <c r="Y74" i="7070" s="1"/>
  <c r="Z74" i="7070" s="1"/>
  <c r="AA74" i="7070" s="1"/>
  <c r="AB57" i="7072"/>
  <c r="AC57" i="7072" s="1"/>
  <c r="AD57" i="7072" s="1"/>
  <c r="AE57" i="7072" s="1"/>
  <c r="AF57" i="7072" s="1"/>
  <c r="AG57" i="7072" s="1"/>
  <c r="AH57" i="7072" s="1"/>
  <c r="AI57" i="7072" s="1"/>
  <c r="AJ57" i="7072" s="1"/>
  <c r="AK57" i="7072" s="1"/>
  <c r="AL57" i="7072" s="1"/>
  <c r="AM57" i="7072" s="1"/>
  <c r="AO57" i="7072" s="1"/>
  <c r="AH51" i="7072"/>
  <c r="AI51" i="7072" s="1"/>
  <c r="AJ51" i="7072" s="1"/>
  <c r="AK51" i="7072" s="1"/>
  <c r="AL51" i="7072" s="1"/>
  <c r="AM51" i="7072" s="1"/>
  <c r="AO51" i="7072" s="1"/>
  <c r="X62" i="7071"/>
  <c r="Y62" i="7071" s="1"/>
  <c r="AJ50" i="7061"/>
  <c r="Q28" i="7074"/>
  <c r="R28" i="7074" s="1"/>
  <c r="S28" i="7074" s="1"/>
  <c r="T28" i="7074" s="1"/>
  <c r="U28" i="7074" s="1"/>
  <c r="V28" i="7074" s="1"/>
  <c r="W28" i="7074" s="1"/>
  <c r="X28" i="7074" s="1"/>
  <c r="Y28" i="7074" s="1"/>
  <c r="Z28" i="7074" s="1"/>
  <c r="AA28" i="7074" s="1"/>
  <c r="AB28" i="7074" s="1"/>
  <c r="AC28" i="7074" s="1"/>
  <c r="AD28" i="7074" s="1"/>
  <c r="AE28" i="7074" s="1"/>
  <c r="AF28" i="7074" s="1"/>
  <c r="AG28" i="7074" s="1"/>
  <c r="AH28" i="7074" s="1"/>
  <c r="L74" i="7060"/>
  <c r="AG13" i="7074"/>
  <c r="AH13" i="7074" s="1"/>
  <c r="AE13" i="7068"/>
  <c r="AF13" i="7068" s="1"/>
  <c r="AG13" i="7068" s="1"/>
  <c r="AH13" i="7068" s="1"/>
  <c r="AI13" i="7068" s="1"/>
  <c r="AJ13" i="7068" s="1"/>
  <c r="AK13" i="7068" s="1"/>
  <c r="AL13" i="7068" s="1"/>
  <c r="AM13" i="7068" s="1"/>
  <c r="AE14" i="7068"/>
  <c r="AF14" i="7068" s="1"/>
  <c r="AG14" i="7068" s="1"/>
  <c r="AH14" i="7068" s="1"/>
  <c r="AI14" i="7068" s="1"/>
  <c r="AJ14" i="7068" s="1"/>
  <c r="AK14" i="7068" s="1"/>
  <c r="AL14" i="7068" s="1"/>
  <c r="AM14" i="7068" s="1"/>
  <c r="AA26" i="7068"/>
  <c r="AB26" i="7068" s="1"/>
  <c r="AC26" i="7068" s="1"/>
  <c r="AD26" i="7068" s="1"/>
  <c r="AE26" i="7068" s="1"/>
  <c r="AF26" i="7068" s="1"/>
  <c r="AG26" i="7068" s="1"/>
  <c r="AH26" i="7068" s="1"/>
  <c r="AI26" i="7068" s="1"/>
  <c r="AJ26" i="7068" s="1"/>
  <c r="AK26" i="7068" s="1"/>
  <c r="AL26" i="7068" s="1"/>
  <c r="AM26" i="7068" s="1"/>
  <c r="S27" i="7069"/>
  <c r="T27" i="7069" s="1"/>
  <c r="U27" i="7069" s="1"/>
  <c r="V27" i="7069" s="1"/>
  <c r="W27" i="7069" s="1"/>
  <c r="X27" i="7069" s="1"/>
  <c r="Y27" i="7069" s="1"/>
  <c r="Z27" i="7069" s="1"/>
  <c r="AA27" i="7069" s="1"/>
  <c r="AB27" i="7069" s="1"/>
  <c r="AC27" i="7069" s="1"/>
  <c r="AD27" i="7069" s="1"/>
  <c r="AE27" i="7069" s="1"/>
  <c r="H77" i="7072"/>
  <c r="N34" i="7068"/>
  <c r="O34" i="7068" s="1"/>
  <c r="P34" i="7068" s="1"/>
  <c r="Q34" i="7068" s="1"/>
  <c r="R34" i="7068" s="1"/>
  <c r="S34" i="7068" s="1"/>
  <c r="T34" i="7068" s="1"/>
  <c r="U34" i="7068" s="1"/>
  <c r="V34" i="7068" s="1"/>
  <c r="W34" i="7068" s="1"/>
  <c r="X34" i="7068" s="1"/>
  <c r="Y34" i="7068" s="1"/>
  <c r="Z34" i="7068" s="1"/>
  <c r="AA34" i="7068" s="1"/>
  <c r="AB34" i="7068" s="1"/>
  <c r="AC34" i="7068" s="1"/>
  <c r="AD34" i="7068" s="1"/>
  <c r="AE34" i="7068" s="1"/>
  <c r="AF34" i="7068" s="1"/>
  <c r="AG34" i="7068" s="1"/>
  <c r="AH34" i="7068" s="1"/>
  <c r="AI34" i="7068" s="1"/>
  <c r="AJ34" i="7068" s="1"/>
  <c r="AK34" i="7068" s="1"/>
  <c r="AL34" i="7068" s="1"/>
  <c r="AM34" i="7068" s="1"/>
  <c r="Q37" i="7069"/>
  <c r="R37" i="7069" s="1"/>
  <c r="S37" i="7069" s="1"/>
  <c r="T37" i="7069" s="1"/>
  <c r="U37" i="7069" s="1"/>
  <c r="V37" i="7069" s="1"/>
  <c r="W37" i="7069" s="1"/>
  <c r="X37" i="7069" s="1"/>
  <c r="Y37" i="7069" s="1"/>
  <c r="Z37" i="7069" s="1"/>
  <c r="AA37" i="7069" s="1"/>
  <c r="AB37" i="7069" s="1"/>
  <c r="AC37" i="7069" s="1"/>
  <c r="AD37" i="7069" s="1"/>
  <c r="AE37" i="7069" s="1"/>
  <c r="AL9" i="7060"/>
  <c r="AM9" i="7060" s="1"/>
  <c r="AO9" i="7060" s="1"/>
  <c r="F41" i="7071"/>
  <c r="U26" i="7074"/>
  <c r="V26" i="7074" s="1"/>
  <c r="W26" i="7074" s="1"/>
  <c r="X26" i="7074" s="1"/>
  <c r="Y26" i="7074" s="1"/>
  <c r="Z26" i="7074" s="1"/>
  <c r="AA26" i="7074" s="1"/>
  <c r="AB26" i="7074" s="1"/>
  <c r="AC26" i="7074" s="1"/>
  <c r="AD26" i="7074" s="1"/>
  <c r="AE26" i="7074" s="1"/>
  <c r="AF26" i="7074" s="1"/>
  <c r="AG26" i="7074" s="1"/>
  <c r="AH26" i="7074" s="1"/>
  <c r="AI50" i="7059"/>
  <c r="J37" i="7060"/>
  <c r="G39" i="7068"/>
  <c r="H39" i="7068" s="1"/>
  <c r="I39" i="7068" s="1"/>
  <c r="J39" i="7068" s="1"/>
  <c r="K39" i="7068" s="1"/>
  <c r="L39" i="7068" s="1"/>
  <c r="M39" i="7068" s="1"/>
  <c r="N39" i="7068" s="1"/>
  <c r="O39" i="7068" s="1"/>
  <c r="P39" i="7068" s="1"/>
  <c r="Q39" i="7068" s="1"/>
  <c r="R39" i="7068" s="1"/>
  <c r="S39" i="7068" s="1"/>
  <c r="T39" i="7068" s="1"/>
  <c r="U39" i="7068" s="1"/>
  <c r="V39" i="7068" s="1"/>
  <c r="W39" i="7068" s="1"/>
  <c r="X39" i="7068" s="1"/>
  <c r="Y39" i="7068" s="1"/>
  <c r="Z39" i="7068" s="1"/>
  <c r="AA39" i="7068" s="1"/>
  <c r="AB39" i="7068" s="1"/>
  <c r="AC39" i="7068" s="1"/>
  <c r="AD39" i="7068" s="1"/>
  <c r="AE39" i="7068" s="1"/>
  <c r="AF39" i="7068" s="1"/>
  <c r="AG39" i="7068" s="1"/>
  <c r="AH39" i="7068" s="1"/>
  <c r="AI39" i="7068" s="1"/>
  <c r="AJ39" i="7068" s="1"/>
  <c r="AK39" i="7068" s="1"/>
  <c r="AL39" i="7068" s="1"/>
  <c r="AM39" i="7068" s="1"/>
  <c r="K35" i="7062"/>
  <c r="Q29" i="7069"/>
  <c r="R29" i="7069" s="1"/>
  <c r="S29" i="7069" s="1"/>
  <c r="T29" i="7069" s="1"/>
  <c r="U29" i="7069" s="1"/>
  <c r="V29" i="7069" s="1"/>
  <c r="W29" i="7069" s="1"/>
  <c r="X29" i="7069" s="1"/>
  <c r="Y29" i="7069" s="1"/>
  <c r="Z29" i="7069" s="1"/>
  <c r="AA29" i="7069" s="1"/>
  <c r="AB29" i="7069" s="1"/>
  <c r="AC29" i="7069" s="1"/>
  <c r="AD29" i="7069" s="1"/>
  <c r="AE29" i="7069" s="1"/>
  <c r="Q32" i="7069"/>
  <c r="R32" i="7069" s="1"/>
  <c r="S32" i="7069" s="1"/>
  <c r="T32" i="7069" s="1"/>
  <c r="U32" i="7069" s="1"/>
  <c r="V32" i="7069" s="1"/>
  <c r="W32" i="7069" s="1"/>
  <c r="X32" i="7069" s="1"/>
  <c r="Y32" i="7069" s="1"/>
  <c r="Z32" i="7069" s="1"/>
  <c r="AA32" i="7069" s="1"/>
  <c r="AB32" i="7069" s="1"/>
  <c r="AC32" i="7069" s="1"/>
  <c r="AD32" i="7069" s="1"/>
  <c r="AE32" i="7069" s="1"/>
  <c r="L73" i="7071"/>
  <c r="M73" i="7071" s="1"/>
  <c r="AH52" i="7060"/>
  <c r="S26" i="7069"/>
  <c r="T26" i="7069" s="1"/>
  <c r="U26" i="7069" s="1"/>
  <c r="V26" i="7069" s="1"/>
  <c r="W26" i="7069" s="1"/>
  <c r="X26" i="7069" s="1"/>
  <c r="Y26" i="7069" s="1"/>
  <c r="Z26" i="7069" s="1"/>
  <c r="AA26" i="7069" s="1"/>
  <c r="AB26" i="7069" s="1"/>
  <c r="AC26" i="7069" s="1"/>
  <c r="AD26" i="7069" s="1"/>
  <c r="AE26" i="7069" s="1"/>
  <c r="E79" i="7070"/>
  <c r="F79" i="7070" s="1"/>
  <c r="G79" i="7070" s="1"/>
  <c r="H79" i="7070" s="1"/>
  <c r="E80" i="7070"/>
  <c r="F80" i="7070" s="1"/>
  <c r="G80" i="7070" s="1"/>
  <c r="H80" i="7070" s="1"/>
  <c r="O70" i="7070"/>
  <c r="P70" i="7070" s="1"/>
  <c r="Q70" i="7070" s="1"/>
  <c r="R70" i="7070" s="1"/>
  <c r="S70" i="7070" s="1"/>
  <c r="T70" i="7070" s="1"/>
  <c r="U70" i="7070" s="1"/>
  <c r="V70" i="7070" s="1"/>
  <c r="W70" i="7070" s="1"/>
  <c r="X70" i="7070" s="1"/>
  <c r="Y70" i="7070" s="1"/>
  <c r="Z70" i="7070" s="1"/>
  <c r="AA70" i="7070" s="1"/>
  <c r="AA17" i="7068"/>
  <c r="AB17" i="7068" s="1"/>
  <c r="AC17" i="7068" s="1"/>
  <c r="AD17" i="7068" s="1"/>
  <c r="AE17" i="7068" s="1"/>
  <c r="AF17" i="7068" s="1"/>
  <c r="AG17" i="7068" s="1"/>
  <c r="AH17" i="7068" s="1"/>
  <c r="AI17" i="7068" s="1"/>
  <c r="AJ17" i="7068" s="1"/>
  <c r="AK17" i="7068" s="1"/>
  <c r="AL17" i="7068" s="1"/>
  <c r="AM17" i="7068" s="1"/>
  <c r="AA23" i="7068"/>
  <c r="AB23" i="7068" s="1"/>
  <c r="AC23" i="7068" s="1"/>
  <c r="AD23" i="7068" s="1"/>
  <c r="AE23" i="7068" s="1"/>
  <c r="AF23" i="7068" s="1"/>
  <c r="AG23" i="7068" s="1"/>
  <c r="AH23" i="7068" s="1"/>
  <c r="AI23" i="7068" s="1"/>
  <c r="AJ23" i="7068" s="1"/>
  <c r="AK23" i="7068" s="1"/>
  <c r="AL23" i="7068" s="1"/>
  <c r="AM23" i="7068" s="1"/>
  <c r="AH51" i="7059"/>
  <c r="AJ49" i="7072"/>
  <c r="AK49" i="7072" s="1"/>
  <c r="AL49" i="7072" s="1"/>
  <c r="AM49" i="7072" s="1"/>
  <c r="AO49" i="7072" s="1"/>
  <c r="Q28" i="7069"/>
  <c r="R28" i="7069" s="1"/>
  <c r="S28" i="7069" s="1"/>
  <c r="T28" i="7069" s="1"/>
  <c r="U28" i="7069" s="1"/>
  <c r="V28" i="7069" s="1"/>
  <c r="W28" i="7069" s="1"/>
  <c r="X28" i="7069" s="1"/>
  <c r="Y28" i="7069" s="1"/>
  <c r="Z28" i="7069" s="1"/>
  <c r="AA28" i="7069" s="1"/>
  <c r="AB28" i="7069" s="1"/>
  <c r="AC28" i="7069" s="1"/>
  <c r="AD28" i="7069" s="1"/>
  <c r="AE28" i="7069" s="1"/>
  <c r="R27" i="7068"/>
  <c r="S27" i="7068" s="1"/>
  <c r="T27" i="7068" s="1"/>
  <c r="U27" i="7068" s="1"/>
  <c r="V27" i="7068" s="1"/>
  <c r="W27" i="7068" s="1"/>
  <c r="X27" i="7068" s="1"/>
  <c r="Y27" i="7068" s="1"/>
  <c r="Z27" i="7068" s="1"/>
  <c r="AA27" i="7068" s="1"/>
  <c r="AB27" i="7068" s="1"/>
  <c r="AC27" i="7068" s="1"/>
  <c r="AD27" i="7068" s="1"/>
  <c r="AE27" i="7068" s="1"/>
  <c r="AF27" i="7068" s="1"/>
  <c r="AG27" i="7068" s="1"/>
  <c r="AH27" i="7068" s="1"/>
  <c r="AI27" i="7068" s="1"/>
  <c r="AJ27" i="7068" s="1"/>
  <c r="AK27" i="7068" s="1"/>
  <c r="AL27" i="7068" s="1"/>
  <c r="AM27" i="7068" s="1"/>
  <c r="AA24" i="7068"/>
  <c r="AB24" i="7068" s="1"/>
  <c r="AC24" i="7068" s="1"/>
  <c r="AD24" i="7068" s="1"/>
  <c r="AE24" i="7068" s="1"/>
  <c r="AF24" i="7068" s="1"/>
  <c r="AG24" i="7068" s="1"/>
  <c r="AH24" i="7068" s="1"/>
  <c r="AI24" i="7068" s="1"/>
  <c r="AJ24" i="7068" s="1"/>
  <c r="AK24" i="7068" s="1"/>
  <c r="AL24" i="7068" s="1"/>
  <c r="AM24" i="7068" s="1"/>
  <c r="S68" i="7070"/>
  <c r="T68" i="7070" s="1"/>
  <c r="U68" i="7070" s="1"/>
  <c r="V68" i="7070" s="1"/>
  <c r="W68" i="7070" s="1"/>
  <c r="X68" i="7070" s="1"/>
  <c r="Y68" i="7070" s="1"/>
  <c r="Z68" i="7070" s="1"/>
  <c r="AA68" i="7070" s="1"/>
  <c r="AC17" i="7074"/>
  <c r="AD17" i="7074" s="1"/>
  <c r="AE17" i="7074" s="1"/>
  <c r="AF17" i="7074" s="1"/>
  <c r="AG17" i="7074" s="1"/>
  <c r="AH17" i="7074" s="1"/>
  <c r="K34" i="7062"/>
  <c r="M32" i="7074"/>
  <c r="N32" i="7074" s="1"/>
  <c r="O32" i="7074" s="1"/>
  <c r="P32" i="7074" s="1"/>
  <c r="Q32" i="7074" s="1"/>
  <c r="R32" i="7074" s="1"/>
  <c r="S32" i="7074" s="1"/>
  <c r="T32" i="7074" s="1"/>
  <c r="U32" i="7074" s="1"/>
  <c r="V32" i="7074" s="1"/>
  <c r="W32" i="7074" s="1"/>
  <c r="X32" i="7074" s="1"/>
  <c r="Y32" i="7074" s="1"/>
  <c r="Z32" i="7074" s="1"/>
  <c r="AA32" i="7074" s="1"/>
  <c r="AB32" i="7074" s="1"/>
  <c r="AC32" i="7074" s="1"/>
  <c r="AD32" i="7074" s="1"/>
  <c r="AE32" i="7074" s="1"/>
  <c r="AF32" i="7074" s="1"/>
  <c r="AG32" i="7074" s="1"/>
  <c r="AH32" i="7074" s="1"/>
  <c r="Q31" i="7069"/>
  <c r="R31" i="7069" s="1"/>
  <c r="S31" i="7069" s="1"/>
  <c r="T31" i="7069" s="1"/>
  <c r="U31" i="7069" s="1"/>
  <c r="V31" i="7069" s="1"/>
  <c r="W31" i="7069" s="1"/>
  <c r="X31" i="7069" s="1"/>
  <c r="Y31" i="7069" s="1"/>
  <c r="Z31" i="7069" s="1"/>
  <c r="AA31" i="7069" s="1"/>
  <c r="AB31" i="7069" s="1"/>
  <c r="AC31" i="7069" s="1"/>
  <c r="AD31" i="7069" s="1"/>
  <c r="AE31" i="7069" s="1"/>
  <c r="L75" i="7071"/>
  <c r="M75" i="7071" s="1"/>
  <c r="W33" i="7070"/>
  <c r="X33" i="7070" s="1"/>
  <c r="Y33" i="7070" s="1"/>
  <c r="Z33" i="7070" s="1"/>
  <c r="AA33" i="7070" s="1"/>
  <c r="AB33" i="7070" s="1"/>
  <c r="M72" i="7072"/>
  <c r="AA64" i="7069"/>
  <c r="AB64" i="7069" s="1"/>
  <c r="AC64" i="7069" s="1"/>
  <c r="AD64" i="7069" s="1"/>
  <c r="AE64" i="7069" s="1"/>
  <c r="AF64" i="7069" s="1"/>
  <c r="AG64" i="7069" s="1"/>
  <c r="AH64" i="7069" s="1"/>
  <c r="AI64" i="7069" s="1"/>
  <c r="AJ64" i="7069" s="1"/>
  <c r="AK64" i="7069" s="1"/>
  <c r="AL64" i="7069" s="1"/>
  <c r="AM64" i="7069" s="1"/>
  <c r="AA60" i="7069"/>
  <c r="U66" i="7071"/>
  <c r="V66" i="7071" s="1"/>
  <c r="W66" i="7071" s="1"/>
  <c r="X66" i="7071" s="1"/>
  <c r="Y66" i="7071" s="1"/>
  <c r="V23" i="7071"/>
  <c r="AD15" i="7072"/>
  <c r="AE15" i="7072" s="1"/>
  <c r="AF15" i="7072" s="1"/>
  <c r="AG15" i="7072" s="1"/>
  <c r="AH15" i="7072" s="1"/>
  <c r="AI15" i="7072" s="1"/>
  <c r="AJ15" i="7072" s="1"/>
  <c r="AK15" i="7072" s="1"/>
  <c r="AL15" i="7072" s="1"/>
  <c r="AM15" i="7072" s="1"/>
  <c r="AO15" i="7072" s="1"/>
  <c r="X61" i="7073"/>
  <c r="Y61" i="7073" s="1"/>
  <c r="Z61" i="7073" s="1"/>
  <c r="AA61" i="7073" s="1"/>
  <c r="AB61" i="7073" s="1"/>
  <c r="AC61" i="7073" s="1"/>
  <c r="AD61" i="7073" s="1"/>
  <c r="AE61" i="7073" s="1"/>
  <c r="AF61" i="7073" s="1"/>
  <c r="AG61" i="7073" s="1"/>
  <c r="AH61" i="7073" s="1"/>
  <c r="AI61" i="7073" s="1"/>
  <c r="AJ61" i="7073" s="1"/>
  <c r="AK61" i="7073" s="1"/>
  <c r="AL61" i="7073" s="1"/>
  <c r="AM61" i="7073" s="1"/>
  <c r="AO61" i="7073" s="1"/>
  <c r="AK7" i="7059"/>
  <c r="AK8" i="7059"/>
  <c r="F39" i="7071"/>
  <c r="U24" i="7074"/>
  <c r="V24" i="7074" s="1"/>
  <c r="W24" i="7074" s="1"/>
  <c r="X24" i="7074" s="1"/>
  <c r="Y24" i="7074" s="1"/>
  <c r="Z24" i="7074" s="1"/>
  <c r="AA24" i="7074" s="1"/>
  <c r="AB24" i="7074" s="1"/>
  <c r="AC24" i="7074" s="1"/>
  <c r="AD24" i="7074" s="1"/>
  <c r="AE24" i="7074" s="1"/>
  <c r="AF24" i="7074" s="1"/>
  <c r="AG24" i="7074" s="1"/>
  <c r="AH24" i="7074" s="1"/>
  <c r="AA18" i="7068"/>
  <c r="AB18" i="7068" s="1"/>
  <c r="AC18" i="7068" s="1"/>
  <c r="AD18" i="7068" s="1"/>
  <c r="AE18" i="7068" s="1"/>
  <c r="AF18" i="7068" s="1"/>
  <c r="AG18" i="7068" s="1"/>
  <c r="AH18" i="7068" s="1"/>
  <c r="AI18" i="7068" s="1"/>
  <c r="AJ18" i="7068" s="1"/>
  <c r="AK18" i="7068" s="1"/>
  <c r="AL18" i="7068" s="1"/>
  <c r="AM18" i="7068" s="1"/>
  <c r="N37" i="7068"/>
  <c r="O37" i="7068" s="1"/>
  <c r="P37" i="7068" s="1"/>
  <c r="Q37" i="7068" s="1"/>
  <c r="R37" i="7068" s="1"/>
  <c r="S37" i="7068" s="1"/>
  <c r="T37" i="7068" s="1"/>
  <c r="U37" i="7068" s="1"/>
  <c r="V37" i="7068" s="1"/>
  <c r="W37" i="7068" s="1"/>
  <c r="X37" i="7068" s="1"/>
  <c r="Y37" i="7068" s="1"/>
  <c r="Z37" i="7068" s="1"/>
  <c r="AA37" i="7068" s="1"/>
  <c r="AB37" i="7068" s="1"/>
  <c r="AC37" i="7068" s="1"/>
  <c r="AD37" i="7068" s="1"/>
  <c r="AE37" i="7068" s="1"/>
  <c r="AF37" i="7068" s="1"/>
  <c r="AG37" i="7068" s="1"/>
  <c r="AH37" i="7068" s="1"/>
  <c r="AI37" i="7068" s="1"/>
  <c r="AJ37" i="7068" s="1"/>
  <c r="AK37" i="7068" s="1"/>
  <c r="AL37" i="7068" s="1"/>
  <c r="AM37" i="7068" s="1"/>
  <c r="X61" i="7071"/>
  <c r="Y61" i="7071" s="1"/>
  <c r="AI12" i="7062"/>
  <c r="Q33" i="7069"/>
  <c r="R33" i="7069" s="1"/>
  <c r="S33" i="7069" s="1"/>
  <c r="T33" i="7069" s="1"/>
  <c r="U33" i="7069" s="1"/>
  <c r="V33" i="7069" s="1"/>
  <c r="W33" i="7069" s="1"/>
  <c r="X33" i="7069" s="1"/>
  <c r="Y33" i="7069" s="1"/>
  <c r="Z33" i="7069" s="1"/>
  <c r="AA33" i="7069" s="1"/>
  <c r="AB33" i="7069" s="1"/>
  <c r="AC33" i="7069" s="1"/>
  <c r="AD33" i="7069" s="1"/>
  <c r="AE33" i="7069" s="1"/>
  <c r="G79" i="7073"/>
  <c r="H79" i="7073" s="1"/>
  <c r="I79" i="7073" s="1"/>
  <c r="Q30" i="7069"/>
  <c r="R30" i="7069" s="1"/>
  <c r="S30" i="7069" s="1"/>
  <c r="T30" i="7069" s="1"/>
  <c r="U30" i="7069" s="1"/>
  <c r="V30" i="7069" s="1"/>
  <c r="W30" i="7069" s="1"/>
  <c r="X30" i="7069" s="1"/>
  <c r="Y30" i="7069" s="1"/>
  <c r="Z30" i="7069" s="1"/>
  <c r="AA30" i="7069" s="1"/>
  <c r="AB30" i="7069" s="1"/>
  <c r="AC30" i="7069" s="1"/>
  <c r="AD30" i="7069" s="1"/>
  <c r="AE30" i="7069" s="1"/>
  <c r="AA21" i="7068"/>
  <c r="AB21" i="7068" s="1"/>
  <c r="AC21" i="7068" s="1"/>
  <c r="AD21" i="7068" s="1"/>
  <c r="AE21" i="7068" s="1"/>
  <c r="AF21" i="7068" s="1"/>
  <c r="AG21" i="7068" s="1"/>
  <c r="AH21" i="7068" s="1"/>
  <c r="AI21" i="7068" s="1"/>
  <c r="AJ21" i="7068" s="1"/>
  <c r="AK21" i="7068" s="1"/>
  <c r="AL21" i="7068" s="1"/>
  <c r="AM21" i="7068" s="1"/>
  <c r="G80" i="7073"/>
  <c r="H80" i="7073" s="1"/>
  <c r="I80" i="7073" s="1"/>
  <c r="E40" i="7074"/>
  <c r="F40" i="7074" s="1"/>
  <c r="G40" i="7074" s="1"/>
  <c r="R28" i="7068"/>
  <c r="S28" i="7068" s="1"/>
  <c r="T28" i="7068" s="1"/>
  <c r="U28" i="7068" s="1"/>
  <c r="V28" i="7068" s="1"/>
  <c r="W28" i="7068" s="1"/>
  <c r="X28" i="7068" s="1"/>
  <c r="Y28" i="7068" s="1"/>
  <c r="Z28" i="7068" s="1"/>
  <c r="AA28" i="7068" s="1"/>
  <c r="AB28" i="7068" s="1"/>
  <c r="AC28" i="7068" s="1"/>
  <c r="AD28" i="7068" s="1"/>
  <c r="AE28" i="7068" s="1"/>
  <c r="AF28" i="7068" s="1"/>
  <c r="AG28" i="7068" s="1"/>
  <c r="AH28" i="7068" s="1"/>
  <c r="AI28" i="7068" s="1"/>
  <c r="AJ28" i="7068" s="1"/>
  <c r="AK28" i="7068" s="1"/>
  <c r="AL28" i="7068" s="1"/>
  <c r="AM28" i="7068" s="1"/>
  <c r="AC16" i="7074"/>
  <c r="AD16" i="7074" s="1"/>
  <c r="AE16" i="7074" s="1"/>
  <c r="AF16" i="7074" s="1"/>
  <c r="AG16" i="7074" s="1"/>
  <c r="AH16" i="7074" s="1"/>
  <c r="S67" i="7070"/>
  <c r="T67" i="7070" s="1"/>
  <c r="U67" i="7070" s="1"/>
  <c r="V67" i="7070" s="1"/>
  <c r="W67" i="7070" s="1"/>
  <c r="X67" i="7070" s="1"/>
  <c r="Y67" i="7070" s="1"/>
  <c r="Z67" i="7070" s="1"/>
  <c r="AA67" i="7070" s="1"/>
  <c r="Z21" i="7060"/>
  <c r="AJ9" i="7059"/>
  <c r="AF13" i="7059"/>
  <c r="AI52" i="7061"/>
  <c r="AE56" i="7061"/>
  <c r="AK11" i="7062"/>
  <c r="V67" i="7072"/>
  <c r="W67" i="7072" s="1"/>
  <c r="X67" i="7072" s="1"/>
  <c r="Y67" i="7072" s="1"/>
  <c r="T32" i="7072"/>
  <c r="U32" i="7072" s="1"/>
  <c r="V32" i="7072" s="1"/>
  <c r="W32" i="7072" s="1"/>
  <c r="X32" i="7072" s="1"/>
  <c r="Y32" i="7072" s="1"/>
  <c r="Z32" i="7072" s="1"/>
  <c r="AA32" i="7072" s="1"/>
  <c r="AB32" i="7072" s="1"/>
  <c r="AC32" i="7072" s="1"/>
  <c r="AD32" i="7072" s="1"/>
  <c r="AE32" i="7072" s="1"/>
  <c r="AF32" i="7072" s="1"/>
  <c r="AG32" i="7072" s="1"/>
  <c r="AH32" i="7072" s="1"/>
  <c r="AI32" i="7072" s="1"/>
  <c r="AJ32" i="7072" s="1"/>
  <c r="AK32" i="7072" s="1"/>
  <c r="AL32" i="7072" s="1"/>
  <c r="AM32" i="7072" s="1"/>
  <c r="AO32" i="7072" s="1"/>
  <c r="N76" i="7073"/>
  <c r="O76" i="7073" s="1"/>
  <c r="P76" i="7073" s="1"/>
  <c r="Q76" i="7073" s="1"/>
  <c r="R76" i="7073" s="1"/>
  <c r="S76" i="7073" s="1"/>
  <c r="T76" i="7073" s="1"/>
  <c r="U76" i="7073" s="1"/>
  <c r="V76" i="7073" s="1"/>
  <c r="W76" i="7073" s="1"/>
  <c r="X76" i="7073" s="1"/>
  <c r="Y76" i="7073" s="1"/>
  <c r="Z76" i="7073" s="1"/>
  <c r="AA76" i="7073" s="1"/>
  <c r="AB76" i="7073" s="1"/>
  <c r="AC76" i="7073" s="1"/>
  <c r="AD76" i="7073" s="1"/>
  <c r="AE76" i="7073" s="1"/>
  <c r="AF76" i="7073" s="1"/>
  <c r="AG76" i="7073" s="1"/>
  <c r="AH76" i="7073" s="1"/>
  <c r="AI76" i="7073" s="1"/>
  <c r="AJ76" i="7073" s="1"/>
  <c r="N74" i="7073"/>
  <c r="O74" i="7073" s="1"/>
  <c r="P74" i="7073" s="1"/>
  <c r="Q74" i="7073" s="1"/>
  <c r="R74" i="7073" s="1"/>
  <c r="S74" i="7073" s="1"/>
  <c r="T74" i="7073" s="1"/>
  <c r="U74" i="7073" s="1"/>
  <c r="V74" i="7073" s="1"/>
  <c r="W74" i="7073" s="1"/>
  <c r="X74" i="7073" s="1"/>
  <c r="Y74" i="7073" s="1"/>
  <c r="Z74" i="7073" s="1"/>
  <c r="AA74" i="7073" s="1"/>
  <c r="AB74" i="7073" s="1"/>
  <c r="AC74" i="7073" s="1"/>
  <c r="AK9" i="7070"/>
  <c r="AL9" i="7070" s="1"/>
  <c r="AM9" i="7070" s="1"/>
  <c r="AA58" i="7059"/>
  <c r="AK8" i="7070"/>
  <c r="AL8" i="7070" s="1"/>
  <c r="AM8" i="7070" s="1"/>
  <c r="AI10" i="7059"/>
  <c r="AC33" i="7070"/>
  <c r="AD33" i="7070" s="1"/>
  <c r="AE33" i="7070" s="1"/>
  <c r="AF33" i="7070" s="1"/>
  <c r="AG33" i="7070" s="1"/>
  <c r="AH33" i="7070" s="1"/>
  <c r="AI33" i="7070" s="1"/>
  <c r="AJ33" i="7070" s="1"/>
  <c r="AK33" i="7070" s="1"/>
  <c r="AL33" i="7070" s="1"/>
  <c r="AM33" i="7070" s="1"/>
  <c r="AB23" i="7073"/>
  <c r="AC23" i="7073" s="1"/>
  <c r="AD23" i="7073" s="1"/>
  <c r="AE23" i="7073" s="1"/>
  <c r="AF23" i="7073" s="1"/>
  <c r="AG23" i="7073" s="1"/>
  <c r="AH23" i="7073" s="1"/>
  <c r="AI23" i="7073" s="1"/>
  <c r="AJ23" i="7073" s="1"/>
  <c r="AK23" i="7073" s="1"/>
  <c r="AL23" i="7073" s="1"/>
  <c r="AM23" i="7073" s="1"/>
  <c r="AO23" i="7073" s="1"/>
  <c r="K35" i="7073"/>
  <c r="L35" i="7073" s="1"/>
  <c r="M35" i="7073" s="1"/>
  <c r="N35" i="7073" s="1"/>
  <c r="O35" i="7073" s="1"/>
  <c r="P35" i="7073" s="1"/>
  <c r="Q35" i="7073" s="1"/>
  <c r="R35" i="7073" s="1"/>
  <c r="S35" i="7073" s="1"/>
  <c r="T35" i="7073" s="1"/>
  <c r="U35" i="7073" s="1"/>
  <c r="V35" i="7073" s="1"/>
  <c r="W35" i="7073" s="1"/>
  <c r="X35" i="7073" s="1"/>
  <c r="Y35" i="7073" s="1"/>
  <c r="Z35" i="7073" s="1"/>
  <c r="AA35" i="7073" s="1"/>
  <c r="AB35" i="7073" s="1"/>
  <c r="AC35" i="7073" s="1"/>
  <c r="AD35" i="7073" s="1"/>
  <c r="AE35" i="7073" s="1"/>
  <c r="AF35" i="7073" s="1"/>
  <c r="AG35" i="7073" s="1"/>
  <c r="AH35" i="7073" s="1"/>
  <c r="AI35" i="7073" s="1"/>
  <c r="AJ35" i="7073" s="1"/>
  <c r="AK35" i="7073" s="1"/>
  <c r="AL35" i="7073" s="1"/>
  <c r="AM35" i="7073" s="1"/>
  <c r="AO35" i="7073" s="1"/>
  <c r="E79" i="7074"/>
  <c r="U66" i="7074"/>
  <c r="L81" i="7077"/>
  <c r="M81" i="7077" s="1"/>
  <c r="N81" i="7077" s="1"/>
  <c r="O81" i="7077" s="1"/>
  <c r="P81" i="7077" s="1"/>
  <c r="Q81" i="7077" s="1"/>
  <c r="R81" i="7077" s="1"/>
  <c r="S81" i="7077" s="1"/>
  <c r="T81" i="7077" s="1"/>
  <c r="U81" i="7077" s="1"/>
  <c r="V81" i="7077" s="1"/>
  <c r="W81" i="7077" s="1"/>
  <c r="X81" i="7077" s="1"/>
  <c r="Y81" i="7077" s="1"/>
  <c r="Z81" i="7077" s="1"/>
  <c r="AA81" i="7077" s="1"/>
  <c r="AB81" i="7077" s="1"/>
  <c r="AC81" i="7077" s="1"/>
  <c r="AD81" i="7077" s="1"/>
  <c r="AE81" i="7077" s="1"/>
  <c r="AF81" i="7077" s="1"/>
  <c r="AG81" i="7077" s="1"/>
  <c r="AH81" i="7077" s="1"/>
  <c r="AI81" i="7077" s="1"/>
  <c r="AJ81" i="7077" s="1"/>
  <c r="AK81" i="7077" s="1"/>
  <c r="AL81" i="7077" s="1"/>
  <c r="AM81" i="7077" s="1"/>
  <c r="S68" i="7078"/>
  <c r="T68" i="7078" s="1"/>
  <c r="U68" i="7078" s="1"/>
  <c r="V68" i="7078" s="1"/>
  <c r="W68" i="7078" s="1"/>
  <c r="X68" i="7078" s="1"/>
  <c r="Y68" i="7078" s="1"/>
  <c r="Z68" i="7078" s="1"/>
  <c r="AA68" i="7078" s="1"/>
  <c r="AB68" i="7078" s="1"/>
  <c r="AC68" i="7078" s="1"/>
  <c r="AD68" i="7078" s="1"/>
  <c r="AE68" i="7078" s="1"/>
  <c r="AF68" i="7078" s="1"/>
  <c r="AG68" i="7078" s="1"/>
  <c r="AH68" i="7078" s="1"/>
  <c r="AI68" i="7078" s="1"/>
  <c r="AJ68" i="7078" s="1"/>
  <c r="AK68" i="7078" s="1"/>
  <c r="AL68" i="7078" s="1"/>
  <c r="AM68" i="7078" s="1"/>
  <c r="R69" i="7077"/>
  <c r="S69" i="7077" s="1"/>
  <c r="AG12" i="7070"/>
  <c r="AH12" i="7070" s="1"/>
  <c r="AI12" i="7070" s="1"/>
  <c r="AJ12" i="7070" s="1"/>
  <c r="AK12" i="7070" s="1"/>
  <c r="AL12" i="7070" s="1"/>
  <c r="AM12" i="7070" s="1"/>
  <c r="AG53" i="7060"/>
  <c r="F79" i="7060"/>
  <c r="AE16" i="7060"/>
  <c r="AB17" i="7059"/>
  <c r="AC17" i="7059" s="1"/>
  <c r="F80" i="7074"/>
  <c r="G80" i="7074" s="1"/>
  <c r="H80" i="7074" s="1"/>
  <c r="AD55" i="7077"/>
  <c r="AE55" i="7077" s="1"/>
  <c r="AK10" i="7078"/>
  <c r="AL10" i="7078" s="1"/>
  <c r="AM10" i="7078" s="1"/>
  <c r="R67" i="7068"/>
  <c r="S67" i="7068" s="1"/>
  <c r="T67" i="7068" s="1"/>
  <c r="U67" i="7068" s="1"/>
  <c r="V67" i="7068" s="1"/>
  <c r="W67" i="7068" s="1"/>
  <c r="X67" i="7068" s="1"/>
  <c r="Y67" i="7068" s="1"/>
  <c r="Z67" i="7068" s="1"/>
  <c r="AA67" i="7068" s="1"/>
  <c r="AB67" i="7068" s="1"/>
  <c r="AC67" i="7068" s="1"/>
  <c r="AD67" i="7068" s="1"/>
  <c r="AE67" i="7068" s="1"/>
  <c r="AF67" i="7068" s="1"/>
  <c r="AG67" i="7068" s="1"/>
  <c r="AH67" i="7068" s="1"/>
  <c r="AI67" i="7068" s="1"/>
  <c r="AJ67" i="7068" s="1"/>
  <c r="AK67" i="7068" s="1"/>
  <c r="AL67" i="7068" s="1"/>
  <c r="AM67" i="7068" s="1"/>
  <c r="AB60" i="7069"/>
  <c r="AC60" i="7069" s="1"/>
  <c r="AD60" i="7069" s="1"/>
  <c r="P32" i="7071"/>
  <c r="Q32" i="7071" s="1"/>
  <c r="R32" i="7071" s="1"/>
  <c r="S32" i="7071" s="1"/>
  <c r="T32" i="7071" s="1"/>
  <c r="U32" i="7071" s="1"/>
  <c r="V32" i="7071" s="1"/>
  <c r="W32" i="7071" s="1"/>
  <c r="X32" i="7071" s="1"/>
  <c r="Y32" i="7071" s="1"/>
  <c r="Z32" i="7071" s="1"/>
  <c r="AA32" i="7071" s="1"/>
  <c r="AB32" i="7071" s="1"/>
  <c r="AC32" i="7071" s="1"/>
  <c r="AD32" i="7071" s="1"/>
  <c r="AE32" i="7071" s="1"/>
  <c r="AF32" i="7071" s="1"/>
  <c r="AG32" i="7071" s="1"/>
  <c r="AA21" i="7071"/>
  <c r="AB21" i="7071" s="1"/>
  <c r="AC21" i="7071" s="1"/>
  <c r="AD21" i="7071" s="1"/>
  <c r="AE21" i="7071" s="1"/>
  <c r="AF21" i="7071" s="1"/>
  <c r="AG21" i="7071" s="1"/>
  <c r="J36" i="7060"/>
  <c r="AB18" i="7059"/>
  <c r="M74" i="7072"/>
  <c r="N74" i="7072" s="1"/>
  <c r="O74" i="7072" s="1"/>
  <c r="P74" i="7072" s="1"/>
  <c r="Q74" i="7072" s="1"/>
  <c r="R74" i="7072" s="1"/>
  <c r="S74" i="7072" s="1"/>
  <c r="T74" i="7072" s="1"/>
  <c r="U74" i="7072" s="1"/>
  <c r="V74" i="7072" s="1"/>
  <c r="W74" i="7072" s="1"/>
  <c r="X74" i="7072" s="1"/>
  <c r="Y74" i="7072" s="1"/>
  <c r="Z74" i="7072" s="1"/>
  <c r="AA74" i="7072" s="1"/>
  <c r="AB74" i="7072" s="1"/>
  <c r="AC74" i="7072" s="1"/>
  <c r="AD74" i="7072" s="1"/>
  <c r="AE74" i="7072" s="1"/>
  <c r="AF74" i="7072" s="1"/>
  <c r="AG74" i="7072" s="1"/>
  <c r="AH74" i="7072" s="1"/>
  <c r="AI74" i="7072" s="1"/>
  <c r="AJ74" i="7072" s="1"/>
  <c r="AK74" i="7072" s="1"/>
  <c r="AL74" i="7072" s="1"/>
  <c r="AM74" i="7072" s="1"/>
  <c r="AO74" i="7072" s="1"/>
  <c r="H40" i="7072"/>
  <c r="I40" i="7072" s="1"/>
  <c r="J40" i="7072" s="1"/>
  <c r="K40" i="7072" s="1"/>
  <c r="AH51" i="7073"/>
  <c r="AI51" i="7073" s="1"/>
  <c r="AJ51" i="7073" s="1"/>
  <c r="M76" i="7074"/>
  <c r="N76" i="7074" s="1"/>
  <c r="O76" i="7074" s="1"/>
  <c r="P76" i="7074" s="1"/>
  <c r="Q76" i="7074" s="1"/>
  <c r="R76" i="7074" s="1"/>
  <c r="S76" i="7074" s="1"/>
  <c r="T76" i="7074" s="1"/>
  <c r="U76" i="7074" s="1"/>
  <c r="V76" i="7074" s="1"/>
  <c r="W76" i="7074" s="1"/>
  <c r="X76" i="7074" s="1"/>
  <c r="Y76" i="7074" s="1"/>
  <c r="Z76" i="7074" s="1"/>
  <c r="AA76" i="7074" s="1"/>
  <c r="AB76" i="7074" s="1"/>
  <c r="AC76" i="7074" s="1"/>
  <c r="AD76" i="7074" s="1"/>
  <c r="AE76" i="7074" s="1"/>
  <c r="AF76" i="7074" s="1"/>
  <c r="AG76" i="7074" s="1"/>
  <c r="AH76" i="7074" s="1"/>
  <c r="AI76" i="7074" s="1"/>
  <c r="AJ76" i="7074" s="1"/>
  <c r="AK76" i="7074" s="1"/>
  <c r="AL76" i="7074" s="1"/>
  <c r="AM76" i="7074" s="1"/>
  <c r="AO76" i="7074" s="1"/>
  <c r="AG52" i="7074"/>
  <c r="AH52" i="7074" s="1"/>
  <c r="AI52" i="7074" s="1"/>
  <c r="AJ52" i="7074" s="1"/>
  <c r="Q70" i="7074"/>
  <c r="E81" i="7074"/>
  <c r="F81" i="7074" s="1"/>
  <c r="G81" i="7074" s="1"/>
  <c r="H81" i="7074" s="1"/>
  <c r="I81" i="7074" s="1"/>
  <c r="J81" i="7074" s="1"/>
  <c r="K81" i="7074" s="1"/>
  <c r="L81" i="7074" s="1"/>
  <c r="Z59" i="7074"/>
  <c r="AA59" i="7074" s="1"/>
  <c r="AB59" i="7074" s="1"/>
  <c r="E80" i="7063"/>
  <c r="F80" i="7063" s="1"/>
  <c r="G80" i="7063" s="1"/>
  <c r="H80" i="7063" s="1"/>
  <c r="I80" i="7063" s="1"/>
  <c r="J80" i="7063" s="1"/>
  <c r="K80" i="7063" s="1"/>
  <c r="L80" i="7063" s="1"/>
  <c r="M80" i="7063" s="1"/>
  <c r="N80" i="7063" s="1"/>
  <c r="O80" i="7063" s="1"/>
  <c r="P80" i="7063" s="1"/>
  <c r="Q80" i="7063" s="1"/>
  <c r="R80" i="7063" s="1"/>
  <c r="S80" i="7063" s="1"/>
  <c r="T80" i="7063" s="1"/>
  <c r="U80" i="7063" s="1"/>
  <c r="V80" i="7063" s="1"/>
  <c r="W80" i="7063" s="1"/>
  <c r="X80" i="7063" s="1"/>
  <c r="Y80" i="7063" s="1"/>
  <c r="Z80" i="7063" s="1"/>
  <c r="AA80" i="7063" s="1"/>
  <c r="AB80" i="7063" s="1"/>
  <c r="AC80" i="7063" s="1"/>
  <c r="AD80" i="7063" s="1"/>
  <c r="AE80" i="7063" s="1"/>
  <c r="AF80" i="7063" s="1"/>
  <c r="AG80" i="7063" s="1"/>
  <c r="AH80" i="7063" s="1"/>
  <c r="AI80" i="7063" s="1"/>
  <c r="AJ80" i="7063" s="1"/>
  <c r="AK80" i="7063" s="1"/>
  <c r="AL80" i="7063" s="1"/>
  <c r="AM80" i="7063" s="1"/>
  <c r="AO80" i="7063" s="1"/>
  <c r="AL10" i="7062"/>
  <c r="AM10" i="7062" s="1"/>
  <c r="AK49" i="7060"/>
  <c r="Q29" i="7060"/>
  <c r="O72" i="7060"/>
  <c r="W26" i="7072"/>
  <c r="X26" i="7072" s="1"/>
  <c r="Y26" i="7072" s="1"/>
  <c r="Z26" i="7072" s="1"/>
  <c r="AA26" i="7072" s="1"/>
  <c r="Q70" i="7073"/>
  <c r="H41" i="7074"/>
  <c r="I41" i="7074" s="1"/>
  <c r="J41" i="7074" s="1"/>
  <c r="K41" i="7074" s="1"/>
  <c r="L41" i="7074" s="1"/>
  <c r="M41" i="7074" s="1"/>
  <c r="N41" i="7074" s="1"/>
  <c r="O41" i="7074" s="1"/>
  <c r="P41" i="7074" s="1"/>
  <c r="Q41" i="7074" s="1"/>
  <c r="R41" i="7074" s="1"/>
  <c r="S41" i="7074" s="1"/>
  <c r="T41" i="7074" s="1"/>
  <c r="U41" i="7074" s="1"/>
  <c r="V41" i="7074" s="1"/>
  <c r="W41" i="7074" s="1"/>
  <c r="X41" i="7074" s="1"/>
  <c r="Y41" i="7074" s="1"/>
  <c r="Z41" i="7074" s="1"/>
  <c r="AA41" i="7074" s="1"/>
  <c r="AB41" i="7074" s="1"/>
  <c r="AC41" i="7074" s="1"/>
  <c r="AD41" i="7074" s="1"/>
  <c r="AE41" i="7074" s="1"/>
  <c r="AF41" i="7074" s="1"/>
  <c r="AG41" i="7074" s="1"/>
  <c r="AH41" i="7074" s="1"/>
  <c r="T72" i="7077"/>
  <c r="U72" i="7077" s="1"/>
  <c r="V72" i="7077" s="1"/>
  <c r="W72" i="7077" s="1"/>
  <c r="X72" i="7077" s="1"/>
  <c r="Y72" i="7077" s="1"/>
  <c r="Z72" i="7077" s="1"/>
  <c r="AA72" i="7077" s="1"/>
  <c r="AB72" i="7077" s="1"/>
  <c r="AC72" i="7077" s="1"/>
  <c r="AD72" i="7077" s="1"/>
  <c r="AE72" i="7077" s="1"/>
  <c r="AF72" i="7077" s="1"/>
  <c r="AG72" i="7077" s="1"/>
  <c r="AH72" i="7077" s="1"/>
  <c r="AI72" i="7077" s="1"/>
  <c r="AJ72" i="7077" s="1"/>
  <c r="AK72" i="7077" s="1"/>
  <c r="AL72" i="7077" s="1"/>
  <c r="AM72" i="7077" s="1"/>
  <c r="E81" i="7063"/>
  <c r="F81" i="7063" s="1"/>
  <c r="G81" i="7063" s="1"/>
  <c r="H81" i="7063" s="1"/>
  <c r="I81" i="7063" s="1"/>
  <c r="J81" i="7063" s="1"/>
  <c r="K81" i="7063" s="1"/>
  <c r="L81" i="7063" s="1"/>
  <c r="M81" i="7063" s="1"/>
  <c r="N81" i="7063" s="1"/>
  <c r="O81" i="7063" s="1"/>
  <c r="P81" i="7063" s="1"/>
  <c r="Q81" i="7063" s="1"/>
  <c r="R81" i="7063" s="1"/>
  <c r="S81" i="7063" s="1"/>
  <c r="T81" i="7063" s="1"/>
  <c r="U81" i="7063" s="1"/>
  <c r="V81" i="7063" s="1"/>
  <c r="W81" i="7063" s="1"/>
  <c r="X81" i="7063" s="1"/>
  <c r="Y81" i="7063" s="1"/>
  <c r="Z81" i="7063" s="1"/>
  <c r="AA81" i="7063" s="1"/>
  <c r="AB81" i="7063" s="1"/>
  <c r="AC81" i="7063" s="1"/>
  <c r="AD81" i="7063" s="1"/>
  <c r="AE81" i="7063" s="1"/>
  <c r="AF81" i="7063" s="1"/>
  <c r="AG81" i="7063" s="1"/>
  <c r="AH81" i="7063" s="1"/>
  <c r="AI81" i="7063" s="1"/>
  <c r="AJ81" i="7063" s="1"/>
  <c r="AK81" i="7063" s="1"/>
  <c r="AL81" i="7063" s="1"/>
  <c r="AM81" i="7063" s="1"/>
  <c r="AO81" i="7063" s="1"/>
  <c r="G39" i="7077"/>
  <c r="H39" i="7077" s="1"/>
  <c r="I39" i="7077" s="1"/>
  <c r="J39" i="7077" s="1"/>
  <c r="M72" i="7078"/>
  <c r="N72" i="7078" s="1"/>
  <c r="O72" i="7078" s="1"/>
  <c r="P72" i="7078" s="1"/>
  <c r="Q72" i="7078" s="1"/>
  <c r="R72" i="7078" s="1"/>
  <c r="S72" i="7078" s="1"/>
  <c r="T72" i="7078" s="1"/>
  <c r="U72" i="7078" s="1"/>
  <c r="V72" i="7078" s="1"/>
  <c r="W72" i="7078" s="1"/>
  <c r="X72" i="7078" s="1"/>
  <c r="Y72" i="7078" s="1"/>
  <c r="Z72" i="7078" s="1"/>
  <c r="AA72" i="7078" s="1"/>
  <c r="AB72" i="7078" s="1"/>
  <c r="AC72" i="7078" s="1"/>
  <c r="AD72" i="7078" s="1"/>
  <c r="AE72" i="7078" s="1"/>
  <c r="AF72" i="7078" s="1"/>
  <c r="AG72" i="7078" s="1"/>
  <c r="AH72" i="7078" s="1"/>
  <c r="AI72" i="7078" s="1"/>
  <c r="AJ72" i="7078" s="1"/>
  <c r="AK72" i="7078" s="1"/>
  <c r="AL72" i="7078" s="1"/>
  <c r="AM72" i="7078" s="1"/>
  <c r="K74" i="7078"/>
  <c r="F39" i="7078"/>
  <c r="G39" i="7078" s="1"/>
  <c r="H39" i="7078" s="1"/>
  <c r="AG14" i="7078"/>
  <c r="AH14" i="7078" s="1"/>
  <c r="AI14" i="7078" s="1"/>
  <c r="AB17" i="7067"/>
  <c r="W25" i="7067"/>
  <c r="O33" i="7067"/>
  <c r="P33" i="7067" s="1"/>
  <c r="Q33" i="7067" s="1"/>
  <c r="R33" i="7067" s="1"/>
  <c r="G41" i="7067"/>
  <c r="H41" i="7067" s="1"/>
  <c r="I41" i="7067" s="1"/>
  <c r="J41" i="7067" s="1"/>
  <c r="W24" i="7067"/>
  <c r="O32" i="7067"/>
  <c r="P32" i="7067" s="1"/>
  <c r="Q32" i="7067" s="1"/>
  <c r="R32" i="7067" s="1"/>
  <c r="G40" i="7067"/>
  <c r="H40" i="7067" s="1"/>
  <c r="I40" i="7067" s="1"/>
  <c r="J40" i="7067" s="1"/>
  <c r="F81" i="7068"/>
  <c r="G81" i="7068" s="1"/>
  <c r="H81" i="7068" s="1"/>
  <c r="I81" i="7068" s="1"/>
  <c r="J81" i="7068" s="1"/>
  <c r="K81" i="7068" s="1"/>
  <c r="L81" i="7068" s="1"/>
  <c r="M81" i="7068" s="1"/>
  <c r="N81" i="7068" s="1"/>
  <c r="O81" i="7068" s="1"/>
  <c r="P81" i="7068" s="1"/>
  <c r="Q81" i="7068" s="1"/>
  <c r="R81" i="7068" s="1"/>
  <c r="S81" i="7068" s="1"/>
  <c r="T81" i="7068" s="1"/>
  <c r="U81" i="7068" s="1"/>
  <c r="V81" i="7068" s="1"/>
  <c r="W81" i="7068" s="1"/>
  <c r="X81" i="7068" s="1"/>
  <c r="Y81" i="7068" s="1"/>
  <c r="Z81" i="7068" s="1"/>
  <c r="AA81" i="7068" s="1"/>
  <c r="AB81" i="7068" s="1"/>
  <c r="AC81" i="7068" s="1"/>
  <c r="AD81" i="7068" s="1"/>
  <c r="AE81" i="7068" s="1"/>
  <c r="AF81" i="7068" s="1"/>
  <c r="AG81" i="7068" s="1"/>
  <c r="AH81" i="7068" s="1"/>
  <c r="AI81" i="7068" s="1"/>
  <c r="AJ81" i="7068" s="1"/>
  <c r="AK81" i="7068" s="1"/>
  <c r="AL81" i="7068" s="1"/>
  <c r="AM81" i="7068" s="1"/>
  <c r="L74" i="7068"/>
  <c r="M74" i="7068" s="1"/>
  <c r="N74" i="7068" s="1"/>
  <c r="O74" i="7068" s="1"/>
  <c r="P74" i="7068" s="1"/>
  <c r="Q74" i="7068" s="1"/>
  <c r="R74" i="7068" s="1"/>
  <c r="S74" i="7068" s="1"/>
  <c r="T74" i="7068" s="1"/>
  <c r="U74" i="7068" s="1"/>
  <c r="V74" i="7068" s="1"/>
  <c r="W74" i="7068" s="1"/>
  <c r="X74" i="7068" s="1"/>
  <c r="Y74" i="7068" s="1"/>
  <c r="Z74" i="7068" s="1"/>
  <c r="AA74" i="7068" s="1"/>
  <c r="AB74" i="7068" s="1"/>
  <c r="AC74" i="7068" s="1"/>
  <c r="AD74" i="7068" s="1"/>
  <c r="AE74" i="7068" s="1"/>
  <c r="AF74" i="7068" s="1"/>
  <c r="AG74" i="7068" s="1"/>
  <c r="AH74" i="7068" s="1"/>
  <c r="AI74" i="7068" s="1"/>
  <c r="AJ74" i="7068" s="1"/>
  <c r="AK74" i="7068" s="1"/>
  <c r="AL74" i="7068" s="1"/>
  <c r="AM74" i="7068" s="1"/>
  <c r="L73" i="7068"/>
  <c r="M73" i="7068" s="1"/>
  <c r="N73" i="7068" s="1"/>
  <c r="O73" i="7068" s="1"/>
  <c r="P73" i="7068" s="1"/>
  <c r="Q73" i="7068" s="1"/>
  <c r="R73" i="7068" s="1"/>
  <c r="S73" i="7068" s="1"/>
  <c r="T73" i="7068" s="1"/>
  <c r="U73" i="7068" s="1"/>
  <c r="V73" i="7068" s="1"/>
  <c r="W73" i="7068" s="1"/>
  <c r="X73" i="7068" s="1"/>
  <c r="Y73" i="7068" s="1"/>
  <c r="Z73" i="7068" s="1"/>
  <c r="AA73" i="7068" s="1"/>
  <c r="AB73" i="7068" s="1"/>
  <c r="AC73" i="7068" s="1"/>
  <c r="AD73" i="7068" s="1"/>
  <c r="AE73" i="7068" s="1"/>
  <c r="AF73" i="7068" s="1"/>
  <c r="AG73" i="7068" s="1"/>
  <c r="AH73" i="7068" s="1"/>
  <c r="AI73" i="7068" s="1"/>
  <c r="AJ73" i="7068" s="1"/>
  <c r="AK73" i="7068" s="1"/>
  <c r="AL73" i="7068" s="1"/>
  <c r="AM73" i="7068" s="1"/>
  <c r="H79" i="7069"/>
  <c r="I79" i="7069" s="1"/>
  <c r="J79" i="7069" s="1"/>
  <c r="W24" i="7071"/>
  <c r="X24" i="7071" s="1"/>
  <c r="Y24" i="7071" s="1"/>
  <c r="Z24" i="7071" s="1"/>
  <c r="AA24" i="7071" s="1"/>
  <c r="AB24" i="7071" s="1"/>
  <c r="AC24" i="7071" s="1"/>
  <c r="AD24" i="7071" s="1"/>
  <c r="AE24" i="7071" s="1"/>
  <c r="AF24" i="7071" s="1"/>
  <c r="AG24" i="7071" s="1"/>
  <c r="X22" i="7061"/>
  <c r="F80" i="7060"/>
  <c r="U25" i="7062"/>
  <c r="Z67" i="7072"/>
  <c r="AA67" i="7072" s="1"/>
  <c r="AB67" i="7072" s="1"/>
  <c r="AC67" i="7072" s="1"/>
  <c r="AD67" i="7072" s="1"/>
  <c r="AE67" i="7072" s="1"/>
  <c r="AF67" i="7072" s="1"/>
  <c r="AG67" i="7072" s="1"/>
  <c r="AH67" i="7072" s="1"/>
  <c r="AI67" i="7072" s="1"/>
  <c r="AJ67" i="7072" s="1"/>
  <c r="AK67" i="7072" s="1"/>
  <c r="AL67" i="7072" s="1"/>
  <c r="AM67" i="7072" s="1"/>
  <c r="AO67" i="7072" s="1"/>
  <c r="AG53" i="7074"/>
  <c r="AH53" i="7074" s="1"/>
  <c r="AI53" i="7074" s="1"/>
  <c r="I39" i="7078"/>
  <c r="AJ14" i="7078"/>
  <c r="AK14" i="7078" s="1"/>
  <c r="AL14" i="7078" s="1"/>
  <c r="AM14" i="7078" s="1"/>
  <c r="J35" i="7077"/>
  <c r="AF13" i="7067"/>
  <c r="AG13" i="7067" s="1"/>
  <c r="AH13" i="7067" s="1"/>
  <c r="AI13" i="7067" s="1"/>
  <c r="AJ13" i="7067" s="1"/>
  <c r="AK13" i="7067" s="1"/>
  <c r="AL13" i="7067" s="1"/>
  <c r="AM13" i="7067" s="1"/>
  <c r="K33" i="7071"/>
  <c r="L33" i="7071" s="1"/>
  <c r="M33" i="7071" s="1"/>
  <c r="N33" i="7071" s="1"/>
  <c r="O33" i="7071" s="1"/>
  <c r="P33" i="7071" s="1"/>
  <c r="Q33" i="7071" s="1"/>
  <c r="R33" i="7071" s="1"/>
  <c r="S33" i="7071" s="1"/>
  <c r="T33" i="7071" s="1"/>
  <c r="U33" i="7071" s="1"/>
  <c r="V33" i="7071" s="1"/>
  <c r="W33" i="7071" s="1"/>
  <c r="X33" i="7071" s="1"/>
  <c r="Y33" i="7071" s="1"/>
  <c r="Z33" i="7071" s="1"/>
  <c r="AA33" i="7071" s="1"/>
  <c r="AB33" i="7071" s="1"/>
  <c r="AC33" i="7071" s="1"/>
  <c r="AD33" i="7071" s="1"/>
  <c r="AE33" i="7071" s="1"/>
  <c r="AF33" i="7071" s="1"/>
  <c r="AG33" i="7071" s="1"/>
  <c r="K34" i="7071"/>
  <c r="L34" i="7071" s="1"/>
  <c r="M34" i="7071" s="1"/>
  <c r="N34" i="7071" s="1"/>
  <c r="O34" i="7071" s="1"/>
  <c r="P34" i="7071" s="1"/>
  <c r="Q34" i="7071" s="1"/>
  <c r="R34" i="7071" s="1"/>
  <c r="S34" i="7071" s="1"/>
  <c r="T34" i="7071" s="1"/>
  <c r="U34" i="7071" s="1"/>
  <c r="V34" i="7071" s="1"/>
  <c r="W34" i="7071" s="1"/>
  <c r="X34" i="7071" s="1"/>
  <c r="Y34" i="7071" s="1"/>
  <c r="Z34" i="7071" s="1"/>
  <c r="AA34" i="7071" s="1"/>
  <c r="AB34" i="7071" s="1"/>
  <c r="AC34" i="7071" s="1"/>
  <c r="AD34" i="7071" s="1"/>
  <c r="AE34" i="7071" s="1"/>
  <c r="AF34" i="7071" s="1"/>
  <c r="AG34" i="7071" s="1"/>
  <c r="AA18" i="7072"/>
  <c r="AG53" i="7061"/>
  <c r="G39" i="7072"/>
  <c r="H39" i="7072" s="1"/>
  <c r="I39" i="7072" s="1"/>
  <c r="J39" i="7072" s="1"/>
  <c r="K39" i="7072" s="1"/>
  <c r="L39" i="7072" s="1"/>
  <c r="M39" i="7072" s="1"/>
  <c r="N39" i="7072" s="1"/>
  <c r="O39" i="7072" s="1"/>
  <c r="P39" i="7072" s="1"/>
  <c r="Q39" i="7072" s="1"/>
  <c r="R39" i="7072" s="1"/>
  <c r="S39" i="7072" s="1"/>
  <c r="T39" i="7072" s="1"/>
  <c r="U39" i="7072" s="1"/>
  <c r="V39" i="7072" s="1"/>
  <c r="W39" i="7072" s="1"/>
  <c r="X39" i="7072" s="1"/>
  <c r="Y39" i="7072" s="1"/>
  <c r="Z39" i="7072" s="1"/>
  <c r="AA39" i="7072" s="1"/>
  <c r="AB39" i="7072" s="1"/>
  <c r="AC39" i="7072" s="1"/>
  <c r="AD39" i="7072" s="1"/>
  <c r="AE39" i="7072" s="1"/>
  <c r="AF39" i="7072" s="1"/>
  <c r="AG39" i="7072" s="1"/>
  <c r="AH39" i="7072" s="1"/>
  <c r="AI39" i="7072" s="1"/>
  <c r="AJ39" i="7072" s="1"/>
  <c r="AK39" i="7072" s="1"/>
  <c r="AL39" i="7072" s="1"/>
  <c r="AM39" i="7072" s="1"/>
  <c r="AO39" i="7072" s="1"/>
  <c r="W22" i="7071"/>
  <c r="X22" i="7071" s="1"/>
  <c r="Y22" i="7071" s="1"/>
  <c r="Z22" i="7071" s="1"/>
  <c r="AA22" i="7071" s="1"/>
  <c r="AB22" i="7071" s="1"/>
  <c r="AC22" i="7071" s="1"/>
  <c r="AD22" i="7071" s="1"/>
  <c r="AE22" i="7071" s="1"/>
  <c r="AF22" i="7071" s="1"/>
  <c r="AG22" i="7071" s="1"/>
  <c r="AI73" i="7076"/>
  <c r="AJ73" i="7076" s="1"/>
  <c r="AK73" i="7076" s="1"/>
  <c r="AL73" i="7076" s="1"/>
  <c r="AM73" i="7076" s="1"/>
  <c r="AI51" i="7076"/>
  <c r="AJ51" i="7076" s="1"/>
  <c r="AK51" i="7076" s="1"/>
  <c r="AL51" i="7076" s="1"/>
  <c r="AM51" i="7076" s="1"/>
  <c r="V24" i="7060"/>
  <c r="V65" i="7073"/>
  <c r="W65" i="7073" s="1"/>
  <c r="X65" i="7073" s="1"/>
  <c r="K40" i="7060"/>
  <c r="AI61" i="7076"/>
  <c r="AJ61" i="7076" s="1"/>
  <c r="AK61" i="7076" s="1"/>
  <c r="AL61" i="7076" s="1"/>
  <c r="AM61" i="7076" s="1"/>
  <c r="AI13" i="7060"/>
  <c r="AI55" i="7076"/>
  <c r="AJ55" i="7076" s="1"/>
  <c r="AK55" i="7076" s="1"/>
  <c r="AL55" i="7076" s="1"/>
  <c r="AM55" i="7076" s="1"/>
  <c r="N31" i="7059"/>
  <c r="Y23" i="7061"/>
  <c r="AG15" i="7060"/>
  <c r="AI69" i="7076"/>
  <c r="AJ69" i="7076" s="1"/>
  <c r="AK69" i="7076" s="1"/>
  <c r="AL69" i="7076" s="1"/>
  <c r="AM69" i="7076" s="1"/>
  <c r="L37" i="7070"/>
  <c r="M37" i="7070" s="1"/>
  <c r="N37" i="7070" s="1"/>
  <c r="O37" i="7070" s="1"/>
  <c r="P37" i="7070" s="1"/>
  <c r="Q37" i="7070" s="1"/>
  <c r="R37" i="7070" s="1"/>
  <c r="S37" i="7070" s="1"/>
  <c r="T37" i="7070" s="1"/>
  <c r="U37" i="7070" s="1"/>
  <c r="V37" i="7070" s="1"/>
  <c r="W37" i="7070" s="1"/>
  <c r="X37" i="7070" s="1"/>
  <c r="Y37" i="7070" s="1"/>
  <c r="Z37" i="7070" s="1"/>
  <c r="AA37" i="7070" s="1"/>
  <c r="AB37" i="7070" s="1"/>
  <c r="AC37" i="7070" s="1"/>
  <c r="AD37" i="7070" s="1"/>
  <c r="AE37" i="7070" s="1"/>
  <c r="AF37" i="7070" s="1"/>
  <c r="AG37" i="7070" s="1"/>
  <c r="AH37" i="7070" s="1"/>
  <c r="AI37" i="7070" s="1"/>
  <c r="AJ37" i="7070" s="1"/>
  <c r="AK37" i="7070" s="1"/>
  <c r="AL37" i="7070" s="1"/>
  <c r="AM37" i="7070" s="1"/>
  <c r="I78" i="7072"/>
  <c r="J78" i="7072" s="1"/>
  <c r="K78" i="7072" s="1"/>
  <c r="L78" i="7072" s="1"/>
  <c r="M78" i="7072" s="1"/>
  <c r="N78" i="7072" s="1"/>
  <c r="O78" i="7072" s="1"/>
  <c r="P78" i="7072" s="1"/>
  <c r="Q78" i="7072" s="1"/>
  <c r="I76" i="7072"/>
  <c r="J76" i="7072" s="1"/>
  <c r="K76" i="7072" s="1"/>
  <c r="L76" i="7072" s="1"/>
  <c r="M76" i="7072" s="1"/>
  <c r="N76" i="7072" s="1"/>
  <c r="O76" i="7072" s="1"/>
  <c r="P76" i="7072" s="1"/>
  <c r="Q76" i="7072" s="1"/>
  <c r="AG55" i="7074"/>
  <c r="AH55" i="7074" s="1"/>
  <c r="AI55" i="7074" s="1"/>
  <c r="AJ55" i="7074" s="1"/>
  <c r="AK55" i="7074" s="1"/>
  <c r="AL55" i="7074" s="1"/>
  <c r="AM55" i="7074" s="1"/>
  <c r="AO55" i="7074" s="1"/>
  <c r="V66" i="7074"/>
  <c r="W66" i="7074" s="1"/>
  <c r="X66" i="7074" s="1"/>
  <c r="Y66" i="7074" s="1"/>
  <c r="Z66" i="7074" s="1"/>
  <c r="AA66" i="7074" s="1"/>
  <c r="AB66" i="7074" s="1"/>
  <c r="AC66" i="7074" s="1"/>
  <c r="AD66" i="7074" s="1"/>
  <c r="AE66" i="7074" s="1"/>
  <c r="AF66" i="7074" s="1"/>
  <c r="AG66" i="7074" s="1"/>
  <c r="AH66" i="7074" s="1"/>
  <c r="AI66" i="7074" s="1"/>
  <c r="AJ66" i="7074" s="1"/>
  <c r="AK66" i="7074" s="1"/>
  <c r="AL66" i="7074" s="1"/>
  <c r="AM66" i="7074" s="1"/>
  <c r="AO66" i="7074" s="1"/>
  <c r="Y61" i="7074"/>
  <c r="Z61" i="7074" s="1"/>
  <c r="AA61" i="7074" s="1"/>
  <c r="AB61" i="7074" s="1"/>
  <c r="AC61" i="7074" s="1"/>
  <c r="AD61" i="7074" s="1"/>
  <c r="AE61" i="7074" s="1"/>
  <c r="AF61" i="7074" s="1"/>
  <c r="AG61" i="7074" s="1"/>
  <c r="AH61" i="7074" s="1"/>
  <c r="AI61" i="7074" s="1"/>
  <c r="AJ61" i="7074" s="1"/>
  <c r="AK61" i="7074" s="1"/>
  <c r="AL61" i="7074" s="1"/>
  <c r="AM61" i="7074" s="1"/>
  <c r="AO61" i="7074" s="1"/>
  <c r="AG56" i="7074"/>
  <c r="AH56" i="7074" s="1"/>
  <c r="AI56" i="7074" s="1"/>
  <c r="AJ56" i="7074" s="1"/>
  <c r="AK56" i="7074" s="1"/>
  <c r="AL56" i="7074" s="1"/>
  <c r="AM56" i="7074" s="1"/>
  <c r="AO56" i="7074" s="1"/>
  <c r="N72" i="7074"/>
  <c r="O72" i="7074" s="1"/>
  <c r="P72" i="7074" s="1"/>
  <c r="Q72" i="7074" s="1"/>
  <c r="R72" i="7074" s="1"/>
  <c r="S72" i="7074" s="1"/>
  <c r="T72" i="7074" s="1"/>
  <c r="U72" i="7074" s="1"/>
  <c r="V72" i="7074" s="1"/>
  <c r="W72" i="7074" s="1"/>
  <c r="X72" i="7074" s="1"/>
  <c r="Y72" i="7074" s="1"/>
  <c r="Z72" i="7074" s="1"/>
  <c r="AA72" i="7074" s="1"/>
  <c r="AB72" i="7074" s="1"/>
  <c r="AC72" i="7074" s="1"/>
  <c r="AD72" i="7074" s="1"/>
  <c r="AE72" i="7074" s="1"/>
  <c r="AF72" i="7074" s="1"/>
  <c r="AG72" i="7074" s="1"/>
  <c r="AH72" i="7074" s="1"/>
  <c r="AI72" i="7074" s="1"/>
  <c r="AJ72" i="7074" s="1"/>
  <c r="AK72" i="7074" s="1"/>
  <c r="AL72" i="7074" s="1"/>
  <c r="AM72" i="7074" s="1"/>
  <c r="AO72" i="7074" s="1"/>
  <c r="AG54" i="7074"/>
  <c r="AH54" i="7074" s="1"/>
  <c r="AI54" i="7074" s="1"/>
  <c r="Q34" i="7078"/>
  <c r="R34" i="7078" s="1"/>
  <c r="S34" i="7078" s="1"/>
  <c r="T34" i="7078" s="1"/>
  <c r="U34" i="7078" s="1"/>
  <c r="V34" i="7078" s="1"/>
  <c r="W34" i="7078" s="1"/>
  <c r="X34" i="7078" s="1"/>
  <c r="Y34" i="7078" s="1"/>
  <c r="Z34" i="7078" s="1"/>
  <c r="AA34" i="7078" s="1"/>
  <c r="AB34" i="7078" s="1"/>
  <c r="AC34" i="7078" s="1"/>
  <c r="AD34" i="7078" s="1"/>
  <c r="AE34" i="7078" s="1"/>
  <c r="AF34" i="7078" s="1"/>
  <c r="AG34" i="7078" s="1"/>
  <c r="AH34" i="7078" s="1"/>
  <c r="AI34" i="7078" s="1"/>
  <c r="AJ34" i="7078" s="1"/>
  <c r="AK34" i="7078" s="1"/>
  <c r="AL34" i="7078" s="1"/>
  <c r="AM34" i="7078" s="1"/>
  <c r="Q33" i="7077"/>
  <c r="R33" i="7077" s="1"/>
  <c r="S33" i="7077" s="1"/>
  <c r="T33" i="7077" s="1"/>
  <c r="U33" i="7077" s="1"/>
  <c r="V33" i="7077" s="1"/>
  <c r="W33" i="7077" s="1"/>
  <c r="X33" i="7077" s="1"/>
  <c r="Y33" i="7077" s="1"/>
  <c r="Z33" i="7077" s="1"/>
  <c r="AA33" i="7077" s="1"/>
  <c r="AB33" i="7077" s="1"/>
  <c r="AC33" i="7077" s="1"/>
  <c r="AD33" i="7077" s="1"/>
  <c r="AE33" i="7077" s="1"/>
  <c r="AF33" i="7077" s="1"/>
  <c r="AG33" i="7077" s="1"/>
  <c r="AH33" i="7077" s="1"/>
  <c r="AI33" i="7077" s="1"/>
  <c r="AJ33" i="7077" s="1"/>
  <c r="AK33" i="7077" s="1"/>
  <c r="AL33" i="7077" s="1"/>
  <c r="AM33" i="7077" s="1"/>
  <c r="Y62" i="7077"/>
  <c r="Z62" i="7077" s="1"/>
  <c r="AA62" i="7077" s="1"/>
  <c r="AB62" i="7077" s="1"/>
  <c r="AC62" i="7077" s="1"/>
  <c r="AD62" i="7077" s="1"/>
  <c r="AE62" i="7077" s="1"/>
  <c r="AF62" i="7077" s="1"/>
  <c r="AG62" i="7077" s="1"/>
  <c r="AH62" i="7077" s="1"/>
  <c r="AI62" i="7077" s="1"/>
  <c r="AJ62" i="7077" s="1"/>
  <c r="AK62" i="7077" s="1"/>
  <c r="AL62" i="7077" s="1"/>
  <c r="AM62" i="7077" s="1"/>
  <c r="R70" i="7077"/>
  <c r="S70" i="7077" s="1"/>
  <c r="T70" i="7077" s="1"/>
  <c r="U70" i="7077" s="1"/>
  <c r="V70" i="7077" s="1"/>
  <c r="W70" i="7077" s="1"/>
  <c r="X70" i="7077" s="1"/>
  <c r="Y70" i="7077" s="1"/>
  <c r="Z70" i="7077" s="1"/>
  <c r="AA70" i="7077" s="1"/>
  <c r="AB70" i="7077" s="1"/>
  <c r="AC70" i="7077" s="1"/>
  <c r="AD70" i="7077" s="1"/>
  <c r="AE70" i="7077" s="1"/>
  <c r="AF70" i="7077" s="1"/>
  <c r="AG70" i="7077" s="1"/>
  <c r="AH70" i="7077" s="1"/>
  <c r="AI70" i="7077" s="1"/>
  <c r="AJ70" i="7077" s="1"/>
  <c r="AK70" i="7077" s="1"/>
  <c r="AL70" i="7077" s="1"/>
  <c r="AM70" i="7077" s="1"/>
  <c r="J78" i="7077"/>
  <c r="K78" i="7077" s="1"/>
  <c r="AH52" i="7077"/>
  <c r="AI52" i="7077" s="1"/>
  <c r="AJ52" i="7077" s="1"/>
  <c r="AK52" i="7077" s="1"/>
  <c r="AL52" i="7077" s="1"/>
  <c r="AM52" i="7077" s="1"/>
  <c r="J76" i="7077"/>
  <c r="J75" i="7077"/>
  <c r="K75" i="7077" s="1"/>
  <c r="L75" i="7077" s="1"/>
  <c r="M75" i="7077" s="1"/>
  <c r="N75" i="7077" s="1"/>
  <c r="O75" i="7077" s="1"/>
  <c r="P75" i="7077" s="1"/>
  <c r="Q75" i="7077" s="1"/>
  <c r="R75" i="7077" s="1"/>
  <c r="S75" i="7077" s="1"/>
  <c r="T75" i="7077" s="1"/>
  <c r="U75" i="7077" s="1"/>
  <c r="V75" i="7077" s="1"/>
  <c r="W75" i="7077" s="1"/>
  <c r="X75" i="7077" s="1"/>
  <c r="Y75" i="7077" s="1"/>
  <c r="Z75" i="7077" s="1"/>
  <c r="AA75" i="7077" s="1"/>
  <c r="AB75" i="7077" s="1"/>
  <c r="AC75" i="7077" s="1"/>
  <c r="AD75" i="7077" s="1"/>
  <c r="AE75" i="7077" s="1"/>
  <c r="AF75" i="7077" s="1"/>
  <c r="AG75" i="7077" s="1"/>
  <c r="AH75" i="7077" s="1"/>
  <c r="AI75" i="7077" s="1"/>
  <c r="AJ75" i="7077" s="1"/>
  <c r="AK75" i="7077" s="1"/>
  <c r="AL75" i="7077" s="1"/>
  <c r="AM75" i="7077" s="1"/>
  <c r="P32" i="7077"/>
  <c r="P31" i="7077"/>
  <c r="W62" i="7078"/>
  <c r="X62" i="7078" s="1"/>
  <c r="Y62" i="7078" s="1"/>
  <c r="Z62" i="7078" s="1"/>
  <c r="AA62" i="7078" s="1"/>
  <c r="AB62" i="7078" s="1"/>
  <c r="AC62" i="7078" s="1"/>
  <c r="AD62" i="7078" s="1"/>
  <c r="AE62" i="7078" s="1"/>
  <c r="AF62" i="7078" s="1"/>
  <c r="AG62" i="7078" s="1"/>
  <c r="AH62" i="7078" s="1"/>
  <c r="AI62" i="7078" s="1"/>
  <c r="AJ62" i="7078" s="1"/>
  <c r="AK62" i="7078" s="1"/>
  <c r="AL62" i="7078" s="1"/>
  <c r="AM62" i="7078" s="1"/>
  <c r="N71" i="7078"/>
  <c r="O71" i="7078" s="1"/>
  <c r="V26" i="7078"/>
  <c r="W26" i="7078" s="1"/>
  <c r="X26" i="7078" s="1"/>
  <c r="Y26" i="7078" s="1"/>
  <c r="Z26" i="7078" s="1"/>
  <c r="AA26" i="7078" s="1"/>
  <c r="AB26" i="7078" s="1"/>
  <c r="AC26" i="7078" s="1"/>
  <c r="AD26" i="7078" s="1"/>
  <c r="AE26" i="7078" s="1"/>
  <c r="AF26" i="7078" s="1"/>
  <c r="AG26" i="7078" s="1"/>
  <c r="AH26" i="7078" s="1"/>
  <c r="AI26" i="7078" s="1"/>
  <c r="AJ26" i="7078" s="1"/>
  <c r="AK26" i="7078" s="1"/>
  <c r="AL26" i="7078" s="1"/>
  <c r="AM26" i="7078" s="1"/>
  <c r="I38" i="7078"/>
  <c r="AJ11" i="7078"/>
  <c r="AF15" i="7067"/>
  <c r="AG15" i="7067" s="1"/>
  <c r="AH15" i="7067" s="1"/>
  <c r="AI15" i="7067" s="1"/>
  <c r="AJ15" i="7067" s="1"/>
  <c r="AK15" i="7067" s="1"/>
  <c r="AL15" i="7067" s="1"/>
  <c r="AM15" i="7067" s="1"/>
  <c r="AI10" i="7067"/>
  <c r="AJ10" i="7067" s="1"/>
  <c r="AK10" i="7067" s="1"/>
  <c r="AL10" i="7067" s="1"/>
  <c r="AM10" i="7067" s="1"/>
  <c r="E80" i="7068"/>
  <c r="F80" i="7068" s="1"/>
  <c r="G80" i="7068" s="1"/>
  <c r="H80" i="7068" s="1"/>
  <c r="I80" i="7068" s="1"/>
  <c r="N71" i="7068"/>
  <c r="O71" i="7068" s="1"/>
  <c r="P71" i="7068" s="1"/>
  <c r="Q71" i="7068" s="1"/>
  <c r="R71" i="7068" s="1"/>
  <c r="S71" i="7068" s="1"/>
  <c r="T71" i="7068" s="1"/>
  <c r="U71" i="7068" s="1"/>
  <c r="V71" i="7068" s="1"/>
  <c r="W71" i="7068" s="1"/>
  <c r="X71" i="7068" s="1"/>
  <c r="Y71" i="7068" s="1"/>
  <c r="Z71" i="7068" s="1"/>
  <c r="AA71" i="7068" s="1"/>
  <c r="AB71" i="7068" s="1"/>
  <c r="AC71" i="7068" s="1"/>
  <c r="AD71" i="7068" s="1"/>
  <c r="AE71" i="7068" s="1"/>
  <c r="AF71" i="7068" s="1"/>
  <c r="AG71" i="7068" s="1"/>
  <c r="AH71" i="7068" s="1"/>
  <c r="AI71" i="7068" s="1"/>
  <c r="AJ71" i="7068" s="1"/>
  <c r="AK71" i="7068" s="1"/>
  <c r="AL71" i="7068" s="1"/>
  <c r="AM71" i="7068" s="1"/>
  <c r="K76" i="7069"/>
  <c r="L76" i="7069" s="1"/>
  <c r="M76" i="7069" s="1"/>
  <c r="N76" i="7069" s="1"/>
  <c r="O76" i="7069" s="1"/>
  <c r="P76" i="7069" s="1"/>
  <c r="Q76" i="7069" s="1"/>
  <c r="R76" i="7069" s="1"/>
  <c r="S76" i="7069" s="1"/>
  <c r="T76" i="7069" s="1"/>
  <c r="U76" i="7069" s="1"/>
  <c r="V76" i="7069" s="1"/>
  <c r="W76" i="7069" s="1"/>
  <c r="X76" i="7069" s="1"/>
  <c r="Y76" i="7069" s="1"/>
  <c r="Z76" i="7069" s="1"/>
  <c r="AA76" i="7069" s="1"/>
  <c r="AB76" i="7069" s="1"/>
  <c r="AC76" i="7069" s="1"/>
  <c r="AD76" i="7069" s="1"/>
  <c r="AE76" i="7069" s="1"/>
  <c r="AF76" i="7069" s="1"/>
  <c r="AG76" i="7069" s="1"/>
  <c r="AH76" i="7069" s="1"/>
  <c r="AI76" i="7069" s="1"/>
  <c r="AJ76" i="7069" s="1"/>
  <c r="AK76" i="7069" s="1"/>
  <c r="AL76" i="7069" s="1"/>
  <c r="AM76" i="7069" s="1"/>
  <c r="G80" i="7069"/>
  <c r="Q29" i="7070"/>
  <c r="R29" i="7070" s="1"/>
  <c r="S29" i="7070" s="1"/>
  <c r="T29" i="7070" s="1"/>
  <c r="U29" i="7070" s="1"/>
  <c r="V29" i="7070" s="1"/>
  <c r="W29" i="7070" s="1"/>
  <c r="X29" i="7070" s="1"/>
  <c r="Y29" i="7070" s="1"/>
  <c r="Z29" i="7070" s="1"/>
  <c r="AA29" i="7070" s="1"/>
  <c r="AB29" i="7070" s="1"/>
  <c r="AC29" i="7070" s="1"/>
  <c r="AD29" i="7070" s="1"/>
  <c r="AE29" i="7070" s="1"/>
  <c r="AF29" i="7070" s="1"/>
  <c r="AG29" i="7070" s="1"/>
  <c r="AH29" i="7070" s="1"/>
  <c r="AI29" i="7070" s="1"/>
  <c r="AJ29" i="7070" s="1"/>
  <c r="AK29" i="7070" s="1"/>
  <c r="AL29" i="7070" s="1"/>
  <c r="AM29" i="7070" s="1"/>
  <c r="P28" i="7071"/>
  <c r="Q28" i="7071" s="1"/>
  <c r="R28" i="7071" s="1"/>
  <c r="S28" i="7071" s="1"/>
  <c r="T28" i="7071" s="1"/>
  <c r="U28" i="7071" s="1"/>
  <c r="V28" i="7071" s="1"/>
  <c r="W28" i="7071" s="1"/>
  <c r="X28" i="7071" s="1"/>
  <c r="Y28" i="7071" s="1"/>
  <c r="Z28" i="7071" s="1"/>
  <c r="AA28" i="7071" s="1"/>
  <c r="AB28" i="7071" s="1"/>
  <c r="AC28" i="7071" s="1"/>
  <c r="AD28" i="7071" s="1"/>
  <c r="AE28" i="7071" s="1"/>
  <c r="AF28" i="7071" s="1"/>
  <c r="AG28" i="7071" s="1"/>
  <c r="P29" i="7071"/>
  <c r="Q29" i="7071" s="1"/>
  <c r="R29" i="7071" s="1"/>
  <c r="S29" i="7071" s="1"/>
  <c r="T29" i="7071" s="1"/>
  <c r="U29" i="7071" s="1"/>
  <c r="V29" i="7071" s="1"/>
  <c r="W29" i="7071" s="1"/>
  <c r="X29" i="7071" s="1"/>
  <c r="Y29" i="7071" s="1"/>
  <c r="Z29" i="7071" s="1"/>
  <c r="AA29" i="7071" s="1"/>
  <c r="AB29" i="7071" s="1"/>
  <c r="AC29" i="7071" s="1"/>
  <c r="AD29" i="7071" s="1"/>
  <c r="AE29" i="7071" s="1"/>
  <c r="AF29" i="7071" s="1"/>
  <c r="AG29" i="7071" s="1"/>
  <c r="AH29" i="7071" s="1"/>
  <c r="AI29" i="7071" s="1"/>
  <c r="AJ29" i="7071" s="1"/>
  <c r="AK29" i="7071" s="1"/>
  <c r="AL29" i="7071" s="1"/>
  <c r="AM29" i="7071" s="1"/>
  <c r="AO29" i="7071" s="1"/>
  <c r="AA17" i="7071"/>
  <c r="AB17" i="7071" s="1"/>
  <c r="AC17" i="7071" s="1"/>
  <c r="AD17" i="7071" s="1"/>
  <c r="AE17" i="7071" s="1"/>
  <c r="AF17" i="7071" s="1"/>
  <c r="AG17" i="7071" s="1"/>
  <c r="AA18" i="7071"/>
  <c r="AB18" i="7071" s="1"/>
  <c r="AC18" i="7071" s="1"/>
  <c r="AD18" i="7071" s="1"/>
  <c r="AE18" i="7071" s="1"/>
  <c r="AF18" i="7071" s="1"/>
  <c r="AG18" i="7071" s="1"/>
  <c r="G39" i="7071"/>
  <c r="H39" i="7071" s="1"/>
  <c r="I39" i="7071" s="1"/>
  <c r="J39" i="7071" s="1"/>
  <c r="K39" i="7071" s="1"/>
  <c r="L39" i="7071" s="1"/>
  <c r="M39" i="7071" s="1"/>
  <c r="N39" i="7071" s="1"/>
  <c r="O39" i="7071" s="1"/>
  <c r="P39" i="7071" s="1"/>
  <c r="Q39" i="7071" s="1"/>
  <c r="R39" i="7071" s="1"/>
  <c r="S39" i="7071" s="1"/>
  <c r="T39" i="7071" s="1"/>
  <c r="U39" i="7071" s="1"/>
  <c r="V39" i="7071" s="1"/>
  <c r="W39" i="7071" s="1"/>
  <c r="X39" i="7071" s="1"/>
  <c r="Y39" i="7071" s="1"/>
  <c r="Z39" i="7071" s="1"/>
  <c r="AA39" i="7071" s="1"/>
  <c r="AB39" i="7071" s="1"/>
  <c r="AC39" i="7071" s="1"/>
  <c r="AD39" i="7071" s="1"/>
  <c r="AE39" i="7071" s="1"/>
  <c r="AF39" i="7071" s="1"/>
  <c r="AG39" i="7071" s="1"/>
  <c r="G38" i="7071"/>
  <c r="H38" i="7071" s="1"/>
  <c r="I38" i="7071" s="1"/>
  <c r="J38" i="7071" s="1"/>
  <c r="K38" i="7071" s="1"/>
  <c r="L38" i="7071" s="1"/>
  <c r="M38" i="7071" s="1"/>
  <c r="N38" i="7071" s="1"/>
  <c r="O38" i="7071" s="1"/>
  <c r="P38" i="7071" s="1"/>
  <c r="Q38" i="7071" s="1"/>
  <c r="R38" i="7071" s="1"/>
  <c r="S38" i="7071" s="1"/>
  <c r="T38" i="7071" s="1"/>
  <c r="U38" i="7071" s="1"/>
  <c r="V38" i="7071" s="1"/>
  <c r="W38" i="7071" s="1"/>
  <c r="X38" i="7071" s="1"/>
  <c r="Y38" i="7071" s="1"/>
  <c r="Z38" i="7071" s="1"/>
  <c r="AA38" i="7071" s="1"/>
  <c r="AB38" i="7071" s="1"/>
  <c r="AC38" i="7071" s="1"/>
  <c r="AD38" i="7071" s="1"/>
  <c r="AE38" i="7071" s="1"/>
  <c r="AF38" i="7071" s="1"/>
  <c r="AG38" i="7071" s="1"/>
  <c r="G37" i="7071"/>
  <c r="H37" i="7071" s="1"/>
  <c r="I37" i="7071" s="1"/>
  <c r="J37" i="7071" s="1"/>
  <c r="K37" i="7071" s="1"/>
  <c r="L37" i="7071" s="1"/>
  <c r="M37" i="7071" s="1"/>
  <c r="N37" i="7071" s="1"/>
  <c r="O37" i="7071" s="1"/>
  <c r="P37" i="7071" s="1"/>
  <c r="Q37" i="7071" s="1"/>
  <c r="R37" i="7071" s="1"/>
  <c r="S37" i="7071" s="1"/>
  <c r="T37" i="7071" s="1"/>
  <c r="U37" i="7071" s="1"/>
  <c r="V37" i="7071" s="1"/>
  <c r="W37" i="7071" s="1"/>
  <c r="X37" i="7071" s="1"/>
  <c r="Y37" i="7071" s="1"/>
  <c r="Z37" i="7071" s="1"/>
  <c r="AA37" i="7071" s="1"/>
  <c r="AB37" i="7071" s="1"/>
  <c r="AC37" i="7071" s="1"/>
  <c r="AD37" i="7071" s="1"/>
  <c r="AE37" i="7071" s="1"/>
  <c r="AF37" i="7071" s="1"/>
  <c r="AG37" i="7071" s="1"/>
  <c r="G40" i="7071"/>
  <c r="H40" i="7071" s="1"/>
  <c r="I40" i="7071" s="1"/>
  <c r="J40" i="7071" s="1"/>
  <c r="K40" i="7071" s="1"/>
  <c r="L40" i="7071" s="1"/>
  <c r="M40" i="7071" s="1"/>
  <c r="N40" i="7071" s="1"/>
  <c r="O40" i="7071" s="1"/>
  <c r="P40" i="7071" s="1"/>
  <c r="Q40" i="7071" s="1"/>
  <c r="R40" i="7071" s="1"/>
  <c r="S40" i="7071" s="1"/>
  <c r="T40" i="7071" s="1"/>
  <c r="U40" i="7071" s="1"/>
  <c r="V40" i="7071" s="1"/>
  <c r="W40" i="7071" s="1"/>
  <c r="X40" i="7071" s="1"/>
  <c r="Y40" i="7071" s="1"/>
  <c r="Z40" i="7071" s="1"/>
  <c r="AA40" i="7071" s="1"/>
  <c r="AB40" i="7071" s="1"/>
  <c r="AC40" i="7071" s="1"/>
  <c r="AD40" i="7071" s="1"/>
  <c r="AE40" i="7071" s="1"/>
  <c r="AF40" i="7071" s="1"/>
  <c r="AG40" i="7071" s="1"/>
  <c r="K33" i="7072"/>
  <c r="K34" i="7072"/>
  <c r="N31" i="7070"/>
  <c r="O31" i="7070" s="1"/>
  <c r="N30" i="7070"/>
  <c r="O30" i="7070" s="1"/>
  <c r="W23" i="7071"/>
  <c r="X23" i="7071" s="1"/>
  <c r="Y23" i="7071" s="1"/>
  <c r="Z23" i="7071" s="1"/>
  <c r="AA23" i="7071" s="1"/>
  <c r="AB23" i="7071" s="1"/>
  <c r="AC23" i="7071" s="1"/>
  <c r="AD23" i="7071" s="1"/>
  <c r="AE23" i="7071" s="1"/>
  <c r="AF23" i="7071" s="1"/>
  <c r="AG23" i="7071" s="1"/>
  <c r="Z20" i="7060"/>
  <c r="AA20" i="7072"/>
  <c r="AB20" i="7072" s="1"/>
  <c r="AC20" i="7072" s="1"/>
  <c r="AD20" i="7072" s="1"/>
  <c r="AE20" i="7072" s="1"/>
  <c r="AF20" i="7072" s="1"/>
  <c r="AG20" i="7072" s="1"/>
  <c r="AH20" i="7072" s="1"/>
  <c r="AI20" i="7072" s="1"/>
  <c r="AJ20" i="7072" s="1"/>
  <c r="AK20" i="7072" s="1"/>
  <c r="AL20" i="7072" s="1"/>
  <c r="AM20" i="7072" s="1"/>
  <c r="AO20" i="7072" s="1"/>
  <c r="AI75" i="7076"/>
  <c r="AJ75" i="7076" s="1"/>
  <c r="AK75" i="7076" s="1"/>
  <c r="AL75" i="7076" s="1"/>
  <c r="AM75" i="7076" s="1"/>
  <c r="AI52" i="7076"/>
  <c r="AJ52" i="7076" s="1"/>
  <c r="AK52" i="7076" s="1"/>
  <c r="AL52" i="7076" s="1"/>
  <c r="AM52" i="7076" s="1"/>
  <c r="M73" i="7060"/>
  <c r="AI64" i="7076"/>
  <c r="AJ64" i="7076" s="1"/>
  <c r="AK64" i="7076" s="1"/>
  <c r="AL64" i="7076" s="1"/>
  <c r="AM64" i="7076" s="1"/>
  <c r="AE18" i="7062"/>
  <c r="J39" i="7060"/>
  <c r="AL51" i="7060"/>
  <c r="AM51" i="7060" s="1"/>
  <c r="AO51" i="7060" s="1"/>
  <c r="AC57" i="7059"/>
  <c r="P30" i="7071"/>
  <c r="Q30" i="7071" s="1"/>
  <c r="R30" i="7071" s="1"/>
  <c r="S30" i="7071" s="1"/>
  <c r="T30" i="7071" s="1"/>
  <c r="U30" i="7071" s="1"/>
  <c r="V30" i="7071" s="1"/>
  <c r="W30" i="7071" s="1"/>
  <c r="X30" i="7071" s="1"/>
  <c r="Y30" i="7071" s="1"/>
  <c r="Z30" i="7071" s="1"/>
  <c r="AA30" i="7071" s="1"/>
  <c r="AB30" i="7071" s="1"/>
  <c r="AC30" i="7071" s="1"/>
  <c r="AD30" i="7071" s="1"/>
  <c r="AE30" i="7071" s="1"/>
  <c r="AF30" i="7071" s="1"/>
  <c r="AG30" i="7071" s="1"/>
  <c r="AI56" i="7076"/>
  <c r="AJ56" i="7076" s="1"/>
  <c r="AK56" i="7076" s="1"/>
  <c r="AL56" i="7076" s="1"/>
  <c r="AM56" i="7076" s="1"/>
  <c r="AI77" i="7076"/>
  <c r="AJ77" i="7076" s="1"/>
  <c r="AK77" i="7076" s="1"/>
  <c r="AL77" i="7076" s="1"/>
  <c r="AM77" i="7076" s="1"/>
  <c r="N32" i="7059"/>
  <c r="V66" i="7060"/>
  <c r="AI57" i="7076"/>
  <c r="AJ57" i="7076" s="1"/>
  <c r="AK57" i="7076" s="1"/>
  <c r="AL57" i="7076" s="1"/>
  <c r="AM57" i="7076" s="1"/>
  <c r="AI67" i="7076"/>
  <c r="AJ67" i="7076" s="1"/>
  <c r="AK67" i="7076" s="1"/>
  <c r="AL67" i="7076" s="1"/>
  <c r="AM67" i="7076" s="1"/>
  <c r="AI71" i="7076"/>
  <c r="AJ71" i="7076" s="1"/>
  <c r="AK71" i="7076" s="1"/>
  <c r="AL71" i="7076" s="1"/>
  <c r="AM71" i="7076" s="1"/>
  <c r="AI72" i="7076"/>
  <c r="AJ72" i="7076" s="1"/>
  <c r="AK72" i="7076" s="1"/>
  <c r="AL72" i="7076" s="1"/>
  <c r="AM72" i="7076" s="1"/>
  <c r="AI41" i="7074"/>
  <c r="AJ41" i="7074" s="1"/>
  <c r="AK41" i="7074" s="1"/>
  <c r="AL41" i="7074" s="1"/>
  <c r="AM41" i="7074" s="1"/>
  <c r="AO41" i="7074" s="1"/>
  <c r="W22" i="7067"/>
  <c r="O30" i="7067"/>
  <c r="P30" i="7067" s="1"/>
  <c r="Q30" i="7067" s="1"/>
  <c r="R30" i="7067" s="1"/>
  <c r="G38" i="7067"/>
  <c r="H38" i="7067" s="1"/>
  <c r="I38" i="7067" s="1"/>
  <c r="J38" i="7067" s="1"/>
  <c r="V23" i="7067"/>
  <c r="W23" i="7067" s="1"/>
  <c r="N31" i="7067"/>
  <c r="O31" i="7067" s="1"/>
  <c r="P31" i="7067" s="1"/>
  <c r="Q31" i="7067" s="1"/>
  <c r="R31" i="7067" s="1"/>
  <c r="F39" i="7067"/>
  <c r="G39" i="7067" s="1"/>
  <c r="H39" i="7067" s="1"/>
  <c r="I39" i="7067" s="1"/>
  <c r="J39" i="7067" s="1"/>
  <c r="K79" i="7069"/>
  <c r="L79" i="7069" s="1"/>
  <c r="M79" i="7069" s="1"/>
  <c r="N79" i="7069" s="1"/>
  <c r="O79" i="7069" s="1"/>
  <c r="P79" i="7069" s="1"/>
  <c r="Q79" i="7069" s="1"/>
  <c r="R79" i="7069" s="1"/>
  <c r="S79" i="7069" s="1"/>
  <c r="T79" i="7069" s="1"/>
  <c r="U79" i="7069" s="1"/>
  <c r="V79" i="7069" s="1"/>
  <c r="W79" i="7069" s="1"/>
  <c r="X79" i="7069" s="1"/>
  <c r="Y79" i="7069" s="1"/>
  <c r="Z79" i="7069" s="1"/>
  <c r="AA79" i="7069" s="1"/>
  <c r="AB79" i="7069" s="1"/>
  <c r="AC79" i="7069" s="1"/>
  <c r="AD79" i="7069" s="1"/>
  <c r="AE79" i="7069" s="1"/>
  <c r="AF79" i="7069" s="1"/>
  <c r="AG79" i="7069" s="1"/>
  <c r="AH79" i="7069" s="1"/>
  <c r="AI79" i="7069" s="1"/>
  <c r="AJ79" i="7069" s="1"/>
  <c r="AK79" i="7069" s="1"/>
  <c r="AL79" i="7069" s="1"/>
  <c r="AM79" i="7069" s="1"/>
  <c r="N70" i="7071"/>
  <c r="O70" i="7071" s="1"/>
  <c r="P70" i="7071" s="1"/>
  <c r="N71" i="7071"/>
  <c r="O71" i="7071" s="1"/>
  <c r="P71" i="7071" s="1"/>
  <c r="AC55" i="7072"/>
  <c r="AC56" i="7072"/>
  <c r="AL8" i="7062"/>
  <c r="AM8" i="7062" s="1"/>
  <c r="R68" i="7061"/>
  <c r="H38" i="7060"/>
  <c r="G41" i="7071"/>
  <c r="H41" i="7071" s="1"/>
  <c r="I41" i="7071" s="1"/>
  <c r="J41" i="7071" s="1"/>
  <c r="K41" i="7071" s="1"/>
  <c r="L41" i="7071" s="1"/>
  <c r="M41" i="7071" s="1"/>
  <c r="N41" i="7071" s="1"/>
  <c r="O41" i="7071" s="1"/>
  <c r="P41" i="7071" s="1"/>
  <c r="Q41" i="7071" s="1"/>
  <c r="R41" i="7071" s="1"/>
  <c r="S41" i="7071" s="1"/>
  <c r="T41" i="7071" s="1"/>
  <c r="U41" i="7071" s="1"/>
  <c r="V41" i="7071" s="1"/>
  <c r="W41" i="7071" s="1"/>
  <c r="X41" i="7071" s="1"/>
  <c r="Y41" i="7071" s="1"/>
  <c r="Z41" i="7071" s="1"/>
  <c r="AA41" i="7071" s="1"/>
  <c r="AB41" i="7071" s="1"/>
  <c r="AC41" i="7071" s="1"/>
  <c r="AD41" i="7071" s="1"/>
  <c r="AE41" i="7071" s="1"/>
  <c r="AF41" i="7071" s="1"/>
  <c r="AG41" i="7071" s="1"/>
  <c r="N74" i="7071"/>
  <c r="O74" i="7071" s="1"/>
  <c r="P74" i="7071" s="1"/>
  <c r="U65" i="7060"/>
  <c r="N73" i="7071"/>
  <c r="O73" i="7071" s="1"/>
  <c r="P73" i="7071" s="1"/>
  <c r="AA20" i="7071"/>
  <c r="AB20" i="7071" s="1"/>
  <c r="AC20" i="7071" s="1"/>
  <c r="AD20" i="7071" s="1"/>
  <c r="AE20" i="7071" s="1"/>
  <c r="AF20" i="7071" s="1"/>
  <c r="AG20" i="7071" s="1"/>
  <c r="K35" i="7071"/>
  <c r="L35" i="7071" s="1"/>
  <c r="M35" i="7071" s="1"/>
  <c r="N35" i="7071" s="1"/>
  <c r="O35" i="7071" s="1"/>
  <c r="P35" i="7071" s="1"/>
  <c r="Q35" i="7071" s="1"/>
  <c r="R35" i="7071" s="1"/>
  <c r="S35" i="7071" s="1"/>
  <c r="T35" i="7071" s="1"/>
  <c r="U35" i="7071" s="1"/>
  <c r="V35" i="7071" s="1"/>
  <c r="W35" i="7071" s="1"/>
  <c r="X35" i="7071" s="1"/>
  <c r="Y35" i="7071" s="1"/>
  <c r="Z35" i="7071" s="1"/>
  <c r="AA35" i="7071" s="1"/>
  <c r="AB35" i="7071" s="1"/>
  <c r="AC35" i="7071" s="1"/>
  <c r="AD35" i="7071" s="1"/>
  <c r="AE35" i="7071" s="1"/>
  <c r="AF35" i="7071" s="1"/>
  <c r="AG35" i="7071" s="1"/>
  <c r="N76" i="7071"/>
  <c r="O76" i="7071" s="1"/>
  <c r="P76" i="7071" s="1"/>
  <c r="U28" i="7060"/>
  <c r="W27" i="7060"/>
  <c r="AH53" i="7059"/>
  <c r="AI70" i="7076"/>
  <c r="AJ70" i="7076" s="1"/>
  <c r="AK70" i="7076" s="1"/>
  <c r="AL70" i="7076" s="1"/>
  <c r="AM70" i="7076" s="1"/>
  <c r="P31" i="7071"/>
  <c r="Q31" i="7071" s="1"/>
  <c r="R31" i="7071" s="1"/>
  <c r="S31" i="7071" s="1"/>
  <c r="T31" i="7071" s="1"/>
  <c r="U31" i="7071" s="1"/>
  <c r="V31" i="7071" s="1"/>
  <c r="W31" i="7071" s="1"/>
  <c r="X31" i="7071" s="1"/>
  <c r="Y31" i="7071" s="1"/>
  <c r="Z31" i="7071" s="1"/>
  <c r="AA31" i="7071" s="1"/>
  <c r="AB31" i="7071" s="1"/>
  <c r="AC31" i="7071" s="1"/>
  <c r="AD31" i="7071" s="1"/>
  <c r="AE31" i="7071" s="1"/>
  <c r="AF31" i="7071" s="1"/>
  <c r="AG31" i="7071" s="1"/>
  <c r="L34" i="7059"/>
  <c r="AL11" i="7061"/>
  <c r="AM11" i="7061" s="1"/>
  <c r="AI81" i="7076"/>
  <c r="AJ81" i="7076" s="1"/>
  <c r="AK81" i="7076" s="1"/>
  <c r="AL81" i="7076" s="1"/>
  <c r="AM81" i="7076" s="1"/>
  <c r="AI80" i="7076"/>
  <c r="AJ80" i="7076" s="1"/>
  <c r="AK80" i="7076" s="1"/>
  <c r="AL80" i="7076" s="1"/>
  <c r="AM80" i="7076" s="1"/>
  <c r="AI14" i="7060"/>
  <c r="AJ15" i="7062"/>
  <c r="AL51" i="7061"/>
  <c r="AM51" i="7061" s="1"/>
  <c r="L40" i="7070"/>
  <c r="M40" i="7070" s="1"/>
  <c r="N40" i="7070" s="1"/>
  <c r="O40" i="7070" s="1"/>
  <c r="P40" i="7070" s="1"/>
  <c r="Q40" i="7070" s="1"/>
  <c r="R40" i="7070" s="1"/>
  <c r="S40" i="7070" s="1"/>
  <c r="T40" i="7070" s="1"/>
  <c r="U40" i="7070" s="1"/>
  <c r="V40" i="7070" s="1"/>
  <c r="W40" i="7070" s="1"/>
  <c r="X40" i="7070" s="1"/>
  <c r="Y40" i="7070" s="1"/>
  <c r="Z40" i="7070" s="1"/>
  <c r="AA40" i="7070" s="1"/>
  <c r="AB40" i="7070" s="1"/>
  <c r="AC40" i="7070" s="1"/>
  <c r="AD40" i="7070" s="1"/>
  <c r="AE40" i="7070" s="1"/>
  <c r="AF40" i="7070" s="1"/>
  <c r="AG40" i="7070" s="1"/>
  <c r="AH40" i="7070" s="1"/>
  <c r="AI40" i="7070" s="1"/>
  <c r="AJ40" i="7070" s="1"/>
  <c r="AK40" i="7070" s="1"/>
  <c r="AL40" i="7070" s="1"/>
  <c r="AM40" i="7070" s="1"/>
  <c r="L32" i="7070"/>
  <c r="M32" i="7070" s="1"/>
  <c r="N32" i="7070" s="1"/>
  <c r="O32" i="7070" s="1"/>
  <c r="P32" i="7070" s="1"/>
  <c r="Q32" i="7070" s="1"/>
  <c r="R32" i="7070" s="1"/>
  <c r="S32" i="7070" s="1"/>
  <c r="T32" i="7070" s="1"/>
  <c r="U32" i="7070" s="1"/>
  <c r="V32" i="7070" s="1"/>
  <c r="W32" i="7070" s="1"/>
  <c r="X32" i="7070" s="1"/>
  <c r="Y32" i="7070" s="1"/>
  <c r="Z32" i="7070" s="1"/>
  <c r="AA32" i="7070" s="1"/>
  <c r="AB32" i="7070" s="1"/>
  <c r="AC32" i="7070" s="1"/>
  <c r="AD32" i="7070" s="1"/>
  <c r="AE32" i="7070" s="1"/>
  <c r="AF32" i="7070" s="1"/>
  <c r="AG32" i="7070" s="1"/>
  <c r="AH32" i="7070" s="1"/>
  <c r="AI32" i="7070" s="1"/>
  <c r="AJ32" i="7070" s="1"/>
  <c r="AK32" i="7070" s="1"/>
  <c r="AL32" i="7070" s="1"/>
  <c r="AM32" i="7070" s="1"/>
  <c r="Q78" i="7071"/>
  <c r="R78" i="7071" s="1"/>
  <c r="S78" i="7071" s="1"/>
  <c r="T78" i="7071" s="1"/>
  <c r="U78" i="7071" s="1"/>
  <c r="V78" i="7071" s="1"/>
  <c r="W78" i="7071" s="1"/>
  <c r="X78" i="7071" s="1"/>
  <c r="Y78" i="7071" s="1"/>
  <c r="Z78" i="7071" s="1"/>
  <c r="AA78" i="7071" s="1"/>
  <c r="AB78" i="7071" s="1"/>
  <c r="AC78" i="7071" s="1"/>
  <c r="AD78" i="7071" s="1"/>
  <c r="AE78" i="7071" s="1"/>
  <c r="AF78" i="7071" s="1"/>
  <c r="AG78" i="7071" s="1"/>
  <c r="AH78" i="7071" s="1"/>
  <c r="AI78" i="7071" s="1"/>
  <c r="AJ78" i="7071" s="1"/>
  <c r="AK78" i="7071" s="1"/>
  <c r="AL78" i="7071" s="1"/>
  <c r="AM78" i="7071" s="1"/>
  <c r="AO78" i="7071" s="1"/>
  <c r="J39" i="7070"/>
  <c r="K39" i="7070" s="1"/>
  <c r="Z62" i="7072"/>
  <c r="AA62" i="7072" s="1"/>
  <c r="AB62" i="7072" s="1"/>
  <c r="AC62" i="7072" s="1"/>
  <c r="AD62" i="7072" s="1"/>
  <c r="AE62" i="7072" s="1"/>
  <c r="AF62" i="7072" s="1"/>
  <c r="AG62" i="7072" s="1"/>
  <c r="AH62" i="7072" s="1"/>
  <c r="AI62" i="7072" s="1"/>
  <c r="AJ62" i="7072" s="1"/>
  <c r="AK62" i="7072" s="1"/>
  <c r="AL62" i="7072" s="1"/>
  <c r="AM62" i="7072" s="1"/>
  <c r="AO62" i="7072" s="1"/>
  <c r="F79" i="7072"/>
  <c r="G79" i="7072" s="1"/>
  <c r="H79" i="7072" s="1"/>
  <c r="I79" i="7072" s="1"/>
  <c r="J79" i="7072" s="1"/>
  <c r="K79" i="7072" s="1"/>
  <c r="L79" i="7072" s="1"/>
  <c r="M79" i="7072" s="1"/>
  <c r="N79" i="7072" s="1"/>
  <c r="O79" i="7072" s="1"/>
  <c r="P79" i="7072" s="1"/>
  <c r="Q79" i="7072" s="1"/>
  <c r="R79" i="7072" s="1"/>
  <c r="S79" i="7072" s="1"/>
  <c r="T79" i="7072" s="1"/>
  <c r="U79" i="7072" s="1"/>
  <c r="L35" i="7072"/>
  <c r="M35" i="7072" s="1"/>
  <c r="N35" i="7072" s="1"/>
  <c r="O35" i="7072" s="1"/>
  <c r="P35" i="7072" s="1"/>
  <c r="Q35" i="7072" s="1"/>
  <c r="R35" i="7072" s="1"/>
  <c r="S35" i="7072" s="1"/>
  <c r="T35" i="7072" s="1"/>
  <c r="U35" i="7072" s="1"/>
  <c r="V35" i="7072" s="1"/>
  <c r="W35" i="7072" s="1"/>
  <c r="X35" i="7072" s="1"/>
  <c r="Y35" i="7072" s="1"/>
  <c r="Z35" i="7072" s="1"/>
  <c r="AA35" i="7072" s="1"/>
  <c r="AB35" i="7072" s="1"/>
  <c r="AC35" i="7072" s="1"/>
  <c r="AD35" i="7072" s="1"/>
  <c r="AE35" i="7072" s="1"/>
  <c r="AF35" i="7072" s="1"/>
  <c r="AG35" i="7072" s="1"/>
  <c r="AH35" i="7072" s="1"/>
  <c r="AI35" i="7072" s="1"/>
  <c r="AJ35" i="7072" s="1"/>
  <c r="AK35" i="7072" s="1"/>
  <c r="AL35" i="7072" s="1"/>
  <c r="AM35" i="7072" s="1"/>
  <c r="AO35" i="7072" s="1"/>
  <c r="AB26" i="7072"/>
  <c r="AC26" i="7072" s="1"/>
  <c r="AD26" i="7072" s="1"/>
  <c r="AE26" i="7072" s="1"/>
  <c r="AF26" i="7072" s="1"/>
  <c r="AG26" i="7072" s="1"/>
  <c r="AH26" i="7072" s="1"/>
  <c r="AI26" i="7072" s="1"/>
  <c r="AJ26" i="7072" s="1"/>
  <c r="AK26" i="7072" s="1"/>
  <c r="AL26" i="7072" s="1"/>
  <c r="AM26" i="7072" s="1"/>
  <c r="AO26" i="7072" s="1"/>
  <c r="D41" i="7072"/>
  <c r="E41" i="7072" s="1"/>
  <c r="F41" i="7072" s="1"/>
  <c r="G41" i="7072" s="1"/>
  <c r="H41" i="7072" s="1"/>
  <c r="I41" i="7072" s="1"/>
  <c r="J41" i="7072" s="1"/>
  <c r="K41" i="7072" s="1"/>
  <c r="L41" i="7072" s="1"/>
  <c r="M41" i="7072" s="1"/>
  <c r="N41" i="7072" s="1"/>
  <c r="O41" i="7072" s="1"/>
  <c r="P41" i="7072" s="1"/>
  <c r="Q41" i="7072" s="1"/>
  <c r="R41" i="7072" s="1"/>
  <c r="S41" i="7072" s="1"/>
  <c r="T41" i="7072" s="1"/>
  <c r="U41" i="7072" s="1"/>
  <c r="V41" i="7072" s="1"/>
  <c r="W41" i="7072" s="1"/>
  <c r="X41" i="7072" s="1"/>
  <c r="Y41" i="7072" s="1"/>
  <c r="Z41" i="7072" s="1"/>
  <c r="AA41" i="7072" s="1"/>
  <c r="AB41" i="7072" s="1"/>
  <c r="AC41" i="7072" s="1"/>
  <c r="AD41" i="7072" s="1"/>
  <c r="AE41" i="7072" s="1"/>
  <c r="AF41" i="7072" s="1"/>
  <c r="AG41" i="7072" s="1"/>
  <c r="AH41" i="7072" s="1"/>
  <c r="AI41" i="7072" s="1"/>
  <c r="AJ41" i="7072" s="1"/>
  <c r="AK41" i="7072" s="1"/>
  <c r="AL41" i="7072" s="1"/>
  <c r="AM41" i="7072" s="1"/>
  <c r="AO41" i="7072" s="1"/>
  <c r="R70" i="7073"/>
  <c r="S70" i="7073" s="1"/>
  <c r="T70" i="7073" s="1"/>
  <c r="U70" i="7073" s="1"/>
  <c r="V70" i="7073" s="1"/>
  <c r="W70" i="7073" s="1"/>
  <c r="X70" i="7073" s="1"/>
  <c r="Y70" i="7073" s="1"/>
  <c r="Z70" i="7073" s="1"/>
  <c r="AA70" i="7073" s="1"/>
  <c r="AB70" i="7073" s="1"/>
  <c r="AC70" i="7073" s="1"/>
  <c r="AB17" i="7072"/>
  <c r="AC17" i="7072" s="1"/>
  <c r="AD17" i="7072" s="1"/>
  <c r="AF16" i="7073"/>
  <c r="AG16" i="7073" s="1"/>
  <c r="AH16" i="7073" s="1"/>
  <c r="AI16" i="7073" s="1"/>
  <c r="AJ16" i="7073" s="1"/>
  <c r="AK16" i="7073" s="1"/>
  <c r="AL16" i="7073" s="1"/>
  <c r="AM16" i="7073" s="1"/>
  <c r="AO16" i="7073" s="1"/>
  <c r="O32" i="7073"/>
  <c r="P32" i="7073" s="1"/>
  <c r="Q32" i="7073" s="1"/>
  <c r="R32" i="7073" s="1"/>
  <c r="S32" i="7073" s="1"/>
  <c r="T32" i="7073" s="1"/>
  <c r="U32" i="7073" s="1"/>
  <c r="V32" i="7073" s="1"/>
  <c r="W32" i="7073" s="1"/>
  <c r="X32" i="7073" s="1"/>
  <c r="Y32" i="7073" s="1"/>
  <c r="Z32" i="7073" s="1"/>
  <c r="AA32" i="7073" s="1"/>
  <c r="AB32" i="7073" s="1"/>
  <c r="AC32" i="7073" s="1"/>
  <c r="AD32" i="7073" s="1"/>
  <c r="AE32" i="7073" s="1"/>
  <c r="AF32" i="7073" s="1"/>
  <c r="AG32" i="7073" s="1"/>
  <c r="AH32" i="7073" s="1"/>
  <c r="AI32" i="7073" s="1"/>
  <c r="AJ32" i="7073" s="1"/>
  <c r="AK32" i="7073" s="1"/>
  <c r="AL32" i="7073" s="1"/>
  <c r="AM32" i="7073" s="1"/>
  <c r="AO32" i="7073" s="1"/>
  <c r="Q68" i="7074"/>
  <c r="AI27" i="7074"/>
  <c r="AJ27" i="7074" s="1"/>
  <c r="AK27" i="7074" s="1"/>
  <c r="AL27" i="7074" s="1"/>
  <c r="AM27" i="7074" s="1"/>
  <c r="AO27" i="7074" s="1"/>
  <c r="L79" i="7077"/>
  <c r="M79" i="7077" s="1"/>
  <c r="N79" i="7077" s="1"/>
  <c r="O79" i="7077" s="1"/>
  <c r="P79" i="7077" s="1"/>
  <c r="Q79" i="7077" s="1"/>
  <c r="R79" i="7077" s="1"/>
  <c r="S79" i="7077" s="1"/>
  <c r="T79" i="7077" s="1"/>
  <c r="U79" i="7077" s="1"/>
  <c r="V79" i="7077" s="1"/>
  <c r="W79" i="7077" s="1"/>
  <c r="X79" i="7077" s="1"/>
  <c r="Y79" i="7077" s="1"/>
  <c r="Z79" i="7077" s="1"/>
  <c r="AA79" i="7077" s="1"/>
  <c r="AB79" i="7077" s="1"/>
  <c r="AC79" i="7077" s="1"/>
  <c r="AD79" i="7077" s="1"/>
  <c r="AE79" i="7077" s="1"/>
  <c r="AF79" i="7077" s="1"/>
  <c r="AG79" i="7077" s="1"/>
  <c r="AH79" i="7077" s="1"/>
  <c r="AI79" i="7077" s="1"/>
  <c r="AJ79" i="7077" s="1"/>
  <c r="AK79" i="7077" s="1"/>
  <c r="AL79" i="7077" s="1"/>
  <c r="AM79" i="7077" s="1"/>
  <c r="S27" i="7077"/>
  <c r="T27" i="7077" s="1"/>
  <c r="U27" i="7077" s="1"/>
  <c r="V27" i="7077" s="1"/>
  <c r="W27" i="7077" s="1"/>
  <c r="X27" i="7077" s="1"/>
  <c r="Y27" i="7077" s="1"/>
  <c r="Z27" i="7077" s="1"/>
  <c r="AA27" i="7077" s="1"/>
  <c r="AB27" i="7077" s="1"/>
  <c r="AC27" i="7077" s="1"/>
  <c r="AD27" i="7077" s="1"/>
  <c r="AE27" i="7077" s="1"/>
  <c r="AF27" i="7077" s="1"/>
  <c r="AG27" i="7077" s="1"/>
  <c r="AH27" i="7077" s="1"/>
  <c r="AI27" i="7077" s="1"/>
  <c r="AJ27" i="7077" s="1"/>
  <c r="AK27" i="7077" s="1"/>
  <c r="AL27" i="7077" s="1"/>
  <c r="AM27" i="7077" s="1"/>
  <c r="AF15" i="7078"/>
  <c r="AG15" i="7078" s="1"/>
  <c r="AH15" i="7078" s="1"/>
  <c r="AI15" i="7078" s="1"/>
  <c r="AJ15" i="7078" s="1"/>
  <c r="AK15" i="7078" s="1"/>
  <c r="AL15" i="7078" s="1"/>
  <c r="AM15" i="7078" s="1"/>
  <c r="AB19" i="7078"/>
  <c r="AN82" i="7060"/>
  <c r="AE14" i="7067"/>
  <c r="AF14" i="7067" s="1"/>
  <c r="AG14" i="7067" s="1"/>
  <c r="AH14" i="7067" s="1"/>
  <c r="AI14" i="7067" s="1"/>
  <c r="AJ14" i="7067" s="1"/>
  <c r="AK14" i="7067" s="1"/>
  <c r="AL14" i="7067" s="1"/>
  <c r="AM14" i="7067" s="1"/>
  <c r="U63" i="7071"/>
  <c r="V63" i="7071" s="1"/>
  <c r="W63" i="7071" s="1"/>
  <c r="X63" i="7071" s="1"/>
  <c r="Y63" i="7071" s="1"/>
  <c r="U64" i="7071"/>
  <c r="V64" i="7071" s="1"/>
  <c r="W64" i="7071" s="1"/>
  <c r="X64" i="7071" s="1"/>
  <c r="Y64" i="7071" s="1"/>
  <c r="Z64" i="7071" s="1"/>
  <c r="AA64" i="7071" s="1"/>
  <c r="AB64" i="7071" s="1"/>
  <c r="AC64" i="7071" s="1"/>
  <c r="AD64" i="7071" s="1"/>
  <c r="AE64" i="7071" s="1"/>
  <c r="AF64" i="7071" s="1"/>
  <c r="AG64" i="7071" s="1"/>
  <c r="AH64" i="7071" s="1"/>
  <c r="AI64" i="7071" s="1"/>
  <c r="AJ64" i="7071" s="1"/>
  <c r="AK64" i="7071" s="1"/>
  <c r="AL64" i="7071" s="1"/>
  <c r="AM64" i="7071" s="1"/>
  <c r="AO64" i="7071" s="1"/>
  <c r="U65" i="7071"/>
  <c r="V65" i="7071" s="1"/>
  <c r="W65" i="7071" s="1"/>
  <c r="X65" i="7071" s="1"/>
  <c r="Y65" i="7071" s="1"/>
  <c r="K36" i="7071"/>
  <c r="L36" i="7071" s="1"/>
  <c r="M36" i="7071" s="1"/>
  <c r="N36" i="7071" s="1"/>
  <c r="O36" i="7071" s="1"/>
  <c r="P36" i="7071" s="1"/>
  <c r="Q36" i="7071" s="1"/>
  <c r="R36" i="7071" s="1"/>
  <c r="S36" i="7071" s="1"/>
  <c r="T36" i="7071" s="1"/>
  <c r="U36" i="7071" s="1"/>
  <c r="V36" i="7071" s="1"/>
  <c r="W36" i="7071" s="1"/>
  <c r="X36" i="7071" s="1"/>
  <c r="Y36" i="7071" s="1"/>
  <c r="Z36" i="7071" s="1"/>
  <c r="AA36" i="7071" s="1"/>
  <c r="AB36" i="7071" s="1"/>
  <c r="AC36" i="7071" s="1"/>
  <c r="AD36" i="7071" s="1"/>
  <c r="AE36" i="7071" s="1"/>
  <c r="AF36" i="7071" s="1"/>
  <c r="AG36" i="7071" s="1"/>
  <c r="S25" i="7071"/>
  <c r="T25" i="7071" s="1"/>
  <c r="U25" i="7071" s="1"/>
  <c r="V25" i="7071" s="1"/>
  <c r="W25" i="7071" s="1"/>
  <c r="X25" i="7071" s="1"/>
  <c r="Y25" i="7071" s="1"/>
  <c r="Z25" i="7071" s="1"/>
  <c r="AA25" i="7071" s="1"/>
  <c r="AB25" i="7071" s="1"/>
  <c r="AC25" i="7071" s="1"/>
  <c r="AD25" i="7071" s="1"/>
  <c r="AE25" i="7071" s="1"/>
  <c r="AF25" i="7071" s="1"/>
  <c r="AG25" i="7071" s="1"/>
  <c r="S26" i="7071"/>
  <c r="T26" i="7071" s="1"/>
  <c r="U26" i="7071" s="1"/>
  <c r="V26" i="7071" s="1"/>
  <c r="W26" i="7071" s="1"/>
  <c r="X26" i="7071" s="1"/>
  <c r="Y26" i="7071" s="1"/>
  <c r="Z26" i="7071" s="1"/>
  <c r="AA26" i="7071" s="1"/>
  <c r="AB26" i="7071" s="1"/>
  <c r="AC26" i="7071" s="1"/>
  <c r="AD26" i="7071" s="1"/>
  <c r="AE26" i="7071" s="1"/>
  <c r="AF26" i="7071" s="1"/>
  <c r="AG26" i="7071" s="1"/>
  <c r="G38" i="7072"/>
  <c r="H38" i="7072" s="1"/>
  <c r="I38" i="7072" s="1"/>
  <c r="J38" i="7072" s="1"/>
  <c r="K38" i="7072" s="1"/>
  <c r="L38" i="7072" s="1"/>
  <c r="M38" i="7072" s="1"/>
  <c r="N38" i="7072" s="1"/>
  <c r="O38" i="7072" s="1"/>
  <c r="P38" i="7072" s="1"/>
  <c r="Q38" i="7072" s="1"/>
  <c r="R38" i="7072" s="1"/>
  <c r="S38" i="7072" s="1"/>
  <c r="T38" i="7072" s="1"/>
  <c r="U38" i="7072" s="1"/>
  <c r="V38" i="7072" s="1"/>
  <c r="W38" i="7072" s="1"/>
  <c r="X38" i="7072" s="1"/>
  <c r="Y38" i="7072" s="1"/>
  <c r="Z38" i="7072" s="1"/>
  <c r="AA38" i="7072" s="1"/>
  <c r="AB38" i="7072" s="1"/>
  <c r="AC38" i="7072" s="1"/>
  <c r="AD38" i="7072" s="1"/>
  <c r="AE38" i="7072" s="1"/>
  <c r="AF38" i="7072" s="1"/>
  <c r="AG38" i="7072" s="1"/>
  <c r="AH38" i="7072" s="1"/>
  <c r="AI38" i="7072" s="1"/>
  <c r="AJ38" i="7072" s="1"/>
  <c r="AK38" i="7072" s="1"/>
  <c r="AL38" i="7072" s="1"/>
  <c r="AM38" i="7072" s="1"/>
  <c r="AO38" i="7072" s="1"/>
  <c r="O30" i="7059"/>
  <c r="AK9" i="7062"/>
  <c r="AE55" i="7061"/>
  <c r="N72" i="7071"/>
  <c r="O72" i="7071" s="1"/>
  <c r="P72" i="7071" s="1"/>
  <c r="AI63" i="7076"/>
  <c r="AJ63" i="7076" s="1"/>
  <c r="AK63" i="7076" s="1"/>
  <c r="AL63" i="7076" s="1"/>
  <c r="AM63" i="7076" s="1"/>
  <c r="V64" i="7073"/>
  <c r="W64" i="7073" s="1"/>
  <c r="X64" i="7073" s="1"/>
  <c r="AI66" i="7076"/>
  <c r="AJ66" i="7076" s="1"/>
  <c r="AK66" i="7076" s="1"/>
  <c r="AL66" i="7076" s="1"/>
  <c r="AM66" i="7076" s="1"/>
  <c r="N75" i="7071"/>
  <c r="O75" i="7071" s="1"/>
  <c r="P75" i="7071" s="1"/>
  <c r="Q75" i="7071" s="1"/>
  <c r="R75" i="7071" s="1"/>
  <c r="S75" i="7071" s="1"/>
  <c r="T75" i="7071" s="1"/>
  <c r="U75" i="7071" s="1"/>
  <c r="V75" i="7071" s="1"/>
  <c r="W75" i="7071" s="1"/>
  <c r="X75" i="7071" s="1"/>
  <c r="Y75" i="7071" s="1"/>
  <c r="Z75" i="7071" s="1"/>
  <c r="AA75" i="7071" s="1"/>
  <c r="AB75" i="7071" s="1"/>
  <c r="AC75" i="7071" s="1"/>
  <c r="AD75" i="7071" s="1"/>
  <c r="AE75" i="7071" s="1"/>
  <c r="AF75" i="7071" s="1"/>
  <c r="AG75" i="7071" s="1"/>
  <c r="AH75" i="7071" s="1"/>
  <c r="AI75" i="7071" s="1"/>
  <c r="AJ75" i="7071" s="1"/>
  <c r="AK75" i="7071" s="1"/>
  <c r="AL75" i="7071" s="1"/>
  <c r="AM75" i="7071" s="1"/>
  <c r="AO75" i="7071" s="1"/>
  <c r="N33" i="7059"/>
  <c r="AI60" i="7076"/>
  <c r="AJ60" i="7076" s="1"/>
  <c r="AK60" i="7076" s="1"/>
  <c r="AL60" i="7076" s="1"/>
  <c r="AM60" i="7076" s="1"/>
  <c r="AL12" i="7061"/>
  <c r="AM12" i="7061" s="1"/>
  <c r="Y22" i="7060"/>
  <c r="Y24" i="7061"/>
  <c r="O71" i="7060"/>
  <c r="K75" i="7060"/>
  <c r="AI59" i="7076"/>
  <c r="AJ59" i="7076" s="1"/>
  <c r="AK59" i="7076" s="1"/>
  <c r="AL59" i="7076" s="1"/>
  <c r="AM59" i="7076" s="1"/>
  <c r="AE17" i="7060"/>
  <c r="AI76" i="7076"/>
  <c r="AJ76" i="7076" s="1"/>
  <c r="AK76" i="7076" s="1"/>
  <c r="AL76" i="7076" s="1"/>
  <c r="AM76" i="7076" s="1"/>
  <c r="AL13" i="7062"/>
  <c r="AM13" i="7062" s="1"/>
  <c r="AM47" i="7074"/>
  <c r="AH53" i="7062"/>
  <c r="AM7" i="7078"/>
  <c r="AD16" i="7059"/>
  <c r="I75" i="7070"/>
  <c r="J75" i="7070" s="1"/>
  <c r="K75" i="7070" s="1"/>
  <c r="L75" i="7070" s="1"/>
  <c r="M75" i="7070" s="1"/>
  <c r="N75" i="7070" s="1"/>
  <c r="O75" i="7070" s="1"/>
  <c r="P75" i="7070" s="1"/>
  <c r="Q75" i="7070" s="1"/>
  <c r="R75" i="7070" s="1"/>
  <c r="S75" i="7070" s="1"/>
  <c r="T75" i="7070" s="1"/>
  <c r="U75" i="7070" s="1"/>
  <c r="V75" i="7070" s="1"/>
  <c r="W75" i="7070" s="1"/>
  <c r="X75" i="7070" s="1"/>
  <c r="Y75" i="7070" s="1"/>
  <c r="Z75" i="7070" s="1"/>
  <c r="AA75" i="7070" s="1"/>
  <c r="AB75" i="7070" s="1"/>
  <c r="AC75" i="7070" s="1"/>
  <c r="AD75" i="7070" s="1"/>
  <c r="AE75" i="7070" s="1"/>
  <c r="AF75" i="7070" s="1"/>
  <c r="AG75" i="7070" s="1"/>
  <c r="AH75" i="7070" s="1"/>
  <c r="AI75" i="7070" s="1"/>
  <c r="AJ75" i="7070" s="1"/>
  <c r="AK75" i="7070" s="1"/>
  <c r="AL75" i="7070" s="1"/>
  <c r="AM75" i="7070" s="1"/>
  <c r="I77" i="7070"/>
  <c r="J77" i="7070" s="1"/>
  <c r="K77" i="7070" s="1"/>
  <c r="L77" i="7070" s="1"/>
  <c r="M77" i="7070" s="1"/>
  <c r="N77" i="7070" s="1"/>
  <c r="O77" i="7070" s="1"/>
  <c r="P77" i="7070" s="1"/>
  <c r="Q77" i="7070" s="1"/>
  <c r="R77" i="7070" s="1"/>
  <c r="S77" i="7070" s="1"/>
  <c r="T77" i="7070" s="1"/>
  <c r="U77" i="7070" s="1"/>
  <c r="V77" i="7070" s="1"/>
  <c r="W77" i="7070" s="1"/>
  <c r="X77" i="7070" s="1"/>
  <c r="Y77" i="7070" s="1"/>
  <c r="Z77" i="7070" s="1"/>
  <c r="AA77" i="7070" s="1"/>
  <c r="AB77" i="7070" s="1"/>
  <c r="AC77" i="7070" s="1"/>
  <c r="AD77" i="7070" s="1"/>
  <c r="AE77" i="7070" s="1"/>
  <c r="AF77" i="7070" s="1"/>
  <c r="AG77" i="7070" s="1"/>
  <c r="AH77" i="7070" s="1"/>
  <c r="AI77" i="7070" s="1"/>
  <c r="AJ77" i="7070" s="1"/>
  <c r="AK77" i="7070" s="1"/>
  <c r="AL77" i="7070" s="1"/>
  <c r="AM77" i="7070" s="1"/>
  <c r="I76" i="7070"/>
  <c r="J76" i="7070" s="1"/>
  <c r="K76" i="7070" s="1"/>
  <c r="L76" i="7070" s="1"/>
  <c r="M76" i="7070" s="1"/>
  <c r="N76" i="7070" s="1"/>
  <c r="O76" i="7070" s="1"/>
  <c r="P76" i="7070" s="1"/>
  <c r="Q76" i="7070" s="1"/>
  <c r="R76" i="7070" s="1"/>
  <c r="S76" i="7070" s="1"/>
  <c r="T76" i="7070" s="1"/>
  <c r="U76" i="7070" s="1"/>
  <c r="V76" i="7070" s="1"/>
  <c r="W76" i="7070" s="1"/>
  <c r="X76" i="7070" s="1"/>
  <c r="Y76" i="7070" s="1"/>
  <c r="Z76" i="7070" s="1"/>
  <c r="AA76" i="7070" s="1"/>
  <c r="AB76" i="7070" s="1"/>
  <c r="AC76" i="7070" s="1"/>
  <c r="AD76" i="7070" s="1"/>
  <c r="AE76" i="7070" s="1"/>
  <c r="AF76" i="7070" s="1"/>
  <c r="AG76" i="7070" s="1"/>
  <c r="AH76" i="7070" s="1"/>
  <c r="AI76" i="7070" s="1"/>
  <c r="AJ76" i="7070" s="1"/>
  <c r="AK76" i="7070" s="1"/>
  <c r="AL76" i="7070" s="1"/>
  <c r="AM76" i="7070" s="1"/>
  <c r="I80" i="7070"/>
  <c r="J80" i="7070" s="1"/>
  <c r="K80" i="7070" s="1"/>
  <c r="L80" i="7070" s="1"/>
  <c r="M80" i="7070" s="1"/>
  <c r="N80" i="7070" s="1"/>
  <c r="O80" i="7070" s="1"/>
  <c r="P80" i="7070" s="1"/>
  <c r="Q80" i="7070" s="1"/>
  <c r="R80" i="7070" s="1"/>
  <c r="S80" i="7070" s="1"/>
  <c r="T80" i="7070" s="1"/>
  <c r="U80" i="7070" s="1"/>
  <c r="V80" i="7070" s="1"/>
  <c r="W80" i="7070" s="1"/>
  <c r="X80" i="7070" s="1"/>
  <c r="Y80" i="7070" s="1"/>
  <c r="Z80" i="7070" s="1"/>
  <c r="AA80" i="7070" s="1"/>
  <c r="AB80" i="7070" s="1"/>
  <c r="AC80" i="7070" s="1"/>
  <c r="AD80" i="7070" s="1"/>
  <c r="AE80" i="7070" s="1"/>
  <c r="AF80" i="7070" s="1"/>
  <c r="AG80" i="7070" s="1"/>
  <c r="AH80" i="7070" s="1"/>
  <c r="AI80" i="7070" s="1"/>
  <c r="AJ80" i="7070" s="1"/>
  <c r="AK80" i="7070" s="1"/>
  <c r="AL80" i="7070" s="1"/>
  <c r="AM80" i="7070" s="1"/>
  <c r="Z58" i="7071"/>
  <c r="AA58" i="7071" s="1"/>
  <c r="AB58" i="7071" s="1"/>
  <c r="AC58" i="7071" s="1"/>
  <c r="AD58" i="7071" s="1"/>
  <c r="AE58" i="7071" s="1"/>
  <c r="AF58" i="7071" s="1"/>
  <c r="AG58" i="7071" s="1"/>
  <c r="AH58" i="7071" s="1"/>
  <c r="AI58" i="7071" s="1"/>
  <c r="AJ58" i="7071" s="1"/>
  <c r="AK58" i="7071" s="1"/>
  <c r="AL58" i="7071" s="1"/>
  <c r="AM58" i="7071" s="1"/>
  <c r="AO58" i="7071" s="1"/>
  <c r="Z59" i="7071"/>
  <c r="AA59" i="7071" s="1"/>
  <c r="AB59" i="7071" s="1"/>
  <c r="AC59" i="7071" s="1"/>
  <c r="AD59" i="7071" s="1"/>
  <c r="AE59" i="7071" s="1"/>
  <c r="AF59" i="7071" s="1"/>
  <c r="AG59" i="7071" s="1"/>
  <c r="AH59" i="7071" s="1"/>
  <c r="AI59" i="7071" s="1"/>
  <c r="AJ59" i="7071" s="1"/>
  <c r="AK59" i="7071" s="1"/>
  <c r="AL59" i="7071" s="1"/>
  <c r="AM59" i="7071" s="1"/>
  <c r="AO59" i="7071" s="1"/>
  <c r="AF12" i="7069"/>
  <c r="AG12" i="7069" s="1"/>
  <c r="AH12" i="7069" s="1"/>
  <c r="AI12" i="7069" s="1"/>
  <c r="AJ12" i="7069" s="1"/>
  <c r="AK12" i="7069" s="1"/>
  <c r="AL12" i="7069" s="1"/>
  <c r="AF19" i="7069"/>
  <c r="AG19" i="7069" s="1"/>
  <c r="AH19" i="7069" s="1"/>
  <c r="AI19" i="7069" s="1"/>
  <c r="AJ19" i="7069" s="1"/>
  <c r="AK19" i="7069" s="1"/>
  <c r="AL19" i="7069" s="1"/>
  <c r="AM19" i="7069" s="1"/>
  <c r="AF23" i="7069"/>
  <c r="AG23" i="7069" s="1"/>
  <c r="AH23" i="7069" s="1"/>
  <c r="AI23" i="7069" s="1"/>
  <c r="AJ23" i="7069" s="1"/>
  <c r="AK23" i="7069" s="1"/>
  <c r="AL23" i="7069" s="1"/>
  <c r="AM23" i="7069" s="1"/>
  <c r="AF22" i="7069"/>
  <c r="AG22" i="7069" s="1"/>
  <c r="AH22" i="7069" s="1"/>
  <c r="AI22" i="7069" s="1"/>
  <c r="AJ22" i="7069" s="1"/>
  <c r="AK22" i="7069" s="1"/>
  <c r="AL22" i="7069" s="1"/>
  <c r="AM22" i="7069" s="1"/>
  <c r="U23" i="7070"/>
  <c r="V23" i="7070" s="1"/>
  <c r="W23" i="7070" s="1"/>
  <c r="X23" i="7070" s="1"/>
  <c r="Y23" i="7070" s="1"/>
  <c r="Z23" i="7070" s="1"/>
  <c r="AA23" i="7070" s="1"/>
  <c r="AB23" i="7070" s="1"/>
  <c r="AC23" i="7070" s="1"/>
  <c r="AD23" i="7070" s="1"/>
  <c r="AE23" i="7070" s="1"/>
  <c r="AF23" i="7070" s="1"/>
  <c r="AG23" i="7070" s="1"/>
  <c r="AH23" i="7070" s="1"/>
  <c r="AI23" i="7070" s="1"/>
  <c r="AJ23" i="7070" s="1"/>
  <c r="AK23" i="7070" s="1"/>
  <c r="AL23" i="7070" s="1"/>
  <c r="AM23" i="7070" s="1"/>
  <c r="U24" i="7070"/>
  <c r="V24" i="7070" s="1"/>
  <c r="W24" i="7070" s="1"/>
  <c r="X24" i="7070" s="1"/>
  <c r="Y24" i="7070" s="1"/>
  <c r="Z24" i="7070" s="1"/>
  <c r="AA24" i="7070" s="1"/>
  <c r="AB24" i="7070" s="1"/>
  <c r="AC24" i="7070" s="1"/>
  <c r="AD24" i="7070" s="1"/>
  <c r="AE24" i="7070" s="1"/>
  <c r="AF24" i="7070" s="1"/>
  <c r="AG24" i="7070" s="1"/>
  <c r="AH24" i="7070" s="1"/>
  <c r="AI24" i="7070" s="1"/>
  <c r="AJ24" i="7070" s="1"/>
  <c r="AK24" i="7070" s="1"/>
  <c r="AL24" i="7070" s="1"/>
  <c r="AM24" i="7070" s="1"/>
  <c r="U25" i="7070"/>
  <c r="V25" i="7070" s="1"/>
  <c r="W25" i="7070" s="1"/>
  <c r="X25" i="7070" s="1"/>
  <c r="Y25" i="7070" s="1"/>
  <c r="Z25" i="7070" s="1"/>
  <c r="AA25" i="7070" s="1"/>
  <c r="AB25" i="7070" s="1"/>
  <c r="AC25" i="7070" s="1"/>
  <c r="AD25" i="7070" s="1"/>
  <c r="AE25" i="7070" s="1"/>
  <c r="AF25" i="7070" s="1"/>
  <c r="AG25" i="7070" s="1"/>
  <c r="AH25" i="7070" s="1"/>
  <c r="AI25" i="7070" s="1"/>
  <c r="AJ25" i="7070" s="1"/>
  <c r="AK25" i="7070" s="1"/>
  <c r="AL25" i="7070" s="1"/>
  <c r="AM25" i="7070" s="1"/>
  <c r="Q77" i="7071"/>
  <c r="R77" i="7071" s="1"/>
  <c r="S77" i="7071" s="1"/>
  <c r="T77" i="7071" s="1"/>
  <c r="U77" i="7071" s="1"/>
  <c r="V77" i="7071" s="1"/>
  <c r="W77" i="7071" s="1"/>
  <c r="X77" i="7071" s="1"/>
  <c r="Y77" i="7071" s="1"/>
  <c r="Z77" i="7071" s="1"/>
  <c r="AA77" i="7071" s="1"/>
  <c r="AB77" i="7071" s="1"/>
  <c r="AC77" i="7071" s="1"/>
  <c r="AD77" i="7071" s="1"/>
  <c r="AE77" i="7071" s="1"/>
  <c r="AF77" i="7071" s="1"/>
  <c r="AG77" i="7071" s="1"/>
  <c r="AH77" i="7071" s="1"/>
  <c r="AI77" i="7071" s="1"/>
  <c r="AJ77" i="7071" s="1"/>
  <c r="AK77" i="7071" s="1"/>
  <c r="AL77" i="7071" s="1"/>
  <c r="AM77" i="7071" s="1"/>
  <c r="AO77" i="7071" s="1"/>
  <c r="Y21" i="7061"/>
  <c r="U66" i="7061"/>
  <c r="AD54" i="7072"/>
  <c r="AE54" i="7072" s="1"/>
  <c r="AF54" i="7072" s="1"/>
  <c r="AG54" i="7072" s="1"/>
  <c r="AH54" i="7072" s="1"/>
  <c r="AI54" i="7072" s="1"/>
  <c r="AJ54" i="7072" s="1"/>
  <c r="AK54" i="7072" s="1"/>
  <c r="AL54" i="7072" s="1"/>
  <c r="AM54" i="7072" s="1"/>
  <c r="AO54" i="7072" s="1"/>
  <c r="AD55" i="7072"/>
  <c r="AE55" i="7072" s="1"/>
  <c r="AF55" i="7072" s="1"/>
  <c r="AG55" i="7072" s="1"/>
  <c r="AH55" i="7072" s="1"/>
  <c r="AI55" i="7072" s="1"/>
  <c r="AJ55" i="7072" s="1"/>
  <c r="AK55" i="7072" s="1"/>
  <c r="AL55" i="7072" s="1"/>
  <c r="AM55" i="7072" s="1"/>
  <c r="AO55" i="7072" s="1"/>
  <c r="J75" i="7072"/>
  <c r="K75" i="7072" s="1"/>
  <c r="L75" i="7072" s="1"/>
  <c r="M75" i="7072" s="1"/>
  <c r="N75" i="7072" s="1"/>
  <c r="O75" i="7072" s="1"/>
  <c r="P75" i="7072" s="1"/>
  <c r="Q75" i="7072" s="1"/>
  <c r="R75" i="7072" s="1"/>
  <c r="S75" i="7072" s="1"/>
  <c r="T75" i="7072" s="1"/>
  <c r="U75" i="7072" s="1"/>
  <c r="V75" i="7072" s="1"/>
  <c r="W75" i="7072" s="1"/>
  <c r="X75" i="7072" s="1"/>
  <c r="Y75" i="7072" s="1"/>
  <c r="Z75" i="7072" s="1"/>
  <c r="AA75" i="7072" s="1"/>
  <c r="AB75" i="7072" s="1"/>
  <c r="AC75" i="7072" s="1"/>
  <c r="AD75" i="7072" s="1"/>
  <c r="AE75" i="7072" s="1"/>
  <c r="AF75" i="7072" s="1"/>
  <c r="AG75" i="7072" s="1"/>
  <c r="AH75" i="7072" s="1"/>
  <c r="AI75" i="7072" s="1"/>
  <c r="AJ75" i="7072" s="1"/>
  <c r="AK75" i="7072" s="1"/>
  <c r="AL75" i="7072" s="1"/>
  <c r="AM75" i="7072" s="1"/>
  <c r="AO75" i="7072" s="1"/>
  <c r="O29" i="7072"/>
  <c r="P29" i="7072" s="1"/>
  <c r="Q29" i="7072" s="1"/>
  <c r="R29" i="7072" s="1"/>
  <c r="S29" i="7072" s="1"/>
  <c r="T29" i="7072" s="1"/>
  <c r="U29" i="7072" s="1"/>
  <c r="V29" i="7072" s="1"/>
  <c r="W29" i="7072" s="1"/>
  <c r="X29" i="7072" s="1"/>
  <c r="Y29" i="7072" s="1"/>
  <c r="Z29" i="7072" s="1"/>
  <c r="AA29" i="7072" s="1"/>
  <c r="AB29" i="7072" s="1"/>
  <c r="AC29" i="7072" s="1"/>
  <c r="AD29" i="7072" s="1"/>
  <c r="AE29" i="7072" s="1"/>
  <c r="AF29" i="7072" s="1"/>
  <c r="AG29" i="7072" s="1"/>
  <c r="AH29" i="7072" s="1"/>
  <c r="AI29" i="7072" s="1"/>
  <c r="AJ29" i="7072" s="1"/>
  <c r="AK29" i="7072" s="1"/>
  <c r="AL29" i="7072" s="1"/>
  <c r="AM29" i="7072" s="1"/>
  <c r="AO29" i="7072" s="1"/>
  <c r="O31" i="7072"/>
  <c r="P31" i="7072" s="1"/>
  <c r="Q31" i="7072" s="1"/>
  <c r="R31" i="7072" s="1"/>
  <c r="S31" i="7072" s="1"/>
  <c r="T31" i="7072" s="1"/>
  <c r="U31" i="7072" s="1"/>
  <c r="V31" i="7072" s="1"/>
  <c r="W31" i="7072" s="1"/>
  <c r="X31" i="7072" s="1"/>
  <c r="Y31" i="7072" s="1"/>
  <c r="Z31" i="7072" s="1"/>
  <c r="AA31" i="7072" s="1"/>
  <c r="AB31" i="7072" s="1"/>
  <c r="AC31" i="7072" s="1"/>
  <c r="AD31" i="7072" s="1"/>
  <c r="AE31" i="7072" s="1"/>
  <c r="AF31" i="7072" s="1"/>
  <c r="AG31" i="7072" s="1"/>
  <c r="AH31" i="7072" s="1"/>
  <c r="AI31" i="7072" s="1"/>
  <c r="AJ31" i="7072" s="1"/>
  <c r="AK31" i="7072" s="1"/>
  <c r="AL31" i="7072" s="1"/>
  <c r="AM31" i="7072" s="1"/>
  <c r="AO31" i="7072" s="1"/>
  <c r="O30" i="7072"/>
  <c r="P30" i="7072" s="1"/>
  <c r="Q30" i="7072" s="1"/>
  <c r="R30" i="7072" s="1"/>
  <c r="S30" i="7072" s="1"/>
  <c r="T30" i="7072" s="1"/>
  <c r="U30" i="7072" s="1"/>
  <c r="V30" i="7072" s="1"/>
  <c r="W30" i="7072" s="1"/>
  <c r="X30" i="7072" s="1"/>
  <c r="Y30" i="7072" s="1"/>
  <c r="Z30" i="7072" s="1"/>
  <c r="AA30" i="7072" s="1"/>
  <c r="AB30" i="7072" s="1"/>
  <c r="AC30" i="7072" s="1"/>
  <c r="AD30" i="7072" s="1"/>
  <c r="AE30" i="7072" s="1"/>
  <c r="AF30" i="7072" s="1"/>
  <c r="AG30" i="7072" s="1"/>
  <c r="AH30" i="7072" s="1"/>
  <c r="AI30" i="7072" s="1"/>
  <c r="AJ30" i="7072" s="1"/>
  <c r="AK30" i="7072" s="1"/>
  <c r="AL30" i="7072" s="1"/>
  <c r="AM30" i="7072" s="1"/>
  <c r="AO30" i="7072" s="1"/>
  <c r="Y60" i="7073"/>
  <c r="Z60" i="7073" s="1"/>
  <c r="AA60" i="7073" s="1"/>
  <c r="AB60" i="7073" s="1"/>
  <c r="AC60" i="7073" s="1"/>
  <c r="AD60" i="7073" s="1"/>
  <c r="AE60" i="7073" s="1"/>
  <c r="AF60" i="7073" s="1"/>
  <c r="AG60" i="7073" s="1"/>
  <c r="AH60" i="7073" s="1"/>
  <c r="AI60" i="7073" s="1"/>
  <c r="AJ60" i="7073" s="1"/>
  <c r="AK60" i="7073" s="1"/>
  <c r="AL60" i="7073" s="1"/>
  <c r="AM60" i="7073" s="1"/>
  <c r="AO60" i="7073" s="1"/>
  <c r="Y66" i="7073"/>
  <c r="Z66" i="7073" s="1"/>
  <c r="AA66" i="7073" s="1"/>
  <c r="AB66" i="7073" s="1"/>
  <c r="AC66" i="7073" s="1"/>
  <c r="AD66" i="7073" s="1"/>
  <c r="AE66" i="7073" s="1"/>
  <c r="AF66" i="7073" s="1"/>
  <c r="AG66" i="7073" s="1"/>
  <c r="AH66" i="7073" s="1"/>
  <c r="AI66" i="7073" s="1"/>
  <c r="AJ66" i="7073" s="1"/>
  <c r="AK66" i="7073" s="1"/>
  <c r="AL66" i="7073" s="1"/>
  <c r="AM66" i="7073" s="1"/>
  <c r="AO66" i="7073" s="1"/>
  <c r="AK51" i="7073"/>
  <c r="AL51" i="7073" s="1"/>
  <c r="AM51" i="7073" s="1"/>
  <c r="AO51" i="7073" s="1"/>
  <c r="M71" i="7073"/>
  <c r="N71" i="7073" s="1"/>
  <c r="O71" i="7073" s="1"/>
  <c r="P71" i="7073" s="1"/>
  <c r="Q71" i="7073" s="1"/>
  <c r="R71" i="7073" s="1"/>
  <c r="S71" i="7073" s="1"/>
  <c r="T71" i="7073" s="1"/>
  <c r="U71" i="7073" s="1"/>
  <c r="V71" i="7073" s="1"/>
  <c r="W71" i="7073" s="1"/>
  <c r="X71" i="7073" s="1"/>
  <c r="Y71" i="7073" s="1"/>
  <c r="Z71" i="7073" s="1"/>
  <c r="AA71" i="7073" s="1"/>
  <c r="AB71" i="7073" s="1"/>
  <c r="AC71" i="7073" s="1"/>
  <c r="AD71" i="7073" s="1"/>
  <c r="AE71" i="7073" s="1"/>
  <c r="AF71" i="7073" s="1"/>
  <c r="AG71" i="7073" s="1"/>
  <c r="AH71" i="7073" s="1"/>
  <c r="AI71" i="7073" s="1"/>
  <c r="AJ71" i="7073" s="1"/>
  <c r="AK71" i="7073" s="1"/>
  <c r="AL71" i="7073" s="1"/>
  <c r="AM71" i="7073" s="1"/>
  <c r="AO71" i="7073" s="1"/>
  <c r="M73" i="7073"/>
  <c r="N73" i="7073" s="1"/>
  <c r="O73" i="7073" s="1"/>
  <c r="P73" i="7073" s="1"/>
  <c r="Q73" i="7073" s="1"/>
  <c r="R73" i="7073" s="1"/>
  <c r="S73" i="7073" s="1"/>
  <c r="T73" i="7073" s="1"/>
  <c r="U73" i="7073" s="1"/>
  <c r="V73" i="7073" s="1"/>
  <c r="W73" i="7073" s="1"/>
  <c r="X73" i="7073" s="1"/>
  <c r="Y73" i="7073" s="1"/>
  <c r="Z73" i="7073" s="1"/>
  <c r="AA73" i="7073" s="1"/>
  <c r="AB73" i="7073" s="1"/>
  <c r="AC73" i="7073" s="1"/>
  <c r="AD73" i="7073" s="1"/>
  <c r="AE73" i="7073" s="1"/>
  <c r="AF73" i="7073" s="1"/>
  <c r="AG73" i="7073" s="1"/>
  <c r="AH73" i="7073" s="1"/>
  <c r="AI73" i="7073" s="1"/>
  <c r="AJ73" i="7073" s="1"/>
  <c r="AK73" i="7073" s="1"/>
  <c r="AL73" i="7073" s="1"/>
  <c r="AM73" i="7073" s="1"/>
  <c r="AO73" i="7073" s="1"/>
  <c r="M72" i="7073"/>
  <c r="N72" i="7073" s="1"/>
  <c r="O72" i="7073" s="1"/>
  <c r="P72" i="7073" s="1"/>
  <c r="Q72" i="7073" s="1"/>
  <c r="R72" i="7073" s="1"/>
  <c r="S72" i="7073" s="1"/>
  <c r="T72" i="7073" s="1"/>
  <c r="U72" i="7073" s="1"/>
  <c r="V72" i="7073" s="1"/>
  <c r="W72" i="7073" s="1"/>
  <c r="X72" i="7073" s="1"/>
  <c r="Y72" i="7073" s="1"/>
  <c r="Z72" i="7073" s="1"/>
  <c r="AA72" i="7073" s="1"/>
  <c r="AB72" i="7073" s="1"/>
  <c r="AC72" i="7073" s="1"/>
  <c r="AD72" i="7073" s="1"/>
  <c r="AE72" i="7073" s="1"/>
  <c r="AF72" i="7073" s="1"/>
  <c r="AG72" i="7073" s="1"/>
  <c r="AH72" i="7073" s="1"/>
  <c r="AI72" i="7073" s="1"/>
  <c r="AJ72" i="7073" s="1"/>
  <c r="AK72" i="7073" s="1"/>
  <c r="AL72" i="7073" s="1"/>
  <c r="AM72" i="7073" s="1"/>
  <c r="AO72" i="7073" s="1"/>
  <c r="AM47" i="7064"/>
  <c r="AL82" i="7064"/>
  <c r="AG54" i="7061"/>
  <c r="AH15" i="7071"/>
  <c r="AI15" i="7071" s="1"/>
  <c r="AJ15" i="7071" s="1"/>
  <c r="AK15" i="7071" s="1"/>
  <c r="AL15" i="7071" s="1"/>
  <c r="AM15" i="7071" s="1"/>
  <c r="AO15" i="7071" s="1"/>
  <c r="T25" i="7072"/>
  <c r="U25" i="7072" s="1"/>
  <c r="V25" i="7072" s="1"/>
  <c r="W25" i="7072" s="1"/>
  <c r="X25" i="7072" s="1"/>
  <c r="Y25" i="7072" s="1"/>
  <c r="Z25" i="7072" s="1"/>
  <c r="AA25" i="7072" s="1"/>
  <c r="AB25" i="7072" s="1"/>
  <c r="AC25" i="7072" s="1"/>
  <c r="AD25" i="7072" s="1"/>
  <c r="AE25" i="7072" s="1"/>
  <c r="AF25" i="7072" s="1"/>
  <c r="AG25" i="7072" s="1"/>
  <c r="AH25" i="7072" s="1"/>
  <c r="AI25" i="7072" s="1"/>
  <c r="AJ25" i="7072" s="1"/>
  <c r="AK25" i="7072" s="1"/>
  <c r="AL25" i="7072" s="1"/>
  <c r="AM25" i="7072" s="1"/>
  <c r="AO25" i="7072" s="1"/>
  <c r="X23" i="7062"/>
  <c r="AB16" i="7072"/>
  <c r="AC16" i="7072" s="1"/>
  <c r="AD16" i="7072" s="1"/>
  <c r="AE16" i="7072" s="1"/>
  <c r="AF16" i="7072" s="1"/>
  <c r="AG16" i="7072" s="1"/>
  <c r="AH16" i="7072" s="1"/>
  <c r="AI16" i="7072" s="1"/>
  <c r="AJ16" i="7072" s="1"/>
  <c r="AK16" i="7072" s="1"/>
  <c r="AL16" i="7072" s="1"/>
  <c r="AM16" i="7072" s="1"/>
  <c r="AO16" i="7072" s="1"/>
  <c r="G40" i="7073"/>
  <c r="H40" i="7073" s="1"/>
  <c r="I40" i="7073" s="1"/>
  <c r="J40" i="7073" s="1"/>
  <c r="K40" i="7073" s="1"/>
  <c r="L40" i="7073" s="1"/>
  <c r="M40" i="7073" s="1"/>
  <c r="N40" i="7073" s="1"/>
  <c r="O40" i="7073" s="1"/>
  <c r="P40" i="7073" s="1"/>
  <c r="Q40" i="7073" s="1"/>
  <c r="R40" i="7073" s="1"/>
  <c r="S40" i="7073" s="1"/>
  <c r="T40" i="7073" s="1"/>
  <c r="U40" i="7073" s="1"/>
  <c r="V40" i="7073" s="1"/>
  <c r="W40" i="7073" s="1"/>
  <c r="X40" i="7073" s="1"/>
  <c r="Y40" i="7073" s="1"/>
  <c r="Z40" i="7073" s="1"/>
  <c r="AA40" i="7073" s="1"/>
  <c r="AB40" i="7073" s="1"/>
  <c r="AC40" i="7073" s="1"/>
  <c r="AD40" i="7073" s="1"/>
  <c r="AE40" i="7073" s="1"/>
  <c r="AF40" i="7073" s="1"/>
  <c r="AG40" i="7073" s="1"/>
  <c r="AH40" i="7073" s="1"/>
  <c r="AI40" i="7073" s="1"/>
  <c r="AJ40" i="7073" s="1"/>
  <c r="AK40" i="7073" s="1"/>
  <c r="AL40" i="7073" s="1"/>
  <c r="AM40" i="7073" s="1"/>
  <c r="AO40" i="7073" s="1"/>
  <c r="T28" i="7073"/>
  <c r="U28" i="7073" s="1"/>
  <c r="V28" i="7073" s="1"/>
  <c r="W28" i="7073" s="1"/>
  <c r="X28" i="7073" s="1"/>
  <c r="Y28" i="7073" s="1"/>
  <c r="Z28" i="7073" s="1"/>
  <c r="AA28" i="7073" s="1"/>
  <c r="AB28" i="7073" s="1"/>
  <c r="AC28" i="7073" s="1"/>
  <c r="AD28" i="7073" s="1"/>
  <c r="AE28" i="7073" s="1"/>
  <c r="AF28" i="7073" s="1"/>
  <c r="AG28" i="7073" s="1"/>
  <c r="AH28" i="7073" s="1"/>
  <c r="AI28" i="7073" s="1"/>
  <c r="AJ28" i="7073" s="1"/>
  <c r="AK28" i="7073" s="1"/>
  <c r="AL28" i="7073" s="1"/>
  <c r="AM28" i="7073" s="1"/>
  <c r="AO28" i="7073" s="1"/>
  <c r="AI9" i="7073"/>
  <c r="AJ9" i="7073" s="1"/>
  <c r="AK9" i="7073" s="1"/>
  <c r="AL9" i="7073" s="1"/>
  <c r="AM9" i="7073" s="1"/>
  <c r="AO9" i="7073" s="1"/>
  <c r="AI11" i="7073"/>
  <c r="AJ11" i="7073" s="1"/>
  <c r="AK11" i="7073" s="1"/>
  <c r="AL11" i="7073" s="1"/>
  <c r="AM11" i="7073" s="1"/>
  <c r="AO11" i="7073" s="1"/>
  <c r="O30" i="7073"/>
  <c r="P30" i="7073" s="1"/>
  <c r="Q30" i="7073" s="1"/>
  <c r="R30" i="7073" s="1"/>
  <c r="S30" i="7073" s="1"/>
  <c r="T30" i="7073" s="1"/>
  <c r="U30" i="7073" s="1"/>
  <c r="V30" i="7073" s="1"/>
  <c r="W30" i="7073" s="1"/>
  <c r="X30" i="7073" s="1"/>
  <c r="Y30" i="7073" s="1"/>
  <c r="Z30" i="7073" s="1"/>
  <c r="AA30" i="7073" s="1"/>
  <c r="AB30" i="7073" s="1"/>
  <c r="AC30" i="7073" s="1"/>
  <c r="AD30" i="7073" s="1"/>
  <c r="AE30" i="7073" s="1"/>
  <c r="AF30" i="7073" s="1"/>
  <c r="AG30" i="7073" s="1"/>
  <c r="AH30" i="7073" s="1"/>
  <c r="AI30" i="7073" s="1"/>
  <c r="AJ30" i="7073" s="1"/>
  <c r="AK30" i="7073" s="1"/>
  <c r="AL30" i="7073" s="1"/>
  <c r="AM30" i="7073" s="1"/>
  <c r="AO30" i="7073" s="1"/>
  <c r="O29" i="7073"/>
  <c r="P29" i="7073" s="1"/>
  <c r="Q29" i="7073" s="1"/>
  <c r="R29" i="7073" s="1"/>
  <c r="S29" i="7073" s="1"/>
  <c r="T29" i="7073" s="1"/>
  <c r="U29" i="7073" s="1"/>
  <c r="V29" i="7073" s="1"/>
  <c r="W29" i="7073" s="1"/>
  <c r="X29" i="7073" s="1"/>
  <c r="Y29" i="7073" s="1"/>
  <c r="Z29" i="7073" s="1"/>
  <c r="AA29" i="7073" s="1"/>
  <c r="AB29" i="7073" s="1"/>
  <c r="AC29" i="7073" s="1"/>
  <c r="AD29" i="7073" s="1"/>
  <c r="AE29" i="7073" s="1"/>
  <c r="AF29" i="7073" s="1"/>
  <c r="AG29" i="7073" s="1"/>
  <c r="AH29" i="7073" s="1"/>
  <c r="AI29" i="7073" s="1"/>
  <c r="AJ29" i="7073" s="1"/>
  <c r="AK29" i="7073" s="1"/>
  <c r="AL29" i="7073" s="1"/>
  <c r="AM29" i="7073" s="1"/>
  <c r="AO29" i="7073" s="1"/>
  <c r="F79" i="7074"/>
  <c r="G79" i="7074" s="1"/>
  <c r="H79" i="7074" s="1"/>
  <c r="I79" i="7074" s="1"/>
  <c r="J79" i="7074" s="1"/>
  <c r="K79" i="7074" s="1"/>
  <c r="L79" i="7074" s="1"/>
  <c r="M79" i="7074" s="1"/>
  <c r="N79" i="7074" s="1"/>
  <c r="O79" i="7074" s="1"/>
  <c r="P79" i="7074" s="1"/>
  <c r="Q79" i="7074" s="1"/>
  <c r="R79" i="7074" s="1"/>
  <c r="S79" i="7074" s="1"/>
  <c r="T79" i="7074" s="1"/>
  <c r="U79" i="7074" s="1"/>
  <c r="V79" i="7074" s="1"/>
  <c r="W79" i="7074" s="1"/>
  <c r="X79" i="7074" s="1"/>
  <c r="Y79" i="7074" s="1"/>
  <c r="Z79" i="7074" s="1"/>
  <c r="AA79" i="7074" s="1"/>
  <c r="AB79" i="7074" s="1"/>
  <c r="AC79" i="7074" s="1"/>
  <c r="AD79" i="7074" s="1"/>
  <c r="AE79" i="7074" s="1"/>
  <c r="AF79" i="7074" s="1"/>
  <c r="AG79" i="7074" s="1"/>
  <c r="AH79" i="7074" s="1"/>
  <c r="AI79" i="7074" s="1"/>
  <c r="AJ79" i="7074" s="1"/>
  <c r="AK79" i="7074" s="1"/>
  <c r="AL79" i="7074" s="1"/>
  <c r="AM79" i="7074" s="1"/>
  <c r="AO79" i="7074" s="1"/>
  <c r="Y60" i="7074"/>
  <c r="Z60" i="7074" s="1"/>
  <c r="AA60" i="7074" s="1"/>
  <c r="AB60" i="7074" s="1"/>
  <c r="AC60" i="7074" s="1"/>
  <c r="AD60" i="7074" s="1"/>
  <c r="AE60" i="7074" s="1"/>
  <c r="AF60" i="7074" s="1"/>
  <c r="AG60" i="7074" s="1"/>
  <c r="AH60" i="7074" s="1"/>
  <c r="AI60" i="7074" s="1"/>
  <c r="AJ60" i="7074" s="1"/>
  <c r="AK60" i="7074" s="1"/>
  <c r="AL60" i="7074" s="1"/>
  <c r="AM60" i="7074" s="1"/>
  <c r="AO60" i="7074" s="1"/>
  <c r="Y62" i="7074"/>
  <c r="Z62" i="7074" s="1"/>
  <c r="AA62" i="7074" s="1"/>
  <c r="AB62" i="7074" s="1"/>
  <c r="AC62" i="7074" s="1"/>
  <c r="AD62" i="7074" s="1"/>
  <c r="AE62" i="7074" s="1"/>
  <c r="AF62" i="7074" s="1"/>
  <c r="AG62" i="7074" s="1"/>
  <c r="AH62" i="7074" s="1"/>
  <c r="AI62" i="7074" s="1"/>
  <c r="AJ62" i="7074" s="1"/>
  <c r="AK62" i="7074" s="1"/>
  <c r="AL62" i="7074" s="1"/>
  <c r="AM62" i="7074" s="1"/>
  <c r="AO62" i="7074" s="1"/>
  <c r="AC57" i="7074"/>
  <c r="AD57" i="7074" s="1"/>
  <c r="AE57" i="7074" s="1"/>
  <c r="AF57" i="7074" s="1"/>
  <c r="AG57" i="7074" s="1"/>
  <c r="AH57" i="7074" s="1"/>
  <c r="AI57" i="7074" s="1"/>
  <c r="AJ57" i="7074" s="1"/>
  <c r="AK57" i="7074" s="1"/>
  <c r="AL57" i="7074" s="1"/>
  <c r="AM57" i="7074" s="1"/>
  <c r="AO57" i="7074" s="1"/>
  <c r="AH51" i="7074"/>
  <c r="AI51" i="7074" s="1"/>
  <c r="AJ51" i="7074" s="1"/>
  <c r="AK51" i="7074" s="1"/>
  <c r="AL51" i="7074" s="1"/>
  <c r="AM51" i="7074" s="1"/>
  <c r="AO51" i="7074" s="1"/>
  <c r="R67" i="7074"/>
  <c r="S67" i="7074" s="1"/>
  <c r="T67" i="7074" s="1"/>
  <c r="U67" i="7074" s="1"/>
  <c r="V67" i="7074" s="1"/>
  <c r="W67" i="7074" s="1"/>
  <c r="X67" i="7074" s="1"/>
  <c r="Y67" i="7074" s="1"/>
  <c r="Z67" i="7074" s="1"/>
  <c r="AA67" i="7074" s="1"/>
  <c r="AB67" i="7074" s="1"/>
  <c r="AC67" i="7074" s="1"/>
  <c r="AD67" i="7074" s="1"/>
  <c r="AE67" i="7074" s="1"/>
  <c r="AF67" i="7074" s="1"/>
  <c r="AG67" i="7074" s="1"/>
  <c r="AH67" i="7074" s="1"/>
  <c r="AI67" i="7074" s="1"/>
  <c r="AJ67" i="7074" s="1"/>
  <c r="AK67" i="7074" s="1"/>
  <c r="AL67" i="7074" s="1"/>
  <c r="AM67" i="7074" s="1"/>
  <c r="AO67" i="7074" s="1"/>
  <c r="AI9" i="7074"/>
  <c r="AJ9" i="7074" s="1"/>
  <c r="AK9" i="7074" s="1"/>
  <c r="AL9" i="7074" s="1"/>
  <c r="AI13" i="7074"/>
  <c r="AJ13" i="7074" s="1"/>
  <c r="AK13" i="7074" s="1"/>
  <c r="AL13" i="7074" s="1"/>
  <c r="AM13" i="7074" s="1"/>
  <c r="AO13" i="7074" s="1"/>
  <c r="AI16" i="7074"/>
  <c r="AJ16" i="7074" s="1"/>
  <c r="AK16" i="7074" s="1"/>
  <c r="AL16" i="7074" s="1"/>
  <c r="AM16" i="7074" s="1"/>
  <c r="AO16" i="7074" s="1"/>
  <c r="R28" i="7062"/>
  <c r="AF14" i="7061"/>
  <c r="Q73" i="7071"/>
  <c r="R73" i="7071" s="1"/>
  <c r="S73" i="7071" s="1"/>
  <c r="T73" i="7071" s="1"/>
  <c r="U73" i="7071" s="1"/>
  <c r="V73" i="7071" s="1"/>
  <c r="W73" i="7071" s="1"/>
  <c r="X73" i="7071" s="1"/>
  <c r="Y73" i="7071" s="1"/>
  <c r="Z73" i="7071" s="1"/>
  <c r="AA73" i="7071" s="1"/>
  <c r="AB73" i="7071" s="1"/>
  <c r="AC73" i="7071" s="1"/>
  <c r="AD73" i="7071" s="1"/>
  <c r="AE73" i="7071" s="1"/>
  <c r="AF73" i="7071" s="1"/>
  <c r="AG73" i="7071" s="1"/>
  <c r="AH73" i="7071" s="1"/>
  <c r="AI73" i="7071" s="1"/>
  <c r="AJ73" i="7071" s="1"/>
  <c r="AK73" i="7071" s="1"/>
  <c r="AL73" i="7071" s="1"/>
  <c r="AM73" i="7071" s="1"/>
  <c r="AO73" i="7071" s="1"/>
  <c r="Q30" i="7060"/>
  <c r="W23" i="7060"/>
  <c r="AB18" i="7072"/>
  <c r="AC18" i="7072" s="1"/>
  <c r="AD18" i="7072" s="1"/>
  <c r="AE18" i="7072" s="1"/>
  <c r="AF18" i="7072" s="1"/>
  <c r="AG18" i="7072" s="1"/>
  <c r="AH18" i="7072" s="1"/>
  <c r="AI18" i="7072" s="1"/>
  <c r="AJ18" i="7072" s="1"/>
  <c r="AK18" i="7072" s="1"/>
  <c r="AL18" i="7072" s="1"/>
  <c r="AM18" i="7072" s="1"/>
  <c r="AO18" i="7072" s="1"/>
  <c r="F79" i="7071"/>
  <c r="G79" i="7071" s="1"/>
  <c r="H79" i="7071" s="1"/>
  <c r="I79" i="7071" s="1"/>
  <c r="J79" i="7071" s="1"/>
  <c r="K79" i="7071" s="1"/>
  <c r="L79" i="7071" s="1"/>
  <c r="M79" i="7071" s="1"/>
  <c r="N79" i="7071" s="1"/>
  <c r="O79" i="7071" s="1"/>
  <c r="P79" i="7071" s="1"/>
  <c r="Q79" i="7071" s="1"/>
  <c r="R79" i="7071" s="1"/>
  <c r="S79" i="7071" s="1"/>
  <c r="T79" i="7071" s="1"/>
  <c r="U79" i="7071" s="1"/>
  <c r="V79" i="7071" s="1"/>
  <c r="W79" i="7071" s="1"/>
  <c r="X79" i="7071" s="1"/>
  <c r="Y79" i="7071" s="1"/>
  <c r="Z79" i="7071" s="1"/>
  <c r="AA79" i="7071" s="1"/>
  <c r="AB79" i="7071" s="1"/>
  <c r="AC79" i="7071" s="1"/>
  <c r="AD79" i="7071" s="1"/>
  <c r="AE79" i="7071" s="1"/>
  <c r="AF79" i="7071" s="1"/>
  <c r="AG79" i="7071" s="1"/>
  <c r="AH79" i="7071" s="1"/>
  <c r="AI79" i="7071" s="1"/>
  <c r="AJ79" i="7071" s="1"/>
  <c r="AK79" i="7071" s="1"/>
  <c r="AL79" i="7071" s="1"/>
  <c r="AM79" i="7071" s="1"/>
  <c r="AO79" i="7071" s="1"/>
  <c r="K33" i="7074"/>
  <c r="L33" i="7074" s="1"/>
  <c r="M33" i="7074" s="1"/>
  <c r="N33" i="7074" s="1"/>
  <c r="O33" i="7074" s="1"/>
  <c r="P33" i="7074" s="1"/>
  <c r="Q33" i="7074" s="1"/>
  <c r="R33" i="7074" s="1"/>
  <c r="S33" i="7074" s="1"/>
  <c r="T33" i="7074" s="1"/>
  <c r="U33" i="7074" s="1"/>
  <c r="V33" i="7074" s="1"/>
  <c r="W33" i="7074" s="1"/>
  <c r="X33" i="7074" s="1"/>
  <c r="Y33" i="7074" s="1"/>
  <c r="Z33" i="7074" s="1"/>
  <c r="AA33" i="7074" s="1"/>
  <c r="AB33" i="7074" s="1"/>
  <c r="AC33" i="7074" s="1"/>
  <c r="AD33" i="7074" s="1"/>
  <c r="AE33" i="7074" s="1"/>
  <c r="AF33" i="7074" s="1"/>
  <c r="AG33" i="7074" s="1"/>
  <c r="AH33" i="7074" s="1"/>
  <c r="AI33" i="7074" s="1"/>
  <c r="AJ33" i="7074" s="1"/>
  <c r="AK33" i="7074" s="1"/>
  <c r="AL33" i="7074" s="1"/>
  <c r="AM33" i="7074" s="1"/>
  <c r="AO33" i="7074" s="1"/>
  <c r="K34" i="7074"/>
  <c r="L34" i="7074" s="1"/>
  <c r="M34" i="7074" s="1"/>
  <c r="N34" i="7074" s="1"/>
  <c r="O34" i="7074" s="1"/>
  <c r="P34" i="7074" s="1"/>
  <c r="Q34" i="7074" s="1"/>
  <c r="R34" i="7074" s="1"/>
  <c r="S34" i="7074" s="1"/>
  <c r="T34" i="7074" s="1"/>
  <c r="U34" i="7074" s="1"/>
  <c r="V34" i="7074" s="1"/>
  <c r="W34" i="7074" s="1"/>
  <c r="X34" i="7074" s="1"/>
  <c r="Y34" i="7074" s="1"/>
  <c r="Z34" i="7074" s="1"/>
  <c r="AA34" i="7074" s="1"/>
  <c r="AB34" i="7074" s="1"/>
  <c r="AC34" i="7074" s="1"/>
  <c r="AD34" i="7074" s="1"/>
  <c r="AE34" i="7074" s="1"/>
  <c r="AF34" i="7074" s="1"/>
  <c r="AG34" i="7074" s="1"/>
  <c r="AH34" i="7074" s="1"/>
  <c r="AI34" i="7074" s="1"/>
  <c r="AJ34" i="7074" s="1"/>
  <c r="AK34" i="7074" s="1"/>
  <c r="AL34" i="7074" s="1"/>
  <c r="AM34" i="7074" s="1"/>
  <c r="AO34" i="7074" s="1"/>
  <c r="Q67" i="7060"/>
  <c r="J75" i="7073"/>
  <c r="K75" i="7073" s="1"/>
  <c r="L75" i="7073" s="1"/>
  <c r="M75" i="7073" s="1"/>
  <c r="N75" i="7073" s="1"/>
  <c r="O75" i="7073" s="1"/>
  <c r="P75" i="7073" s="1"/>
  <c r="Q75" i="7073" s="1"/>
  <c r="R75" i="7073" s="1"/>
  <c r="S75" i="7073" s="1"/>
  <c r="T75" i="7073" s="1"/>
  <c r="U75" i="7073" s="1"/>
  <c r="V75" i="7073" s="1"/>
  <c r="W75" i="7073" s="1"/>
  <c r="X75" i="7073" s="1"/>
  <c r="Y75" i="7073" s="1"/>
  <c r="Z75" i="7073" s="1"/>
  <c r="AA75" i="7073" s="1"/>
  <c r="AB75" i="7073" s="1"/>
  <c r="AC75" i="7073" s="1"/>
  <c r="AD75" i="7073" s="1"/>
  <c r="AE75" i="7073" s="1"/>
  <c r="AF75" i="7073" s="1"/>
  <c r="AG75" i="7073" s="1"/>
  <c r="AH75" i="7073" s="1"/>
  <c r="AI75" i="7073" s="1"/>
  <c r="AJ75" i="7073" s="1"/>
  <c r="AK75" i="7073" s="1"/>
  <c r="AL75" i="7073" s="1"/>
  <c r="AM75" i="7073" s="1"/>
  <c r="AO75" i="7073" s="1"/>
  <c r="AH16" i="7071"/>
  <c r="AI16" i="7071" s="1"/>
  <c r="AJ16" i="7071" s="1"/>
  <c r="AK16" i="7071" s="1"/>
  <c r="AL16" i="7071" s="1"/>
  <c r="AM16" i="7071" s="1"/>
  <c r="AO16" i="7071" s="1"/>
  <c r="X62" i="7061"/>
  <c r="AM49" i="7077"/>
  <c r="P77" i="7078"/>
  <c r="Q77" i="7078" s="1"/>
  <c r="R77" i="7078" s="1"/>
  <c r="S77" i="7078" s="1"/>
  <c r="T77" i="7078" s="1"/>
  <c r="U77" i="7078" s="1"/>
  <c r="V77" i="7078" s="1"/>
  <c r="W77" i="7078" s="1"/>
  <c r="X77" i="7078" s="1"/>
  <c r="Y77" i="7078" s="1"/>
  <c r="Z77" i="7078" s="1"/>
  <c r="AA77" i="7078" s="1"/>
  <c r="AB77" i="7078" s="1"/>
  <c r="AC77" i="7078" s="1"/>
  <c r="AD77" i="7078" s="1"/>
  <c r="AE77" i="7078" s="1"/>
  <c r="AF77" i="7078" s="1"/>
  <c r="AG77" i="7078" s="1"/>
  <c r="AH77" i="7078" s="1"/>
  <c r="AI77" i="7078" s="1"/>
  <c r="AJ77" i="7078" s="1"/>
  <c r="AK77" i="7078" s="1"/>
  <c r="AL77" i="7078" s="1"/>
  <c r="AM77" i="7078" s="1"/>
  <c r="O31" i="7060"/>
  <c r="T28" i="7072"/>
  <c r="U28" i="7072" s="1"/>
  <c r="V28" i="7072" s="1"/>
  <c r="W28" i="7072" s="1"/>
  <c r="X28" i="7072" s="1"/>
  <c r="Y28" i="7072" s="1"/>
  <c r="Z28" i="7072" s="1"/>
  <c r="AA28" i="7072" s="1"/>
  <c r="AB28" i="7072" s="1"/>
  <c r="AC28" i="7072" s="1"/>
  <c r="AD28" i="7072" s="1"/>
  <c r="AE28" i="7072" s="1"/>
  <c r="AF28" i="7072" s="1"/>
  <c r="AG28" i="7072" s="1"/>
  <c r="AH28" i="7072" s="1"/>
  <c r="AI28" i="7072" s="1"/>
  <c r="AJ28" i="7072" s="1"/>
  <c r="AK28" i="7072" s="1"/>
  <c r="AL28" i="7072" s="1"/>
  <c r="AM28" i="7072" s="1"/>
  <c r="AO28" i="7072" s="1"/>
  <c r="T64" i="7077"/>
  <c r="U64" i="7077" s="1"/>
  <c r="V64" i="7077" s="1"/>
  <c r="W64" i="7077" s="1"/>
  <c r="X64" i="7077" s="1"/>
  <c r="Y64" i="7077" s="1"/>
  <c r="Z64" i="7077" s="1"/>
  <c r="AA64" i="7077" s="1"/>
  <c r="AB64" i="7077" s="1"/>
  <c r="AC64" i="7077" s="1"/>
  <c r="AD64" i="7077" s="1"/>
  <c r="AE64" i="7077" s="1"/>
  <c r="AF64" i="7077" s="1"/>
  <c r="AG64" i="7077" s="1"/>
  <c r="AH64" i="7077" s="1"/>
  <c r="AI64" i="7077" s="1"/>
  <c r="AJ64" i="7077" s="1"/>
  <c r="AK64" i="7077" s="1"/>
  <c r="AL64" i="7077" s="1"/>
  <c r="AM64" i="7077" s="1"/>
  <c r="T65" i="7077"/>
  <c r="U65" i="7077" s="1"/>
  <c r="V65" i="7077" s="1"/>
  <c r="W65" i="7077" s="1"/>
  <c r="X65" i="7077" s="1"/>
  <c r="Y65" i="7077" s="1"/>
  <c r="Z65" i="7077" s="1"/>
  <c r="AA65" i="7077" s="1"/>
  <c r="AB65" i="7077" s="1"/>
  <c r="AC65" i="7077" s="1"/>
  <c r="AD65" i="7077" s="1"/>
  <c r="AE65" i="7077" s="1"/>
  <c r="AF65" i="7077" s="1"/>
  <c r="AG65" i="7077" s="1"/>
  <c r="AH65" i="7077" s="1"/>
  <c r="AI65" i="7077" s="1"/>
  <c r="AJ65" i="7077" s="1"/>
  <c r="AK65" i="7077" s="1"/>
  <c r="AL65" i="7077" s="1"/>
  <c r="AM65" i="7077" s="1"/>
  <c r="J75" i="7063"/>
  <c r="K75" i="7063" s="1"/>
  <c r="L75" i="7063" s="1"/>
  <c r="M75" i="7063" s="1"/>
  <c r="N75" i="7063" s="1"/>
  <c r="O75" i="7063" s="1"/>
  <c r="P75" i="7063" s="1"/>
  <c r="Q75" i="7063" s="1"/>
  <c r="R75" i="7063" s="1"/>
  <c r="S75" i="7063" s="1"/>
  <c r="T75" i="7063" s="1"/>
  <c r="U75" i="7063" s="1"/>
  <c r="V75" i="7063" s="1"/>
  <c r="W75" i="7063" s="1"/>
  <c r="X75" i="7063" s="1"/>
  <c r="Y75" i="7063" s="1"/>
  <c r="Z75" i="7063" s="1"/>
  <c r="AA75" i="7063" s="1"/>
  <c r="AB75" i="7063" s="1"/>
  <c r="AC75" i="7063" s="1"/>
  <c r="AD75" i="7063" s="1"/>
  <c r="AE75" i="7063" s="1"/>
  <c r="AF75" i="7063" s="1"/>
  <c r="AG75" i="7063" s="1"/>
  <c r="AH75" i="7063" s="1"/>
  <c r="AI75" i="7063" s="1"/>
  <c r="AJ75" i="7063" s="1"/>
  <c r="AK75" i="7063" s="1"/>
  <c r="AL75" i="7063" s="1"/>
  <c r="AM75" i="7063" s="1"/>
  <c r="AO75" i="7063" s="1"/>
  <c r="X61" i="7061"/>
  <c r="O30" i="7061"/>
  <c r="AN42" i="7059"/>
  <c r="R27" i="7061"/>
  <c r="S26" i="7061"/>
  <c r="D41" i="7061"/>
  <c r="M32" i="7061"/>
  <c r="AC56" i="7077"/>
  <c r="AD56" i="7077" s="1"/>
  <c r="AE56" i="7077" s="1"/>
  <c r="AF56" i="7077" s="1"/>
  <c r="AG56" i="7077" s="1"/>
  <c r="AH56" i="7077" s="1"/>
  <c r="AI56" i="7077" s="1"/>
  <c r="AJ56" i="7077" s="1"/>
  <c r="AK56" i="7077" s="1"/>
  <c r="AL56" i="7077" s="1"/>
  <c r="AM56" i="7077" s="1"/>
  <c r="V63" i="7077"/>
  <c r="W63" i="7077" s="1"/>
  <c r="X63" i="7077" s="1"/>
  <c r="Y63" i="7077" s="1"/>
  <c r="Z63" i="7077" s="1"/>
  <c r="AA63" i="7077" s="1"/>
  <c r="AB63" i="7077" s="1"/>
  <c r="AC63" i="7077" s="1"/>
  <c r="AD63" i="7077" s="1"/>
  <c r="AE63" i="7077" s="1"/>
  <c r="AF63" i="7077" s="1"/>
  <c r="AG63" i="7077" s="1"/>
  <c r="AH63" i="7077" s="1"/>
  <c r="AI63" i="7077" s="1"/>
  <c r="AJ63" i="7077" s="1"/>
  <c r="AK63" i="7077" s="1"/>
  <c r="AL63" i="7077" s="1"/>
  <c r="AM63" i="7077" s="1"/>
  <c r="AN82" i="7073"/>
  <c r="Q28" i="7077"/>
  <c r="R28" i="7077" s="1"/>
  <c r="S28" i="7077" s="1"/>
  <c r="T28" i="7077" s="1"/>
  <c r="U28" i="7077" s="1"/>
  <c r="V28" i="7077" s="1"/>
  <c r="W28" i="7077" s="1"/>
  <c r="X28" i="7077" s="1"/>
  <c r="Y28" i="7077" s="1"/>
  <c r="Z28" i="7077" s="1"/>
  <c r="AA28" i="7077" s="1"/>
  <c r="AB28" i="7077" s="1"/>
  <c r="AC28" i="7077" s="1"/>
  <c r="AD28" i="7077" s="1"/>
  <c r="AE28" i="7077" s="1"/>
  <c r="AF28" i="7077" s="1"/>
  <c r="AG28" i="7077" s="1"/>
  <c r="AH28" i="7077" s="1"/>
  <c r="AI28" i="7077" s="1"/>
  <c r="AJ28" i="7077" s="1"/>
  <c r="AK28" i="7077" s="1"/>
  <c r="AL28" i="7077" s="1"/>
  <c r="AM28" i="7077" s="1"/>
  <c r="K36" i="7077"/>
  <c r="L36" i="7077" s="1"/>
  <c r="M36" i="7077" s="1"/>
  <c r="N36" i="7077" s="1"/>
  <c r="O36" i="7077" s="1"/>
  <c r="P36" i="7077" s="1"/>
  <c r="Q36" i="7077" s="1"/>
  <c r="R36" i="7077" s="1"/>
  <c r="S36" i="7077" s="1"/>
  <c r="T36" i="7077" s="1"/>
  <c r="U36" i="7077" s="1"/>
  <c r="V36" i="7077" s="1"/>
  <c r="W36" i="7077" s="1"/>
  <c r="X36" i="7077" s="1"/>
  <c r="Y36" i="7077" s="1"/>
  <c r="Z36" i="7077" s="1"/>
  <c r="AA36" i="7077" s="1"/>
  <c r="AB36" i="7077" s="1"/>
  <c r="AC36" i="7077" s="1"/>
  <c r="AD36" i="7077" s="1"/>
  <c r="AE36" i="7077" s="1"/>
  <c r="AF36" i="7077" s="1"/>
  <c r="AG36" i="7077" s="1"/>
  <c r="AH36" i="7077" s="1"/>
  <c r="AI36" i="7077" s="1"/>
  <c r="AJ36" i="7077" s="1"/>
  <c r="AK36" i="7077" s="1"/>
  <c r="AL36" i="7077" s="1"/>
  <c r="AM36" i="7077" s="1"/>
  <c r="G37" i="7077"/>
  <c r="H37" i="7077" s="1"/>
  <c r="I37" i="7077" s="1"/>
  <c r="J37" i="7077" s="1"/>
  <c r="K37" i="7077" s="1"/>
  <c r="L37" i="7077" s="1"/>
  <c r="M37" i="7077" s="1"/>
  <c r="N37" i="7077" s="1"/>
  <c r="O37" i="7077" s="1"/>
  <c r="P37" i="7077" s="1"/>
  <c r="Q37" i="7077" s="1"/>
  <c r="R37" i="7077" s="1"/>
  <c r="S37" i="7077" s="1"/>
  <c r="T37" i="7077" s="1"/>
  <c r="U37" i="7077" s="1"/>
  <c r="V37" i="7077" s="1"/>
  <c r="W37" i="7077" s="1"/>
  <c r="X37" i="7077" s="1"/>
  <c r="Y37" i="7077" s="1"/>
  <c r="Z37" i="7077" s="1"/>
  <c r="AA37" i="7077" s="1"/>
  <c r="AB37" i="7077" s="1"/>
  <c r="AC37" i="7077" s="1"/>
  <c r="AD37" i="7077" s="1"/>
  <c r="AE37" i="7077" s="1"/>
  <c r="AF37" i="7077" s="1"/>
  <c r="AG37" i="7077" s="1"/>
  <c r="AH37" i="7077" s="1"/>
  <c r="AI37" i="7077" s="1"/>
  <c r="AJ37" i="7077" s="1"/>
  <c r="AK37" i="7077" s="1"/>
  <c r="AL37" i="7077" s="1"/>
  <c r="AM37" i="7077" s="1"/>
  <c r="G38" i="7077"/>
  <c r="H38" i="7077" s="1"/>
  <c r="I38" i="7077" s="1"/>
  <c r="J38" i="7077" s="1"/>
  <c r="K38" i="7077" s="1"/>
  <c r="L38" i="7077" s="1"/>
  <c r="M38" i="7077" s="1"/>
  <c r="N38" i="7077" s="1"/>
  <c r="O38" i="7077" s="1"/>
  <c r="P38" i="7077" s="1"/>
  <c r="Q38" i="7077" s="1"/>
  <c r="R38" i="7077" s="1"/>
  <c r="S38" i="7077" s="1"/>
  <c r="T38" i="7077" s="1"/>
  <c r="U38" i="7077" s="1"/>
  <c r="V38" i="7077" s="1"/>
  <c r="W38" i="7077" s="1"/>
  <c r="X38" i="7077" s="1"/>
  <c r="Y38" i="7077" s="1"/>
  <c r="Z38" i="7077" s="1"/>
  <c r="AA38" i="7077" s="1"/>
  <c r="AB38" i="7077" s="1"/>
  <c r="AC38" i="7077" s="1"/>
  <c r="AD38" i="7077" s="1"/>
  <c r="AE38" i="7077" s="1"/>
  <c r="AF38" i="7077" s="1"/>
  <c r="AG38" i="7077" s="1"/>
  <c r="AH38" i="7077" s="1"/>
  <c r="AI38" i="7077" s="1"/>
  <c r="AJ38" i="7077" s="1"/>
  <c r="AK38" i="7077" s="1"/>
  <c r="AL38" i="7077" s="1"/>
  <c r="AM38" i="7077" s="1"/>
  <c r="K34" i="7077"/>
  <c r="L34" i="7077" s="1"/>
  <c r="M34" i="7077" s="1"/>
  <c r="N34" i="7077" s="1"/>
  <c r="O34" i="7077" s="1"/>
  <c r="P34" i="7077" s="1"/>
  <c r="Q34" i="7077" s="1"/>
  <c r="R34" i="7077" s="1"/>
  <c r="S34" i="7077" s="1"/>
  <c r="T34" i="7077" s="1"/>
  <c r="U34" i="7077" s="1"/>
  <c r="V34" i="7077" s="1"/>
  <c r="W34" i="7077" s="1"/>
  <c r="X34" i="7077" s="1"/>
  <c r="Y34" i="7077" s="1"/>
  <c r="Z34" i="7077" s="1"/>
  <c r="AA34" i="7077" s="1"/>
  <c r="AB34" i="7077" s="1"/>
  <c r="AC34" i="7077" s="1"/>
  <c r="AD34" i="7077" s="1"/>
  <c r="AE34" i="7077" s="1"/>
  <c r="AF34" i="7077" s="1"/>
  <c r="AG34" i="7077" s="1"/>
  <c r="AH34" i="7077" s="1"/>
  <c r="AI34" i="7077" s="1"/>
  <c r="AJ34" i="7077" s="1"/>
  <c r="AK34" i="7077" s="1"/>
  <c r="AL34" i="7077" s="1"/>
  <c r="AM34" i="7077" s="1"/>
  <c r="L73" i="7078"/>
  <c r="M73" i="7078" s="1"/>
  <c r="N73" i="7078" s="1"/>
  <c r="O73" i="7078" s="1"/>
  <c r="P73" i="7078" s="1"/>
  <c r="Q73" i="7078" s="1"/>
  <c r="R73" i="7078" s="1"/>
  <c r="S73" i="7078" s="1"/>
  <c r="T73" i="7078" s="1"/>
  <c r="U73" i="7078" s="1"/>
  <c r="V73" i="7078" s="1"/>
  <c r="W73" i="7078" s="1"/>
  <c r="X73" i="7078" s="1"/>
  <c r="Y73" i="7078" s="1"/>
  <c r="Z73" i="7078" s="1"/>
  <c r="AA73" i="7078" s="1"/>
  <c r="AB73" i="7078" s="1"/>
  <c r="AC73" i="7078" s="1"/>
  <c r="AD73" i="7078" s="1"/>
  <c r="AE73" i="7078" s="1"/>
  <c r="AF73" i="7078" s="1"/>
  <c r="AG73" i="7078" s="1"/>
  <c r="AH73" i="7078" s="1"/>
  <c r="AI73" i="7078" s="1"/>
  <c r="AJ73" i="7078" s="1"/>
  <c r="AK73" i="7078" s="1"/>
  <c r="AL73" i="7078" s="1"/>
  <c r="AM73" i="7078" s="1"/>
  <c r="E80" i="7078"/>
  <c r="F80" i="7078" s="1"/>
  <c r="G80" i="7078" s="1"/>
  <c r="H80" i="7078" s="1"/>
  <c r="I80" i="7078" s="1"/>
  <c r="J80" i="7078" s="1"/>
  <c r="K80" i="7078" s="1"/>
  <c r="L80" i="7078" s="1"/>
  <c r="M80" i="7078" s="1"/>
  <c r="N80" i="7078" s="1"/>
  <c r="O80" i="7078" s="1"/>
  <c r="P80" i="7078" s="1"/>
  <c r="Q80" i="7078" s="1"/>
  <c r="R80" i="7078" s="1"/>
  <c r="S80" i="7078" s="1"/>
  <c r="T80" i="7078" s="1"/>
  <c r="U80" i="7078" s="1"/>
  <c r="V80" i="7078" s="1"/>
  <c r="W80" i="7078" s="1"/>
  <c r="X80" i="7078" s="1"/>
  <c r="Y80" i="7078" s="1"/>
  <c r="Z80" i="7078" s="1"/>
  <c r="AA80" i="7078" s="1"/>
  <c r="AB80" i="7078" s="1"/>
  <c r="AC80" i="7078" s="1"/>
  <c r="AD80" i="7078" s="1"/>
  <c r="AE80" i="7078" s="1"/>
  <c r="AF80" i="7078" s="1"/>
  <c r="AG80" i="7078" s="1"/>
  <c r="AH80" i="7078" s="1"/>
  <c r="AI80" i="7078" s="1"/>
  <c r="AJ80" i="7078" s="1"/>
  <c r="AK80" i="7078" s="1"/>
  <c r="AL80" i="7078" s="1"/>
  <c r="AM80" i="7078" s="1"/>
  <c r="R67" i="7078"/>
  <c r="S67" i="7078" s="1"/>
  <c r="T67" i="7078" s="1"/>
  <c r="U67" i="7078" s="1"/>
  <c r="V67" i="7078" s="1"/>
  <c r="W67" i="7078" s="1"/>
  <c r="X67" i="7078" s="1"/>
  <c r="Y67" i="7078" s="1"/>
  <c r="Z67" i="7078" s="1"/>
  <c r="AA67" i="7078" s="1"/>
  <c r="AB67" i="7078" s="1"/>
  <c r="AC67" i="7078" s="1"/>
  <c r="AD67" i="7078" s="1"/>
  <c r="AE67" i="7078" s="1"/>
  <c r="AF67" i="7078" s="1"/>
  <c r="AG67" i="7078" s="1"/>
  <c r="AH67" i="7078" s="1"/>
  <c r="AI67" i="7078" s="1"/>
  <c r="AJ67" i="7078" s="1"/>
  <c r="AK67" i="7078" s="1"/>
  <c r="AL67" i="7078" s="1"/>
  <c r="AM67" i="7078" s="1"/>
  <c r="J75" i="7078"/>
  <c r="K75" i="7078" s="1"/>
  <c r="L75" i="7078" s="1"/>
  <c r="M75" i="7078" s="1"/>
  <c r="N75" i="7078" s="1"/>
  <c r="O75" i="7078" s="1"/>
  <c r="P75" i="7078" s="1"/>
  <c r="Q75" i="7078" s="1"/>
  <c r="R75" i="7078" s="1"/>
  <c r="S75" i="7078" s="1"/>
  <c r="T75" i="7078" s="1"/>
  <c r="U75" i="7078" s="1"/>
  <c r="V75" i="7078" s="1"/>
  <c r="W75" i="7078" s="1"/>
  <c r="X75" i="7078" s="1"/>
  <c r="Y75" i="7078" s="1"/>
  <c r="Z75" i="7078" s="1"/>
  <c r="AA75" i="7078" s="1"/>
  <c r="AB75" i="7078" s="1"/>
  <c r="AC75" i="7078" s="1"/>
  <c r="AD75" i="7078" s="1"/>
  <c r="AE75" i="7078" s="1"/>
  <c r="AF75" i="7078" s="1"/>
  <c r="AG75" i="7078" s="1"/>
  <c r="AH75" i="7078" s="1"/>
  <c r="AI75" i="7078" s="1"/>
  <c r="AJ75" i="7078" s="1"/>
  <c r="AK75" i="7078" s="1"/>
  <c r="AL75" i="7078" s="1"/>
  <c r="AM75" i="7078" s="1"/>
  <c r="V23" i="7078"/>
  <c r="W23" i="7078" s="1"/>
  <c r="X23" i="7078" s="1"/>
  <c r="Y23" i="7078" s="1"/>
  <c r="Z23" i="7078" s="1"/>
  <c r="AA23" i="7078" s="1"/>
  <c r="AB23" i="7078" s="1"/>
  <c r="AC23" i="7078" s="1"/>
  <c r="AD23" i="7078" s="1"/>
  <c r="AE23" i="7078" s="1"/>
  <c r="AF23" i="7078" s="1"/>
  <c r="AG23" i="7078" s="1"/>
  <c r="AH23" i="7078" s="1"/>
  <c r="AI23" i="7078" s="1"/>
  <c r="AJ23" i="7078" s="1"/>
  <c r="AK23" i="7078" s="1"/>
  <c r="AL23" i="7078" s="1"/>
  <c r="AM23" i="7078" s="1"/>
  <c r="N31" i="7078"/>
  <c r="O31" i="7078" s="1"/>
  <c r="P31" i="7078" s="1"/>
  <c r="Q31" i="7078" s="1"/>
  <c r="R31" i="7078" s="1"/>
  <c r="S31" i="7078" s="1"/>
  <c r="T31" i="7078" s="1"/>
  <c r="U31" i="7078" s="1"/>
  <c r="V31" i="7078" s="1"/>
  <c r="W31" i="7078" s="1"/>
  <c r="X31" i="7078" s="1"/>
  <c r="Y31" i="7078" s="1"/>
  <c r="Z31" i="7078" s="1"/>
  <c r="AA31" i="7078" s="1"/>
  <c r="AB31" i="7078" s="1"/>
  <c r="AC31" i="7078" s="1"/>
  <c r="AD31" i="7078" s="1"/>
  <c r="AE31" i="7078" s="1"/>
  <c r="AF31" i="7078" s="1"/>
  <c r="AG31" i="7078" s="1"/>
  <c r="AH31" i="7078" s="1"/>
  <c r="AI31" i="7078" s="1"/>
  <c r="AJ31" i="7078" s="1"/>
  <c r="AK31" i="7078" s="1"/>
  <c r="AL31" i="7078" s="1"/>
  <c r="AM31" i="7078" s="1"/>
  <c r="AJ8" i="7078"/>
  <c r="AK8" i="7078" s="1"/>
  <c r="AL8" i="7078" s="1"/>
  <c r="AM8" i="7078" s="1"/>
  <c r="AJ9" i="7078"/>
  <c r="AK9" i="7078" s="1"/>
  <c r="AL9" i="7078" s="1"/>
  <c r="AM9" i="7078" s="1"/>
  <c r="Y20" i="7078"/>
  <c r="Z20" i="7078" s="1"/>
  <c r="AA20" i="7078" s="1"/>
  <c r="AB20" i="7078" s="1"/>
  <c r="AC20" i="7078" s="1"/>
  <c r="AD20" i="7078" s="1"/>
  <c r="AE20" i="7078" s="1"/>
  <c r="AF20" i="7078" s="1"/>
  <c r="AG20" i="7078" s="1"/>
  <c r="AH20" i="7078" s="1"/>
  <c r="AI20" i="7078" s="1"/>
  <c r="AJ20" i="7078" s="1"/>
  <c r="AK20" i="7078" s="1"/>
  <c r="AL20" i="7078" s="1"/>
  <c r="AM20" i="7078" s="1"/>
  <c r="F78" i="7059"/>
  <c r="F79" i="7059"/>
  <c r="F80" i="7059"/>
  <c r="AF14" i="7069"/>
  <c r="AG14" i="7069" s="1"/>
  <c r="AH14" i="7069" s="1"/>
  <c r="AI14" i="7069" s="1"/>
  <c r="AJ14" i="7069" s="1"/>
  <c r="AK14" i="7069" s="1"/>
  <c r="AL14" i="7069" s="1"/>
  <c r="AM14" i="7069" s="1"/>
  <c r="Q69" i="7060"/>
  <c r="G78" i="7062"/>
  <c r="N71" i="7062"/>
  <c r="S66" i="7062"/>
  <c r="AI50" i="7062"/>
  <c r="AC55" i="7062"/>
  <c r="AC56" i="7062"/>
  <c r="AC57" i="7062"/>
  <c r="AC58" i="7062"/>
  <c r="V63" i="7062"/>
  <c r="F79" i="7062"/>
  <c r="G38" i="7062"/>
  <c r="D41" i="7062"/>
  <c r="Y20" i="7062"/>
  <c r="S26" i="7062"/>
  <c r="AA18" i="7067"/>
  <c r="AB18" i="7067" s="1"/>
  <c r="AC18" i="7067" s="1"/>
  <c r="AD18" i="7067" s="1"/>
  <c r="AE18" i="7067" s="1"/>
  <c r="AF18" i="7067" s="1"/>
  <c r="AG18" i="7067" s="1"/>
  <c r="AH18" i="7067" s="1"/>
  <c r="AI18" i="7067" s="1"/>
  <c r="AJ18" i="7067" s="1"/>
  <c r="AK18" i="7067" s="1"/>
  <c r="AL18" i="7067" s="1"/>
  <c r="AM18" i="7067" s="1"/>
  <c r="Z19" i="7067"/>
  <c r="AA19" i="7067" s="1"/>
  <c r="AB19" i="7067" s="1"/>
  <c r="AC19" i="7067" s="1"/>
  <c r="AD19" i="7067" s="1"/>
  <c r="AE19" i="7067" s="1"/>
  <c r="AF19" i="7067" s="1"/>
  <c r="AG19" i="7067" s="1"/>
  <c r="AH19" i="7067" s="1"/>
  <c r="AI19" i="7067" s="1"/>
  <c r="AJ19" i="7067" s="1"/>
  <c r="AK19" i="7067" s="1"/>
  <c r="AL19" i="7067" s="1"/>
  <c r="AM19" i="7067" s="1"/>
  <c r="R27" i="7067"/>
  <c r="S27" i="7067" s="1"/>
  <c r="T27" i="7067" s="1"/>
  <c r="U27" i="7067" s="1"/>
  <c r="V27" i="7067" s="1"/>
  <c r="W27" i="7067" s="1"/>
  <c r="X27" i="7067" s="1"/>
  <c r="Y27" i="7067" s="1"/>
  <c r="Z27" i="7067" s="1"/>
  <c r="AA27" i="7067" s="1"/>
  <c r="AB27" i="7067" s="1"/>
  <c r="AC27" i="7067" s="1"/>
  <c r="AD27" i="7067" s="1"/>
  <c r="AE27" i="7067" s="1"/>
  <c r="AF27" i="7067" s="1"/>
  <c r="AG27" i="7067" s="1"/>
  <c r="AH27" i="7067" s="1"/>
  <c r="AI27" i="7067" s="1"/>
  <c r="AJ27" i="7067" s="1"/>
  <c r="AK27" i="7067" s="1"/>
  <c r="AL27" i="7067" s="1"/>
  <c r="AM27" i="7067" s="1"/>
  <c r="J35" i="7067"/>
  <c r="K35" i="7067" s="1"/>
  <c r="L35" i="7067" s="1"/>
  <c r="M35" i="7067" s="1"/>
  <c r="N35" i="7067" s="1"/>
  <c r="O35" i="7067" s="1"/>
  <c r="P35" i="7067" s="1"/>
  <c r="Q35" i="7067" s="1"/>
  <c r="R35" i="7067" s="1"/>
  <c r="S35" i="7067" s="1"/>
  <c r="T35" i="7067" s="1"/>
  <c r="U35" i="7067" s="1"/>
  <c r="V35" i="7067" s="1"/>
  <c r="W35" i="7067" s="1"/>
  <c r="X35" i="7067" s="1"/>
  <c r="Y35" i="7067" s="1"/>
  <c r="Z35" i="7067" s="1"/>
  <c r="AA35" i="7067" s="1"/>
  <c r="AB35" i="7067" s="1"/>
  <c r="AC35" i="7067" s="1"/>
  <c r="AD35" i="7067" s="1"/>
  <c r="AE35" i="7067" s="1"/>
  <c r="AF35" i="7067" s="1"/>
  <c r="AG35" i="7067" s="1"/>
  <c r="AH35" i="7067" s="1"/>
  <c r="AI35" i="7067" s="1"/>
  <c r="AJ35" i="7067" s="1"/>
  <c r="AK35" i="7067" s="1"/>
  <c r="AL35" i="7067" s="1"/>
  <c r="AM35" i="7067" s="1"/>
  <c r="F79" i="7068"/>
  <c r="G79" i="7068" s="1"/>
  <c r="H79" i="7068" s="1"/>
  <c r="I79" i="7068" s="1"/>
  <c r="J79" i="7068" s="1"/>
  <c r="K79" i="7068" s="1"/>
  <c r="L79" i="7068" s="1"/>
  <c r="M79" i="7068" s="1"/>
  <c r="N79" i="7068" s="1"/>
  <c r="O79" i="7068" s="1"/>
  <c r="P79" i="7068" s="1"/>
  <c r="Q79" i="7068" s="1"/>
  <c r="R79" i="7068" s="1"/>
  <c r="S79" i="7068" s="1"/>
  <c r="T79" i="7068" s="1"/>
  <c r="U79" i="7068" s="1"/>
  <c r="V79" i="7068" s="1"/>
  <c r="W79" i="7068" s="1"/>
  <c r="X79" i="7068" s="1"/>
  <c r="Y79" i="7068" s="1"/>
  <c r="Z79" i="7068" s="1"/>
  <c r="AA79" i="7068" s="1"/>
  <c r="AB79" i="7068" s="1"/>
  <c r="AC79" i="7068" s="1"/>
  <c r="AD79" i="7068" s="1"/>
  <c r="AE79" i="7068" s="1"/>
  <c r="AF79" i="7068" s="1"/>
  <c r="AG79" i="7068" s="1"/>
  <c r="AH79" i="7068" s="1"/>
  <c r="AI79" i="7068" s="1"/>
  <c r="AJ79" i="7068" s="1"/>
  <c r="AK79" i="7068" s="1"/>
  <c r="AL79" i="7068" s="1"/>
  <c r="AM79" i="7068" s="1"/>
  <c r="S66" i="7068"/>
  <c r="T66" i="7068" s="1"/>
  <c r="U66" i="7068" s="1"/>
  <c r="V66" i="7068" s="1"/>
  <c r="W66" i="7068" s="1"/>
  <c r="X66" i="7068" s="1"/>
  <c r="Y66" i="7068" s="1"/>
  <c r="Z66" i="7068" s="1"/>
  <c r="AA66" i="7068" s="1"/>
  <c r="AB66" i="7068" s="1"/>
  <c r="AC66" i="7068" s="1"/>
  <c r="AD66" i="7068" s="1"/>
  <c r="AE66" i="7068" s="1"/>
  <c r="AF66" i="7068" s="1"/>
  <c r="AG66" i="7068" s="1"/>
  <c r="AH66" i="7068" s="1"/>
  <c r="AI66" i="7068" s="1"/>
  <c r="AJ66" i="7068" s="1"/>
  <c r="AK66" i="7068" s="1"/>
  <c r="AL66" i="7068" s="1"/>
  <c r="AM66" i="7068" s="1"/>
  <c r="P70" i="7068"/>
  <c r="Q70" i="7068" s="1"/>
  <c r="R70" i="7068" s="1"/>
  <c r="S70" i="7068" s="1"/>
  <c r="T70" i="7068" s="1"/>
  <c r="U70" i="7068" s="1"/>
  <c r="V70" i="7068" s="1"/>
  <c r="W70" i="7068" s="1"/>
  <c r="X70" i="7068" s="1"/>
  <c r="Y70" i="7068" s="1"/>
  <c r="Z70" i="7068" s="1"/>
  <c r="AA70" i="7068" s="1"/>
  <c r="AB70" i="7068" s="1"/>
  <c r="AC70" i="7068" s="1"/>
  <c r="AD70" i="7068" s="1"/>
  <c r="AE70" i="7068" s="1"/>
  <c r="AF70" i="7068" s="1"/>
  <c r="AG70" i="7068" s="1"/>
  <c r="AH70" i="7068" s="1"/>
  <c r="AI70" i="7068" s="1"/>
  <c r="AJ70" i="7068" s="1"/>
  <c r="AK70" i="7068" s="1"/>
  <c r="AL70" i="7068" s="1"/>
  <c r="AM70" i="7068" s="1"/>
  <c r="AN82" i="7064"/>
  <c r="S68" i="7069"/>
  <c r="T68" i="7069" s="1"/>
  <c r="U68" i="7069" s="1"/>
  <c r="V68" i="7069" s="1"/>
  <c r="W68" i="7069" s="1"/>
  <c r="X68" i="7069" s="1"/>
  <c r="Y68" i="7069" s="1"/>
  <c r="Z68" i="7069" s="1"/>
  <c r="AA68" i="7069" s="1"/>
  <c r="AB68" i="7069" s="1"/>
  <c r="AC68" i="7069" s="1"/>
  <c r="AD68" i="7069" s="1"/>
  <c r="AE68" i="7069" s="1"/>
  <c r="AF68" i="7069" s="1"/>
  <c r="AG68" i="7069" s="1"/>
  <c r="AH68" i="7069" s="1"/>
  <c r="AI68" i="7069" s="1"/>
  <c r="AJ68" i="7069" s="1"/>
  <c r="AK68" i="7069" s="1"/>
  <c r="AL68" i="7069" s="1"/>
  <c r="AM68" i="7069" s="1"/>
  <c r="O72" i="7069"/>
  <c r="P72" i="7069" s="1"/>
  <c r="Q72" i="7069" s="1"/>
  <c r="R72" i="7069" s="1"/>
  <c r="S72" i="7069" s="1"/>
  <c r="T72" i="7069" s="1"/>
  <c r="U72" i="7069" s="1"/>
  <c r="V72" i="7069" s="1"/>
  <c r="W72" i="7069" s="1"/>
  <c r="X72" i="7069" s="1"/>
  <c r="Y72" i="7069" s="1"/>
  <c r="Z72" i="7069" s="1"/>
  <c r="AA72" i="7069" s="1"/>
  <c r="AB72" i="7069" s="1"/>
  <c r="AC72" i="7069" s="1"/>
  <c r="AD72" i="7069" s="1"/>
  <c r="AE72" i="7069" s="1"/>
  <c r="AF72" i="7069" s="1"/>
  <c r="AG72" i="7069" s="1"/>
  <c r="AH72" i="7069" s="1"/>
  <c r="AI72" i="7069" s="1"/>
  <c r="AJ72" i="7069" s="1"/>
  <c r="AK72" i="7069" s="1"/>
  <c r="AL72" i="7069" s="1"/>
  <c r="AM72" i="7069" s="1"/>
  <c r="AE56" i="7069"/>
  <c r="AF56" i="7069" s="1"/>
  <c r="AG56" i="7069" s="1"/>
  <c r="AH56" i="7069" s="1"/>
  <c r="AI56" i="7069" s="1"/>
  <c r="AJ56" i="7069" s="1"/>
  <c r="AK56" i="7069" s="1"/>
  <c r="AL56" i="7069" s="1"/>
  <c r="AM56" i="7069" s="1"/>
  <c r="D81" i="7059"/>
  <c r="O70" i="7059"/>
  <c r="Y60" i="7059"/>
  <c r="AN82" i="7059"/>
  <c r="U23" i="7059"/>
  <c r="U25" i="7059"/>
  <c r="U24" i="7059"/>
  <c r="G38" i="7059"/>
  <c r="G37" i="7059"/>
  <c r="AE14" i="7059"/>
  <c r="AF40" i="7069"/>
  <c r="AG40" i="7069" s="1"/>
  <c r="AH40" i="7069" s="1"/>
  <c r="AI40" i="7069" s="1"/>
  <c r="AJ40" i="7069" s="1"/>
  <c r="AK40" i="7069" s="1"/>
  <c r="AL40" i="7069" s="1"/>
  <c r="AM40" i="7069" s="1"/>
  <c r="F81" i="7060"/>
  <c r="AF21" i="7069"/>
  <c r="AG21" i="7069" s="1"/>
  <c r="AH21" i="7069" s="1"/>
  <c r="AI21" i="7069" s="1"/>
  <c r="AJ21" i="7069" s="1"/>
  <c r="AK21" i="7069" s="1"/>
  <c r="AL21" i="7069" s="1"/>
  <c r="AM21" i="7069" s="1"/>
  <c r="AF33" i="7069"/>
  <c r="AG33" i="7069" s="1"/>
  <c r="AH33" i="7069" s="1"/>
  <c r="AI33" i="7069" s="1"/>
  <c r="AJ33" i="7069" s="1"/>
  <c r="AK33" i="7069" s="1"/>
  <c r="AL33" i="7069" s="1"/>
  <c r="AM33" i="7069" s="1"/>
  <c r="AF20" i="7069"/>
  <c r="AG20" i="7069" s="1"/>
  <c r="AH20" i="7069" s="1"/>
  <c r="AI20" i="7069" s="1"/>
  <c r="AJ20" i="7069" s="1"/>
  <c r="AK20" i="7069" s="1"/>
  <c r="AL20" i="7069" s="1"/>
  <c r="AM20" i="7069" s="1"/>
  <c r="M73" i="7072"/>
  <c r="N73" i="7072" s="1"/>
  <c r="O73" i="7072" s="1"/>
  <c r="P73" i="7072" s="1"/>
  <c r="Q73" i="7072" s="1"/>
  <c r="R73" i="7072" s="1"/>
  <c r="S73" i="7072" s="1"/>
  <c r="T73" i="7072" s="1"/>
  <c r="U73" i="7072" s="1"/>
  <c r="V73" i="7072" s="1"/>
  <c r="W73" i="7072" s="1"/>
  <c r="X73" i="7072" s="1"/>
  <c r="Y73" i="7072" s="1"/>
  <c r="Z73" i="7072" s="1"/>
  <c r="AA73" i="7072" s="1"/>
  <c r="AB73" i="7072" s="1"/>
  <c r="AC73" i="7072" s="1"/>
  <c r="AD73" i="7072" s="1"/>
  <c r="AE73" i="7072" s="1"/>
  <c r="AF73" i="7072" s="1"/>
  <c r="AG73" i="7072" s="1"/>
  <c r="AH73" i="7072" s="1"/>
  <c r="AI73" i="7072" s="1"/>
  <c r="AJ73" i="7072" s="1"/>
  <c r="AK73" i="7072" s="1"/>
  <c r="AL73" i="7072" s="1"/>
  <c r="AM73" i="7072" s="1"/>
  <c r="AO73" i="7072" s="1"/>
  <c r="AH13" i="7071"/>
  <c r="AI13" i="7071" s="1"/>
  <c r="AJ13" i="7071" s="1"/>
  <c r="AK13" i="7071" s="1"/>
  <c r="AL13" i="7071" s="1"/>
  <c r="AM13" i="7071" s="1"/>
  <c r="AO13" i="7071" s="1"/>
  <c r="AD56" i="7072"/>
  <c r="AE56" i="7072" s="1"/>
  <c r="AF56" i="7072" s="1"/>
  <c r="AG56" i="7072" s="1"/>
  <c r="AH56" i="7072" s="1"/>
  <c r="AI56" i="7072" s="1"/>
  <c r="AJ56" i="7072" s="1"/>
  <c r="AK56" i="7072" s="1"/>
  <c r="AL56" i="7072" s="1"/>
  <c r="AM56" i="7072" s="1"/>
  <c r="AO56" i="7072" s="1"/>
  <c r="AF32" i="7069"/>
  <c r="AG32" i="7069" s="1"/>
  <c r="AH32" i="7069" s="1"/>
  <c r="AI32" i="7069" s="1"/>
  <c r="AJ32" i="7069" s="1"/>
  <c r="AK32" i="7069" s="1"/>
  <c r="AL32" i="7069" s="1"/>
  <c r="AM32" i="7069" s="1"/>
  <c r="AF58" i="7060"/>
  <c r="AL42" i="7065"/>
  <c r="E41" i="7070"/>
  <c r="F41" i="7070" s="1"/>
  <c r="G41" i="7070" s="1"/>
  <c r="H41" i="7070" s="1"/>
  <c r="I41" i="7070" s="1"/>
  <c r="J41" i="7070" s="1"/>
  <c r="K41" i="7070" s="1"/>
  <c r="L41" i="7070" s="1"/>
  <c r="M41" i="7070" s="1"/>
  <c r="N41" i="7070" s="1"/>
  <c r="O41" i="7070" s="1"/>
  <c r="P41" i="7070" s="1"/>
  <c r="Q41" i="7070" s="1"/>
  <c r="R41" i="7070" s="1"/>
  <c r="S41" i="7070" s="1"/>
  <c r="T41" i="7070" s="1"/>
  <c r="U41" i="7070" s="1"/>
  <c r="V41" i="7070" s="1"/>
  <c r="W41" i="7070" s="1"/>
  <c r="X41" i="7070" s="1"/>
  <c r="Y41" i="7070" s="1"/>
  <c r="Z41" i="7070" s="1"/>
  <c r="AA41" i="7070" s="1"/>
  <c r="AB41" i="7070" s="1"/>
  <c r="AC41" i="7070" s="1"/>
  <c r="AD41" i="7070" s="1"/>
  <c r="AE41" i="7070" s="1"/>
  <c r="AF41" i="7070" s="1"/>
  <c r="AG41" i="7070" s="1"/>
  <c r="AH41" i="7070" s="1"/>
  <c r="AI41" i="7070" s="1"/>
  <c r="AJ41" i="7070" s="1"/>
  <c r="AK41" i="7070" s="1"/>
  <c r="AL41" i="7070" s="1"/>
  <c r="AM41" i="7070" s="1"/>
  <c r="AI15" i="7074"/>
  <c r="AJ15" i="7074" s="1"/>
  <c r="AK15" i="7074" s="1"/>
  <c r="AL15" i="7074" s="1"/>
  <c r="AM15" i="7074" s="1"/>
  <c r="AO15" i="7074" s="1"/>
  <c r="AH26" i="7071"/>
  <c r="AI26" i="7071" s="1"/>
  <c r="AJ26" i="7071" s="1"/>
  <c r="AK26" i="7071" s="1"/>
  <c r="AL26" i="7071" s="1"/>
  <c r="AM26" i="7071" s="1"/>
  <c r="AO26" i="7071" s="1"/>
  <c r="AG53" i="7073"/>
  <c r="AH53" i="7073" s="1"/>
  <c r="AI53" i="7073" s="1"/>
  <c r="AJ53" i="7073" s="1"/>
  <c r="AK53" i="7073" s="1"/>
  <c r="AL53" i="7073" s="1"/>
  <c r="AM53" i="7073" s="1"/>
  <c r="AO53" i="7073" s="1"/>
  <c r="AH37" i="7071"/>
  <c r="AI37" i="7071" s="1"/>
  <c r="AJ37" i="7071" s="1"/>
  <c r="AK37" i="7071" s="1"/>
  <c r="AL37" i="7071" s="1"/>
  <c r="AM37" i="7071" s="1"/>
  <c r="AO37" i="7071" s="1"/>
  <c r="AB62" i="7070"/>
  <c r="AC62" i="7070" s="1"/>
  <c r="AD62" i="7070" s="1"/>
  <c r="AE62" i="7070" s="1"/>
  <c r="AF62" i="7070" s="1"/>
  <c r="AG62" i="7070" s="1"/>
  <c r="AH62" i="7070" s="1"/>
  <c r="AI62" i="7070" s="1"/>
  <c r="AJ62" i="7070" s="1"/>
  <c r="AK62" i="7070" s="1"/>
  <c r="AL62" i="7070" s="1"/>
  <c r="AM62" i="7070" s="1"/>
  <c r="AC18" i="7070"/>
  <c r="AD18" i="7070" s="1"/>
  <c r="AE18" i="7070" s="1"/>
  <c r="AF18" i="7070" s="1"/>
  <c r="AG18" i="7070" s="1"/>
  <c r="AH18" i="7070" s="1"/>
  <c r="AI18" i="7070" s="1"/>
  <c r="AJ18" i="7070" s="1"/>
  <c r="AK18" i="7070" s="1"/>
  <c r="AL18" i="7070" s="1"/>
  <c r="AM18" i="7070" s="1"/>
  <c r="AI11" i="7074"/>
  <c r="AJ11" i="7074" s="1"/>
  <c r="AK11" i="7074" s="1"/>
  <c r="AL11" i="7074" s="1"/>
  <c r="AM11" i="7074" s="1"/>
  <c r="AO11" i="7074" s="1"/>
  <c r="AL42" i="7063"/>
  <c r="AB64" i="7070"/>
  <c r="AC64" i="7070" s="1"/>
  <c r="AD64" i="7070" s="1"/>
  <c r="AE64" i="7070" s="1"/>
  <c r="AF64" i="7070" s="1"/>
  <c r="AG64" i="7070" s="1"/>
  <c r="AH64" i="7070" s="1"/>
  <c r="AI64" i="7070" s="1"/>
  <c r="AJ64" i="7070" s="1"/>
  <c r="AK64" i="7070" s="1"/>
  <c r="AL64" i="7070" s="1"/>
  <c r="AM64" i="7070" s="1"/>
  <c r="AI17" i="7074"/>
  <c r="AJ17" i="7074" s="1"/>
  <c r="AK17" i="7074" s="1"/>
  <c r="AL17" i="7074" s="1"/>
  <c r="AM17" i="7074" s="1"/>
  <c r="AO17" i="7074" s="1"/>
  <c r="AI28" i="7074"/>
  <c r="AJ28" i="7074" s="1"/>
  <c r="AK28" i="7074" s="1"/>
  <c r="AL28" i="7074" s="1"/>
  <c r="AM28" i="7074" s="1"/>
  <c r="AO28" i="7074" s="1"/>
  <c r="I78" i="7070"/>
  <c r="J78" i="7070" s="1"/>
  <c r="K78" i="7070" s="1"/>
  <c r="L78" i="7070" s="1"/>
  <c r="M78" i="7070" s="1"/>
  <c r="N78" i="7070" s="1"/>
  <c r="O78" i="7070" s="1"/>
  <c r="P78" i="7070" s="1"/>
  <c r="Q78" i="7070" s="1"/>
  <c r="R78" i="7070" s="1"/>
  <c r="S78" i="7070" s="1"/>
  <c r="T78" i="7070" s="1"/>
  <c r="U78" i="7070" s="1"/>
  <c r="V78" i="7070" s="1"/>
  <c r="W78" i="7070" s="1"/>
  <c r="X78" i="7070" s="1"/>
  <c r="Y78" i="7070" s="1"/>
  <c r="Z78" i="7070" s="1"/>
  <c r="AA78" i="7070" s="1"/>
  <c r="AB78" i="7070" s="1"/>
  <c r="AC78" i="7070" s="1"/>
  <c r="AD78" i="7070" s="1"/>
  <c r="AE78" i="7070" s="1"/>
  <c r="AF78" i="7070" s="1"/>
  <c r="AG78" i="7070" s="1"/>
  <c r="AH78" i="7070" s="1"/>
  <c r="AI78" i="7070" s="1"/>
  <c r="AJ78" i="7070" s="1"/>
  <c r="AK78" i="7070" s="1"/>
  <c r="AL78" i="7070" s="1"/>
  <c r="AM78" i="7070" s="1"/>
  <c r="AI18" i="7074"/>
  <c r="AJ18" i="7074" s="1"/>
  <c r="AK18" i="7074" s="1"/>
  <c r="AL18" i="7074" s="1"/>
  <c r="AM18" i="7074" s="1"/>
  <c r="AO18" i="7074" s="1"/>
  <c r="AI24" i="7074"/>
  <c r="AJ24" i="7074" s="1"/>
  <c r="AK24" i="7074" s="1"/>
  <c r="AL24" i="7074" s="1"/>
  <c r="AM24" i="7074" s="1"/>
  <c r="AO24" i="7074" s="1"/>
  <c r="AB66" i="7070"/>
  <c r="AC66" i="7070" s="1"/>
  <c r="AD66" i="7070" s="1"/>
  <c r="AE66" i="7070" s="1"/>
  <c r="AF66" i="7070" s="1"/>
  <c r="AG66" i="7070" s="1"/>
  <c r="AH66" i="7070" s="1"/>
  <c r="AI66" i="7070" s="1"/>
  <c r="AJ66" i="7070" s="1"/>
  <c r="AK66" i="7070" s="1"/>
  <c r="AL66" i="7070" s="1"/>
  <c r="AM66" i="7070" s="1"/>
  <c r="AB57" i="7070"/>
  <c r="AC57" i="7070" s="1"/>
  <c r="AD57" i="7070" s="1"/>
  <c r="AE57" i="7070" s="1"/>
  <c r="AF57" i="7070" s="1"/>
  <c r="AG57" i="7070" s="1"/>
  <c r="AH57" i="7070" s="1"/>
  <c r="AI57" i="7070" s="1"/>
  <c r="AJ57" i="7070" s="1"/>
  <c r="AK57" i="7070" s="1"/>
  <c r="AL57" i="7070" s="1"/>
  <c r="AM57" i="7070" s="1"/>
  <c r="AI26" i="7074"/>
  <c r="AJ26" i="7074" s="1"/>
  <c r="AK26" i="7074" s="1"/>
  <c r="AL26" i="7074" s="1"/>
  <c r="AM26" i="7074" s="1"/>
  <c r="AO26" i="7074" s="1"/>
  <c r="Q76" i="7071"/>
  <c r="R76" i="7071" s="1"/>
  <c r="S76" i="7071" s="1"/>
  <c r="T76" i="7071" s="1"/>
  <c r="U76" i="7071" s="1"/>
  <c r="V76" i="7071" s="1"/>
  <c r="W76" i="7071" s="1"/>
  <c r="X76" i="7071" s="1"/>
  <c r="Y76" i="7071" s="1"/>
  <c r="Z76" i="7071" s="1"/>
  <c r="AA76" i="7071" s="1"/>
  <c r="AB76" i="7071" s="1"/>
  <c r="AC76" i="7071" s="1"/>
  <c r="AD76" i="7071" s="1"/>
  <c r="AE76" i="7071" s="1"/>
  <c r="AF76" i="7071" s="1"/>
  <c r="AG76" i="7071" s="1"/>
  <c r="AH76" i="7071" s="1"/>
  <c r="AI76" i="7071" s="1"/>
  <c r="AJ76" i="7071" s="1"/>
  <c r="AK76" i="7071" s="1"/>
  <c r="AL76" i="7071" s="1"/>
  <c r="AM76" i="7071" s="1"/>
  <c r="AO76" i="7071" s="1"/>
  <c r="AE15" i="7061"/>
  <c r="L39" i="7070"/>
  <c r="M39" i="7070" s="1"/>
  <c r="N39" i="7070" s="1"/>
  <c r="O39" i="7070" s="1"/>
  <c r="P39" i="7070" s="1"/>
  <c r="Q39" i="7070" s="1"/>
  <c r="R39" i="7070" s="1"/>
  <c r="S39" i="7070" s="1"/>
  <c r="T39" i="7070" s="1"/>
  <c r="U39" i="7070" s="1"/>
  <c r="V39" i="7070" s="1"/>
  <c r="W39" i="7070" s="1"/>
  <c r="X39" i="7070" s="1"/>
  <c r="Y39" i="7070" s="1"/>
  <c r="Z39" i="7070" s="1"/>
  <c r="AA39" i="7070" s="1"/>
  <c r="AB39" i="7070" s="1"/>
  <c r="AC39" i="7070" s="1"/>
  <c r="AD39" i="7070" s="1"/>
  <c r="AE39" i="7070" s="1"/>
  <c r="AF39" i="7070" s="1"/>
  <c r="AG39" i="7070" s="1"/>
  <c r="AH39" i="7070" s="1"/>
  <c r="AI39" i="7070" s="1"/>
  <c r="AJ39" i="7070" s="1"/>
  <c r="AK39" i="7070" s="1"/>
  <c r="AL39" i="7070" s="1"/>
  <c r="AM39" i="7070" s="1"/>
  <c r="AH10" i="7071"/>
  <c r="AI10" i="7071" s="1"/>
  <c r="AJ10" i="7071" s="1"/>
  <c r="AK10" i="7071" s="1"/>
  <c r="AL10" i="7071" s="1"/>
  <c r="AM10" i="7071" s="1"/>
  <c r="AO10" i="7071" s="1"/>
  <c r="AH11" i="7071"/>
  <c r="AI11" i="7071" s="1"/>
  <c r="AJ11" i="7071" s="1"/>
  <c r="AK11" i="7071" s="1"/>
  <c r="AL11" i="7071" s="1"/>
  <c r="AM11" i="7071" s="1"/>
  <c r="AO11" i="7071" s="1"/>
  <c r="AM16" i="7064"/>
  <c r="AL42" i="7064"/>
  <c r="AH19" i="7071"/>
  <c r="AI19" i="7071" s="1"/>
  <c r="AJ19" i="7071" s="1"/>
  <c r="AK19" i="7071" s="1"/>
  <c r="AL19" i="7071" s="1"/>
  <c r="AM19" i="7071" s="1"/>
  <c r="AO19" i="7071" s="1"/>
  <c r="Y59" i="7072"/>
  <c r="Z59" i="7072" s="1"/>
  <c r="AA59" i="7072" s="1"/>
  <c r="AB59" i="7072" s="1"/>
  <c r="AC59" i="7072" s="1"/>
  <c r="AD59" i="7072" s="1"/>
  <c r="AE59" i="7072" s="1"/>
  <c r="AF59" i="7072" s="1"/>
  <c r="AG59" i="7072" s="1"/>
  <c r="AH59" i="7072" s="1"/>
  <c r="AI59" i="7072" s="1"/>
  <c r="AJ59" i="7072" s="1"/>
  <c r="AK59" i="7072" s="1"/>
  <c r="AL59" i="7072" s="1"/>
  <c r="AM59" i="7072" s="1"/>
  <c r="AO59" i="7072" s="1"/>
  <c r="Y61" i="7072"/>
  <c r="Z61" i="7072" s="1"/>
  <c r="AA61" i="7072" s="1"/>
  <c r="AB61" i="7072" s="1"/>
  <c r="AC61" i="7072" s="1"/>
  <c r="AD61" i="7072" s="1"/>
  <c r="AE61" i="7072" s="1"/>
  <c r="AF61" i="7072" s="1"/>
  <c r="AG61" i="7072" s="1"/>
  <c r="AH61" i="7072" s="1"/>
  <c r="AI61" i="7072" s="1"/>
  <c r="AJ61" i="7072" s="1"/>
  <c r="AK61" i="7072" s="1"/>
  <c r="AL61" i="7072" s="1"/>
  <c r="AM61" i="7072" s="1"/>
  <c r="AO61" i="7072" s="1"/>
  <c r="V79" i="7072"/>
  <c r="W79" i="7072" s="1"/>
  <c r="X79" i="7072" s="1"/>
  <c r="Y79" i="7072" s="1"/>
  <c r="Z79" i="7072" s="1"/>
  <c r="AA79" i="7072" s="1"/>
  <c r="AB79" i="7072" s="1"/>
  <c r="AC79" i="7072" s="1"/>
  <c r="AD79" i="7072" s="1"/>
  <c r="AE79" i="7072" s="1"/>
  <c r="AF79" i="7072" s="1"/>
  <c r="AG79" i="7072" s="1"/>
  <c r="AH79" i="7072" s="1"/>
  <c r="AI79" i="7072" s="1"/>
  <c r="AJ79" i="7072" s="1"/>
  <c r="AK79" i="7072" s="1"/>
  <c r="AL79" i="7072" s="1"/>
  <c r="AM79" i="7072" s="1"/>
  <c r="AO79" i="7072" s="1"/>
  <c r="AE13" i="7072"/>
  <c r="AF13" i="7072" s="1"/>
  <c r="AG13" i="7072" s="1"/>
  <c r="AH13" i="7072" s="1"/>
  <c r="AI13" i="7072" s="1"/>
  <c r="AJ13" i="7072" s="1"/>
  <c r="AK13" i="7072" s="1"/>
  <c r="AL13" i="7072" s="1"/>
  <c r="AM13" i="7072" s="1"/>
  <c r="AO13" i="7072" s="1"/>
  <c r="AE14" i="7072"/>
  <c r="AF14" i="7072" s="1"/>
  <c r="AG14" i="7072" s="1"/>
  <c r="AH14" i="7072" s="1"/>
  <c r="AI14" i="7072" s="1"/>
  <c r="AJ14" i="7072" s="1"/>
  <c r="AK14" i="7072" s="1"/>
  <c r="AL14" i="7072" s="1"/>
  <c r="AM14" i="7072" s="1"/>
  <c r="AO14" i="7072" s="1"/>
  <c r="AD55" i="7073"/>
  <c r="AE55" i="7073" s="1"/>
  <c r="AF55" i="7073" s="1"/>
  <c r="AG55" i="7073" s="1"/>
  <c r="AH55" i="7073" s="1"/>
  <c r="AI55" i="7073" s="1"/>
  <c r="AJ55" i="7073" s="1"/>
  <c r="AK55" i="7073" s="1"/>
  <c r="AL55" i="7073" s="1"/>
  <c r="AM55" i="7073" s="1"/>
  <c r="AO55" i="7073" s="1"/>
  <c r="AD70" i="7073"/>
  <c r="AE70" i="7073" s="1"/>
  <c r="AF70" i="7073" s="1"/>
  <c r="AG70" i="7073" s="1"/>
  <c r="AH70" i="7073" s="1"/>
  <c r="AI70" i="7073" s="1"/>
  <c r="AJ70" i="7073" s="1"/>
  <c r="AK70" i="7073" s="1"/>
  <c r="AL70" i="7073" s="1"/>
  <c r="AM70" i="7073" s="1"/>
  <c r="AO70" i="7073" s="1"/>
  <c r="AD56" i="7073"/>
  <c r="AE56" i="7073" s="1"/>
  <c r="AF56" i="7073" s="1"/>
  <c r="AG56" i="7073" s="1"/>
  <c r="AH56" i="7073" s="1"/>
  <c r="AI56" i="7073" s="1"/>
  <c r="AJ56" i="7073" s="1"/>
  <c r="AK56" i="7073" s="1"/>
  <c r="AL56" i="7073" s="1"/>
  <c r="AM56" i="7073" s="1"/>
  <c r="AO56" i="7073" s="1"/>
  <c r="AA19" i="7060"/>
  <c r="R76" i="7072"/>
  <c r="S76" i="7072" s="1"/>
  <c r="T76" i="7072" s="1"/>
  <c r="U76" i="7072" s="1"/>
  <c r="V76" i="7072" s="1"/>
  <c r="W76" i="7072" s="1"/>
  <c r="X76" i="7072" s="1"/>
  <c r="Y76" i="7072" s="1"/>
  <c r="Z76" i="7072" s="1"/>
  <c r="AA76" i="7072" s="1"/>
  <c r="AB76" i="7072" s="1"/>
  <c r="AC76" i="7072" s="1"/>
  <c r="AD76" i="7072" s="1"/>
  <c r="AE76" i="7072" s="1"/>
  <c r="AF76" i="7072" s="1"/>
  <c r="AG76" i="7072" s="1"/>
  <c r="AH76" i="7072" s="1"/>
  <c r="AI76" i="7072" s="1"/>
  <c r="AJ76" i="7072" s="1"/>
  <c r="AK76" i="7072" s="1"/>
  <c r="AL76" i="7072" s="1"/>
  <c r="AM76" i="7072" s="1"/>
  <c r="AO76" i="7072" s="1"/>
  <c r="AH14" i="7071"/>
  <c r="AI14" i="7071" s="1"/>
  <c r="AJ14" i="7071" s="1"/>
  <c r="AK14" i="7071" s="1"/>
  <c r="AL14" i="7071" s="1"/>
  <c r="AM14" i="7071" s="1"/>
  <c r="AO14" i="7071" s="1"/>
  <c r="AM8" i="7071"/>
  <c r="AE55" i="7060"/>
  <c r="AM12" i="7068"/>
  <c r="AM42" i="7068" s="1"/>
  <c r="AL42" i="7068"/>
  <c r="AL9" i="7061"/>
  <c r="AE13" i="7073"/>
  <c r="AF13" i="7073" s="1"/>
  <c r="AG13" i="7073" s="1"/>
  <c r="AH13" i="7073" s="1"/>
  <c r="AI13" i="7073" s="1"/>
  <c r="AJ13" i="7073" s="1"/>
  <c r="AK13" i="7073" s="1"/>
  <c r="AL13" i="7073" s="1"/>
  <c r="AM13" i="7073" s="1"/>
  <c r="AO13" i="7073" s="1"/>
  <c r="AE15" i="7073"/>
  <c r="AF15" i="7073" s="1"/>
  <c r="AG15" i="7073" s="1"/>
  <c r="AH15" i="7073" s="1"/>
  <c r="AI15" i="7073" s="1"/>
  <c r="AJ15" i="7073" s="1"/>
  <c r="AK15" i="7073" s="1"/>
  <c r="AL15" i="7073" s="1"/>
  <c r="AM15" i="7073" s="1"/>
  <c r="AO15" i="7073" s="1"/>
  <c r="K33" i="7073"/>
  <c r="L33" i="7073" s="1"/>
  <c r="M33" i="7073" s="1"/>
  <c r="N33" i="7073" s="1"/>
  <c r="O33" i="7073" s="1"/>
  <c r="P33" i="7073" s="1"/>
  <c r="Q33" i="7073" s="1"/>
  <c r="R33" i="7073" s="1"/>
  <c r="S33" i="7073" s="1"/>
  <c r="T33" i="7073" s="1"/>
  <c r="U33" i="7073" s="1"/>
  <c r="V33" i="7073" s="1"/>
  <c r="W33" i="7073" s="1"/>
  <c r="X33" i="7073" s="1"/>
  <c r="Y33" i="7073" s="1"/>
  <c r="Z33" i="7073" s="1"/>
  <c r="AA33" i="7073" s="1"/>
  <c r="AB33" i="7073" s="1"/>
  <c r="AC33" i="7073" s="1"/>
  <c r="AD33" i="7073" s="1"/>
  <c r="AE33" i="7073" s="1"/>
  <c r="AF33" i="7073" s="1"/>
  <c r="AG33" i="7073" s="1"/>
  <c r="AH33" i="7073" s="1"/>
  <c r="AI33" i="7073" s="1"/>
  <c r="AJ33" i="7073" s="1"/>
  <c r="AK33" i="7073" s="1"/>
  <c r="AL33" i="7073" s="1"/>
  <c r="AM33" i="7073" s="1"/>
  <c r="AO33" i="7073" s="1"/>
  <c r="K34" i="7073"/>
  <c r="L34" i="7073" s="1"/>
  <c r="M34" i="7073" s="1"/>
  <c r="N34" i="7073" s="1"/>
  <c r="O34" i="7073" s="1"/>
  <c r="P34" i="7073" s="1"/>
  <c r="Q34" i="7073" s="1"/>
  <c r="R34" i="7073" s="1"/>
  <c r="S34" i="7073" s="1"/>
  <c r="T34" i="7073" s="1"/>
  <c r="U34" i="7073" s="1"/>
  <c r="V34" i="7073" s="1"/>
  <c r="W34" i="7073" s="1"/>
  <c r="X34" i="7073" s="1"/>
  <c r="Y34" i="7073" s="1"/>
  <c r="Z34" i="7073" s="1"/>
  <c r="AA34" i="7073" s="1"/>
  <c r="AB34" i="7073" s="1"/>
  <c r="AC34" i="7073" s="1"/>
  <c r="AD34" i="7073" s="1"/>
  <c r="AE34" i="7073" s="1"/>
  <c r="AF34" i="7073" s="1"/>
  <c r="AG34" i="7073" s="1"/>
  <c r="AH34" i="7073" s="1"/>
  <c r="AI34" i="7073" s="1"/>
  <c r="AJ34" i="7073" s="1"/>
  <c r="AK34" i="7073" s="1"/>
  <c r="AL34" i="7073" s="1"/>
  <c r="AM34" i="7073" s="1"/>
  <c r="AO34" i="7073" s="1"/>
  <c r="AB18" i="7073"/>
  <c r="AC18" i="7073" s="1"/>
  <c r="AD18" i="7073" s="1"/>
  <c r="AE18" i="7073" s="1"/>
  <c r="AF18" i="7073" s="1"/>
  <c r="AG18" i="7073" s="1"/>
  <c r="AH18" i="7073" s="1"/>
  <c r="AI18" i="7073" s="1"/>
  <c r="AJ18" i="7073" s="1"/>
  <c r="AK18" i="7073" s="1"/>
  <c r="AL18" i="7073" s="1"/>
  <c r="AM18" i="7073" s="1"/>
  <c r="AO18" i="7073" s="1"/>
  <c r="AF13" i="7061"/>
  <c r="E41" i="7060"/>
  <c r="X25" i="7073"/>
  <c r="Y25" i="7073" s="1"/>
  <c r="Z25" i="7073" s="1"/>
  <c r="AA25" i="7073" s="1"/>
  <c r="AB25" i="7073" s="1"/>
  <c r="AC25" i="7073" s="1"/>
  <c r="AD25" i="7073" s="1"/>
  <c r="AE25" i="7073" s="1"/>
  <c r="AF25" i="7073" s="1"/>
  <c r="AG25" i="7073" s="1"/>
  <c r="AH25" i="7073" s="1"/>
  <c r="AI25" i="7073" s="1"/>
  <c r="AJ25" i="7073" s="1"/>
  <c r="AK25" i="7073" s="1"/>
  <c r="AL25" i="7073" s="1"/>
  <c r="AM25" i="7073" s="1"/>
  <c r="AO25" i="7073" s="1"/>
  <c r="AJ53" i="7074"/>
  <c r="AK53" i="7074" s="1"/>
  <c r="AL53" i="7074" s="1"/>
  <c r="AM53" i="7074" s="1"/>
  <c r="AO53" i="7074" s="1"/>
  <c r="X60" i="7060"/>
  <c r="X61" i="7060"/>
  <c r="X63" i="7060"/>
  <c r="X64" i="7060"/>
  <c r="I76" i="7060"/>
  <c r="AH17" i="7071"/>
  <c r="AI17" i="7071" s="1"/>
  <c r="AJ17" i="7071" s="1"/>
  <c r="AK17" i="7071" s="1"/>
  <c r="AL17" i="7071" s="1"/>
  <c r="AM17" i="7071" s="1"/>
  <c r="AO17" i="7071" s="1"/>
  <c r="AJ54" i="7074"/>
  <c r="AK54" i="7074" s="1"/>
  <c r="AL54" i="7074" s="1"/>
  <c r="AM54" i="7074" s="1"/>
  <c r="AO54" i="7074" s="1"/>
  <c r="Z63" i="7071"/>
  <c r="AA63" i="7071" s="1"/>
  <c r="AB63" i="7071" s="1"/>
  <c r="AC63" i="7071" s="1"/>
  <c r="AD63" i="7071" s="1"/>
  <c r="AE63" i="7071" s="1"/>
  <c r="AF63" i="7071" s="1"/>
  <c r="AG63" i="7071" s="1"/>
  <c r="AH63" i="7071" s="1"/>
  <c r="AI63" i="7071" s="1"/>
  <c r="AJ63" i="7071" s="1"/>
  <c r="AK63" i="7071" s="1"/>
  <c r="AL63" i="7071" s="1"/>
  <c r="AM63" i="7071" s="1"/>
  <c r="AO63" i="7071" s="1"/>
  <c r="AF41" i="7069"/>
  <c r="AG41" i="7069" s="1"/>
  <c r="AH41" i="7069" s="1"/>
  <c r="AI41" i="7069" s="1"/>
  <c r="AJ41" i="7069" s="1"/>
  <c r="AK41" i="7069" s="1"/>
  <c r="AL41" i="7069" s="1"/>
  <c r="AM41" i="7069" s="1"/>
  <c r="I75" i="7066"/>
  <c r="J75" i="7066" s="1"/>
  <c r="K75" i="7066" s="1"/>
  <c r="L75" i="7066" s="1"/>
  <c r="M75" i="7066" s="1"/>
  <c r="N75" i="7066" s="1"/>
  <c r="O75" i="7066" s="1"/>
  <c r="P75" i="7066" s="1"/>
  <c r="Q75" i="7066" s="1"/>
  <c r="R75" i="7066" s="1"/>
  <c r="S75" i="7066" s="1"/>
  <c r="T75" i="7066" s="1"/>
  <c r="U75" i="7066" s="1"/>
  <c r="V75" i="7066" s="1"/>
  <c r="W75" i="7066" s="1"/>
  <c r="X75" i="7066" s="1"/>
  <c r="Y75" i="7066" s="1"/>
  <c r="Z75" i="7066" s="1"/>
  <c r="AA75" i="7066" s="1"/>
  <c r="AB75" i="7066" s="1"/>
  <c r="AC75" i="7066" s="1"/>
  <c r="AD75" i="7066" s="1"/>
  <c r="AE75" i="7066" s="1"/>
  <c r="AF75" i="7066" s="1"/>
  <c r="AG75" i="7066" s="1"/>
  <c r="AH75" i="7066" s="1"/>
  <c r="AI75" i="7066" s="1"/>
  <c r="AJ75" i="7066" s="1"/>
  <c r="AK75" i="7066" s="1"/>
  <c r="AL75" i="7066" s="1"/>
  <c r="AM75" i="7066" s="1"/>
  <c r="AO75" i="7066" s="1"/>
  <c r="I76" i="7066"/>
  <c r="J76" i="7066" s="1"/>
  <c r="K76" i="7066" s="1"/>
  <c r="L76" i="7066" s="1"/>
  <c r="M76" i="7066" s="1"/>
  <c r="N76" i="7066" s="1"/>
  <c r="O76" i="7066" s="1"/>
  <c r="P76" i="7066" s="1"/>
  <c r="Q76" i="7066" s="1"/>
  <c r="R76" i="7066" s="1"/>
  <c r="S76" i="7066" s="1"/>
  <c r="T76" i="7066" s="1"/>
  <c r="U76" i="7066" s="1"/>
  <c r="V76" i="7066" s="1"/>
  <c r="W76" i="7066" s="1"/>
  <c r="X76" i="7066" s="1"/>
  <c r="Y76" i="7066" s="1"/>
  <c r="Z76" i="7066" s="1"/>
  <c r="AA76" i="7066" s="1"/>
  <c r="AB76" i="7066" s="1"/>
  <c r="AC76" i="7066" s="1"/>
  <c r="AD76" i="7066" s="1"/>
  <c r="AE76" i="7066" s="1"/>
  <c r="AF76" i="7066" s="1"/>
  <c r="AG76" i="7066" s="1"/>
  <c r="AH76" i="7066" s="1"/>
  <c r="AI76" i="7066" s="1"/>
  <c r="AJ76" i="7066" s="1"/>
  <c r="AK76" i="7066" s="1"/>
  <c r="AL76" i="7066" s="1"/>
  <c r="AM76" i="7066" s="1"/>
  <c r="AO76" i="7066" s="1"/>
  <c r="I78" i="7066"/>
  <c r="J78" i="7066" s="1"/>
  <c r="K78" i="7066" s="1"/>
  <c r="L78" i="7066" s="1"/>
  <c r="M78" i="7066" s="1"/>
  <c r="N78" i="7066" s="1"/>
  <c r="O78" i="7066" s="1"/>
  <c r="P78" i="7066" s="1"/>
  <c r="Q78" i="7066" s="1"/>
  <c r="R78" i="7066" s="1"/>
  <c r="S78" i="7066" s="1"/>
  <c r="T78" i="7066" s="1"/>
  <c r="U78" i="7066" s="1"/>
  <c r="V78" i="7066" s="1"/>
  <c r="W78" i="7066" s="1"/>
  <c r="X78" i="7066" s="1"/>
  <c r="Y78" i="7066" s="1"/>
  <c r="Z78" i="7066" s="1"/>
  <c r="AA78" i="7066" s="1"/>
  <c r="AB78" i="7066" s="1"/>
  <c r="AC78" i="7066" s="1"/>
  <c r="AD78" i="7066" s="1"/>
  <c r="AE78" i="7066" s="1"/>
  <c r="AF78" i="7066" s="1"/>
  <c r="AG78" i="7066" s="1"/>
  <c r="AH78" i="7066" s="1"/>
  <c r="AI78" i="7066" s="1"/>
  <c r="AJ78" i="7066" s="1"/>
  <c r="AK78" i="7066" s="1"/>
  <c r="AL78" i="7066" s="1"/>
  <c r="AM78" i="7066" s="1"/>
  <c r="AO78" i="7066" s="1"/>
  <c r="H77" i="7061"/>
  <c r="V63" i="7061"/>
  <c r="L73" i="7061"/>
  <c r="O70" i="7061"/>
  <c r="H37" i="7061"/>
  <c r="K34" i="7061"/>
  <c r="G38" i="7061"/>
  <c r="AA17" i="7061"/>
  <c r="AA18" i="7061"/>
  <c r="AA20" i="7061"/>
  <c r="Y61" i="7077"/>
  <c r="Z61" i="7077" s="1"/>
  <c r="AA61" i="7077" s="1"/>
  <c r="AB61" i="7077" s="1"/>
  <c r="AC61" i="7077" s="1"/>
  <c r="AD61" i="7077" s="1"/>
  <c r="AE61" i="7077" s="1"/>
  <c r="AF61" i="7077" s="1"/>
  <c r="AG61" i="7077" s="1"/>
  <c r="AH61" i="7077" s="1"/>
  <c r="AI61" i="7077" s="1"/>
  <c r="AJ61" i="7077" s="1"/>
  <c r="AK61" i="7077" s="1"/>
  <c r="AL61" i="7077" s="1"/>
  <c r="AM61" i="7077" s="1"/>
  <c r="L78" i="7077"/>
  <c r="M78" i="7077" s="1"/>
  <c r="N78" i="7077" s="1"/>
  <c r="O78" i="7077" s="1"/>
  <c r="P78" i="7077" s="1"/>
  <c r="Q78" i="7077" s="1"/>
  <c r="R78" i="7077" s="1"/>
  <c r="S78" i="7077" s="1"/>
  <c r="T78" i="7077" s="1"/>
  <c r="U78" i="7077" s="1"/>
  <c r="V78" i="7077" s="1"/>
  <c r="W78" i="7077" s="1"/>
  <c r="X78" i="7077" s="1"/>
  <c r="Y78" i="7077" s="1"/>
  <c r="Z78" i="7077" s="1"/>
  <c r="AA78" i="7077" s="1"/>
  <c r="AB78" i="7077" s="1"/>
  <c r="AC78" i="7077" s="1"/>
  <c r="AD78" i="7077" s="1"/>
  <c r="AE78" i="7077" s="1"/>
  <c r="AF78" i="7077" s="1"/>
  <c r="AG78" i="7077" s="1"/>
  <c r="AH78" i="7077" s="1"/>
  <c r="AI78" i="7077" s="1"/>
  <c r="AJ78" i="7077" s="1"/>
  <c r="AK78" i="7077" s="1"/>
  <c r="AL78" i="7077" s="1"/>
  <c r="AM78" i="7077" s="1"/>
  <c r="L73" i="7077"/>
  <c r="M73" i="7077" s="1"/>
  <c r="N73" i="7077" s="1"/>
  <c r="O73" i="7077" s="1"/>
  <c r="P73" i="7077" s="1"/>
  <c r="Q73" i="7077" s="1"/>
  <c r="R73" i="7077" s="1"/>
  <c r="S73" i="7077" s="1"/>
  <c r="T73" i="7077" s="1"/>
  <c r="U73" i="7077" s="1"/>
  <c r="V73" i="7077" s="1"/>
  <c r="W73" i="7077" s="1"/>
  <c r="X73" i="7077" s="1"/>
  <c r="Y73" i="7077" s="1"/>
  <c r="Z73" i="7077" s="1"/>
  <c r="AA73" i="7077" s="1"/>
  <c r="AB73" i="7077" s="1"/>
  <c r="AC73" i="7077" s="1"/>
  <c r="AD73" i="7077" s="1"/>
  <c r="AE73" i="7077" s="1"/>
  <c r="AF73" i="7077" s="1"/>
  <c r="AG73" i="7077" s="1"/>
  <c r="AH73" i="7077" s="1"/>
  <c r="AI73" i="7077" s="1"/>
  <c r="AJ73" i="7077" s="1"/>
  <c r="AK73" i="7077" s="1"/>
  <c r="AL73" i="7077" s="1"/>
  <c r="AM73" i="7077" s="1"/>
  <c r="Y60" i="7077"/>
  <c r="Z60" i="7077" s="1"/>
  <c r="AA60" i="7077" s="1"/>
  <c r="AB60" i="7077" s="1"/>
  <c r="AC60" i="7077" s="1"/>
  <c r="AD60" i="7077" s="1"/>
  <c r="AE60" i="7077" s="1"/>
  <c r="AF60" i="7077" s="1"/>
  <c r="AG60" i="7077" s="1"/>
  <c r="AH60" i="7077" s="1"/>
  <c r="AI60" i="7077" s="1"/>
  <c r="AJ60" i="7077" s="1"/>
  <c r="AK60" i="7077" s="1"/>
  <c r="AL60" i="7077" s="1"/>
  <c r="AM60" i="7077" s="1"/>
  <c r="K76" i="7077"/>
  <c r="L76" i="7077" s="1"/>
  <c r="M76" i="7077" s="1"/>
  <c r="N76" i="7077" s="1"/>
  <c r="O76" i="7077" s="1"/>
  <c r="P76" i="7077" s="1"/>
  <c r="Q76" i="7077" s="1"/>
  <c r="R76" i="7077" s="1"/>
  <c r="S76" i="7077" s="1"/>
  <c r="T76" i="7077" s="1"/>
  <c r="U76" i="7077" s="1"/>
  <c r="V76" i="7077" s="1"/>
  <c r="W76" i="7077" s="1"/>
  <c r="X76" i="7077" s="1"/>
  <c r="Y76" i="7077" s="1"/>
  <c r="Z76" i="7077" s="1"/>
  <c r="AA76" i="7077" s="1"/>
  <c r="AB76" i="7077" s="1"/>
  <c r="AC76" i="7077" s="1"/>
  <c r="AD76" i="7077" s="1"/>
  <c r="AE76" i="7077" s="1"/>
  <c r="AF76" i="7077" s="1"/>
  <c r="AG76" i="7077" s="1"/>
  <c r="AH76" i="7077" s="1"/>
  <c r="AI76" i="7077" s="1"/>
  <c r="AJ76" i="7077" s="1"/>
  <c r="AK76" i="7077" s="1"/>
  <c r="AL76" i="7077" s="1"/>
  <c r="AM76" i="7077" s="1"/>
  <c r="AF54" i="7077"/>
  <c r="AG54" i="7077" s="1"/>
  <c r="AH54" i="7077" s="1"/>
  <c r="AI54" i="7077" s="1"/>
  <c r="AJ54" i="7077" s="1"/>
  <c r="AK54" i="7077" s="1"/>
  <c r="AL54" i="7077" s="1"/>
  <c r="AM54" i="7077" s="1"/>
  <c r="D40" i="7077"/>
  <c r="E40" i="7077" s="1"/>
  <c r="F40" i="7077" s="1"/>
  <c r="G40" i="7077" s="1"/>
  <c r="H40" i="7077" s="1"/>
  <c r="I40" i="7077" s="1"/>
  <c r="J40" i="7077" s="1"/>
  <c r="K40" i="7077" s="1"/>
  <c r="L40" i="7077" s="1"/>
  <c r="M40" i="7077" s="1"/>
  <c r="N40" i="7077" s="1"/>
  <c r="O40" i="7077" s="1"/>
  <c r="P40" i="7077" s="1"/>
  <c r="Q40" i="7077" s="1"/>
  <c r="R40" i="7077" s="1"/>
  <c r="S40" i="7077" s="1"/>
  <c r="T40" i="7077" s="1"/>
  <c r="U40" i="7077" s="1"/>
  <c r="V40" i="7077" s="1"/>
  <c r="W40" i="7077" s="1"/>
  <c r="X40" i="7077" s="1"/>
  <c r="Y40" i="7077" s="1"/>
  <c r="Z40" i="7077" s="1"/>
  <c r="AA40" i="7077" s="1"/>
  <c r="AB40" i="7077" s="1"/>
  <c r="AC40" i="7077" s="1"/>
  <c r="AD40" i="7077" s="1"/>
  <c r="AE40" i="7077" s="1"/>
  <c r="AF40" i="7077" s="1"/>
  <c r="AG40" i="7077" s="1"/>
  <c r="AH40" i="7077" s="1"/>
  <c r="AI40" i="7077" s="1"/>
  <c r="AJ40" i="7077" s="1"/>
  <c r="AK40" i="7077" s="1"/>
  <c r="AL40" i="7077" s="1"/>
  <c r="AM40" i="7077" s="1"/>
  <c r="D41" i="7077"/>
  <c r="E41" i="7077" s="1"/>
  <c r="F41" i="7077" s="1"/>
  <c r="G41" i="7077" s="1"/>
  <c r="H41" i="7077" s="1"/>
  <c r="I41" i="7077" s="1"/>
  <c r="J41" i="7077" s="1"/>
  <c r="K41" i="7077" s="1"/>
  <c r="L41" i="7077" s="1"/>
  <c r="M41" i="7077" s="1"/>
  <c r="N41" i="7077" s="1"/>
  <c r="O41" i="7077" s="1"/>
  <c r="P41" i="7077" s="1"/>
  <c r="Q41" i="7077" s="1"/>
  <c r="R41" i="7077" s="1"/>
  <c r="S41" i="7077" s="1"/>
  <c r="T41" i="7077" s="1"/>
  <c r="U41" i="7077" s="1"/>
  <c r="V41" i="7077" s="1"/>
  <c r="W41" i="7077" s="1"/>
  <c r="X41" i="7077" s="1"/>
  <c r="Y41" i="7077" s="1"/>
  <c r="Z41" i="7077" s="1"/>
  <c r="AA41" i="7077" s="1"/>
  <c r="AB41" i="7077" s="1"/>
  <c r="AC41" i="7077" s="1"/>
  <c r="AD41" i="7077" s="1"/>
  <c r="AE41" i="7077" s="1"/>
  <c r="AF41" i="7077" s="1"/>
  <c r="AG41" i="7077" s="1"/>
  <c r="AH41" i="7077" s="1"/>
  <c r="AI41" i="7077" s="1"/>
  <c r="AJ41" i="7077" s="1"/>
  <c r="AK41" i="7077" s="1"/>
  <c r="AL41" i="7077" s="1"/>
  <c r="AM41" i="7077" s="1"/>
  <c r="K39" i="7077"/>
  <c r="L39" i="7077" s="1"/>
  <c r="M39" i="7077" s="1"/>
  <c r="N39" i="7077" s="1"/>
  <c r="O39" i="7077" s="1"/>
  <c r="P39" i="7077" s="1"/>
  <c r="Q39" i="7077" s="1"/>
  <c r="R39" i="7077" s="1"/>
  <c r="S39" i="7077" s="1"/>
  <c r="T39" i="7077" s="1"/>
  <c r="U39" i="7077" s="1"/>
  <c r="V39" i="7077" s="1"/>
  <c r="W39" i="7077" s="1"/>
  <c r="X39" i="7077" s="1"/>
  <c r="Y39" i="7077" s="1"/>
  <c r="Z39" i="7077" s="1"/>
  <c r="AA39" i="7077" s="1"/>
  <c r="AB39" i="7077" s="1"/>
  <c r="AC39" i="7077" s="1"/>
  <c r="AD39" i="7077" s="1"/>
  <c r="AE39" i="7077" s="1"/>
  <c r="AF39" i="7077" s="1"/>
  <c r="AG39" i="7077" s="1"/>
  <c r="AH39" i="7077" s="1"/>
  <c r="AI39" i="7077" s="1"/>
  <c r="AJ39" i="7077" s="1"/>
  <c r="AK39" i="7077" s="1"/>
  <c r="AL39" i="7077" s="1"/>
  <c r="AM39" i="7077" s="1"/>
  <c r="S66" i="7078"/>
  <c r="T66" i="7078" s="1"/>
  <c r="U66" i="7078" s="1"/>
  <c r="V66" i="7078" s="1"/>
  <c r="W66" i="7078" s="1"/>
  <c r="X66" i="7078" s="1"/>
  <c r="Y66" i="7078" s="1"/>
  <c r="Z66" i="7078" s="1"/>
  <c r="AA66" i="7078" s="1"/>
  <c r="AB66" i="7078" s="1"/>
  <c r="AC66" i="7078" s="1"/>
  <c r="AD66" i="7078" s="1"/>
  <c r="AE66" i="7078" s="1"/>
  <c r="AF66" i="7078" s="1"/>
  <c r="AG66" i="7078" s="1"/>
  <c r="AH66" i="7078" s="1"/>
  <c r="AI66" i="7078" s="1"/>
  <c r="AJ66" i="7078" s="1"/>
  <c r="AK66" i="7078" s="1"/>
  <c r="AL66" i="7078" s="1"/>
  <c r="AM66" i="7078" s="1"/>
  <c r="L74" i="7078"/>
  <c r="M74" i="7078" s="1"/>
  <c r="N74" i="7078" s="1"/>
  <c r="O74" i="7078" s="1"/>
  <c r="P74" i="7078" s="1"/>
  <c r="Q74" i="7078" s="1"/>
  <c r="R74" i="7078" s="1"/>
  <c r="S74" i="7078" s="1"/>
  <c r="T74" i="7078" s="1"/>
  <c r="U74" i="7078" s="1"/>
  <c r="V74" i="7078" s="1"/>
  <c r="W74" i="7078" s="1"/>
  <c r="X74" i="7078" s="1"/>
  <c r="Y74" i="7078" s="1"/>
  <c r="Z74" i="7078" s="1"/>
  <c r="AA74" i="7078" s="1"/>
  <c r="AB74" i="7078" s="1"/>
  <c r="AC74" i="7078" s="1"/>
  <c r="AD74" i="7078" s="1"/>
  <c r="AE74" i="7078" s="1"/>
  <c r="AF74" i="7078" s="1"/>
  <c r="AG74" i="7078" s="1"/>
  <c r="AH74" i="7078" s="1"/>
  <c r="AI74" i="7078" s="1"/>
  <c r="AJ74" i="7078" s="1"/>
  <c r="AK74" i="7078" s="1"/>
  <c r="AL74" i="7078" s="1"/>
  <c r="AM74" i="7078" s="1"/>
  <c r="Y59" i="7078"/>
  <c r="Z59" i="7078" s="1"/>
  <c r="AA59" i="7078" s="1"/>
  <c r="AB59" i="7078" s="1"/>
  <c r="AC59" i="7078" s="1"/>
  <c r="AD59" i="7078" s="1"/>
  <c r="AE59" i="7078" s="1"/>
  <c r="AF59" i="7078" s="1"/>
  <c r="AG59" i="7078" s="1"/>
  <c r="AH59" i="7078" s="1"/>
  <c r="AI59" i="7078" s="1"/>
  <c r="AJ59" i="7078" s="1"/>
  <c r="AK59" i="7078" s="1"/>
  <c r="AL59" i="7078" s="1"/>
  <c r="AM59" i="7078" s="1"/>
  <c r="Y60" i="7078"/>
  <c r="Z60" i="7078" s="1"/>
  <c r="AA60" i="7078" s="1"/>
  <c r="AB60" i="7078" s="1"/>
  <c r="AC60" i="7078" s="1"/>
  <c r="AD60" i="7078" s="1"/>
  <c r="AE60" i="7078" s="1"/>
  <c r="AF60" i="7078" s="1"/>
  <c r="AG60" i="7078" s="1"/>
  <c r="AH60" i="7078" s="1"/>
  <c r="AI60" i="7078" s="1"/>
  <c r="AJ60" i="7078" s="1"/>
  <c r="AK60" i="7078" s="1"/>
  <c r="AL60" i="7078" s="1"/>
  <c r="AM60" i="7078" s="1"/>
  <c r="Q30" i="7078"/>
  <c r="R30" i="7078" s="1"/>
  <c r="S30" i="7078" s="1"/>
  <c r="T30" i="7078" s="1"/>
  <c r="U30" i="7078" s="1"/>
  <c r="V30" i="7078" s="1"/>
  <c r="W30" i="7078" s="1"/>
  <c r="X30" i="7078" s="1"/>
  <c r="Y30" i="7078" s="1"/>
  <c r="Z30" i="7078" s="1"/>
  <c r="AA30" i="7078" s="1"/>
  <c r="AB30" i="7078" s="1"/>
  <c r="AC30" i="7078" s="1"/>
  <c r="AD30" i="7078" s="1"/>
  <c r="AE30" i="7078" s="1"/>
  <c r="AF30" i="7078" s="1"/>
  <c r="AG30" i="7078" s="1"/>
  <c r="AH30" i="7078" s="1"/>
  <c r="AI30" i="7078" s="1"/>
  <c r="AJ30" i="7078" s="1"/>
  <c r="AK30" i="7078" s="1"/>
  <c r="AL30" i="7078" s="1"/>
  <c r="AM30" i="7078" s="1"/>
  <c r="J39" i="7078"/>
  <c r="K39" i="7078" s="1"/>
  <c r="L39" i="7078" s="1"/>
  <c r="M39" i="7078" s="1"/>
  <c r="N39" i="7078" s="1"/>
  <c r="O39" i="7078" s="1"/>
  <c r="P39" i="7078" s="1"/>
  <c r="Q39" i="7078" s="1"/>
  <c r="R39" i="7078" s="1"/>
  <c r="S39" i="7078" s="1"/>
  <c r="T39" i="7078" s="1"/>
  <c r="U39" i="7078" s="1"/>
  <c r="V39" i="7078" s="1"/>
  <c r="W39" i="7078" s="1"/>
  <c r="X39" i="7078" s="1"/>
  <c r="Y39" i="7078" s="1"/>
  <c r="Z39" i="7078" s="1"/>
  <c r="AA39" i="7078" s="1"/>
  <c r="AB39" i="7078" s="1"/>
  <c r="AC39" i="7078" s="1"/>
  <c r="AD39" i="7078" s="1"/>
  <c r="AE39" i="7078" s="1"/>
  <c r="AF39" i="7078" s="1"/>
  <c r="AG39" i="7078" s="1"/>
  <c r="AH39" i="7078" s="1"/>
  <c r="AI39" i="7078" s="1"/>
  <c r="AJ39" i="7078" s="1"/>
  <c r="AK39" i="7078" s="1"/>
  <c r="AL39" i="7078" s="1"/>
  <c r="AM39" i="7078" s="1"/>
  <c r="AC19" i="7078"/>
  <c r="AD19" i="7078" s="1"/>
  <c r="AE19" i="7078" s="1"/>
  <c r="AF19" i="7078" s="1"/>
  <c r="AG19" i="7078" s="1"/>
  <c r="AH19" i="7078" s="1"/>
  <c r="AI19" i="7078" s="1"/>
  <c r="AJ19" i="7078" s="1"/>
  <c r="AK19" i="7078" s="1"/>
  <c r="AL19" i="7078" s="1"/>
  <c r="AM19" i="7078" s="1"/>
  <c r="P29" i="7078"/>
  <c r="Q29" i="7078" s="1"/>
  <c r="R29" i="7078" s="1"/>
  <c r="S29" i="7078" s="1"/>
  <c r="T29" i="7078" s="1"/>
  <c r="U29" i="7078" s="1"/>
  <c r="V29" i="7078" s="1"/>
  <c r="W29" i="7078" s="1"/>
  <c r="X29" i="7078" s="1"/>
  <c r="Y29" i="7078" s="1"/>
  <c r="Z29" i="7078" s="1"/>
  <c r="AA29" i="7078" s="1"/>
  <c r="AB29" i="7078" s="1"/>
  <c r="AC29" i="7078" s="1"/>
  <c r="AD29" i="7078" s="1"/>
  <c r="AE29" i="7078" s="1"/>
  <c r="AF29" i="7078" s="1"/>
  <c r="AG29" i="7078" s="1"/>
  <c r="AH29" i="7078" s="1"/>
  <c r="AI29" i="7078" s="1"/>
  <c r="AJ29" i="7078" s="1"/>
  <c r="AK29" i="7078" s="1"/>
  <c r="AL29" i="7078" s="1"/>
  <c r="AM29" i="7078" s="1"/>
  <c r="P28" i="7078"/>
  <c r="Q28" i="7078" s="1"/>
  <c r="R28" i="7078" s="1"/>
  <c r="S28" i="7078" s="1"/>
  <c r="T28" i="7078" s="1"/>
  <c r="U28" i="7078" s="1"/>
  <c r="V28" i="7078" s="1"/>
  <c r="W28" i="7078" s="1"/>
  <c r="X28" i="7078" s="1"/>
  <c r="Y28" i="7078" s="1"/>
  <c r="Z28" i="7078" s="1"/>
  <c r="AA28" i="7078" s="1"/>
  <c r="AB28" i="7078" s="1"/>
  <c r="AC28" i="7078" s="1"/>
  <c r="AD28" i="7078" s="1"/>
  <c r="AE28" i="7078" s="1"/>
  <c r="AF28" i="7078" s="1"/>
  <c r="AG28" i="7078" s="1"/>
  <c r="AH28" i="7078" s="1"/>
  <c r="AI28" i="7078" s="1"/>
  <c r="AJ28" i="7078" s="1"/>
  <c r="AK28" i="7078" s="1"/>
  <c r="AL28" i="7078" s="1"/>
  <c r="AM28" i="7078" s="1"/>
  <c r="H36" i="7078"/>
  <c r="I36" i="7078" s="1"/>
  <c r="J36" i="7078" s="1"/>
  <c r="K36" i="7078" s="1"/>
  <c r="L36" i="7078" s="1"/>
  <c r="M36" i="7078" s="1"/>
  <c r="N36" i="7078" s="1"/>
  <c r="O36" i="7078" s="1"/>
  <c r="P36" i="7078" s="1"/>
  <c r="Q36" i="7078" s="1"/>
  <c r="R36" i="7078" s="1"/>
  <c r="S36" i="7078" s="1"/>
  <c r="T36" i="7078" s="1"/>
  <c r="U36" i="7078" s="1"/>
  <c r="V36" i="7078" s="1"/>
  <c r="W36" i="7078" s="1"/>
  <c r="X36" i="7078" s="1"/>
  <c r="Y36" i="7078" s="1"/>
  <c r="Z36" i="7078" s="1"/>
  <c r="AA36" i="7078" s="1"/>
  <c r="AB36" i="7078" s="1"/>
  <c r="AC36" i="7078" s="1"/>
  <c r="AD36" i="7078" s="1"/>
  <c r="AE36" i="7078" s="1"/>
  <c r="AF36" i="7078" s="1"/>
  <c r="AG36" i="7078" s="1"/>
  <c r="AH36" i="7078" s="1"/>
  <c r="AI36" i="7078" s="1"/>
  <c r="AJ36" i="7078" s="1"/>
  <c r="AK36" i="7078" s="1"/>
  <c r="AL36" i="7078" s="1"/>
  <c r="AM36" i="7078" s="1"/>
  <c r="H37" i="7078"/>
  <c r="I37" i="7078" s="1"/>
  <c r="J37" i="7078" s="1"/>
  <c r="K37" i="7078" s="1"/>
  <c r="L37" i="7078" s="1"/>
  <c r="M37" i="7078" s="1"/>
  <c r="N37" i="7078" s="1"/>
  <c r="O37" i="7078" s="1"/>
  <c r="P37" i="7078" s="1"/>
  <c r="Q37" i="7078" s="1"/>
  <c r="R37" i="7078" s="1"/>
  <c r="S37" i="7078" s="1"/>
  <c r="T37" i="7078" s="1"/>
  <c r="U37" i="7078" s="1"/>
  <c r="V37" i="7078" s="1"/>
  <c r="W37" i="7078" s="1"/>
  <c r="X37" i="7078" s="1"/>
  <c r="Y37" i="7078" s="1"/>
  <c r="Z37" i="7078" s="1"/>
  <c r="AA37" i="7078" s="1"/>
  <c r="AB37" i="7078" s="1"/>
  <c r="AC37" i="7078" s="1"/>
  <c r="AD37" i="7078" s="1"/>
  <c r="AE37" i="7078" s="1"/>
  <c r="AF37" i="7078" s="1"/>
  <c r="AG37" i="7078" s="1"/>
  <c r="AH37" i="7078" s="1"/>
  <c r="AI37" i="7078" s="1"/>
  <c r="AJ37" i="7078" s="1"/>
  <c r="AK37" i="7078" s="1"/>
  <c r="AL37" i="7078" s="1"/>
  <c r="AM37" i="7078" s="1"/>
  <c r="W61" i="7059"/>
  <c r="W62" i="7059"/>
  <c r="AH18" i="7071"/>
  <c r="AI18" i="7071" s="1"/>
  <c r="AJ18" i="7071" s="1"/>
  <c r="AK18" i="7071" s="1"/>
  <c r="AL18" i="7071" s="1"/>
  <c r="AM18" i="7071" s="1"/>
  <c r="AO18" i="7071" s="1"/>
  <c r="D81" i="7062"/>
  <c r="W62" i="7062"/>
  <c r="M31" i="7062"/>
  <c r="M32" i="7062"/>
  <c r="M33" i="7062"/>
  <c r="AC17" i="7067"/>
  <c r="AD17" i="7067" s="1"/>
  <c r="AE17" i="7067" s="1"/>
  <c r="AF17" i="7067" s="1"/>
  <c r="AG17" i="7067" s="1"/>
  <c r="AH17" i="7067" s="1"/>
  <c r="AI17" i="7067" s="1"/>
  <c r="AJ17" i="7067" s="1"/>
  <c r="AK17" i="7067" s="1"/>
  <c r="AL17" i="7067" s="1"/>
  <c r="AM17" i="7067" s="1"/>
  <c r="X25" i="7067"/>
  <c r="Y25" i="7067" s="1"/>
  <c r="Z25" i="7067" s="1"/>
  <c r="AA25" i="7067" s="1"/>
  <c r="AB25" i="7067" s="1"/>
  <c r="AC25" i="7067" s="1"/>
  <c r="AD25" i="7067" s="1"/>
  <c r="AE25" i="7067" s="1"/>
  <c r="AF25" i="7067" s="1"/>
  <c r="AG25" i="7067" s="1"/>
  <c r="AH25" i="7067" s="1"/>
  <c r="AI25" i="7067" s="1"/>
  <c r="AJ25" i="7067" s="1"/>
  <c r="AK25" i="7067" s="1"/>
  <c r="AL25" i="7067" s="1"/>
  <c r="AM25" i="7067" s="1"/>
  <c r="S33" i="7067"/>
  <c r="T33" i="7067" s="1"/>
  <c r="U33" i="7067" s="1"/>
  <c r="V33" i="7067" s="1"/>
  <c r="W33" i="7067" s="1"/>
  <c r="X33" i="7067" s="1"/>
  <c r="Y33" i="7067" s="1"/>
  <c r="Z33" i="7067" s="1"/>
  <c r="AA33" i="7067" s="1"/>
  <c r="AB33" i="7067" s="1"/>
  <c r="AC33" i="7067" s="1"/>
  <c r="AD33" i="7067" s="1"/>
  <c r="AE33" i="7067" s="1"/>
  <c r="AF33" i="7067" s="1"/>
  <c r="AG33" i="7067" s="1"/>
  <c r="AH33" i="7067" s="1"/>
  <c r="AI33" i="7067" s="1"/>
  <c r="AJ33" i="7067" s="1"/>
  <c r="AK33" i="7067" s="1"/>
  <c r="AL33" i="7067" s="1"/>
  <c r="AM33" i="7067" s="1"/>
  <c r="K41" i="7067"/>
  <c r="L41" i="7067" s="1"/>
  <c r="M41" i="7067" s="1"/>
  <c r="N41" i="7067" s="1"/>
  <c r="O41" i="7067" s="1"/>
  <c r="P41" i="7067" s="1"/>
  <c r="Q41" i="7067" s="1"/>
  <c r="R41" i="7067" s="1"/>
  <c r="S41" i="7067" s="1"/>
  <c r="T41" i="7067" s="1"/>
  <c r="U41" i="7067" s="1"/>
  <c r="V41" i="7067" s="1"/>
  <c r="W41" i="7067" s="1"/>
  <c r="X41" i="7067" s="1"/>
  <c r="Y41" i="7067" s="1"/>
  <c r="Z41" i="7067" s="1"/>
  <c r="AA41" i="7067" s="1"/>
  <c r="AB41" i="7067" s="1"/>
  <c r="AC41" i="7067" s="1"/>
  <c r="AD41" i="7067" s="1"/>
  <c r="AE41" i="7067" s="1"/>
  <c r="AF41" i="7067" s="1"/>
  <c r="AG41" i="7067" s="1"/>
  <c r="AH41" i="7067" s="1"/>
  <c r="AI41" i="7067" s="1"/>
  <c r="AJ41" i="7067" s="1"/>
  <c r="AK41" i="7067" s="1"/>
  <c r="AL41" i="7067" s="1"/>
  <c r="AM41" i="7067" s="1"/>
  <c r="X24" i="7067"/>
  <c r="Y24" i="7067" s="1"/>
  <c r="Z24" i="7067" s="1"/>
  <c r="AA24" i="7067" s="1"/>
  <c r="AB24" i="7067" s="1"/>
  <c r="AC24" i="7067" s="1"/>
  <c r="AD24" i="7067" s="1"/>
  <c r="AE24" i="7067" s="1"/>
  <c r="AF24" i="7067" s="1"/>
  <c r="AG24" i="7067" s="1"/>
  <c r="AH24" i="7067" s="1"/>
  <c r="AI24" i="7067" s="1"/>
  <c r="AJ24" i="7067" s="1"/>
  <c r="AK24" i="7067" s="1"/>
  <c r="AL24" i="7067" s="1"/>
  <c r="AM24" i="7067" s="1"/>
  <c r="S32" i="7067"/>
  <c r="T32" i="7067" s="1"/>
  <c r="U32" i="7067" s="1"/>
  <c r="V32" i="7067" s="1"/>
  <c r="W32" i="7067" s="1"/>
  <c r="X32" i="7067" s="1"/>
  <c r="Y32" i="7067" s="1"/>
  <c r="Z32" i="7067" s="1"/>
  <c r="AA32" i="7067" s="1"/>
  <c r="AB32" i="7067" s="1"/>
  <c r="AC32" i="7067" s="1"/>
  <c r="AD32" i="7067" s="1"/>
  <c r="AE32" i="7067" s="1"/>
  <c r="AF32" i="7067" s="1"/>
  <c r="AG32" i="7067" s="1"/>
  <c r="AH32" i="7067" s="1"/>
  <c r="AI32" i="7067" s="1"/>
  <c r="AJ32" i="7067" s="1"/>
  <c r="AK32" i="7067" s="1"/>
  <c r="AL32" i="7067" s="1"/>
  <c r="AM32" i="7067" s="1"/>
  <c r="K40" i="7067"/>
  <c r="L40" i="7067" s="1"/>
  <c r="M40" i="7067" s="1"/>
  <c r="N40" i="7067" s="1"/>
  <c r="O40" i="7067" s="1"/>
  <c r="P40" i="7067" s="1"/>
  <c r="Q40" i="7067" s="1"/>
  <c r="R40" i="7067" s="1"/>
  <c r="S40" i="7067" s="1"/>
  <c r="T40" i="7067" s="1"/>
  <c r="U40" i="7067" s="1"/>
  <c r="V40" i="7067" s="1"/>
  <c r="W40" i="7067" s="1"/>
  <c r="X40" i="7067" s="1"/>
  <c r="Y40" i="7067" s="1"/>
  <c r="Z40" i="7067" s="1"/>
  <c r="AA40" i="7067" s="1"/>
  <c r="AB40" i="7067" s="1"/>
  <c r="AC40" i="7067" s="1"/>
  <c r="AD40" i="7067" s="1"/>
  <c r="AE40" i="7067" s="1"/>
  <c r="AF40" i="7067" s="1"/>
  <c r="AG40" i="7067" s="1"/>
  <c r="AH40" i="7067" s="1"/>
  <c r="AI40" i="7067" s="1"/>
  <c r="AJ40" i="7067" s="1"/>
  <c r="AK40" i="7067" s="1"/>
  <c r="AL40" i="7067" s="1"/>
  <c r="AM40" i="7067" s="1"/>
  <c r="X22" i="7067"/>
  <c r="Y22" i="7067" s="1"/>
  <c r="Z22" i="7067" s="1"/>
  <c r="AA22" i="7067" s="1"/>
  <c r="AB22" i="7067" s="1"/>
  <c r="AC22" i="7067" s="1"/>
  <c r="AD22" i="7067" s="1"/>
  <c r="AE22" i="7067" s="1"/>
  <c r="AF22" i="7067" s="1"/>
  <c r="AG22" i="7067" s="1"/>
  <c r="AH22" i="7067" s="1"/>
  <c r="AI22" i="7067" s="1"/>
  <c r="AJ22" i="7067" s="1"/>
  <c r="AK22" i="7067" s="1"/>
  <c r="AL22" i="7067" s="1"/>
  <c r="AM22" i="7067" s="1"/>
  <c r="S30" i="7067"/>
  <c r="T30" i="7067" s="1"/>
  <c r="U30" i="7067" s="1"/>
  <c r="V30" i="7067" s="1"/>
  <c r="W30" i="7067" s="1"/>
  <c r="X30" i="7067" s="1"/>
  <c r="Y30" i="7067" s="1"/>
  <c r="Z30" i="7067" s="1"/>
  <c r="AA30" i="7067" s="1"/>
  <c r="AB30" i="7067" s="1"/>
  <c r="AC30" i="7067" s="1"/>
  <c r="AD30" i="7067" s="1"/>
  <c r="AE30" i="7067" s="1"/>
  <c r="AF30" i="7067" s="1"/>
  <c r="AG30" i="7067" s="1"/>
  <c r="AH30" i="7067" s="1"/>
  <c r="AI30" i="7067" s="1"/>
  <c r="AJ30" i="7067" s="1"/>
  <c r="AK30" i="7067" s="1"/>
  <c r="AL30" i="7067" s="1"/>
  <c r="AM30" i="7067" s="1"/>
  <c r="K38" i="7067"/>
  <c r="L38" i="7067" s="1"/>
  <c r="M38" i="7067" s="1"/>
  <c r="N38" i="7067" s="1"/>
  <c r="O38" i="7067" s="1"/>
  <c r="P38" i="7067" s="1"/>
  <c r="Q38" i="7067" s="1"/>
  <c r="R38" i="7067" s="1"/>
  <c r="S38" i="7067" s="1"/>
  <c r="T38" i="7067" s="1"/>
  <c r="U38" i="7067" s="1"/>
  <c r="V38" i="7067" s="1"/>
  <c r="W38" i="7067" s="1"/>
  <c r="X38" i="7067" s="1"/>
  <c r="Y38" i="7067" s="1"/>
  <c r="Z38" i="7067" s="1"/>
  <c r="AA38" i="7067" s="1"/>
  <c r="AB38" i="7067" s="1"/>
  <c r="AC38" i="7067" s="1"/>
  <c r="AD38" i="7067" s="1"/>
  <c r="AE38" i="7067" s="1"/>
  <c r="AF38" i="7067" s="1"/>
  <c r="AG38" i="7067" s="1"/>
  <c r="AH38" i="7067" s="1"/>
  <c r="AI38" i="7067" s="1"/>
  <c r="AJ38" i="7067" s="1"/>
  <c r="AK38" i="7067" s="1"/>
  <c r="AL38" i="7067" s="1"/>
  <c r="AM38" i="7067" s="1"/>
  <c r="AO6" i="7063"/>
  <c r="AN42" i="7063"/>
  <c r="M72" i="7068"/>
  <c r="N72" i="7068" s="1"/>
  <c r="O72" i="7068" s="1"/>
  <c r="P72" i="7068" s="1"/>
  <c r="Q72" i="7068" s="1"/>
  <c r="R72" i="7068" s="1"/>
  <c r="S72" i="7068" s="1"/>
  <c r="T72" i="7068" s="1"/>
  <c r="U72" i="7068" s="1"/>
  <c r="V72" i="7068" s="1"/>
  <c r="W72" i="7068" s="1"/>
  <c r="X72" i="7068" s="1"/>
  <c r="Y72" i="7068" s="1"/>
  <c r="Z72" i="7068" s="1"/>
  <c r="AA72" i="7068" s="1"/>
  <c r="AB72" i="7068" s="1"/>
  <c r="AC72" i="7068" s="1"/>
  <c r="AD72" i="7068" s="1"/>
  <c r="AE72" i="7068" s="1"/>
  <c r="AF72" i="7068" s="1"/>
  <c r="AG72" i="7068" s="1"/>
  <c r="AH72" i="7068" s="1"/>
  <c r="AI72" i="7068" s="1"/>
  <c r="AJ72" i="7068" s="1"/>
  <c r="AK72" i="7068" s="1"/>
  <c r="AL72" i="7068" s="1"/>
  <c r="AM72" i="7068" s="1"/>
  <c r="J75" i="7068"/>
  <c r="K75" i="7068" s="1"/>
  <c r="L75" i="7068" s="1"/>
  <c r="M75" i="7068" s="1"/>
  <c r="N75" i="7068" s="1"/>
  <c r="O75" i="7068" s="1"/>
  <c r="P75" i="7068" s="1"/>
  <c r="Q75" i="7068" s="1"/>
  <c r="R75" i="7068" s="1"/>
  <c r="S75" i="7068" s="1"/>
  <c r="T75" i="7068" s="1"/>
  <c r="U75" i="7068" s="1"/>
  <c r="V75" i="7068" s="1"/>
  <c r="W75" i="7068" s="1"/>
  <c r="X75" i="7068" s="1"/>
  <c r="Y75" i="7068" s="1"/>
  <c r="Z75" i="7068" s="1"/>
  <c r="AA75" i="7068" s="1"/>
  <c r="AB75" i="7068" s="1"/>
  <c r="AC75" i="7068" s="1"/>
  <c r="AD75" i="7068" s="1"/>
  <c r="AE75" i="7068" s="1"/>
  <c r="AF75" i="7068" s="1"/>
  <c r="AG75" i="7068" s="1"/>
  <c r="AH75" i="7068" s="1"/>
  <c r="AI75" i="7068" s="1"/>
  <c r="AJ75" i="7068" s="1"/>
  <c r="AK75" i="7068" s="1"/>
  <c r="AL75" i="7068" s="1"/>
  <c r="AM75" i="7068" s="1"/>
  <c r="O69" i="7069"/>
  <c r="P69" i="7069" s="1"/>
  <c r="Q69" i="7069" s="1"/>
  <c r="R69" i="7069" s="1"/>
  <c r="S69" i="7069" s="1"/>
  <c r="T69" i="7069" s="1"/>
  <c r="U69" i="7069" s="1"/>
  <c r="V69" i="7069" s="1"/>
  <c r="W69" i="7069" s="1"/>
  <c r="X69" i="7069" s="1"/>
  <c r="Y69" i="7069" s="1"/>
  <c r="Z69" i="7069" s="1"/>
  <c r="AA69" i="7069" s="1"/>
  <c r="AB69" i="7069" s="1"/>
  <c r="AC69" i="7069" s="1"/>
  <c r="AD69" i="7069" s="1"/>
  <c r="AE69" i="7069" s="1"/>
  <c r="AF69" i="7069" s="1"/>
  <c r="AG69" i="7069" s="1"/>
  <c r="AH69" i="7069" s="1"/>
  <c r="AI69" i="7069" s="1"/>
  <c r="AJ69" i="7069" s="1"/>
  <c r="AK69" i="7069" s="1"/>
  <c r="AL69" i="7069" s="1"/>
  <c r="AM69" i="7069" s="1"/>
  <c r="O70" i="7069"/>
  <c r="P70" i="7069" s="1"/>
  <c r="Q70" i="7069" s="1"/>
  <c r="R70" i="7069" s="1"/>
  <c r="S70" i="7069" s="1"/>
  <c r="T70" i="7069" s="1"/>
  <c r="U70" i="7069" s="1"/>
  <c r="V70" i="7069" s="1"/>
  <c r="W70" i="7069" s="1"/>
  <c r="X70" i="7069" s="1"/>
  <c r="Y70" i="7069" s="1"/>
  <c r="Z70" i="7069" s="1"/>
  <c r="AA70" i="7069" s="1"/>
  <c r="AB70" i="7069" s="1"/>
  <c r="AC70" i="7069" s="1"/>
  <c r="AD70" i="7069" s="1"/>
  <c r="AE70" i="7069" s="1"/>
  <c r="AF70" i="7069" s="1"/>
  <c r="AG70" i="7069" s="1"/>
  <c r="AH70" i="7069" s="1"/>
  <c r="AI70" i="7069" s="1"/>
  <c r="AJ70" i="7069" s="1"/>
  <c r="AK70" i="7069" s="1"/>
  <c r="AL70" i="7069" s="1"/>
  <c r="AM70" i="7069" s="1"/>
  <c r="D81" i="7069"/>
  <c r="E81" i="7069" s="1"/>
  <c r="F81" i="7069" s="1"/>
  <c r="G81" i="7069" s="1"/>
  <c r="H81" i="7069" s="1"/>
  <c r="I81" i="7069" s="1"/>
  <c r="J81" i="7069" s="1"/>
  <c r="K81" i="7069" s="1"/>
  <c r="L81" i="7069" s="1"/>
  <c r="M81" i="7069" s="1"/>
  <c r="N81" i="7069" s="1"/>
  <c r="O81" i="7069" s="1"/>
  <c r="P81" i="7069" s="1"/>
  <c r="Q81" i="7069" s="1"/>
  <c r="R81" i="7069" s="1"/>
  <c r="S81" i="7069" s="1"/>
  <c r="T81" i="7069" s="1"/>
  <c r="U81" i="7069" s="1"/>
  <c r="V81" i="7069" s="1"/>
  <c r="W81" i="7069" s="1"/>
  <c r="X81" i="7069" s="1"/>
  <c r="Y81" i="7069" s="1"/>
  <c r="Z81" i="7069" s="1"/>
  <c r="AA81" i="7069" s="1"/>
  <c r="AB81" i="7069" s="1"/>
  <c r="AC81" i="7069" s="1"/>
  <c r="AD81" i="7069" s="1"/>
  <c r="AE81" i="7069" s="1"/>
  <c r="AF81" i="7069" s="1"/>
  <c r="AG81" i="7069" s="1"/>
  <c r="AH81" i="7069" s="1"/>
  <c r="AI81" i="7069" s="1"/>
  <c r="AJ81" i="7069" s="1"/>
  <c r="AK81" i="7069" s="1"/>
  <c r="AL81" i="7069" s="1"/>
  <c r="AM81" i="7069" s="1"/>
  <c r="AE53" i="7069"/>
  <c r="AF53" i="7069" s="1"/>
  <c r="AG53" i="7069" s="1"/>
  <c r="AH53" i="7069" s="1"/>
  <c r="AI53" i="7069" s="1"/>
  <c r="AJ53" i="7069" s="1"/>
  <c r="AK53" i="7069" s="1"/>
  <c r="AL53" i="7069" s="1"/>
  <c r="AM53" i="7069" s="1"/>
  <c r="AE54" i="7069"/>
  <c r="AF54" i="7069" s="1"/>
  <c r="AG54" i="7069" s="1"/>
  <c r="AH54" i="7069" s="1"/>
  <c r="AI54" i="7069" s="1"/>
  <c r="AJ54" i="7069" s="1"/>
  <c r="AK54" i="7069" s="1"/>
  <c r="AL54" i="7069" s="1"/>
  <c r="AM54" i="7069" s="1"/>
  <c r="AE60" i="7069"/>
  <c r="AF60" i="7069" s="1"/>
  <c r="AG60" i="7069" s="1"/>
  <c r="AH60" i="7069" s="1"/>
  <c r="AI60" i="7069" s="1"/>
  <c r="AJ60" i="7069" s="1"/>
  <c r="AK60" i="7069" s="1"/>
  <c r="AL60" i="7069" s="1"/>
  <c r="AM60" i="7069" s="1"/>
  <c r="R27" i="7070"/>
  <c r="S27" i="7070" s="1"/>
  <c r="T27" i="7070" s="1"/>
  <c r="U27" i="7070" s="1"/>
  <c r="V27" i="7070" s="1"/>
  <c r="W27" i="7070" s="1"/>
  <c r="X27" i="7070" s="1"/>
  <c r="Y27" i="7070" s="1"/>
  <c r="Z27" i="7070" s="1"/>
  <c r="AA27" i="7070" s="1"/>
  <c r="AB27" i="7070" s="1"/>
  <c r="AC27" i="7070" s="1"/>
  <c r="AD27" i="7070" s="1"/>
  <c r="AE27" i="7070" s="1"/>
  <c r="AF27" i="7070" s="1"/>
  <c r="AG27" i="7070" s="1"/>
  <c r="AH27" i="7070" s="1"/>
  <c r="AI27" i="7070" s="1"/>
  <c r="AJ27" i="7070" s="1"/>
  <c r="AK27" i="7070" s="1"/>
  <c r="AL27" i="7070" s="1"/>
  <c r="AM27" i="7070" s="1"/>
  <c r="N72" i="7059"/>
  <c r="AD54" i="7059"/>
  <c r="AD56" i="7059"/>
  <c r="AD55" i="7059"/>
  <c r="AD57" i="7059"/>
  <c r="Y19" i="7059"/>
  <c r="Y20" i="7059"/>
  <c r="I36" i="7059"/>
  <c r="AC15" i="7059"/>
  <c r="AC18" i="7059"/>
  <c r="AG11" i="7059"/>
  <c r="AG12" i="7059"/>
  <c r="AG13" i="7059"/>
  <c r="AF36" i="7069"/>
  <c r="AG36" i="7069" s="1"/>
  <c r="AH36" i="7069" s="1"/>
  <c r="AI36" i="7069" s="1"/>
  <c r="AJ36" i="7069" s="1"/>
  <c r="AK36" i="7069" s="1"/>
  <c r="AL36" i="7069" s="1"/>
  <c r="AM36" i="7069" s="1"/>
  <c r="AM62" i="7065"/>
  <c r="AL82" i="7065"/>
  <c r="AF39" i="7069"/>
  <c r="AG39" i="7069" s="1"/>
  <c r="AH39" i="7069" s="1"/>
  <c r="AI39" i="7069" s="1"/>
  <c r="AJ39" i="7069" s="1"/>
  <c r="AK39" i="7069" s="1"/>
  <c r="AL39" i="7069" s="1"/>
  <c r="AM39" i="7069" s="1"/>
  <c r="X62" i="7060"/>
  <c r="AF37" i="7069"/>
  <c r="AG37" i="7069" s="1"/>
  <c r="AH37" i="7069" s="1"/>
  <c r="AI37" i="7069" s="1"/>
  <c r="AJ37" i="7069" s="1"/>
  <c r="AK37" i="7069" s="1"/>
  <c r="AL37" i="7069" s="1"/>
  <c r="AM37" i="7069" s="1"/>
  <c r="AF29" i="7069"/>
  <c r="AG29" i="7069" s="1"/>
  <c r="AH29" i="7069" s="1"/>
  <c r="AI29" i="7069" s="1"/>
  <c r="AJ29" i="7069" s="1"/>
  <c r="AK29" i="7069" s="1"/>
  <c r="AL29" i="7069" s="1"/>
  <c r="AM29" i="7069" s="1"/>
  <c r="L37" i="7062"/>
  <c r="AF25" i="7069"/>
  <c r="AG25" i="7069" s="1"/>
  <c r="AH25" i="7069" s="1"/>
  <c r="AI25" i="7069" s="1"/>
  <c r="AJ25" i="7069" s="1"/>
  <c r="AK25" i="7069" s="1"/>
  <c r="AL25" i="7069" s="1"/>
  <c r="AM25" i="7069" s="1"/>
  <c r="AF26" i="7069"/>
  <c r="AG26" i="7069" s="1"/>
  <c r="AH26" i="7069" s="1"/>
  <c r="AI26" i="7069" s="1"/>
  <c r="AJ26" i="7069" s="1"/>
  <c r="AK26" i="7069" s="1"/>
  <c r="AL26" i="7069" s="1"/>
  <c r="AM26" i="7069" s="1"/>
  <c r="AH33" i="7071"/>
  <c r="AI33" i="7071" s="1"/>
  <c r="AJ33" i="7071" s="1"/>
  <c r="AK33" i="7071" s="1"/>
  <c r="AL33" i="7071" s="1"/>
  <c r="AM33" i="7071" s="1"/>
  <c r="AO33" i="7071" s="1"/>
  <c r="AF56" i="7060"/>
  <c r="O31" i="7073"/>
  <c r="P31" i="7073" s="1"/>
  <c r="Q31" i="7073" s="1"/>
  <c r="R31" i="7073" s="1"/>
  <c r="S31" i="7073" s="1"/>
  <c r="T31" i="7073" s="1"/>
  <c r="U31" i="7073" s="1"/>
  <c r="V31" i="7073" s="1"/>
  <c r="W31" i="7073" s="1"/>
  <c r="X31" i="7073" s="1"/>
  <c r="Y31" i="7073" s="1"/>
  <c r="Z31" i="7073" s="1"/>
  <c r="AA31" i="7073" s="1"/>
  <c r="AB31" i="7073" s="1"/>
  <c r="AC31" i="7073" s="1"/>
  <c r="AD31" i="7073" s="1"/>
  <c r="AE31" i="7073" s="1"/>
  <c r="AF31" i="7073" s="1"/>
  <c r="AG31" i="7073" s="1"/>
  <c r="AH31" i="7073" s="1"/>
  <c r="AI31" i="7073" s="1"/>
  <c r="AJ31" i="7073" s="1"/>
  <c r="AK31" i="7073" s="1"/>
  <c r="AL31" i="7073" s="1"/>
  <c r="AM31" i="7073" s="1"/>
  <c r="AO31" i="7073" s="1"/>
  <c r="AO12" i="7065"/>
  <c r="AO42" i="7065" s="1"/>
  <c r="AM42" i="7065"/>
  <c r="AH28" i="7071"/>
  <c r="AI28" i="7071" s="1"/>
  <c r="AJ28" i="7071" s="1"/>
  <c r="AK28" i="7071" s="1"/>
  <c r="AL28" i="7071" s="1"/>
  <c r="AM28" i="7071" s="1"/>
  <c r="AO28" i="7071" s="1"/>
  <c r="J80" i="7073"/>
  <c r="K80" i="7073" s="1"/>
  <c r="L80" i="7073" s="1"/>
  <c r="M80" i="7073" s="1"/>
  <c r="N80" i="7073" s="1"/>
  <c r="O80" i="7073" s="1"/>
  <c r="P80" i="7073" s="1"/>
  <c r="Q80" i="7073" s="1"/>
  <c r="R80" i="7073" s="1"/>
  <c r="S80" i="7073" s="1"/>
  <c r="T80" i="7073" s="1"/>
  <c r="U80" i="7073" s="1"/>
  <c r="V80" i="7073" s="1"/>
  <c r="W80" i="7073" s="1"/>
  <c r="X80" i="7073" s="1"/>
  <c r="Y80" i="7073" s="1"/>
  <c r="Z80" i="7073" s="1"/>
  <c r="AA80" i="7073" s="1"/>
  <c r="AB80" i="7073" s="1"/>
  <c r="AC80" i="7073" s="1"/>
  <c r="AD80" i="7073" s="1"/>
  <c r="AE80" i="7073" s="1"/>
  <c r="AF80" i="7073" s="1"/>
  <c r="AG80" i="7073" s="1"/>
  <c r="AH80" i="7073" s="1"/>
  <c r="AI80" i="7073" s="1"/>
  <c r="AJ80" i="7073" s="1"/>
  <c r="AK80" i="7073" s="1"/>
  <c r="AL80" i="7073" s="1"/>
  <c r="AM80" i="7073" s="1"/>
  <c r="AO80" i="7073" s="1"/>
  <c r="AH34" i="7071"/>
  <c r="AI34" i="7071" s="1"/>
  <c r="AJ34" i="7071" s="1"/>
  <c r="AK34" i="7071" s="1"/>
  <c r="AL34" i="7071" s="1"/>
  <c r="AM34" i="7071" s="1"/>
  <c r="AO34" i="7071" s="1"/>
  <c r="Z66" i="7071"/>
  <c r="AA66" i="7071" s="1"/>
  <c r="AB66" i="7071" s="1"/>
  <c r="AC66" i="7071" s="1"/>
  <c r="AD66" i="7071" s="1"/>
  <c r="AE66" i="7071" s="1"/>
  <c r="AF66" i="7071" s="1"/>
  <c r="AG66" i="7071" s="1"/>
  <c r="AH66" i="7071" s="1"/>
  <c r="AI66" i="7071" s="1"/>
  <c r="AJ66" i="7071" s="1"/>
  <c r="AK66" i="7071" s="1"/>
  <c r="AL66" i="7071" s="1"/>
  <c r="AM66" i="7071" s="1"/>
  <c r="AO66" i="7071" s="1"/>
  <c r="AB61" i="7070"/>
  <c r="AC61" i="7070" s="1"/>
  <c r="AD61" i="7070" s="1"/>
  <c r="AE61" i="7070" s="1"/>
  <c r="AF61" i="7070" s="1"/>
  <c r="AG61" i="7070" s="1"/>
  <c r="AH61" i="7070" s="1"/>
  <c r="AI61" i="7070" s="1"/>
  <c r="AJ61" i="7070" s="1"/>
  <c r="AK61" i="7070" s="1"/>
  <c r="AL61" i="7070" s="1"/>
  <c r="AM61" i="7070" s="1"/>
  <c r="AC17" i="7070"/>
  <c r="AD17" i="7070" s="1"/>
  <c r="AE17" i="7070" s="1"/>
  <c r="AF17" i="7070" s="1"/>
  <c r="AG17" i="7070" s="1"/>
  <c r="AH17" i="7070" s="1"/>
  <c r="AI17" i="7070" s="1"/>
  <c r="AJ17" i="7070" s="1"/>
  <c r="AK17" i="7070" s="1"/>
  <c r="AL17" i="7070" s="1"/>
  <c r="AM17" i="7070" s="1"/>
  <c r="AB59" i="7070"/>
  <c r="AC59" i="7070" s="1"/>
  <c r="AD59" i="7070" s="1"/>
  <c r="AE59" i="7070" s="1"/>
  <c r="AF59" i="7070" s="1"/>
  <c r="AG59" i="7070" s="1"/>
  <c r="AH59" i="7070" s="1"/>
  <c r="AI59" i="7070" s="1"/>
  <c r="AJ59" i="7070" s="1"/>
  <c r="AK59" i="7070" s="1"/>
  <c r="AL59" i="7070" s="1"/>
  <c r="AM59" i="7070" s="1"/>
  <c r="AO13" i="7063"/>
  <c r="AM42" i="7063"/>
  <c r="AB69" i="7070"/>
  <c r="AC69" i="7070" s="1"/>
  <c r="AD69" i="7070" s="1"/>
  <c r="AE69" i="7070" s="1"/>
  <c r="AF69" i="7070" s="1"/>
  <c r="AG69" i="7070" s="1"/>
  <c r="AH69" i="7070" s="1"/>
  <c r="AI69" i="7070" s="1"/>
  <c r="AJ69" i="7070" s="1"/>
  <c r="AK69" i="7070" s="1"/>
  <c r="AL69" i="7070" s="1"/>
  <c r="AM69" i="7070" s="1"/>
  <c r="AI21" i="7074"/>
  <c r="AJ21" i="7074" s="1"/>
  <c r="AK21" i="7074" s="1"/>
  <c r="AL21" i="7074" s="1"/>
  <c r="AM21" i="7074" s="1"/>
  <c r="AO21" i="7074" s="1"/>
  <c r="AI22" i="7074"/>
  <c r="AJ22" i="7074" s="1"/>
  <c r="AK22" i="7074" s="1"/>
  <c r="AL22" i="7074" s="1"/>
  <c r="AM22" i="7074" s="1"/>
  <c r="AO22" i="7074" s="1"/>
  <c r="AH30" i="7071"/>
  <c r="AI30" i="7071" s="1"/>
  <c r="AJ30" i="7071" s="1"/>
  <c r="AK30" i="7071" s="1"/>
  <c r="AL30" i="7071" s="1"/>
  <c r="AM30" i="7071" s="1"/>
  <c r="AO30" i="7071" s="1"/>
  <c r="AB73" i="7070"/>
  <c r="AC73" i="7070" s="1"/>
  <c r="AD73" i="7070" s="1"/>
  <c r="AE73" i="7070" s="1"/>
  <c r="AF73" i="7070" s="1"/>
  <c r="AG73" i="7070" s="1"/>
  <c r="AH73" i="7070" s="1"/>
  <c r="AI73" i="7070" s="1"/>
  <c r="AJ73" i="7070" s="1"/>
  <c r="AK73" i="7070" s="1"/>
  <c r="AL73" i="7070" s="1"/>
  <c r="AM73" i="7070" s="1"/>
  <c r="AO11" i="7066"/>
  <c r="AO42" i="7066" s="1"/>
  <c r="AM42" i="7066"/>
  <c r="AI25" i="7074"/>
  <c r="AJ25" i="7074" s="1"/>
  <c r="AK25" i="7074" s="1"/>
  <c r="AL25" i="7074" s="1"/>
  <c r="AM25" i="7074" s="1"/>
  <c r="AO25" i="7074" s="1"/>
  <c r="I81" i="7070"/>
  <c r="J81" i="7070" s="1"/>
  <c r="K81" i="7070" s="1"/>
  <c r="L81" i="7070" s="1"/>
  <c r="M81" i="7070" s="1"/>
  <c r="N81" i="7070" s="1"/>
  <c r="O81" i="7070" s="1"/>
  <c r="P81" i="7070" s="1"/>
  <c r="Q81" i="7070" s="1"/>
  <c r="R81" i="7070" s="1"/>
  <c r="S81" i="7070" s="1"/>
  <c r="T81" i="7070" s="1"/>
  <c r="U81" i="7070" s="1"/>
  <c r="V81" i="7070" s="1"/>
  <c r="W81" i="7070" s="1"/>
  <c r="X81" i="7070" s="1"/>
  <c r="Y81" i="7070" s="1"/>
  <c r="Z81" i="7070" s="1"/>
  <c r="AA81" i="7070" s="1"/>
  <c r="AB81" i="7070" s="1"/>
  <c r="AC81" i="7070" s="1"/>
  <c r="AD81" i="7070" s="1"/>
  <c r="AE81" i="7070" s="1"/>
  <c r="AF81" i="7070" s="1"/>
  <c r="AG81" i="7070" s="1"/>
  <c r="AH81" i="7070" s="1"/>
  <c r="AI81" i="7070" s="1"/>
  <c r="AJ81" i="7070" s="1"/>
  <c r="AK81" i="7070" s="1"/>
  <c r="AL81" i="7070" s="1"/>
  <c r="AM81" i="7070" s="1"/>
  <c r="AI12" i="7074"/>
  <c r="AJ12" i="7074" s="1"/>
  <c r="AK12" i="7074" s="1"/>
  <c r="AL12" i="7074" s="1"/>
  <c r="AM12" i="7074" s="1"/>
  <c r="AO12" i="7074" s="1"/>
  <c r="AI29" i="7074"/>
  <c r="AJ29" i="7074" s="1"/>
  <c r="AK29" i="7074" s="1"/>
  <c r="AL29" i="7074" s="1"/>
  <c r="AM29" i="7074" s="1"/>
  <c r="AO29" i="7074" s="1"/>
  <c r="AB68" i="7070"/>
  <c r="AC68" i="7070" s="1"/>
  <c r="AD68" i="7070" s="1"/>
  <c r="AE68" i="7070" s="1"/>
  <c r="AF68" i="7070" s="1"/>
  <c r="AG68" i="7070" s="1"/>
  <c r="AH68" i="7070" s="1"/>
  <c r="AI68" i="7070" s="1"/>
  <c r="AJ68" i="7070" s="1"/>
  <c r="AK68" i="7070" s="1"/>
  <c r="AL68" i="7070" s="1"/>
  <c r="AM68" i="7070" s="1"/>
  <c r="AA19" i="7061"/>
  <c r="AK47" i="7073"/>
  <c r="AL47" i="7073" s="1"/>
  <c r="AK49" i="7073"/>
  <c r="AL49" i="7073" s="1"/>
  <c r="AM49" i="7073" s="1"/>
  <c r="AO49" i="7073" s="1"/>
  <c r="AK48" i="7073"/>
  <c r="AL48" i="7073" s="1"/>
  <c r="AM48" i="7073" s="1"/>
  <c r="AO48" i="7073" s="1"/>
  <c r="Y60" i="7072"/>
  <c r="Z60" i="7072" s="1"/>
  <c r="AA60" i="7072" s="1"/>
  <c r="AB60" i="7072" s="1"/>
  <c r="AC60" i="7072" s="1"/>
  <c r="AD60" i="7072" s="1"/>
  <c r="AE60" i="7072" s="1"/>
  <c r="AF60" i="7072" s="1"/>
  <c r="AG60" i="7072" s="1"/>
  <c r="AH60" i="7072" s="1"/>
  <c r="AI60" i="7072" s="1"/>
  <c r="AJ60" i="7072" s="1"/>
  <c r="AK60" i="7072" s="1"/>
  <c r="AL60" i="7072" s="1"/>
  <c r="AM60" i="7072" s="1"/>
  <c r="AO60" i="7072" s="1"/>
  <c r="R66" i="7072"/>
  <c r="S66" i="7072" s="1"/>
  <c r="T66" i="7072" s="1"/>
  <c r="U66" i="7072" s="1"/>
  <c r="V66" i="7072" s="1"/>
  <c r="W66" i="7072" s="1"/>
  <c r="X66" i="7072" s="1"/>
  <c r="Y66" i="7072" s="1"/>
  <c r="Z66" i="7072" s="1"/>
  <c r="AA66" i="7072" s="1"/>
  <c r="AB66" i="7072" s="1"/>
  <c r="AC66" i="7072" s="1"/>
  <c r="AD66" i="7072" s="1"/>
  <c r="AE66" i="7072" s="1"/>
  <c r="AF66" i="7072" s="1"/>
  <c r="AG66" i="7072" s="1"/>
  <c r="AH66" i="7072" s="1"/>
  <c r="AI66" i="7072" s="1"/>
  <c r="AJ66" i="7072" s="1"/>
  <c r="AK66" i="7072" s="1"/>
  <c r="AL66" i="7072" s="1"/>
  <c r="AM66" i="7072" s="1"/>
  <c r="AO66" i="7072" s="1"/>
  <c r="R69" i="7072"/>
  <c r="S69" i="7072" s="1"/>
  <c r="T69" i="7072" s="1"/>
  <c r="U69" i="7072" s="1"/>
  <c r="V69" i="7072" s="1"/>
  <c r="W69" i="7072" s="1"/>
  <c r="X69" i="7072" s="1"/>
  <c r="Y69" i="7072" s="1"/>
  <c r="Z69" i="7072" s="1"/>
  <c r="AA69" i="7072" s="1"/>
  <c r="AB69" i="7072" s="1"/>
  <c r="AC69" i="7072" s="1"/>
  <c r="AD69" i="7072" s="1"/>
  <c r="AE69" i="7072" s="1"/>
  <c r="AF69" i="7072" s="1"/>
  <c r="AG69" i="7072" s="1"/>
  <c r="AH69" i="7072" s="1"/>
  <c r="AI69" i="7072" s="1"/>
  <c r="AJ69" i="7072" s="1"/>
  <c r="AK69" i="7072" s="1"/>
  <c r="AL69" i="7072" s="1"/>
  <c r="AM69" i="7072" s="1"/>
  <c r="AO69" i="7072" s="1"/>
  <c r="U65" i="7072"/>
  <c r="V65" i="7072" s="1"/>
  <c r="W65" i="7072" s="1"/>
  <c r="X65" i="7072" s="1"/>
  <c r="Y65" i="7072" s="1"/>
  <c r="Z65" i="7072" s="1"/>
  <c r="AA65" i="7072" s="1"/>
  <c r="AB65" i="7072" s="1"/>
  <c r="AC65" i="7072" s="1"/>
  <c r="AD65" i="7072" s="1"/>
  <c r="AE65" i="7072" s="1"/>
  <c r="AF65" i="7072" s="1"/>
  <c r="AG65" i="7072" s="1"/>
  <c r="AH65" i="7072" s="1"/>
  <c r="AI65" i="7072" s="1"/>
  <c r="AJ65" i="7072" s="1"/>
  <c r="AK65" i="7072" s="1"/>
  <c r="AL65" i="7072" s="1"/>
  <c r="AM65" i="7072" s="1"/>
  <c r="AO65" i="7072" s="1"/>
  <c r="U64" i="7072"/>
  <c r="V64" i="7072" s="1"/>
  <c r="W64" i="7072" s="1"/>
  <c r="X64" i="7072" s="1"/>
  <c r="Y64" i="7072" s="1"/>
  <c r="Z64" i="7072" s="1"/>
  <c r="AA64" i="7072" s="1"/>
  <c r="AB64" i="7072" s="1"/>
  <c r="AC64" i="7072" s="1"/>
  <c r="AD64" i="7072" s="1"/>
  <c r="AE64" i="7072" s="1"/>
  <c r="AF64" i="7072" s="1"/>
  <c r="AG64" i="7072" s="1"/>
  <c r="AH64" i="7072" s="1"/>
  <c r="AI64" i="7072" s="1"/>
  <c r="AJ64" i="7072" s="1"/>
  <c r="AK64" i="7072" s="1"/>
  <c r="AL64" i="7072" s="1"/>
  <c r="AM64" i="7072" s="1"/>
  <c r="AO64" i="7072" s="1"/>
  <c r="U63" i="7072"/>
  <c r="V63" i="7072" s="1"/>
  <c r="W63" i="7072" s="1"/>
  <c r="X63" i="7072" s="1"/>
  <c r="Y63" i="7072" s="1"/>
  <c r="Z63" i="7072" s="1"/>
  <c r="AA63" i="7072" s="1"/>
  <c r="AB63" i="7072" s="1"/>
  <c r="AC63" i="7072" s="1"/>
  <c r="AD63" i="7072" s="1"/>
  <c r="AE63" i="7072" s="1"/>
  <c r="AF63" i="7072" s="1"/>
  <c r="AG63" i="7072" s="1"/>
  <c r="AH63" i="7072" s="1"/>
  <c r="AI63" i="7072" s="1"/>
  <c r="AJ63" i="7072" s="1"/>
  <c r="AK63" i="7072" s="1"/>
  <c r="AL63" i="7072" s="1"/>
  <c r="AM63" i="7072" s="1"/>
  <c r="AO63" i="7072" s="1"/>
  <c r="AM47" i="7072"/>
  <c r="L33" i="7072"/>
  <c r="M33" i="7072" s="1"/>
  <c r="N33" i="7072" s="1"/>
  <c r="O33" i="7072" s="1"/>
  <c r="P33" i="7072" s="1"/>
  <c r="Q33" i="7072" s="1"/>
  <c r="R33" i="7072" s="1"/>
  <c r="S33" i="7072" s="1"/>
  <c r="T33" i="7072" s="1"/>
  <c r="U33" i="7072" s="1"/>
  <c r="V33" i="7072" s="1"/>
  <c r="W33" i="7072" s="1"/>
  <c r="X33" i="7072" s="1"/>
  <c r="Y33" i="7072" s="1"/>
  <c r="Z33" i="7072" s="1"/>
  <c r="AA33" i="7072" s="1"/>
  <c r="AB33" i="7072" s="1"/>
  <c r="AC33" i="7072" s="1"/>
  <c r="AD33" i="7072" s="1"/>
  <c r="AE33" i="7072" s="1"/>
  <c r="AF33" i="7072" s="1"/>
  <c r="AG33" i="7072" s="1"/>
  <c r="AH33" i="7072" s="1"/>
  <c r="AI33" i="7072" s="1"/>
  <c r="AJ33" i="7072" s="1"/>
  <c r="AK33" i="7072" s="1"/>
  <c r="AL33" i="7072" s="1"/>
  <c r="AM33" i="7072" s="1"/>
  <c r="AO33" i="7072" s="1"/>
  <c r="L34" i="7072"/>
  <c r="M34" i="7072" s="1"/>
  <c r="N34" i="7072" s="1"/>
  <c r="O34" i="7072" s="1"/>
  <c r="P34" i="7072" s="1"/>
  <c r="Q34" i="7072" s="1"/>
  <c r="R34" i="7072" s="1"/>
  <c r="S34" i="7072" s="1"/>
  <c r="T34" i="7072" s="1"/>
  <c r="U34" i="7072" s="1"/>
  <c r="V34" i="7072" s="1"/>
  <c r="W34" i="7072" s="1"/>
  <c r="X34" i="7072" s="1"/>
  <c r="Y34" i="7072" s="1"/>
  <c r="Z34" i="7072" s="1"/>
  <c r="AA34" i="7072" s="1"/>
  <c r="AB34" i="7072" s="1"/>
  <c r="AC34" i="7072" s="1"/>
  <c r="AD34" i="7072" s="1"/>
  <c r="AE34" i="7072" s="1"/>
  <c r="AF34" i="7072" s="1"/>
  <c r="AG34" i="7072" s="1"/>
  <c r="AH34" i="7072" s="1"/>
  <c r="AI34" i="7072" s="1"/>
  <c r="AJ34" i="7072" s="1"/>
  <c r="AK34" i="7072" s="1"/>
  <c r="AL34" i="7072" s="1"/>
  <c r="AM34" i="7072" s="1"/>
  <c r="AO34" i="7072" s="1"/>
  <c r="AK76" i="7073"/>
  <c r="AL76" i="7073" s="1"/>
  <c r="AM76" i="7073" s="1"/>
  <c r="AO76" i="7073" s="1"/>
  <c r="AK54" i="7073"/>
  <c r="AL54" i="7073" s="1"/>
  <c r="AM54" i="7073" s="1"/>
  <c r="AO54" i="7073" s="1"/>
  <c r="AD74" i="7073"/>
  <c r="AE74" i="7073" s="1"/>
  <c r="AF74" i="7073" s="1"/>
  <c r="AG74" i="7073" s="1"/>
  <c r="AH74" i="7073" s="1"/>
  <c r="AI74" i="7073" s="1"/>
  <c r="AJ74" i="7073" s="1"/>
  <c r="AK74" i="7073" s="1"/>
  <c r="AL74" i="7073" s="1"/>
  <c r="AM74" i="7073" s="1"/>
  <c r="AO74" i="7073" s="1"/>
  <c r="Y59" i="7073"/>
  <c r="Z59" i="7073" s="1"/>
  <c r="AA59" i="7073" s="1"/>
  <c r="AB59" i="7073" s="1"/>
  <c r="AC59" i="7073" s="1"/>
  <c r="AD59" i="7073" s="1"/>
  <c r="AE59" i="7073" s="1"/>
  <c r="AF59" i="7073" s="1"/>
  <c r="AG59" i="7073" s="1"/>
  <c r="AH59" i="7073" s="1"/>
  <c r="AI59" i="7073" s="1"/>
  <c r="AJ59" i="7073" s="1"/>
  <c r="AK59" i="7073" s="1"/>
  <c r="AL59" i="7073" s="1"/>
  <c r="AM59" i="7073" s="1"/>
  <c r="AO59" i="7073" s="1"/>
  <c r="Y62" i="7073"/>
  <c r="Z62" i="7073" s="1"/>
  <c r="AA62" i="7073" s="1"/>
  <c r="AB62" i="7073" s="1"/>
  <c r="AC62" i="7073" s="1"/>
  <c r="AD62" i="7073" s="1"/>
  <c r="AE62" i="7073" s="1"/>
  <c r="AF62" i="7073" s="1"/>
  <c r="AG62" i="7073" s="1"/>
  <c r="AH62" i="7073" s="1"/>
  <c r="AI62" i="7073" s="1"/>
  <c r="AJ62" i="7073" s="1"/>
  <c r="AK62" i="7073" s="1"/>
  <c r="AL62" i="7073" s="1"/>
  <c r="AM62" i="7073" s="1"/>
  <c r="AO62" i="7073" s="1"/>
  <c r="Y64" i="7073"/>
  <c r="Z64" i="7073" s="1"/>
  <c r="AA64" i="7073" s="1"/>
  <c r="AB64" i="7073" s="1"/>
  <c r="AC64" i="7073" s="1"/>
  <c r="AD64" i="7073" s="1"/>
  <c r="AE64" i="7073" s="1"/>
  <c r="AF64" i="7073" s="1"/>
  <c r="AG64" i="7073" s="1"/>
  <c r="AH64" i="7073" s="1"/>
  <c r="AI64" i="7073" s="1"/>
  <c r="AJ64" i="7073" s="1"/>
  <c r="AK64" i="7073" s="1"/>
  <c r="AL64" i="7073" s="1"/>
  <c r="AM64" i="7073" s="1"/>
  <c r="AO64" i="7073" s="1"/>
  <c r="AA18" i="7060"/>
  <c r="AM48" i="7060"/>
  <c r="Z59" i="7059"/>
  <c r="AE17" i="7072"/>
  <c r="AF17" i="7072" s="1"/>
  <c r="AG17" i="7072" s="1"/>
  <c r="AH17" i="7072" s="1"/>
  <c r="AI17" i="7072" s="1"/>
  <c r="AJ17" i="7072" s="1"/>
  <c r="AK17" i="7072" s="1"/>
  <c r="AL17" i="7072" s="1"/>
  <c r="AM17" i="7072" s="1"/>
  <c r="AO17" i="7072" s="1"/>
  <c r="AM54" i="7070"/>
  <c r="Z60" i="7071"/>
  <c r="AA60" i="7071" s="1"/>
  <c r="AB60" i="7071" s="1"/>
  <c r="AC60" i="7071" s="1"/>
  <c r="AD60" i="7071" s="1"/>
  <c r="AE60" i="7071" s="1"/>
  <c r="AF60" i="7071" s="1"/>
  <c r="AG60" i="7071" s="1"/>
  <c r="AH60" i="7071" s="1"/>
  <c r="AI60" i="7071" s="1"/>
  <c r="AJ60" i="7071" s="1"/>
  <c r="AK60" i="7071" s="1"/>
  <c r="AL60" i="7071" s="1"/>
  <c r="AM60" i="7071" s="1"/>
  <c r="AO60" i="7071" s="1"/>
  <c r="AE54" i="7060"/>
  <c r="AM48" i="7071"/>
  <c r="L40" i="7072"/>
  <c r="M40" i="7072" s="1"/>
  <c r="N40" i="7072" s="1"/>
  <c r="O40" i="7072" s="1"/>
  <c r="P40" i="7072" s="1"/>
  <c r="Q40" i="7072" s="1"/>
  <c r="R40" i="7072" s="1"/>
  <c r="S40" i="7072" s="1"/>
  <c r="T40" i="7072" s="1"/>
  <c r="U40" i="7072" s="1"/>
  <c r="V40" i="7072" s="1"/>
  <c r="W40" i="7072" s="1"/>
  <c r="X40" i="7072" s="1"/>
  <c r="Y40" i="7072" s="1"/>
  <c r="Z40" i="7072" s="1"/>
  <c r="AA40" i="7072" s="1"/>
  <c r="AB40" i="7072" s="1"/>
  <c r="AC40" i="7072" s="1"/>
  <c r="AD40" i="7072" s="1"/>
  <c r="AE40" i="7072" s="1"/>
  <c r="AF40" i="7072" s="1"/>
  <c r="AG40" i="7072" s="1"/>
  <c r="AH40" i="7072" s="1"/>
  <c r="AI40" i="7072" s="1"/>
  <c r="AJ40" i="7072" s="1"/>
  <c r="AK40" i="7072" s="1"/>
  <c r="AL40" i="7072" s="1"/>
  <c r="AM40" i="7072" s="1"/>
  <c r="AO40" i="7072" s="1"/>
  <c r="AM10" i="7072"/>
  <c r="AB20" i="7073"/>
  <c r="AC20" i="7073" s="1"/>
  <c r="AD20" i="7073" s="1"/>
  <c r="AE20" i="7073" s="1"/>
  <c r="AF20" i="7073" s="1"/>
  <c r="AG20" i="7073" s="1"/>
  <c r="AH20" i="7073" s="1"/>
  <c r="AI20" i="7073" s="1"/>
  <c r="AJ20" i="7073" s="1"/>
  <c r="AK20" i="7073" s="1"/>
  <c r="AL20" i="7073" s="1"/>
  <c r="AM20" i="7073" s="1"/>
  <c r="AO20" i="7073" s="1"/>
  <c r="AA17" i="7073"/>
  <c r="AB17" i="7073" s="1"/>
  <c r="AC17" i="7073" s="1"/>
  <c r="AD17" i="7073" s="1"/>
  <c r="AE17" i="7073" s="1"/>
  <c r="AF17" i="7073" s="1"/>
  <c r="AG17" i="7073" s="1"/>
  <c r="AH17" i="7073" s="1"/>
  <c r="AI17" i="7073" s="1"/>
  <c r="AJ17" i="7073" s="1"/>
  <c r="AK17" i="7073" s="1"/>
  <c r="AL17" i="7073" s="1"/>
  <c r="AM17" i="7073" s="1"/>
  <c r="AO17" i="7073" s="1"/>
  <c r="AA19" i="7073"/>
  <c r="AB19" i="7073" s="1"/>
  <c r="AC19" i="7073" s="1"/>
  <c r="AD19" i="7073" s="1"/>
  <c r="AE19" i="7073" s="1"/>
  <c r="AF19" i="7073" s="1"/>
  <c r="AG19" i="7073" s="1"/>
  <c r="AH19" i="7073" s="1"/>
  <c r="AI19" i="7073" s="1"/>
  <c r="AJ19" i="7073" s="1"/>
  <c r="AK19" i="7073" s="1"/>
  <c r="AL19" i="7073" s="1"/>
  <c r="AM19" i="7073" s="1"/>
  <c r="AO19" i="7073" s="1"/>
  <c r="G37" i="7073"/>
  <c r="H37" i="7073" s="1"/>
  <c r="I37" i="7073" s="1"/>
  <c r="J37" i="7073" s="1"/>
  <c r="K37" i="7073" s="1"/>
  <c r="L37" i="7073" s="1"/>
  <c r="M37" i="7073" s="1"/>
  <c r="N37" i="7073" s="1"/>
  <c r="O37" i="7073" s="1"/>
  <c r="P37" i="7073" s="1"/>
  <c r="Q37" i="7073" s="1"/>
  <c r="R37" i="7073" s="1"/>
  <c r="S37" i="7073" s="1"/>
  <c r="T37" i="7073" s="1"/>
  <c r="U37" i="7073" s="1"/>
  <c r="V37" i="7073" s="1"/>
  <c r="W37" i="7073" s="1"/>
  <c r="X37" i="7073" s="1"/>
  <c r="Y37" i="7073" s="1"/>
  <c r="Z37" i="7073" s="1"/>
  <c r="AA37" i="7073" s="1"/>
  <c r="AB37" i="7073" s="1"/>
  <c r="AC37" i="7073" s="1"/>
  <c r="AD37" i="7073" s="1"/>
  <c r="AE37" i="7073" s="1"/>
  <c r="AF37" i="7073" s="1"/>
  <c r="AG37" i="7073" s="1"/>
  <c r="AH37" i="7073" s="1"/>
  <c r="AI37" i="7073" s="1"/>
  <c r="AJ37" i="7073" s="1"/>
  <c r="AK37" i="7073" s="1"/>
  <c r="AL37" i="7073" s="1"/>
  <c r="AM37" i="7073" s="1"/>
  <c r="AO37" i="7073" s="1"/>
  <c r="G39" i="7073"/>
  <c r="H39" i="7073" s="1"/>
  <c r="I39" i="7073" s="1"/>
  <c r="J39" i="7073" s="1"/>
  <c r="K39" i="7073" s="1"/>
  <c r="L39" i="7073" s="1"/>
  <c r="M39" i="7073" s="1"/>
  <c r="N39" i="7073" s="1"/>
  <c r="O39" i="7073" s="1"/>
  <c r="P39" i="7073" s="1"/>
  <c r="Q39" i="7073" s="1"/>
  <c r="R39" i="7073" s="1"/>
  <c r="S39" i="7073" s="1"/>
  <c r="T39" i="7073" s="1"/>
  <c r="U39" i="7073" s="1"/>
  <c r="V39" i="7073" s="1"/>
  <c r="W39" i="7073" s="1"/>
  <c r="X39" i="7073" s="1"/>
  <c r="Y39" i="7073" s="1"/>
  <c r="Z39" i="7073" s="1"/>
  <c r="AA39" i="7073" s="1"/>
  <c r="AB39" i="7073" s="1"/>
  <c r="AC39" i="7073" s="1"/>
  <c r="AD39" i="7073" s="1"/>
  <c r="AE39" i="7073" s="1"/>
  <c r="AF39" i="7073" s="1"/>
  <c r="AG39" i="7073" s="1"/>
  <c r="AH39" i="7073" s="1"/>
  <c r="AI39" i="7073" s="1"/>
  <c r="AJ39" i="7073" s="1"/>
  <c r="AK39" i="7073" s="1"/>
  <c r="AL39" i="7073" s="1"/>
  <c r="AM39" i="7073" s="1"/>
  <c r="AO39" i="7073" s="1"/>
  <c r="X22" i="7073"/>
  <c r="Y22" i="7073" s="1"/>
  <c r="Z22" i="7073" s="1"/>
  <c r="AA22" i="7073" s="1"/>
  <c r="AB22" i="7073" s="1"/>
  <c r="AC22" i="7073" s="1"/>
  <c r="AD22" i="7073" s="1"/>
  <c r="AE22" i="7073" s="1"/>
  <c r="AF22" i="7073" s="1"/>
  <c r="AG22" i="7073" s="1"/>
  <c r="AH22" i="7073" s="1"/>
  <c r="AI22" i="7073" s="1"/>
  <c r="AJ22" i="7073" s="1"/>
  <c r="AK22" i="7073" s="1"/>
  <c r="AL22" i="7073" s="1"/>
  <c r="AM22" i="7073" s="1"/>
  <c r="AO22" i="7073" s="1"/>
  <c r="M71" i="7074"/>
  <c r="N71" i="7074" s="1"/>
  <c r="O71" i="7074" s="1"/>
  <c r="P71" i="7074" s="1"/>
  <c r="Q71" i="7074" s="1"/>
  <c r="R71" i="7074" s="1"/>
  <c r="S71" i="7074" s="1"/>
  <c r="T71" i="7074" s="1"/>
  <c r="U71" i="7074" s="1"/>
  <c r="V71" i="7074" s="1"/>
  <c r="W71" i="7074" s="1"/>
  <c r="X71" i="7074" s="1"/>
  <c r="Y71" i="7074" s="1"/>
  <c r="Z71" i="7074" s="1"/>
  <c r="AA71" i="7074" s="1"/>
  <c r="AB71" i="7074" s="1"/>
  <c r="AC71" i="7074" s="1"/>
  <c r="AD71" i="7074" s="1"/>
  <c r="AE71" i="7074" s="1"/>
  <c r="AF71" i="7074" s="1"/>
  <c r="AG71" i="7074" s="1"/>
  <c r="AH71" i="7074" s="1"/>
  <c r="AI71" i="7074" s="1"/>
  <c r="AJ71" i="7074" s="1"/>
  <c r="AK71" i="7074" s="1"/>
  <c r="AL71" i="7074" s="1"/>
  <c r="AM71" i="7074" s="1"/>
  <c r="AO71" i="7074" s="1"/>
  <c r="AK52" i="7074"/>
  <c r="AL52" i="7074" s="1"/>
  <c r="AM52" i="7074" s="1"/>
  <c r="AO52" i="7074" s="1"/>
  <c r="R70" i="7074"/>
  <c r="S70" i="7074" s="1"/>
  <c r="T70" i="7074" s="1"/>
  <c r="U70" i="7074" s="1"/>
  <c r="V70" i="7074" s="1"/>
  <c r="W70" i="7074" s="1"/>
  <c r="X70" i="7074" s="1"/>
  <c r="Y70" i="7074" s="1"/>
  <c r="Z70" i="7074" s="1"/>
  <c r="AA70" i="7074" s="1"/>
  <c r="AB70" i="7074" s="1"/>
  <c r="AC70" i="7074" s="1"/>
  <c r="AD70" i="7074" s="1"/>
  <c r="AE70" i="7074" s="1"/>
  <c r="AF70" i="7074" s="1"/>
  <c r="AG70" i="7074" s="1"/>
  <c r="AH70" i="7074" s="1"/>
  <c r="AI70" i="7074" s="1"/>
  <c r="AJ70" i="7074" s="1"/>
  <c r="AK70" i="7074" s="1"/>
  <c r="AL70" i="7074" s="1"/>
  <c r="AM70" i="7074" s="1"/>
  <c r="AO70" i="7074" s="1"/>
  <c r="M81" i="7074"/>
  <c r="N81" i="7074" s="1"/>
  <c r="O81" i="7074" s="1"/>
  <c r="P81" i="7074" s="1"/>
  <c r="Q81" i="7074" s="1"/>
  <c r="R81" i="7074" s="1"/>
  <c r="S81" i="7074" s="1"/>
  <c r="T81" i="7074" s="1"/>
  <c r="U81" i="7074" s="1"/>
  <c r="V81" i="7074" s="1"/>
  <c r="W81" i="7074" s="1"/>
  <c r="X81" i="7074" s="1"/>
  <c r="Y81" i="7074" s="1"/>
  <c r="Z81" i="7074" s="1"/>
  <c r="AA81" i="7074" s="1"/>
  <c r="AB81" i="7074" s="1"/>
  <c r="AC81" i="7074" s="1"/>
  <c r="AD81" i="7074" s="1"/>
  <c r="AE81" i="7074" s="1"/>
  <c r="AF81" i="7074" s="1"/>
  <c r="AG81" i="7074" s="1"/>
  <c r="AH81" i="7074" s="1"/>
  <c r="AI81" i="7074" s="1"/>
  <c r="AJ81" i="7074" s="1"/>
  <c r="AK81" i="7074" s="1"/>
  <c r="AL81" i="7074" s="1"/>
  <c r="AM81" i="7074" s="1"/>
  <c r="AO81" i="7074" s="1"/>
  <c r="AC59" i="7074"/>
  <c r="AD59" i="7074" s="1"/>
  <c r="AE59" i="7074" s="1"/>
  <c r="AF59" i="7074" s="1"/>
  <c r="AG59" i="7074" s="1"/>
  <c r="AH59" i="7074" s="1"/>
  <c r="AI59" i="7074" s="1"/>
  <c r="AJ59" i="7074" s="1"/>
  <c r="AK59" i="7074" s="1"/>
  <c r="AL59" i="7074" s="1"/>
  <c r="AM59" i="7074" s="1"/>
  <c r="AO59" i="7074" s="1"/>
  <c r="I77" i="7074"/>
  <c r="J77" i="7074" s="1"/>
  <c r="K77" i="7074" s="1"/>
  <c r="L77" i="7074" s="1"/>
  <c r="M77" i="7074" s="1"/>
  <c r="N77" i="7074" s="1"/>
  <c r="O77" i="7074" s="1"/>
  <c r="P77" i="7074" s="1"/>
  <c r="Q77" i="7074" s="1"/>
  <c r="R77" i="7074" s="1"/>
  <c r="S77" i="7074" s="1"/>
  <c r="T77" i="7074" s="1"/>
  <c r="U77" i="7074" s="1"/>
  <c r="V77" i="7074" s="1"/>
  <c r="W77" i="7074" s="1"/>
  <c r="X77" i="7074" s="1"/>
  <c r="Y77" i="7074" s="1"/>
  <c r="Z77" i="7074" s="1"/>
  <c r="AA77" i="7074" s="1"/>
  <c r="AB77" i="7074" s="1"/>
  <c r="AC77" i="7074" s="1"/>
  <c r="AD77" i="7074" s="1"/>
  <c r="AE77" i="7074" s="1"/>
  <c r="AF77" i="7074" s="1"/>
  <c r="AG77" i="7074" s="1"/>
  <c r="AH77" i="7074" s="1"/>
  <c r="AI77" i="7074" s="1"/>
  <c r="AJ77" i="7074" s="1"/>
  <c r="AK77" i="7074" s="1"/>
  <c r="AL77" i="7074" s="1"/>
  <c r="AM77" i="7074" s="1"/>
  <c r="AO77" i="7074" s="1"/>
  <c r="I75" i="7074"/>
  <c r="J75" i="7074" s="1"/>
  <c r="K75" i="7074" s="1"/>
  <c r="L75" i="7074" s="1"/>
  <c r="M75" i="7074" s="1"/>
  <c r="N75" i="7074" s="1"/>
  <c r="O75" i="7074" s="1"/>
  <c r="P75" i="7074" s="1"/>
  <c r="Q75" i="7074" s="1"/>
  <c r="R75" i="7074" s="1"/>
  <c r="S75" i="7074" s="1"/>
  <c r="T75" i="7074" s="1"/>
  <c r="U75" i="7074" s="1"/>
  <c r="V75" i="7074" s="1"/>
  <c r="W75" i="7074" s="1"/>
  <c r="X75" i="7074" s="1"/>
  <c r="Y75" i="7074" s="1"/>
  <c r="Z75" i="7074" s="1"/>
  <c r="AA75" i="7074" s="1"/>
  <c r="AB75" i="7074" s="1"/>
  <c r="AC75" i="7074" s="1"/>
  <c r="AD75" i="7074" s="1"/>
  <c r="AE75" i="7074" s="1"/>
  <c r="AF75" i="7074" s="1"/>
  <c r="AG75" i="7074" s="1"/>
  <c r="AH75" i="7074" s="1"/>
  <c r="AI75" i="7074" s="1"/>
  <c r="AJ75" i="7074" s="1"/>
  <c r="AK75" i="7074" s="1"/>
  <c r="AL75" i="7074" s="1"/>
  <c r="AM75" i="7074" s="1"/>
  <c r="AO75" i="7074" s="1"/>
  <c r="AJ48" i="7074"/>
  <c r="AK48" i="7074" s="1"/>
  <c r="AL48" i="7074" s="1"/>
  <c r="AM48" i="7074" s="1"/>
  <c r="AO48" i="7074" s="1"/>
  <c r="AJ49" i="7074"/>
  <c r="AK49" i="7074" s="1"/>
  <c r="AL49" i="7074" s="1"/>
  <c r="AM49" i="7074" s="1"/>
  <c r="AO49" i="7074" s="1"/>
  <c r="E81" i="7072"/>
  <c r="F81" i="7072" s="1"/>
  <c r="G81" i="7072" s="1"/>
  <c r="H81" i="7072" s="1"/>
  <c r="I81" i="7072" s="1"/>
  <c r="J81" i="7072" s="1"/>
  <c r="K81" i="7072" s="1"/>
  <c r="L81" i="7072" s="1"/>
  <c r="M81" i="7072" s="1"/>
  <c r="N81" i="7072" s="1"/>
  <c r="O81" i="7072" s="1"/>
  <c r="P81" i="7072" s="1"/>
  <c r="Q81" i="7072" s="1"/>
  <c r="R81" i="7072" s="1"/>
  <c r="S81" i="7072" s="1"/>
  <c r="T81" i="7072" s="1"/>
  <c r="U81" i="7072" s="1"/>
  <c r="V81" i="7072" s="1"/>
  <c r="W81" i="7072" s="1"/>
  <c r="X81" i="7072" s="1"/>
  <c r="Y81" i="7072" s="1"/>
  <c r="Z81" i="7072" s="1"/>
  <c r="AA81" i="7072" s="1"/>
  <c r="AB81" i="7072" s="1"/>
  <c r="AC81" i="7072" s="1"/>
  <c r="AD81" i="7072" s="1"/>
  <c r="AE81" i="7072" s="1"/>
  <c r="AF81" i="7072" s="1"/>
  <c r="AG81" i="7072" s="1"/>
  <c r="AH81" i="7072" s="1"/>
  <c r="AI81" i="7072" s="1"/>
  <c r="AJ81" i="7072" s="1"/>
  <c r="AK81" i="7072" s="1"/>
  <c r="AL81" i="7072" s="1"/>
  <c r="AM81" i="7072" s="1"/>
  <c r="AO81" i="7072" s="1"/>
  <c r="M74" i="7074"/>
  <c r="N74" i="7074" s="1"/>
  <c r="O74" i="7074" s="1"/>
  <c r="P74" i="7074" s="1"/>
  <c r="Q74" i="7074" s="1"/>
  <c r="R74" i="7074" s="1"/>
  <c r="S74" i="7074" s="1"/>
  <c r="T74" i="7074" s="1"/>
  <c r="U74" i="7074" s="1"/>
  <c r="V74" i="7074" s="1"/>
  <c r="W74" i="7074" s="1"/>
  <c r="X74" i="7074" s="1"/>
  <c r="Y74" i="7074" s="1"/>
  <c r="Z74" i="7074" s="1"/>
  <c r="AA74" i="7074" s="1"/>
  <c r="AB74" i="7074" s="1"/>
  <c r="AC74" i="7074" s="1"/>
  <c r="AD74" i="7074" s="1"/>
  <c r="AE74" i="7074" s="1"/>
  <c r="AF74" i="7074" s="1"/>
  <c r="AG74" i="7074" s="1"/>
  <c r="AH74" i="7074" s="1"/>
  <c r="AI74" i="7074" s="1"/>
  <c r="AJ74" i="7074" s="1"/>
  <c r="AK74" i="7074" s="1"/>
  <c r="AL74" i="7074" s="1"/>
  <c r="AM74" i="7074" s="1"/>
  <c r="AO74" i="7074" s="1"/>
  <c r="M34" i="7060"/>
  <c r="I80" i="7074"/>
  <c r="J80" i="7074" s="1"/>
  <c r="K80" i="7074" s="1"/>
  <c r="L80" i="7074" s="1"/>
  <c r="M80" i="7074" s="1"/>
  <c r="N80" i="7074" s="1"/>
  <c r="O80" i="7074" s="1"/>
  <c r="P80" i="7074" s="1"/>
  <c r="Q80" i="7074" s="1"/>
  <c r="R80" i="7074" s="1"/>
  <c r="S80" i="7074" s="1"/>
  <c r="T80" i="7074" s="1"/>
  <c r="U80" i="7074" s="1"/>
  <c r="V80" i="7074" s="1"/>
  <c r="W80" i="7074" s="1"/>
  <c r="X80" i="7074" s="1"/>
  <c r="Y80" i="7074" s="1"/>
  <c r="Z80" i="7074" s="1"/>
  <c r="AA80" i="7074" s="1"/>
  <c r="AB80" i="7074" s="1"/>
  <c r="AC80" i="7074" s="1"/>
  <c r="AD80" i="7074" s="1"/>
  <c r="AE80" i="7074" s="1"/>
  <c r="AF80" i="7074" s="1"/>
  <c r="AG80" i="7074" s="1"/>
  <c r="AH80" i="7074" s="1"/>
  <c r="AI80" i="7074" s="1"/>
  <c r="AJ80" i="7074" s="1"/>
  <c r="AK80" i="7074" s="1"/>
  <c r="AL80" i="7074" s="1"/>
  <c r="AM80" i="7074" s="1"/>
  <c r="AO80" i="7074" s="1"/>
  <c r="AH12" i="7060"/>
  <c r="AC57" i="7060"/>
  <c r="F80" i="7071"/>
  <c r="G80" i="7071" s="1"/>
  <c r="H80" i="7071" s="1"/>
  <c r="I80" i="7071" s="1"/>
  <c r="J80" i="7071" s="1"/>
  <c r="K80" i="7071" s="1"/>
  <c r="L80" i="7071" s="1"/>
  <c r="M80" i="7071" s="1"/>
  <c r="N80" i="7071" s="1"/>
  <c r="O80" i="7071" s="1"/>
  <c r="P80" i="7071" s="1"/>
  <c r="Q80" i="7071" s="1"/>
  <c r="R80" i="7071" s="1"/>
  <c r="S80" i="7071" s="1"/>
  <c r="T80" i="7071" s="1"/>
  <c r="U80" i="7071" s="1"/>
  <c r="V80" i="7071" s="1"/>
  <c r="W80" i="7071" s="1"/>
  <c r="X80" i="7071" s="1"/>
  <c r="Y80" i="7071" s="1"/>
  <c r="Z80" i="7071" s="1"/>
  <c r="AA80" i="7071" s="1"/>
  <c r="AB80" i="7071" s="1"/>
  <c r="AC80" i="7071" s="1"/>
  <c r="AD80" i="7071" s="1"/>
  <c r="AE80" i="7071" s="1"/>
  <c r="AF80" i="7071" s="1"/>
  <c r="AG80" i="7071" s="1"/>
  <c r="AH80" i="7071" s="1"/>
  <c r="AI80" i="7071" s="1"/>
  <c r="AJ80" i="7071" s="1"/>
  <c r="AK80" i="7071" s="1"/>
  <c r="AL80" i="7071" s="1"/>
  <c r="AM80" i="7071" s="1"/>
  <c r="AO80" i="7071" s="1"/>
  <c r="M73" i="7074"/>
  <c r="N73" i="7074" s="1"/>
  <c r="O73" i="7074" s="1"/>
  <c r="P73" i="7074" s="1"/>
  <c r="Q73" i="7074" s="1"/>
  <c r="R73" i="7074" s="1"/>
  <c r="S73" i="7074" s="1"/>
  <c r="T73" i="7074" s="1"/>
  <c r="U73" i="7074" s="1"/>
  <c r="V73" i="7074" s="1"/>
  <c r="W73" i="7074" s="1"/>
  <c r="X73" i="7074" s="1"/>
  <c r="Y73" i="7074" s="1"/>
  <c r="Z73" i="7074" s="1"/>
  <c r="AA73" i="7074" s="1"/>
  <c r="AB73" i="7074" s="1"/>
  <c r="AC73" i="7074" s="1"/>
  <c r="AD73" i="7074" s="1"/>
  <c r="AE73" i="7074" s="1"/>
  <c r="AF73" i="7074" s="1"/>
  <c r="AG73" i="7074" s="1"/>
  <c r="AH73" i="7074" s="1"/>
  <c r="AI73" i="7074" s="1"/>
  <c r="AJ73" i="7074" s="1"/>
  <c r="AK73" i="7074" s="1"/>
  <c r="AL73" i="7074" s="1"/>
  <c r="AM73" i="7074" s="1"/>
  <c r="AO73" i="7074" s="1"/>
  <c r="Z59" i="7060"/>
  <c r="W23" i="7072"/>
  <c r="X23" i="7072" s="1"/>
  <c r="Y23" i="7072" s="1"/>
  <c r="Z23" i="7072" s="1"/>
  <c r="AA23" i="7072" s="1"/>
  <c r="AB23" i="7072" s="1"/>
  <c r="AC23" i="7072" s="1"/>
  <c r="AD23" i="7072" s="1"/>
  <c r="AE23" i="7072" s="1"/>
  <c r="AF23" i="7072" s="1"/>
  <c r="AG23" i="7072" s="1"/>
  <c r="AH23" i="7072" s="1"/>
  <c r="AI23" i="7072" s="1"/>
  <c r="AJ23" i="7072" s="1"/>
  <c r="AK23" i="7072" s="1"/>
  <c r="AL23" i="7072" s="1"/>
  <c r="AM23" i="7072" s="1"/>
  <c r="AO23" i="7072" s="1"/>
  <c r="AM47" i="7059"/>
  <c r="AM16" i="7077"/>
  <c r="AM53" i="7067"/>
  <c r="AM82" i="7067" s="1"/>
  <c r="AL82" i="7067"/>
  <c r="AM53" i="7075"/>
  <c r="AM82" i="7075" s="1"/>
  <c r="AL82" i="7075"/>
  <c r="Z61" i="7071"/>
  <c r="AA61" i="7071" s="1"/>
  <c r="AB61" i="7071" s="1"/>
  <c r="AC61" i="7071" s="1"/>
  <c r="AD61" i="7071" s="1"/>
  <c r="AE61" i="7071" s="1"/>
  <c r="AF61" i="7071" s="1"/>
  <c r="AG61" i="7071" s="1"/>
  <c r="AH61" i="7071" s="1"/>
  <c r="AI61" i="7071" s="1"/>
  <c r="AJ61" i="7071" s="1"/>
  <c r="AK61" i="7071" s="1"/>
  <c r="AL61" i="7071" s="1"/>
  <c r="AM61" i="7071" s="1"/>
  <c r="AO61" i="7071" s="1"/>
  <c r="H76" i="7063"/>
  <c r="I76" i="7063" s="1"/>
  <c r="J76" i="7063" s="1"/>
  <c r="K76" i="7063" s="1"/>
  <c r="L76" i="7063" s="1"/>
  <c r="M76" i="7063" s="1"/>
  <c r="N76" i="7063" s="1"/>
  <c r="O76" i="7063" s="1"/>
  <c r="P76" i="7063" s="1"/>
  <c r="Q76" i="7063" s="1"/>
  <c r="R76" i="7063" s="1"/>
  <c r="S76" i="7063" s="1"/>
  <c r="T76" i="7063" s="1"/>
  <c r="U76" i="7063" s="1"/>
  <c r="V76" i="7063" s="1"/>
  <c r="W76" i="7063" s="1"/>
  <c r="X76" i="7063" s="1"/>
  <c r="Y76" i="7063" s="1"/>
  <c r="Z76" i="7063" s="1"/>
  <c r="AA76" i="7063" s="1"/>
  <c r="AB76" i="7063" s="1"/>
  <c r="AC76" i="7063" s="1"/>
  <c r="AD76" i="7063" s="1"/>
  <c r="AE76" i="7063" s="1"/>
  <c r="AF76" i="7063" s="1"/>
  <c r="AG76" i="7063" s="1"/>
  <c r="AH76" i="7063" s="1"/>
  <c r="AI76" i="7063" s="1"/>
  <c r="AJ76" i="7063" s="1"/>
  <c r="AK76" i="7063" s="1"/>
  <c r="AL76" i="7063" s="1"/>
  <c r="AM76" i="7063" s="1"/>
  <c r="AO76" i="7063" s="1"/>
  <c r="H77" i="7063"/>
  <c r="I77" i="7063" s="1"/>
  <c r="J77" i="7063" s="1"/>
  <c r="K77" i="7063" s="1"/>
  <c r="L77" i="7063" s="1"/>
  <c r="M77" i="7063" s="1"/>
  <c r="N77" i="7063" s="1"/>
  <c r="O77" i="7063" s="1"/>
  <c r="P77" i="7063" s="1"/>
  <c r="Q77" i="7063" s="1"/>
  <c r="R77" i="7063" s="1"/>
  <c r="S77" i="7063" s="1"/>
  <c r="T77" i="7063" s="1"/>
  <c r="U77" i="7063" s="1"/>
  <c r="V77" i="7063" s="1"/>
  <c r="W77" i="7063" s="1"/>
  <c r="X77" i="7063" s="1"/>
  <c r="Y77" i="7063" s="1"/>
  <c r="Z77" i="7063" s="1"/>
  <c r="AA77" i="7063" s="1"/>
  <c r="AB77" i="7063" s="1"/>
  <c r="AC77" i="7063" s="1"/>
  <c r="AD77" i="7063" s="1"/>
  <c r="AE77" i="7063" s="1"/>
  <c r="AF77" i="7063" s="1"/>
  <c r="AG77" i="7063" s="1"/>
  <c r="AH77" i="7063" s="1"/>
  <c r="AI77" i="7063" s="1"/>
  <c r="AJ77" i="7063" s="1"/>
  <c r="AK77" i="7063" s="1"/>
  <c r="AL77" i="7063" s="1"/>
  <c r="AM77" i="7063" s="1"/>
  <c r="AO77" i="7063" s="1"/>
  <c r="H78" i="7063"/>
  <c r="I78" i="7063" s="1"/>
  <c r="J78" i="7063" s="1"/>
  <c r="K78" i="7063" s="1"/>
  <c r="L78" i="7063" s="1"/>
  <c r="M78" i="7063" s="1"/>
  <c r="N78" i="7063" s="1"/>
  <c r="O78" i="7063" s="1"/>
  <c r="P78" i="7063" s="1"/>
  <c r="Q78" i="7063" s="1"/>
  <c r="R78" i="7063" s="1"/>
  <c r="S78" i="7063" s="1"/>
  <c r="T78" i="7063" s="1"/>
  <c r="U78" i="7063" s="1"/>
  <c r="V78" i="7063" s="1"/>
  <c r="W78" i="7063" s="1"/>
  <c r="X78" i="7063" s="1"/>
  <c r="Y78" i="7063" s="1"/>
  <c r="Z78" i="7063" s="1"/>
  <c r="AA78" i="7063" s="1"/>
  <c r="AB78" i="7063" s="1"/>
  <c r="AC78" i="7063" s="1"/>
  <c r="AD78" i="7063" s="1"/>
  <c r="AE78" i="7063" s="1"/>
  <c r="AF78" i="7063" s="1"/>
  <c r="AG78" i="7063" s="1"/>
  <c r="AH78" i="7063" s="1"/>
  <c r="AI78" i="7063" s="1"/>
  <c r="AJ78" i="7063" s="1"/>
  <c r="AK78" i="7063" s="1"/>
  <c r="AL78" i="7063" s="1"/>
  <c r="AM78" i="7063" s="1"/>
  <c r="AO78" i="7063" s="1"/>
  <c r="J75" i="7061"/>
  <c r="D81" i="7061"/>
  <c r="I76" i="7061"/>
  <c r="M72" i="7061"/>
  <c r="T64" i="7061"/>
  <c r="T65" i="7061"/>
  <c r="Z59" i="7061"/>
  <c r="P69" i="7061"/>
  <c r="F39" i="7061"/>
  <c r="AC16" i="7061"/>
  <c r="J35" i="7061"/>
  <c r="N31" i="7061"/>
  <c r="AF55" i="7077"/>
  <c r="AG55" i="7077" s="1"/>
  <c r="AH55" i="7077" s="1"/>
  <c r="AI55" i="7077" s="1"/>
  <c r="AJ55" i="7077" s="1"/>
  <c r="AK55" i="7077" s="1"/>
  <c r="AL55" i="7077" s="1"/>
  <c r="AM55" i="7077" s="1"/>
  <c r="Q32" i="7077"/>
  <c r="R32" i="7077" s="1"/>
  <c r="S32" i="7077" s="1"/>
  <c r="T32" i="7077" s="1"/>
  <c r="U32" i="7077" s="1"/>
  <c r="V32" i="7077" s="1"/>
  <c r="W32" i="7077" s="1"/>
  <c r="X32" i="7077" s="1"/>
  <c r="Y32" i="7077" s="1"/>
  <c r="Z32" i="7077" s="1"/>
  <c r="AA32" i="7077" s="1"/>
  <c r="AB32" i="7077" s="1"/>
  <c r="AC32" i="7077" s="1"/>
  <c r="AD32" i="7077" s="1"/>
  <c r="AE32" i="7077" s="1"/>
  <c r="AF32" i="7077" s="1"/>
  <c r="AG32" i="7077" s="1"/>
  <c r="AH32" i="7077" s="1"/>
  <c r="AI32" i="7077" s="1"/>
  <c r="AJ32" i="7077" s="1"/>
  <c r="AK32" i="7077" s="1"/>
  <c r="AL32" i="7077" s="1"/>
  <c r="AM32" i="7077" s="1"/>
  <c r="Q31" i="7077"/>
  <c r="R31" i="7077" s="1"/>
  <c r="S31" i="7077" s="1"/>
  <c r="T31" i="7077" s="1"/>
  <c r="U31" i="7077" s="1"/>
  <c r="V31" i="7077" s="1"/>
  <c r="W31" i="7077" s="1"/>
  <c r="X31" i="7077" s="1"/>
  <c r="Y31" i="7077" s="1"/>
  <c r="Z31" i="7077" s="1"/>
  <c r="AA31" i="7077" s="1"/>
  <c r="AB31" i="7077" s="1"/>
  <c r="AC31" i="7077" s="1"/>
  <c r="AD31" i="7077" s="1"/>
  <c r="AE31" i="7077" s="1"/>
  <c r="AF31" i="7077" s="1"/>
  <c r="AG31" i="7077" s="1"/>
  <c r="AH31" i="7077" s="1"/>
  <c r="AI31" i="7077" s="1"/>
  <c r="AJ31" i="7077" s="1"/>
  <c r="AK31" i="7077" s="1"/>
  <c r="AL31" i="7077" s="1"/>
  <c r="AM31" i="7077" s="1"/>
  <c r="O29" i="7077"/>
  <c r="P29" i="7077" s="1"/>
  <c r="Q29" i="7077" s="1"/>
  <c r="R29" i="7077" s="1"/>
  <c r="S29" i="7077" s="1"/>
  <c r="T29" i="7077" s="1"/>
  <c r="U29" i="7077" s="1"/>
  <c r="V29" i="7077" s="1"/>
  <c r="W29" i="7077" s="1"/>
  <c r="X29" i="7077" s="1"/>
  <c r="Y29" i="7077" s="1"/>
  <c r="Z29" i="7077" s="1"/>
  <c r="AA29" i="7077" s="1"/>
  <c r="AB29" i="7077" s="1"/>
  <c r="AC29" i="7077" s="1"/>
  <c r="AD29" i="7077" s="1"/>
  <c r="AE29" i="7077" s="1"/>
  <c r="AF29" i="7077" s="1"/>
  <c r="AG29" i="7077" s="1"/>
  <c r="AH29" i="7077" s="1"/>
  <c r="AI29" i="7077" s="1"/>
  <c r="AJ29" i="7077" s="1"/>
  <c r="AK29" i="7077" s="1"/>
  <c r="AL29" i="7077" s="1"/>
  <c r="AM29" i="7077" s="1"/>
  <c r="O30" i="7077"/>
  <c r="P30" i="7077" s="1"/>
  <c r="Q30" i="7077" s="1"/>
  <c r="R30" i="7077" s="1"/>
  <c r="S30" i="7077" s="1"/>
  <c r="T30" i="7077" s="1"/>
  <c r="U30" i="7077" s="1"/>
  <c r="V30" i="7077" s="1"/>
  <c r="W30" i="7077" s="1"/>
  <c r="X30" i="7077" s="1"/>
  <c r="Y30" i="7077" s="1"/>
  <c r="Z30" i="7077" s="1"/>
  <c r="AA30" i="7077" s="1"/>
  <c r="AB30" i="7077" s="1"/>
  <c r="AC30" i="7077" s="1"/>
  <c r="AD30" i="7077" s="1"/>
  <c r="AE30" i="7077" s="1"/>
  <c r="AF30" i="7077" s="1"/>
  <c r="AG30" i="7077" s="1"/>
  <c r="AH30" i="7077" s="1"/>
  <c r="AI30" i="7077" s="1"/>
  <c r="AJ30" i="7077" s="1"/>
  <c r="AK30" i="7077" s="1"/>
  <c r="AL30" i="7077" s="1"/>
  <c r="AM30" i="7077" s="1"/>
  <c r="S26" i="7077"/>
  <c r="T26" i="7077" s="1"/>
  <c r="U26" i="7077" s="1"/>
  <c r="V26" i="7077" s="1"/>
  <c r="W26" i="7077" s="1"/>
  <c r="X26" i="7077" s="1"/>
  <c r="Y26" i="7077" s="1"/>
  <c r="Z26" i="7077" s="1"/>
  <c r="AA26" i="7077" s="1"/>
  <c r="AB26" i="7077" s="1"/>
  <c r="AC26" i="7077" s="1"/>
  <c r="AD26" i="7077" s="1"/>
  <c r="AE26" i="7077" s="1"/>
  <c r="AF26" i="7077" s="1"/>
  <c r="AG26" i="7077" s="1"/>
  <c r="AH26" i="7077" s="1"/>
  <c r="AI26" i="7077" s="1"/>
  <c r="AJ26" i="7077" s="1"/>
  <c r="AK26" i="7077" s="1"/>
  <c r="AL26" i="7077" s="1"/>
  <c r="AM26" i="7077" s="1"/>
  <c r="G81" i="7078"/>
  <c r="H81" i="7078" s="1"/>
  <c r="I81" i="7078" s="1"/>
  <c r="J81" i="7078" s="1"/>
  <c r="K81" i="7078" s="1"/>
  <c r="L81" i="7078" s="1"/>
  <c r="M81" i="7078" s="1"/>
  <c r="N81" i="7078" s="1"/>
  <c r="O81" i="7078" s="1"/>
  <c r="P81" i="7078" s="1"/>
  <c r="Q81" i="7078" s="1"/>
  <c r="R81" i="7078" s="1"/>
  <c r="S81" i="7078" s="1"/>
  <c r="T81" i="7078" s="1"/>
  <c r="U81" i="7078" s="1"/>
  <c r="V81" i="7078" s="1"/>
  <c r="W81" i="7078" s="1"/>
  <c r="X81" i="7078" s="1"/>
  <c r="Y81" i="7078" s="1"/>
  <c r="Z81" i="7078" s="1"/>
  <c r="AA81" i="7078" s="1"/>
  <c r="AB81" i="7078" s="1"/>
  <c r="AC81" i="7078" s="1"/>
  <c r="AD81" i="7078" s="1"/>
  <c r="AE81" i="7078" s="1"/>
  <c r="AF81" i="7078" s="1"/>
  <c r="AG81" i="7078" s="1"/>
  <c r="AH81" i="7078" s="1"/>
  <c r="AI81" i="7078" s="1"/>
  <c r="AJ81" i="7078" s="1"/>
  <c r="AK81" i="7078" s="1"/>
  <c r="AL81" i="7078" s="1"/>
  <c r="AM81" i="7078" s="1"/>
  <c r="G78" i="7078"/>
  <c r="H78" i="7078" s="1"/>
  <c r="I78" i="7078" s="1"/>
  <c r="J78" i="7078" s="1"/>
  <c r="K78" i="7078" s="1"/>
  <c r="L78" i="7078" s="1"/>
  <c r="M78" i="7078" s="1"/>
  <c r="N78" i="7078" s="1"/>
  <c r="O78" i="7078" s="1"/>
  <c r="P78" i="7078" s="1"/>
  <c r="Q78" i="7078" s="1"/>
  <c r="R78" i="7078" s="1"/>
  <c r="S78" i="7078" s="1"/>
  <c r="T78" i="7078" s="1"/>
  <c r="U78" i="7078" s="1"/>
  <c r="V78" i="7078" s="1"/>
  <c r="W78" i="7078" s="1"/>
  <c r="X78" i="7078" s="1"/>
  <c r="Y78" i="7078" s="1"/>
  <c r="Z78" i="7078" s="1"/>
  <c r="AA78" i="7078" s="1"/>
  <c r="AB78" i="7078" s="1"/>
  <c r="AC78" i="7078" s="1"/>
  <c r="AD78" i="7078" s="1"/>
  <c r="AE78" i="7078" s="1"/>
  <c r="AF78" i="7078" s="1"/>
  <c r="AG78" i="7078" s="1"/>
  <c r="AH78" i="7078" s="1"/>
  <c r="AI78" i="7078" s="1"/>
  <c r="AJ78" i="7078" s="1"/>
  <c r="AK78" i="7078" s="1"/>
  <c r="AL78" i="7078" s="1"/>
  <c r="AM78" i="7078" s="1"/>
  <c r="P71" i="7078"/>
  <c r="Q71" i="7078" s="1"/>
  <c r="R71" i="7078" s="1"/>
  <c r="S71" i="7078" s="1"/>
  <c r="T71" i="7078" s="1"/>
  <c r="U71" i="7078" s="1"/>
  <c r="V71" i="7078" s="1"/>
  <c r="W71" i="7078" s="1"/>
  <c r="X71" i="7078" s="1"/>
  <c r="Y71" i="7078" s="1"/>
  <c r="Z71" i="7078" s="1"/>
  <c r="AA71" i="7078" s="1"/>
  <c r="AB71" i="7078" s="1"/>
  <c r="AC71" i="7078" s="1"/>
  <c r="AD71" i="7078" s="1"/>
  <c r="AE71" i="7078" s="1"/>
  <c r="AF71" i="7078" s="1"/>
  <c r="AG71" i="7078" s="1"/>
  <c r="AH71" i="7078" s="1"/>
  <c r="AI71" i="7078" s="1"/>
  <c r="AJ71" i="7078" s="1"/>
  <c r="AK71" i="7078" s="1"/>
  <c r="AL71" i="7078" s="1"/>
  <c r="AM71" i="7078" s="1"/>
  <c r="F79" i="7078"/>
  <c r="G79" i="7078" s="1"/>
  <c r="H79" i="7078" s="1"/>
  <c r="I79" i="7078" s="1"/>
  <c r="J79" i="7078" s="1"/>
  <c r="K79" i="7078" s="1"/>
  <c r="L79" i="7078" s="1"/>
  <c r="M79" i="7078" s="1"/>
  <c r="N79" i="7078" s="1"/>
  <c r="O79" i="7078" s="1"/>
  <c r="P79" i="7078" s="1"/>
  <c r="Q79" i="7078" s="1"/>
  <c r="R79" i="7078" s="1"/>
  <c r="S79" i="7078" s="1"/>
  <c r="T79" i="7078" s="1"/>
  <c r="U79" i="7078" s="1"/>
  <c r="V79" i="7078" s="1"/>
  <c r="W79" i="7078" s="1"/>
  <c r="X79" i="7078" s="1"/>
  <c r="Y79" i="7078" s="1"/>
  <c r="Z79" i="7078" s="1"/>
  <c r="AA79" i="7078" s="1"/>
  <c r="AB79" i="7078" s="1"/>
  <c r="AC79" i="7078" s="1"/>
  <c r="AD79" i="7078" s="1"/>
  <c r="AE79" i="7078" s="1"/>
  <c r="AF79" i="7078" s="1"/>
  <c r="AG79" i="7078" s="1"/>
  <c r="AH79" i="7078" s="1"/>
  <c r="AI79" i="7078" s="1"/>
  <c r="AJ79" i="7078" s="1"/>
  <c r="AK79" i="7078" s="1"/>
  <c r="AL79" i="7078" s="1"/>
  <c r="AM79" i="7078" s="1"/>
  <c r="AN82" i="7074"/>
  <c r="J38" i="7078"/>
  <c r="K38" i="7078" s="1"/>
  <c r="L38" i="7078" s="1"/>
  <c r="M38" i="7078" s="1"/>
  <c r="N38" i="7078" s="1"/>
  <c r="O38" i="7078" s="1"/>
  <c r="P38" i="7078" s="1"/>
  <c r="Q38" i="7078" s="1"/>
  <c r="R38" i="7078" s="1"/>
  <c r="S38" i="7078" s="1"/>
  <c r="T38" i="7078" s="1"/>
  <c r="U38" i="7078" s="1"/>
  <c r="V38" i="7078" s="1"/>
  <c r="W38" i="7078" s="1"/>
  <c r="X38" i="7078" s="1"/>
  <c r="Y38" i="7078" s="1"/>
  <c r="Z38" i="7078" s="1"/>
  <c r="AA38" i="7078" s="1"/>
  <c r="AB38" i="7078" s="1"/>
  <c r="AC38" i="7078" s="1"/>
  <c r="AD38" i="7078" s="1"/>
  <c r="AE38" i="7078" s="1"/>
  <c r="AF38" i="7078" s="1"/>
  <c r="AG38" i="7078" s="1"/>
  <c r="AH38" i="7078" s="1"/>
  <c r="AI38" i="7078" s="1"/>
  <c r="AJ38" i="7078" s="1"/>
  <c r="AK38" i="7078" s="1"/>
  <c r="AL38" i="7078" s="1"/>
  <c r="AM38" i="7078" s="1"/>
  <c r="AO7" i="7074"/>
  <c r="AN42" i="7074"/>
  <c r="AF12" i="7078"/>
  <c r="AG12" i="7078" s="1"/>
  <c r="AH12" i="7078" s="1"/>
  <c r="AI12" i="7078" s="1"/>
  <c r="AJ12" i="7078" s="1"/>
  <c r="AK12" i="7078" s="1"/>
  <c r="AL12" i="7078" s="1"/>
  <c r="AM12" i="7078" s="1"/>
  <c r="AF13" i="7078"/>
  <c r="AG13" i="7078" s="1"/>
  <c r="AH13" i="7078" s="1"/>
  <c r="AI13" i="7078" s="1"/>
  <c r="AJ13" i="7078" s="1"/>
  <c r="AK13" i="7078" s="1"/>
  <c r="AL13" i="7078" s="1"/>
  <c r="AM13" i="7078" s="1"/>
  <c r="AB16" i="7078"/>
  <c r="AC16" i="7078" s="1"/>
  <c r="AD16" i="7078" s="1"/>
  <c r="AE16" i="7078" s="1"/>
  <c r="AF16" i="7078" s="1"/>
  <c r="AG16" i="7078" s="1"/>
  <c r="AH16" i="7078" s="1"/>
  <c r="AI16" i="7078" s="1"/>
  <c r="AJ16" i="7078" s="1"/>
  <c r="AK16" i="7078" s="1"/>
  <c r="AL16" i="7078" s="1"/>
  <c r="AM16" i="7078" s="1"/>
  <c r="AB17" i="7078"/>
  <c r="AC17" i="7078" s="1"/>
  <c r="AD17" i="7078" s="1"/>
  <c r="AE17" i="7078" s="1"/>
  <c r="AF17" i="7078" s="1"/>
  <c r="AG17" i="7078" s="1"/>
  <c r="AH17" i="7078" s="1"/>
  <c r="AI17" i="7078" s="1"/>
  <c r="AJ17" i="7078" s="1"/>
  <c r="AK17" i="7078" s="1"/>
  <c r="AL17" i="7078" s="1"/>
  <c r="AM17" i="7078" s="1"/>
  <c r="AB18" i="7078"/>
  <c r="AC18" i="7078" s="1"/>
  <c r="AD18" i="7078" s="1"/>
  <c r="AE18" i="7078" s="1"/>
  <c r="AF18" i="7078" s="1"/>
  <c r="AG18" i="7078" s="1"/>
  <c r="AH18" i="7078" s="1"/>
  <c r="AI18" i="7078" s="1"/>
  <c r="AJ18" i="7078" s="1"/>
  <c r="AK18" i="7078" s="1"/>
  <c r="AL18" i="7078" s="1"/>
  <c r="AM18" i="7078" s="1"/>
  <c r="E80" i="7062"/>
  <c r="AH23" i="7071"/>
  <c r="AI23" i="7071" s="1"/>
  <c r="AJ23" i="7071" s="1"/>
  <c r="AK23" i="7071" s="1"/>
  <c r="AL23" i="7071" s="1"/>
  <c r="AM23" i="7071" s="1"/>
  <c r="AO23" i="7071" s="1"/>
  <c r="Q74" i="7071"/>
  <c r="R74" i="7071" s="1"/>
  <c r="S74" i="7071" s="1"/>
  <c r="T74" i="7071" s="1"/>
  <c r="U74" i="7071" s="1"/>
  <c r="V74" i="7071" s="1"/>
  <c r="W74" i="7071" s="1"/>
  <c r="X74" i="7071" s="1"/>
  <c r="Y74" i="7071" s="1"/>
  <c r="Z74" i="7071" s="1"/>
  <c r="AA74" i="7071" s="1"/>
  <c r="AB74" i="7071" s="1"/>
  <c r="AC74" i="7071" s="1"/>
  <c r="AD74" i="7071" s="1"/>
  <c r="AE74" i="7071" s="1"/>
  <c r="AF74" i="7071" s="1"/>
  <c r="AG74" i="7071" s="1"/>
  <c r="AH74" i="7071" s="1"/>
  <c r="AI74" i="7071" s="1"/>
  <c r="AJ74" i="7071" s="1"/>
  <c r="AK74" i="7071" s="1"/>
  <c r="AL74" i="7071" s="1"/>
  <c r="AM74" i="7071" s="1"/>
  <c r="AO74" i="7071" s="1"/>
  <c r="J78" i="7073"/>
  <c r="K78" i="7073" s="1"/>
  <c r="L78" i="7073" s="1"/>
  <c r="M78" i="7073" s="1"/>
  <c r="N78" i="7073" s="1"/>
  <c r="O78" i="7073" s="1"/>
  <c r="P78" i="7073" s="1"/>
  <c r="Q78" i="7073" s="1"/>
  <c r="R78" i="7073" s="1"/>
  <c r="S78" i="7073" s="1"/>
  <c r="T78" i="7073" s="1"/>
  <c r="U78" i="7073" s="1"/>
  <c r="V78" i="7073" s="1"/>
  <c r="W78" i="7073" s="1"/>
  <c r="X78" i="7073" s="1"/>
  <c r="Y78" i="7073" s="1"/>
  <c r="Z78" i="7073" s="1"/>
  <c r="AA78" i="7073" s="1"/>
  <c r="AB78" i="7073" s="1"/>
  <c r="AC78" i="7073" s="1"/>
  <c r="AD78" i="7073" s="1"/>
  <c r="AE78" i="7073" s="1"/>
  <c r="AF78" i="7073" s="1"/>
  <c r="AG78" i="7073" s="1"/>
  <c r="AH78" i="7073" s="1"/>
  <c r="AI78" i="7073" s="1"/>
  <c r="AJ78" i="7073" s="1"/>
  <c r="AK78" i="7073" s="1"/>
  <c r="AL78" i="7073" s="1"/>
  <c r="AM78" i="7073" s="1"/>
  <c r="AO78" i="7073" s="1"/>
  <c r="Q68" i="7060"/>
  <c r="K35" i="7077"/>
  <c r="L35" i="7077" s="1"/>
  <c r="M35" i="7077" s="1"/>
  <c r="N35" i="7077" s="1"/>
  <c r="O35" i="7077" s="1"/>
  <c r="P35" i="7077" s="1"/>
  <c r="Q35" i="7077" s="1"/>
  <c r="R35" i="7077" s="1"/>
  <c r="S35" i="7077" s="1"/>
  <c r="T35" i="7077" s="1"/>
  <c r="U35" i="7077" s="1"/>
  <c r="V35" i="7077" s="1"/>
  <c r="W35" i="7077" s="1"/>
  <c r="X35" i="7077" s="1"/>
  <c r="Y35" i="7077" s="1"/>
  <c r="Z35" i="7077" s="1"/>
  <c r="AA35" i="7077" s="1"/>
  <c r="AB35" i="7077" s="1"/>
  <c r="AC35" i="7077" s="1"/>
  <c r="AD35" i="7077" s="1"/>
  <c r="AE35" i="7077" s="1"/>
  <c r="AF35" i="7077" s="1"/>
  <c r="AG35" i="7077" s="1"/>
  <c r="AH35" i="7077" s="1"/>
  <c r="AI35" i="7077" s="1"/>
  <c r="AJ35" i="7077" s="1"/>
  <c r="AK35" i="7077" s="1"/>
  <c r="AL35" i="7077" s="1"/>
  <c r="AM35" i="7077" s="1"/>
  <c r="H77" i="7062"/>
  <c r="J74" i="7062"/>
  <c r="J75" i="7062"/>
  <c r="J76" i="7062"/>
  <c r="Q67" i="7062"/>
  <c r="Q68" i="7062"/>
  <c r="Q69" i="7062"/>
  <c r="Y60" i="7062"/>
  <c r="T64" i="7062"/>
  <c r="T65" i="7062"/>
  <c r="AG51" i="7062"/>
  <c r="AG52" i="7062"/>
  <c r="AE54" i="7062"/>
  <c r="O30" i="7062"/>
  <c r="AM6" i="7067"/>
  <c r="X23" i="7067"/>
  <c r="Y23" i="7067" s="1"/>
  <c r="Z23" i="7067" s="1"/>
  <c r="AA23" i="7067" s="1"/>
  <c r="AB23" i="7067" s="1"/>
  <c r="AC23" i="7067" s="1"/>
  <c r="AD23" i="7067" s="1"/>
  <c r="AE23" i="7067" s="1"/>
  <c r="AF23" i="7067" s="1"/>
  <c r="AG23" i="7067" s="1"/>
  <c r="AH23" i="7067" s="1"/>
  <c r="AI23" i="7067" s="1"/>
  <c r="AJ23" i="7067" s="1"/>
  <c r="AK23" i="7067" s="1"/>
  <c r="AL23" i="7067" s="1"/>
  <c r="AM23" i="7067" s="1"/>
  <c r="S31" i="7067"/>
  <c r="T31" i="7067" s="1"/>
  <c r="U31" i="7067" s="1"/>
  <c r="V31" i="7067" s="1"/>
  <c r="W31" i="7067" s="1"/>
  <c r="X31" i="7067" s="1"/>
  <c r="Y31" i="7067" s="1"/>
  <c r="Z31" i="7067" s="1"/>
  <c r="AA31" i="7067" s="1"/>
  <c r="AB31" i="7067" s="1"/>
  <c r="AC31" i="7067" s="1"/>
  <c r="AD31" i="7067" s="1"/>
  <c r="AE31" i="7067" s="1"/>
  <c r="AF31" i="7067" s="1"/>
  <c r="AG31" i="7067" s="1"/>
  <c r="AH31" i="7067" s="1"/>
  <c r="AI31" i="7067" s="1"/>
  <c r="AJ31" i="7067" s="1"/>
  <c r="AK31" i="7067" s="1"/>
  <c r="AL31" i="7067" s="1"/>
  <c r="AM31" i="7067" s="1"/>
  <c r="K39" i="7067"/>
  <c r="L39" i="7067" s="1"/>
  <c r="M39" i="7067" s="1"/>
  <c r="N39" i="7067" s="1"/>
  <c r="O39" i="7067" s="1"/>
  <c r="P39" i="7067" s="1"/>
  <c r="Q39" i="7067" s="1"/>
  <c r="R39" i="7067" s="1"/>
  <c r="S39" i="7067" s="1"/>
  <c r="T39" i="7067" s="1"/>
  <c r="U39" i="7067" s="1"/>
  <c r="V39" i="7067" s="1"/>
  <c r="W39" i="7067" s="1"/>
  <c r="X39" i="7067" s="1"/>
  <c r="Y39" i="7067" s="1"/>
  <c r="Z39" i="7067" s="1"/>
  <c r="AA39" i="7067" s="1"/>
  <c r="AB39" i="7067" s="1"/>
  <c r="AC39" i="7067" s="1"/>
  <c r="AD39" i="7067" s="1"/>
  <c r="AE39" i="7067" s="1"/>
  <c r="AF39" i="7067" s="1"/>
  <c r="AG39" i="7067" s="1"/>
  <c r="AH39" i="7067" s="1"/>
  <c r="AI39" i="7067" s="1"/>
  <c r="AJ39" i="7067" s="1"/>
  <c r="AK39" i="7067" s="1"/>
  <c r="AL39" i="7067" s="1"/>
  <c r="AM39" i="7067" s="1"/>
  <c r="J80" i="7068"/>
  <c r="K80" i="7068" s="1"/>
  <c r="L80" i="7068" s="1"/>
  <c r="M80" i="7068" s="1"/>
  <c r="N80" i="7068" s="1"/>
  <c r="O80" i="7068" s="1"/>
  <c r="P80" i="7068" s="1"/>
  <c r="Q80" i="7068" s="1"/>
  <c r="R80" i="7068" s="1"/>
  <c r="S80" i="7068" s="1"/>
  <c r="T80" i="7068" s="1"/>
  <c r="U80" i="7068" s="1"/>
  <c r="V80" i="7068" s="1"/>
  <c r="W80" i="7068" s="1"/>
  <c r="X80" i="7068" s="1"/>
  <c r="Y80" i="7068" s="1"/>
  <c r="Z80" i="7068" s="1"/>
  <c r="AA80" i="7068" s="1"/>
  <c r="AB80" i="7068" s="1"/>
  <c r="AC80" i="7068" s="1"/>
  <c r="AD80" i="7068" s="1"/>
  <c r="AE80" i="7068" s="1"/>
  <c r="AF80" i="7068" s="1"/>
  <c r="AG80" i="7068" s="1"/>
  <c r="AH80" i="7068" s="1"/>
  <c r="AI80" i="7068" s="1"/>
  <c r="AJ80" i="7068" s="1"/>
  <c r="AK80" i="7068" s="1"/>
  <c r="AL80" i="7068" s="1"/>
  <c r="AM80" i="7068" s="1"/>
  <c r="H80" i="7069"/>
  <c r="I80" i="7069" s="1"/>
  <c r="J80" i="7069" s="1"/>
  <c r="K80" i="7069" s="1"/>
  <c r="L80" i="7069" s="1"/>
  <c r="M80" i="7069" s="1"/>
  <c r="N80" i="7069" s="1"/>
  <c r="O80" i="7069" s="1"/>
  <c r="P80" i="7069" s="1"/>
  <c r="Q80" i="7069" s="1"/>
  <c r="R80" i="7069" s="1"/>
  <c r="S80" i="7069" s="1"/>
  <c r="T80" i="7069" s="1"/>
  <c r="U80" i="7069" s="1"/>
  <c r="V80" i="7069" s="1"/>
  <c r="W80" i="7069" s="1"/>
  <c r="X80" i="7069" s="1"/>
  <c r="Y80" i="7069" s="1"/>
  <c r="Z80" i="7069" s="1"/>
  <c r="AA80" i="7069" s="1"/>
  <c r="AB80" i="7069" s="1"/>
  <c r="AC80" i="7069" s="1"/>
  <c r="AD80" i="7069" s="1"/>
  <c r="AE80" i="7069" s="1"/>
  <c r="AF80" i="7069" s="1"/>
  <c r="AG80" i="7069" s="1"/>
  <c r="AH80" i="7069" s="1"/>
  <c r="AI80" i="7069" s="1"/>
  <c r="AJ80" i="7069" s="1"/>
  <c r="AK80" i="7069" s="1"/>
  <c r="AL80" i="7069" s="1"/>
  <c r="AM80" i="7069" s="1"/>
  <c r="AM52" i="7069"/>
  <c r="W62" i="7069"/>
  <c r="X62" i="7069" s="1"/>
  <c r="Y62" i="7069" s="1"/>
  <c r="Z62" i="7069" s="1"/>
  <c r="AA62" i="7069" s="1"/>
  <c r="AB62" i="7069" s="1"/>
  <c r="AC62" i="7069" s="1"/>
  <c r="AD62" i="7069" s="1"/>
  <c r="AE62" i="7069" s="1"/>
  <c r="AF62" i="7069" s="1"/>
  <c r="AG62" i="7069" s="1"/>
  <c r="AH62" i="7069" s="1"/>
  <c r="AI62" i="7069" s="1"/>
  <c r="AJ62" i="7069" s="1"/>
  <c r="AK62" i="7069" s="1"/>
  <c r="AL62" i="7069" s="1"/>
  <c r="AM62" i="7069" s="1"/>
  <c r="W61" i="7069"/>
  <c r="X61" i="7069" s="1"/>
  <c r="Y61" i="7069" s="1"/>
  <c r="Z61" i="7069" s="1"/>
  <c r="AA61" i="7069" s="1"/>
  <c r="AB61" i="7069" s="1"/>
  <c r="AC61" i="7069" s="1"/>
  <c r="AD61" i="7069" s="1"/>
  <c r="AE61" i="7069" s="1"/>
  <c r="AF61" i="7069" s="1"/>
  <c r="AG61" i="7069" s="1"/>
  <c r="AH61" i="7069" s="1"/>
  <c r="AI61" i="7069" s="1"/>
  <c r="AJ61" i="7069" s="1"/>
  <c r="AK61" i="7069" s="1"/>
  <c r="AL61" i="7069" s="1"/>
  <c r="AM61" i="7069" s="1"/>
  <c r="W63" i="7069"/>
  <c r="X63" i="7069" s="1"/>
  <c r="Y63" i="7069" s="1"/>
  <c r="Z63" i="7069" s="1"/>
  <c r="AA63" i="7069" s="1"/>
  <c r="AB63" i="7069" s="1"/>
  <c r="AC63" i="7069" s="1"/>
  <c r="AD63" i="7069" s="1"/>
  <c r="AE63" i="7069" s="1"/>
  <c r="AF63" i="7069" s="1"/>
  <c r="AG63" i="7069" s="1"/>
  <c r="AH63" i="7069" s="1"/>
  <c r="AI63" i="7069" s="1"/>
  <c r="AJ63" i="7069" s="1"/>
  <c r="AK63" i="7069" s="1"/>
  <c r="AL63" i="7069" s="1"/>
  <c r="AM63" i="7069" s="1"/>
  <c r="P28" i="7070"/>
  <c r="Q28" i="7070" s="1"/>
  <c r="R28" i="7070" s="1"/>
  <c r="S28" i="7070" s="1"/>
  <c r="T28" i="7070" s="1"/>
  <c r="U28" i="7070" s="1"/>
  <c r="V28" i="7070" s="1"/>
  <c r="W28" i="7070" s="1"/>
  <c r="X28" i="7070" s="1"/>
  <c r="Y28" i="7070" s="1"/>
  <c r="Z28" i="7070" s="1"/>
  <c r="AA28" i="7070" s="1"/>
  <c r="AB28" i="7070" s="1"/>
  <c r="AC28" i="7070" s="1"/>
  <c r="AD28" i="7070" s="1"/>
  <c r="AE28" i="7070" s="1"/>
  <c r="AF28" i="7070" s="1"/>
  <c r="AG28" i="7070" s="1"/>
  <c r="AH28" i="7070" s="1"/>
  <c r="AI28" i="7070" s="1"/>
  <c r="AJ28" i="7070" s="1"/>
  <c r="AK28" i="7070" s="1"/>
  <c r="AL28" i="7070" s="1"/>
  <c r="AM28" i="7070" s="1"/>
  <c r="P31" i="7070"/>
  <c r="Q31" i="7070" s="1"/>
  <c r="R31" i="7070" s="1"/>
  <c r="S31" i="7070" s="1"/>
  <c r="T31" i="7070" s="1"/>
  <c r="U31" i="7070" s="1"/>
  <c r="V31" i="7070" s="1"/>
  <c r="W31" i="7070" s="1"/>
  <c r="X31" i="7070" s="1"/>
  <c r="Y31" i="7070" s="1"/>
  <c r="Z31" i="7070" s="1"/>
  <c r="AA31" i="7070" s="1"/>
  <c r="AB31" i="7070" s="1"/>
  <c r="AC31" i="7070" s="1"/>
  <c r="AD31" i="7070" s="1"/>
  <c r="AE31" i="7070" s="1"/>
  <c r="AF31" i="7070" s="1"/>
  <c r="AG31" i="7070" s="1"/>
  <c r="AH31" i="7070" s="1"/>
  <c r="AI31" i="7070" s="1"/>
  <c r="AJ31" i="7070" s="1"/>
  <c r="AK31" i="7070" s="1"/>
  <c r="AL31" i="7070" s="1"/>
  <c r="AM31" i="7070" s="1"/>
  <c r="P30" i="7070"/>
  <c r="Q30" i="7070" s="1"/>
  <c r="R30" i="7070" s="1"/>
  <c r="S30" i="7070" s="1"/>
  <c r="T30" i="7070" s="1"/>
  <c r="U30" i="7070" s="1"/>
  <c r="V30" i="7070" s="1"/>
  <c r="W30" i="7070" s="1"/>
  <c r="X30" i="7070" s="1"/>
  <c r="Y30" i="7070" s="1"/>
  <c r="Z30" i="7070" s="1"/>
  <c r="AA30" i="7070" s="1"/>
  <c r="AB30" i="7070" s="1"/>
  <c r="AC30" i="7070" s="1"/>
  <c r="AD30" i="7070" s="1"/>
  <c r="AE30" i="7070" s="1"/>
  <c r="AF30" i="7070" s="1"/>
  <c r="AG30" i="7070" s="1"/>
  <c r="AH30" i="7070" s="1"/>
  <c r="AI30" i="7070" s="1"/>
  <c r="AJ30" i="7070" s="1"/>
  <c r="AK30" i="7070" s="1"/>
  <c r="AL30" i="7070" s="1"/>
  <c r="AM30" i="7070" s="1"/>
  <c r="L73" i="7059"/>
  <c r="E39" i="7059"/>
  <c r="E40" i="7059"/>
  <c r="E41" i="7059"/>
  <c r="J35" i="7059"/>
  <c r="X21" i="7059"/>
  <c r="W22" i="7059"/>
  <c r="AM9" i="7075"/>
  <c r="AM42" i="7075" s="1"/>
  <c r="AM84" i="7075" s="1"/>
  <c r="AL42" i="7075"/>
  <c r="AF27" i="7069"/>
  <c r="AG27" i="7069" s="1"/>
  <c r="AH27" i="7069" s="1"/>
  <c r="AI27" i="7069" s="1"/>
  <c r="AJ27" i="7069" s="1"/>
  <c r="AK27" i="7069" s="1"/>
  <c r="AL27" i="7069" s="1"/>
  <c r="AM27" i="7069" s="1"/>
  <c r="AH20" i="7071"/>
  <c r="AI20" i="7071" s="1"/>
  <c r="AJ20" i="7071" s="1"/>
  <c r="AK20" i="7071" s="1"/>
  <c r="AL20" i="7071" s="1"/>
  <c r="AM20" i="7071" s="1"/>
  <c r="AO20" i="7071" s="1"/>
  <c r="AH40" i="7071"/>
  <c r="AI40" i="7071" s="1"/>
  <c r="AJ40" i="7071" s="1"/>
  <c r="AK40" i="7071" s="1"/>
  <c r="AL40" i="7071" s="1"/>
  <c r="AM40" i="7071" s="1"/>
  <c r="AO40" i="7071" s="1"/>
  <c r="S67" i="7069"/>
  <c r="T67" i="7069" s="1"/>
  <c r="U67" i="7069" s="1"/>
  <c r="V67" i="7069" s="1"/>
  <c r="W67" i="7069" s="1"/>
  <c r="X67" i="7069" s="1"/>
  <c r="Y67" i="7069" s="1"/>
  <c r="Z67" i="7069" s="1"/>
  <c r="AA67" i="7069" s="1"/>
  <c r="AB67" i="7069" s="1"/>
  <c r="AC67" i="7069" s="1"/>
  <c r="AD67" i="7069" s="1"/>
  <c r="AE67" i="7069" s="1"/>
  <c r="AF67" i="7069" s="1"/>
  <c r="AG67" i="7069" s="1"/>
  <c r="AH67" i="7069" s="1"/>
  <c r="AI67" i="7069" s="1"/>
  <c r="AJ67" i="7069" s="1"/>
  <c r="AK67" i="7069" s="1"/>
  <c r="AL67" i="7069" s="1"/>
  <c r="AM67" i="7069" s="1"/>
  <c r="P33" i="7060"/>
  <c r="AF38" i="7069"/>
  <c r="AG38" i="7069" s="1"/>
  <c r="AH38" i="7069" s="1"/>
  <c r="AI38" i="7069" s="1"/>
  <c r="AJ38" i="7069" s="1"/>
  <c r="AK38" i="7069" s="1"/>
  <c r="AL38" i="7069" s="1"/>
  <c r="AM38" i="7069" s="1"/>
  <c r="V63" i="7078"/>
  <c r="W63" i="7078" s="1"/>
  <c r="X63" i="7078" s="1"/>
  <c r="Y63" i="7078" s="1"/>
  <c r="Z63" i="7078" s="1"/>
  <c r="AA63" i="7078" s="1"/>
  <c r="AB63" i="7078" s="1"/>
  <c r="AC63" i="7078" s="1"/>
  <c r="AD63" i="7078" s="1"/>
  <c r="AE63" i="7078" s="1"/>
  <c r="AF63" i="7078" s="1"/>
  <c r="AG63" i="7078" s="1"/>
  <c r="AH63" i="7078" s="1"/>
  <c r="AI63" i="7078" s="1"/>
  <c r="AJ63" i="7078" s="1"/>
  <c r="AK63" i="7078" s="1"/>
  <c r="AL63" i="7078" s="1"/>
  <c r="AM63" i="7078" s="1"/>
  <c r="AF16" i="7069"/>
  <c r="AG16" i="7069" s="1"/>
  <c r="AH16" i="7069" s="1"/>
  <c r="AI16" i="7069" s="1"/>
  <c r="AJ16" i="7069" s="1"/>
  <c r="AK16" i="7069" s="1"/>
  <c r="AL16" i="7069" s="1"/>
  <c r="AM16" i="7069" s="1"/>
  <c r="Q70" i="7060"/>
  <c r="V64" i="7078"/>
  <c r="W64" i="7078" s="1"/>
  <c r="X64" i="7078" s="1"/>
  <c r="Y64" i="7078" s="1"/>
  <c r="Z64" i="7078" s="1"/>
  <c r="AA64" i="7078" s="1"/>
  <c r="AB64" i="7078" s="1"/>
  <c r="AC64" i="7078" s="1"/>
  <c r="AD64" i="7078" s="1"/>
  <c r="AE64" i="7078" s="1"/>
  <c r="AF64" i="7078" s="1"/>
  <c r="AG64" i="7078" s="1"/>
  <c r="AH64" i="7078" s="1"/>
  <c r="AI64" i="7078" s="1"/>
  <c r="AJ64" i="7078" s="1"/>
  <c r="AK64" i="7078" s="1"/>
  <c r="AL64" i="7078" s="1"/>
  <c r="AM64" i="7078" s="1"/>
  <c r="I81" i="7066"/>
  <c r="J81" i="7066" s="1"/>
  <c r="K81" i="7066" s="1"/>
  <c r="L81" i="7066" s="1"/>
  <c r="M81" i="7066" s="1"/>
  <c r="N81" i="7066" s="1"/>
  <c r="O81" i="7066" s="1"/>
  <c r="P81" i="7066" s="1"/>
  <c r="Q81" i="7066" s="1"/>
  <c r="R81" i="7066" s="1"/>
  <c r="S81" i="7066" s="1"/>
  <c r="T81" i="7066" s="1"/>
  <c r="U81" i="7066" s="1"/>
  <c r="V81" i="7066" s="1"/>
  <c r="W81" i="7066" s="1"/>
  <c r="X81" i="7066" s="1"/>
  <c r="Y81" i="7066" s="1"/>
  <c r="Z81" i="7066" s="1"/>
  <c r="AA81" i="7066" s="1"/>
  <c r="AB81" i="7066" s="1"/>
  <c r="AC81" i="7066" s="1"/>
  <c r="AD81" i="7066" s="1"/>
  <c r="AE81" i="7066" s="1"/>
  <c r="AF81" i="7066" s="1"/>
  <c r="AG81" i="7066" s="1"/>
  <c r="AH81" i="7066" s="1"/>
  <c r="AI81" i="7066" s="1"/>
  <c r="AJ81" i="7066" s="1"/>
  <c r="AK81" i="7066" s="1"/>
  <c r="AL81" i="7066" s="1"/>
  <c r="AM81" i="7066" s="1"/>
  <c r="AO81" i="7066" s="1"/>
  <c r="I79" i="7066"/>
  <c r="J79" i="7066" s="1"/>
  <c r="K79" i="7066" s="1"/>
  <c r="L79" i="7066" s="1"/>
  <c r="M79" i="7066" s="1"/>
  <c r="N79" i="7066" s="1"/>
  <c r="O79" i="7066" s="1"/>
  <c r="P79" i="7066" s="1"/>
  <c r="Q79" i="7066" s="1"/>
  <c r="R79" i="7066" s="1"/>
  <c r="S79" i="7066" s="1"/>
  <c r="T79" i="7066" s="1"/>
  <c r="U79" i="7066" s="1"/>
  <c r="V79" i="7066" s="1"/>
  <c r="W79" i="7066" s="1"/>
  <c r="X79" i="7066" s="1"/>
  <c r="Y79" i="7066" s="1"/>
  <c r="Z79" i="7066" s="1"/>
  <c r="AA79" i="7066" s="1"/>
  <c r="AB79" i="7066" s="1"/>
  <c r="AC79" i="7066" s="1"/>
  <c r="AD79" i="7066" s="1"/>
  <c r="AE79" i="7066" s="1"/>
  <c r="AF79" i="7066" s="1"/>
  <c r="AG79" i="7066" s="1"/>
  <c r="AH79" i="7066" s="1"/>
  <c r="AI79" i="7066" s="1"/>
  <c r="AJ79" i="7066" s="1"/>
  <c r="AK79" i="7066" s="1"/>
  <c r="AL79" i="7066" s="1"/>
  <c r="AM79" i="7066" s="1"/>
  <c r="AO79" i="7066" s="1"/>
  <c r="AH24" i="7071"/>
  <c r="AI24" i="7071" s="1"/>
  <c r="AJ24" i="7071" s="1"/>
  <c r="AK24" i="7071" s="1"/>
  <c r="AL24" i="7071" s="1"/>
  <c r="AM24" i="7071" s="1"/>
  <c r="AO24" i="7071" s="1"/>
  <c r="AH39" i="7071"/>
  <c r="AI39" i="7071" s="1"/>
  <c r="AJ39" i="7071" s="1"/>
  <c r="AK39" i="7071" s="1"/>
  <c r="AL39" i="7071" s="1"/>
  <c r="AM39" i="7071" s="1"/>
  <c r="AO39" i="7071" s="1"/>
  <c r="AH41" i="7071"/>
  <c r="AI41" i="7071" s="1"/>
  <c r="AJ41" i="7071" s="1"/>
  <c r="AK41" i="7071" s="1"/>
  <c r="AL41" i="7071" s="1"/>
  <c r="AM41" i="7071" s="1"/>
  <c r="AO41" i="7071" s="1"/>
  <c r="J79" i="7073"/>
  <c r="K79" i="7073" s="1"/>
  <c r="L79" i="7073" s="1"/>
  <c r="M79" i="7073" s="1"/>
  <c r="N79" i="7073" s="1"/>
  <c r="O79" i="7073" s="1"/>
  <c r="P79" i="7073" s="1"/>
  <c r="Q79" i="7073" s="1"/>
  <c r="R79" i="7073" s="1"/>
  <c r="S79" i="7073" s="1"/>
  <c r="T79" i="7073" s="1"/>
  <c r="U79" i="7073" s="1"/>
  <c r="V79" i="7073" s="1"/>
  <c r="W79" i="7073" s="1"/>
  <c r="X79" i="7073" s="1"/>
  <c r="Y79" i="7073" s="1"/>
  <c r="Z79" i="7073" s="1"/>
  <c r="AA79" i="7073" s="1"/>
  <c r="AB79" i="7073" s="1"/>
  <c r="AC79" i="7073" s="1"/>
  <c r="AD79" i="7073" s="1"/>
  <c r="AE79" i="7073" s="1"/>
  <c r="AF79" i="7073" s="1"/>
  <c r="AG79" i="7073" s="1"/>
  <c r="AH79" i="7073" s="1"/>
  <c r="AI79" i="7073" s="1"/>
  <c r="AJ79" i="7073" s="1"/>
  <c r="AK79" i="7073" s="1"/>
  <c r="AL79" i="7073" s="1"/>
  <c r="AM79" i="7073" s="1"/>
  <c r="AO79" i="7073" s="1"/>
  <c r="AH52" i="7059"/>
  <c r="AH38" i="7071"/>
  <c r="AI38" i="7071" s="1"/>
  <c r="AJ38" i="7071" s="1"/>
  <c r="AK38" i="7071" s="1"/>
  <c r="AL38" i="7071" s="1"/>
  <c r="AM38" i="7071" s="1"/>
  <c r="AO38" i="7071" s="1"/>
  <c r="AG52" i="7073"/>
  <c r="AH52" i="7073" s="1"/>
  <c r="AI52" i="7073" s="1"/>
  <c r="AJ52" i="7073" s="1"/>
  <c r="AK52" i="7073" s="1"/>
  <c r="AL52" i="7073" s="1"/>
  <c r="AM52" i="7073" s="1"/>
  <c r="AO52" i="7073" s="1"/>
  <c r="AB60" i="7070"/>
  <c r="AC60" i="7070" s="1"/>
  <c r="AD60" i="7070" s="1"/>
  <c r="AE60" i="7070" s="1"/>
  <c r="AF60" i="7070" s="1"/>
  <c r="AG60" i="7070" s="1"/>
  <c r="AH60" i="7070" s="1"/>
  <c r="AI60" i="7070" s="1"/>
  <c r="AJ60" i="7070" s="1"/>
  <c r="AK60" i="7070" s="1"/>
  <c r="AL60" i="7070" s="1"/>
  <c r="AM60" i="7070" s="1"/>
  <c r="Z65" i="7071"/>
  <c r="AA65" i="7071" s="1"/>
  <c r="AB65" i="7071" s="1"/>
  <c r="AC65" i="7071" s="1"/>
  <c r="AD65" i="7071" s="1"/>
  <c r="AE65" i="7071" s="1"/>
  <c r="AF65" i="7071" s="1"/>
  <c r="AG65" i="7071" s="1"/>
  <c r="AH65" i="7071" s="1"/>
  <c r="AI65" i="7071" s="1"/>
  <c r="AJ65" i="7071" s="1"/>
  <c r="AK65" i="7071" s="1"/>
  <c r="AL65" i="7071" s="1"/>
  <c r="AM65" i="7071" s="1"/>
  <c r="AO65" i="7071" s="1"/>
  <c r="AB72" i="7070"/>
  <c r="AC72" i="7070" s="1"/>
  <c r="AD72" i="7070" s="1"/>
  <c r="AE72" i="7070" s="1"/>
  <c r="AF72" i="7070" s="1"/>
  <c r="AG72" i="7070" s="1"/>
  <c r="AH72" i="7070" s="1"/>
  <c r="AI72" i="7070" s="1"/>
  <c r="AJ72" i="7070" s="1"/>
  <c r="AK72" i="7070" s="1"/>
  <c r="AL72" i="7070" s="1"/>
  <c r="AM72" i="7070" s="1"/>
  <c r="AH25" i="7071"/>
  <c r="AI25" i="7071" s="1"/>
  <c r="AJ25" i="7071" s="1"/>
  <c r="AK25" i="7071" s="1"/>
  <c r="AL25" i="7071" s="1"/>
  <c r="AM25" i="7071" s="1"/>
  <c r="AO25" i="7071" s="1"/>
  <c r="AI14" i="7074"/>
  <c r="AJ14" i="7074" s="1"/>
  <c r="AK14" i="7074" s="1"/>
  <c r="AL14" i="7074" s="1"/>
  <c r="AM14" i="7074" s="1"/>
  <c r="AO14" i="7074" s="1"/>
  <c r="AI31" i="7074"/>
  <c r="AJ31" i="7074" s="1"/>
  <c r="AK31" i="7074" s="1"/>
  <c r="AL31" i="7074" s="1"/>
  <c r="AM31" i="7074" s="1"/>
  <c r="AO31" i="7074" s="1"/>
  <c r="I79" i="7070"/>
  <c r="J79" i="7070" s="1"/>
  <c r="K79" i="7070" s="1"/>
  <c r="L79" i="7070" s="1"/>
  <c r="M79" i="7070" s="1"/>
  <c r="N79" i="7070" s="1"/>
  <c r="O79" i="7070" s="1"/>
  <c r="P79" i="7070" s="1"/>
  <c r="Q79" i="7070" s="1"/>
  <c r="R79" i="7070" s="1"/>
  <c r="S79" i="7070" s="1"/>
  <c r="T79" i="7070" s="1"/>
  <c r="U79" i="7070" s="1"/>
  <c r="V79" i="7070" s="1"/>
  <c r="W79" i="7070" s="1"/>
  <c r="X79" i="7070" s="1"/>
  <c r="Y79" i="7070" s="1"/>
  <c r="Z79" i="7070" s="1"/>
  <c r="AA79" i="7070" s="1"/>
  <c r="AB79" i="7070" s="1"/>
  <c r="AC79" i="7070" s="1"/>
  <c r="AD79" i="7070" s="1"/>
  <c r="AE79" i="7070" s="1"/>
  <c r="AF79" i="7070" s="1"/>
  <c r="AG79" i="7070" s="1"/>
  <c r="AH79" i="7070" s="1"/>
  <c r="AI79" i="7070" s="1"/>
  <c r="AJ79" i="7070" s="1"/>
  <c r="AK79" i="7070" s="1"/>
  <c r="AL79" i="7070" s="1"/>
  <c r="AM79" i="7070" s="1"/>
  <c r="AO64" i="7064"/>
  <c r="AI10" i="7074"/>
  <c r="AJ10" i="7074" s="1"/>
  <c r="AK10" i="7074" s="1"/>
  <c r="AL10" i="7074" s="1"/>
  <c r="AM10" i="7074" s="1"/>
  <c r="AO10" i="7074" s="1"/>
  <c r="AH31" i="7071"/>
  <c r="AI31" i="7071" s="1"/>
  <c r="AJ31" i="7071" s="1"/>
  <c r="AK31" i="7071" s="1"/>
  <c r="AL31" i="7071" s="1"/>
  <c r="AM31" i="7071" s="1"/>
  <c r="AO31" i="7071" s="1"/>
  <c r="AB71" i="7070"/>
  <c r="AC71" i="7070" s="1"/>
  <c r="AD71" i="7070" s="1"/>
  <c r="AE71" i="7070" s="1"/>
  <c r="AF71" i="7070" s="1"/>
  <c r="AG71" i="7070" s="1"/>
  <c r="AH71" i="7070" s="1"/>
  <c r="AI71" i="7070" s="1"/>
  <c r="AJ71" i="7070" s="1"/>
  <c r="AK71" i="7070" s="1"/>
  <c r="AL71" i="7070" s="1"/>
  <c r="AM71" i="7070" s="1"/>
  <c r="AL42" i="7066"/>
  <c r="AI23" i="7074"/>
  <c r="AJ23" i="7074" s="1"/>
  <c r="AK23" i="7074" s="1"/>
  <c r="AL23" i="7074" s="1"/>
  <c r="AM23" i="7074" s="1"/>
  <c r="AO23" i="7074" s="1"/>
  <c r="AB74" i="7070"/>
  <c r="AC74" i="7070" s="1"/>
  <c r="AD74" i="7070" s="1"/>
  <c r="AE74" i="7070" s="1"/>
  <c r="AF74" i="7070" s="1"/>
  <c r="AG74" i="7070" s="1"/>
  <c r="AH74" i="7070" s="1"/>
  <c r="AI74" i="7070" s="1"/>
  <c r="AJ74" i="7070" s="1"/>
  <c r="AK74" i="7070" s="1"/>
  <c r="AL74" i="7070" s="1"/>
  <c r="AM74" i="7070" s="1"/>
  <c r="AI32" i="7074"/>
  <c r="AJ32" i="7074" s="1"/>
  <c r="AK32" i="7074" s="1"/>
  <c r="AL32" i="7074" s="1"/>
  <c r="AM32" i="7074" s="1"/>
  <c r="AO32" i="7074" s="1"/>
  <c r="W21" i="7070"/>
  <c r="X21" i="7070" s="1"/>
  <c r="Y21" i="7070" s="1"/>
  <c r="Z21" i="7070" s="1"/>
  <c r="AA21" i="7070" s="1"/>
  <c r="AB21" i="7070" s="1"/>
  <c r="AC21" i="7070" s="1"/>
  <c r="AD21" i="7070" s="1"/>
  <c r="AE21" i="7070" s="1"/>
  <c r="AF21" i="7070" s="1"/>
  <c r="AG21" i="7070" s="1"/>
  <c r="AH21" i="7070" s="1"/>
  <c r="AI21" i="7070" s="1"/>
  <c r="AJ21" i="7070" s="1"/>
  <c r="AK21" i="7070" s="1"/>
  <c r="AL21" i="7070" s="1"/>
  <c r="AM21" i="7070" s="1"/>
  <c r="W22" i="7070"/>
  <c r="X22" i="7070" s="1"/>
  <c r="Y22" i="7070" s="1"/>
  <c r="Z22" i="7070" s="1"/>
  <c r="AA22" i="7070" s="1"/>
  <c r="AB22" i="7070" s="1"/>
  <c r="AC22" i="7070" s="1"/>
  <c r="AD22" i="7070" s="1"/>
  <c r="AE22" i="7070" s="1"/>
  <c r="AF22" i="7070" s="1"/>
  <c r="AG22" i="7070" s="1"/>
  <c r="AH22" i="7070" s="1"/>
  <c r="AI22" i="7070" s="1"/>
  <c r="AJ22" i="7070" s="1"/>
  <c r="AK22" i="7070" s="1"/>
  <c r="AL22" i="7070" s="1"/>
  <c r="AM22" i="7070" s="1"/>
  <c r="Q67" i="7071"/>
  <c r="R67" i="7071" s="1"/>
  <c r="S67" i="7071" s="1"/>
  <c r="T67" i="7071" s="1"/>
  <c r="U67" i="7071" s="1"/>
  <c r="V67" i="7071" s="1"/>
  <c r="W67" i="7071" s="1"/>
  <c r="X67" i="7071" s="1"/>
  <c r="Y67" i="7071" s="1"/>
  <c r="Z67" i="7071" s="1"/>
  <c r="AA67" i="7071" s="1"/>
  <c r="AB67" i="7071" s="1"/>
  <c r="AC67" i="7071" s="1"/>
  <c r="AD67" i="7071" s="1"/>
  <c r="AE67" i="7071" s="1"/>
  <c r="AF67" i="7071" s="1"/>
  <c r="AG67" i="7071" s="1"/>
  <c r="AH67" i="7071" s="1"/>
  <c r="AI67" i="7071" s="1"/>
  <c r="AJ67" i="7071" s="1"/>
  <c r="AK67" i="7071" s="1"/>
  <c r="AL67" i="7071" s="1"/>
  <c r="AM67" i="7071" s="1"/>
  <c r="AO67" i="7071" s="1"/>
  <c r="Q68" i="7071"/>
  <c r="R68" i="7071" s="1"/>
  <c r="S68" i="7071" s="1"/>
  <c r="T68" i="7071" s="1"/>
  <c r="U68" i="7071" s="1"/>
  <c r="V68" i="7071" s="1"/>
  <c r="W68" i="7071" s="1"/>
  <c r="X68" i="7071" s="1"/>
  <c r="Y68" i="7071" s="1"/>
  <c r="Z68" i="7071" s="1"/>
  <c r="AA68" i="7071" s="1"/>
  <c r="AB68" i="7071" s="1"/>
  <c r="AC68" i="7071" s="1"/>
  <c r="AD68" i="7071" s="1"/>
  <c r="AE68" i="7071" s="1"/>
  <c r="AF68" i="7071" s="1"/>
  <c r="AG68" i="7071" s="1"/>
  <c r="AH68" i="7071" s="1"/>
  <c r="AI68" i="7071" s="1"/>
  <c r="AJ68" i="7071" s="1"/>
  <c r="AK68" i="7071" s="1"/>
  <c r="AL68" i="7071" s="1"/>
  <c r="AM68" i="7071" s="1"/>
  <c r="AO68" i="7071" s="1"/>
  <c r="Q70" i="7071"/>
  <c r="R70" i="7071" s="1"/>
  <c r="S70" i="7071" s="1"/>
  <c r="T70" i="7071" s="1"/>
  <c r="U70" i="7071" s="1"/>
  <c r="V70" i="7071" s="1"/>
  <c r="W70" i="7071" s="1"/>
  <c r="X70" i="7071" s="1"/>
  <c r="Y70" i="7071" s="1"/>
  <c r="Z70" i="7071" s="1"/>
  <c r="AA70" i="7071" s="1"/>
  <c r="AB70" i="7071" s="1"/>
  <c r="AC70" i="7071" s="1"/>
  <c r="AD70" i="7071" s="1"/>
  <c r="AE70" i="7071" s="1"/>
  <c r="AF70" i="7071" s="1"/>
  <c r="AG70" i="7071" s="1"/>
  <c r="AH70" i="7071" s="1"/>
  <c r="AI70" i="7071" s="1"/>
  <c r="AJ70" i="7071" s="1"/>
  <c r="AK70" i="7071" s="1"/>
  <c r="AL70" i="7071" s="1"/>
  <c r="AM70" i="7071" s="1"/>
  <c r="AO70" i="7071" s="1"/>
  <c r="Q72" i="7071"/>
  <c r="R72" i="7071" s="1"/>
  <c r="S72" i="7071" s="1"/>
  <c r="T72" i="7071" s="1"/>
  <c r="U72" i="7071" s="1"/>
  <c r="V72" i="7071" s="1"/>
  <c r="W72" i="7071" s="1"/>
  <c r="X72" i="7071" s="1"/>
  <c r="Y72" i="7071" s="1"/>
  <c r="Z72" i="7071" s="1"/>
  <c r="AA72" i="7071" s="1"/>
  <c r="AB72" i="7071" s="1"/>
  <c r="AC72" i="7071" s="1"/>
  <c r="AD72" i="7071" s="1"/>
  <c r="AE72" i="7071" s="1"/>
  <c r="AF72" i="7071" s="1"/>
  <c r="AG72" i="7071" s="1"/>
  <c r="AH72" i="7071" s="1"/>
  <c r="AI72" i="7071" s="1"/>
  <c r="AJ72" i="7071" s="1"/>
  <c r="AK72" i="7071" s="1"/>
  <c r="AL72" i="7071" s="1"/>
  <c r="AM72" i="7071" s="1"/>
  <c r="AO72" i="7071" s="1"/>
  <c r="Q71" i="7071"/>
  <c r="R71" i="7071" s="1"/>
  <c r="S71" i="7071" s="1"/>
  <c r="T71" i="7071" s="1"/>
  <c r="U71" i="7071" s="1"/>
  <c r="V71" i="7071" s="1"/>
  <c r="W71" i="7071" s="1"/>
  <c r="X71" i="7071" s="1"/>
  <c r="Y71" i="7071" s="1"/>
  <c r="Z71" i="7071" s="1"/>
  <c r="AA71" i="7071" s="1"/>
  <c r="AB71" i="7071" s="1"/>
  <c r="AC71" i="7071" s="1"/>
  <c r="AD71" i="7071" s="1"/>
  <c r="AE71" i="7071" s="1"/>
  <c r="AF71" i="7071" s="1"/>
  <c r="AG71" i="7071" s="1"/>
  <c r="AH71" i="7071" s="1"/>
  <c r="AI71" i="7071" s="1"/>
  <c r="AJ71" i="7071" s="1"/>
  <c r="AK71" i="7071" s="1"/>
  <c r="AL71" i="7071" s="1"/>
  <c r="AM71" i="7071" s="1"/>
  <c r="AO71" i="7071" s="1"/>
  <c r="Q69" i="7071"/>
  <c r="R69" i="7071" s="1"/>
  <c r="S69" i="7071" s="1"/>
  <c r="T69" i="7071" s="1"/>
  <c r="U69" i="7071" s="1"/>
  <c r="V69" i="7071" s="1"/>
  <c r="W69" i="7071" s="1"/>
  <c r="X69" i="7071" s="1"/>
  <c r="Y69" i="7071" s="1"/>
  <c r="Z69" i="7071" s="1"/>
  <c r="AA69" i="7071" s="1"/>
  <c r="AB69" i="7071" s="1"/>
  <c r="AC69" i="7071" s="1"/>
  <c r="AD69" i="7071" s="1"/>
  <c r="AE69" i="7071" s="1"/>
  <c r="AF69" i="7071" s="1"/>
  <c r="AG69" i="7071" s="1"/>
  <c r="AH69" i="7071" s="1"/>
  <c r="AI69" i="7071" s="1"/>
  <c r="AJ69" i="7071" s="1"/>
  <c r="AK69" i="7071" s="1"/>
  <c r="AL69" i="7071" s="1"/>
  <c r="AM69" i="7071" s="1"/>
  <c r="AO69" i="7071" s="1"/>
  <c r="AM49" i="7076"/>
  <c r="AM82" i="7076" s="1"/>
  <c r="AM84" i="7076" s="1"/>
  <c r="AL82" i="7076"/>
  <c r="W26" i="7070"/>
  <c r="X26" i="7070" s="1"/>
  <c r="Y26" i="7070" s="1"/>
  <c r="Z26" i="7070" s="1"/>
  <c r="AA26" i="7070" s="1"/>
  <c r="AB26" i="7070" s="1"/>
  <c r="AC26" i="7070" s="1"/>
  <c r="AD26" i="7070" s="1"/>
  <c r="AE26" i="7070" s="1"/>
  <c r="AF26" i="7070" s="1"/>
  <c r="AG26" i="7070" s="1"/>
  <c r="AH26" i="7070" s="1"/>
  <c r="AI26" i="7070" s="1"/>
  <c r="AJ26" i="7070" s="1"/>
  <c r="AK26" i="7070" s="1"/>
  <c r="AL26" i="7070" s="1"/>
  <c r="AM26" i="7070" s="1"/>
  <c r="J34" i="7070"/>
  <c r="K34" i="7070" s="1"/>
  <c r="L34" i="7070" s="1"/>
  <c r="M34" i="7070" s="1"/>
  <c r="N34" i="7070" s="1"/>
  <c r="O34" i="7070" s="1"/>
  <c r="P34" i="7070" s="1"/>
  <c r="Q34" i="7070" s="1"/>
  <c r="R34" i="7070" s="1"/>
  <c r="S34" i="7070" s="1"/>
  <c r="T34" i="7070" s="1"/>
  <c r="U34" i="7070" s="1"/>
  <c r="V34" i="7070" s="1"/>
  <c r="W34" i="7070" s="1"/>
  <c r="X34" i="7070" s="1"/>
  <c r="Y34" i="7070" s="1"/>
  <c r="Z34" i="7070" s="1"/>
  <c r="AA34" i="7070" s="1"/>
  <c r="AB34" i="7070" s="1"/>
  <c r="AC34" i="7070" s="1"/>
  <c r="AD34" i="7070" s="1"/>
  <c r="AE34" i="7070" s="1"/>
  <c r="AF34" i="7070" s="1"/>
  <c r="AG34" i="7070" s="1"/>
  <c r="AH34" i="7070" s="1"/>
  <c r="AI34" i="7070" s="1"/>
  <c r="AJ34" i="7070" s="1"/>
  <c r="AK34" i="7070" s="1"/>
  <c r="AL34" i="7070" s="1"/>
  <c r="AM34" i="7070" s="1"/>
  <c r="J35" i="7070"/>
  <c r="K35" i="7070" s="1"/>
  <c r="L35" i="7070" s="1"/>
  <c r="M35" i="7070" s="1"/>
  <c r="N35" i="7070" s="1"/>
  <c r="O35" i="7070" s="1"/>
  <c r="P35" i="7070" s="1"/>
  <c r="Q35" i="7070" s="1"/>
  <c r="R35" i="7070" s="1"/>
  <c r="S35" i="7070" s="1"/>
  <c r="T35" i="7070" s="1"/>
  <c r="U35" i="7070" s="1"/>
  <c r="V35" i="7070" s="1"/>
  <c r="W35" i="7070" s="1"/>
  <c r="X35" i="7070" s="1"/>
  <c r="Y35" i="7070" s="1"/>
  <c r="Z35" i="7070" s="1"/>
  <c r="AA35" i="7070" s="1"/>
  <c r="AB35" i="7070" s="1"/>
  <c r="AC35" i="7070" s="1"/>
  <c r="AD35" i="7070" s="1"/>
  <c r="AE35" i="7070" s="1"/>
  <c r="AF35" i="7070" s="1"/>
  <c r="AG35" i="7070" s="1"/>
  <c r="AH35" i="7070" s="1"/>
  <c r="AI35" i="7070" s="1"/>
  <c r="AJ35" i="7070" s="1"/>
  <c r="AK35" i="7070" s="1"/>
  <c r="AL35" i="7070" s="1"/>
  <c r="AM35" i="7070" s="1"/>
  <c r="J36" i="7070"/>
  <c r="K36" i="7070" s="1"/>
  <c r="L36" i="7070" s="1"/>
  <c r="M36" i="7070" s="1"/>
  <c r="N36" i="7070" s="1"/>
  <c r="O36" i="7070" s="1"/>
  <c r="P36" i="7070" s="1"/>
  <c r="Q36" i="7070" s="1"/>
  <c r="R36" i="7070" s="1"/>
  <c r="S36" i="7070" s="1"/>
  <c r="T36" i="7070" s="1"/>
  <c r="U36" i="7070" s="1"/>
  <c r="V36" i="7070" s="1"/>
  <c r="W36" i="7070" s="1"/>
  <c r="X36" i="7070" s="1"/>
  <c r="Y36" i="7070" s="1"/>
  <c r="Z36" i="7070" s="1"/>
  <c r="AA36" i="7070" s="1"/>
  <c r="AB36" i="7070" s="1"/>
  <c r="AC36" i="7070" s="1"/>
  <c r="AD36" i="7070" s="1"/>
  <c r="AE36" i="7070" s="1"/>
  <c r="AF36" i="7070" s="1"/>
  <c r="AG36" i="7070" s="1"/>
  <c r="AH36" i="7070" s="1"/>
  <c r="AI36" i="7070" s="1"/>
  <c r="AJ36" i="7070" s="1"/>
  <c r="AK36" i="7070" s="1"/>
  <c r="AL36" i="7070" s="1"/>
  <c r="AM36" i="7070" s="1"/>
  <c r="H76" i="7059"/>
  <c r="H77" i="7059"/>
  <c r="S67" i="7061"/>
  <c r="T26" i="7060"/>
  <c r="AK49" i="7061"/>
  <c r="R78" i="7072"/>
  <c r="S78" i="7072" s="1"/>
  <c r="T78" i="7072" s="1"/>
  <c r="U78" i="7072" s="1"/>
  <c r="V78" i="7072" s="1"/>
  <c r="W78" i="7072" s="1"/>
  <c r="X78" i="7072" s="1"/>
  <c r="Y78" i="7072" s="1"/>
  <c r="Z78" i="7072" s="1"/>
  <c r="AA78" i="7072" s="1"/>
  <c r="AB78" i="7072" s="1"/>
  <c r="AC78" i="7072" s="1"/>
  <c r="AD78" i="7072" s="1"/>
  <c r="AE78" i="7072" s="1"/>
  <c r="AF78" i="7072" s="1"/>
  <c r="AG78" i="7072" s="1"/>
  <c r="AH78" i="7072" s="1"/>
  <c r="AI78" i="7072" s="1"/>
  <c r="AJ78" i="7072" s="1"/>
  <c r="AK78" i="7072" s="1"/>
  <c r="AL78" i="7072" s="1"/>
  <c r="AM78" i="7072" s="1"/>
  <c r="AO78" i="7072" s="1"/>
  <c r="AH27" i="7071"/>
  <c r="AI27" i="7071" s="1"/>
  <c r="AJ27" i="7071" s="1"/>
  <c r="AK27" i="7071" s="1"/>
  <c r="AL27" i="7071" s="1"/>
  <c r="AM27" i="7071" s="1"/>
  <c r="AO27" i="7071" s="1"/>
  <c r="R71" i="7072"/>
  <c r="S71" i="7072" s="1"/>
  <c r="T71" i="7072" s="1"/>
  <c r="U71" i="7072" s="1"/>
  <c r="V71" i="7072" s="1"/>
  <c r="W71" i="7072" s="1"/>
  <c r="X71" i="7072" s="1"/>
  <c r="Y71" i="7072" s="1"/>
  <c r="Z71" i="7072" s="1"/>
  <c r="AA71" i="7072" s="1"/>
  <c r="AB71" i="7072" s="1"/>
  <c r="AC71" i="7072" s="1"/>
  <c r="AD71" i="7072" s="1"/>
  <c r="AE71" i="7072" s="1"/>
  <c r="AF71" i="7072" s="1"/>
  <c r="AG71" i="7072" s="1"/>
  <c r="AH71" i="7072" s="1"/>
  <c r="AI71" i="7072" s="1"/>
  <c r="AJ71" i="7072" s="1"/>
  <c r="AK71" i="7072" s="1"/>
  <c r="AL71" i="7072" s="1"/>
  <c r="AM71" i="7072" s="1"/>
  <c r="AO71" i="7072" s="1"/>
  <c r="R70" i="7072"/>
  <c r="S70" i="7072" s="1"/>
  <c r="T70" i="7072" s="1"/>
  <c r="U70" i="7072" s="1"/>
  <c r="V70" i="7072" s="1"/>
  <c r="W70" i="7072" s="1"/>
  <c r="X70" i="7072" s="1"/>
  <c r="Y70" i="7072" s="1"/>
  <c r="Z70" i="7072" s="1"/>
  <c r="AA70" i="7072" s="1"/>
  <c r="AB70" i="7072" s="1"/>
  <c r="AC70" i="7072" s="1"/>
  <c r="AD70" i="7072" s="1"/>
  <c r="AE70" i="7072" s="1"/>
  <c r="AF70" i="7072" s="1"/>
  <c r="AG70" i="7072" s="1"/>
  <c r="AH70" i="7072" s="1"/>
  <c r="AI70" i="7072" s="1"/>
  <c r="AJ70" i="7072" s="1"/>
  <c r="AK70" i="7072" s="1"/>
  <c r="AL70" i="7072" s="1"/>
  <c r="AM70" i="7072" s="1"/>
  <c r="AO70" i="7072" s="1"/>
  <c r="N72" i="7072"/>
  <c r="O72" i="7072" s="1"/>
  <c r="P72" i="7072" s="1"/>
  <c r="Q72" i="7072" s="1"/>
  <c r="R72" i="7072" s="1"/>
  <c r="S72" i="7072" s="1"/>
  <c r="T72" i="7072" s="1"/>
  <c r="U72" i="7072" s="1"/>
  <c r="V72" i="7072" s="1"/>
  <c r="W72" i="7072" s="1"/>
  <c r="X72" i="7072" s="1"/>
  <c r="Y72" i="7072" s="1"/>
  <c r="Z72" i="7072" s="1"/>
  <c r="AA72" i="7072" s="1"/>
  <c r="AB72" i="7072" s="1"/>
  <c r="AC72" i="7072" s="1"/>
  <c r="AD72" i="7072" s="1"/>
  <c r="AE72" i="7072" s="1"/>
  <c r="AF72" i="7072" s="1"/>
  <c r="AG72" i="7072" s="1"/>
  <c r="AH72" i="7072" s="1"/>
  <c r="AI72" i="7072" s="1"/>
  <c r="AJ72" i="7072" s="1"/>
  <c r="AK72" i="7072" s="1"/>
  <c r="AL72" i="7072" s="1"/>
  <c r="AM72" i="7072" s="1"/>
  <c r="AO72" i="7072" s="1"/>
  <c r="T27" i="7072"/>
  <c r="U27" i="7072" s="1"/>
  <c r="V27" i="7072" s="1"/>
  <c r="W27" i="7072" s="1"/>
  <c r="X27" i="7072" s="1"/>
  <c r="Y27" i="7072" s="1"/>
  <c r="Z27" i="7072" s="1"/>
  <c r="AA27" i="7072" s="1"/>
  <c r="AB27" i="7072" s="1"/>
  <c r="AC27" i="7072" s="1"/>
  <c r="AD27" i="7072" s="1"/>
  <c r="AE27" i="7072" s="1"/>
  <c r="AF27" i="7072" s="1"/>
  <c r="AG27" i="7072" s="1"/>
  <c r="AH27" i="7072" s="1"/>
  <c r="AI27" i="7072" s="1"/>
  <c r="AJ27" i="7072" s="1"/>
  <c r="AK27" i="7072" s="1"/>
  <c r="AL27" i="7072" s="1"/>
  <c r="AM27" i="7072" s="1"/>
  <c r="AO27" i="7072" s="1"/>
  <c r="AB19" i="7072"/>
  <c r="AC19" i="7072" s="1"/>
  <c r="AD19" i="7072" s="1"/>
  <c r="AE19" i="7072" s="1"/>
  <c r="AF19" i="7072" s="1"/>
  <c r="AG19" i="7072" s="1"/>
  <c r="AH19" i="7072" s="1"/>
  <c r="AI19" i="7072" s="1"/>
  <c r="AJ19" i="7072" s="1"/>
  <c r="AK19" i="7072" s="1"/>
  <c r="AL19" i="7072" s="1"/>
  <c r="AM19" i="7072" s="1"/>
  <c r="AO19" i="7072" s="1"/>
  <c r="H36" i="7072"/>
  <c r="I36" i="7072" s="1"/>
  <c r="J36" i="7072" s="1"/>
  <c r="K36" i="7072" s="1"/>
  <c r="L36" i="7072" s="1"/>
  <c r="M36" i="7072" s="1"/>
  <c r="N36" i="7072" s="1"/>
  <c r="O36" i="7072" s="1"/>
  <c r="P36" i="7072" s="1"/>
  <c r="Q36" i="7072" s="1"/>
  <c r="R36" i="7072" s="1"/>
  <c r="S36" i="7072" s="1"/>
  <c r="T36" i="7072" s="1"/>
  <c r="U36" i="7072" s="1"/>
  <c r="V36" i="7072" s="1"/>
  <c r="W36" i="7072" s="1"/>
  <c r="X36" i="7072" s="1"/>
  <c r="Y36" i="7072" s="1"/>
  <c r="Z36" i="7072" s="1"/>
  <c r="AA36" i="7072" s="1"/>
  <c r="AB36" i="7072" s="1"/>
  <c r="AC36" i="7072" s="1"/>
  <c r="AD36" i="7072" s="1"/>
  <c r="AE36" i="7072" s="1"/>
  <c r="AF36" i="7072" s="1"/>
  <c r="AG36" i="7072" s="1"/>
  <c r="AH36" i="7072" s="1"/>
  <c r="AI36" i="7072" s="1"/>
  <c r="AJ36" i="7072" s="1"/>
  <c r="AK36" i="7072" s="1"/>
  <c r="AL36" i="7072" s="1"/>
  <c r="AM36" i="7072" s="1"/>
  <c r="AO36" i="7072" s="1"/>
  <c r="H37" i="7072"/>
  <c r="I37" i="7072" s="1"/>
  <c r="J37" i="7072" s="1"/>
  <c r="K37" i="7072" s="1"/>
  <c r="L37" i="7072" s="1"/>
  <c r="M37" i="7072" s="1"/>
  <c r="N37" i="7072" s="1"/>
  <c r="O37" i="7072" s="1"/>
  <c r="P37" i="7072" s="1"/>
  <c r="Q37" i="7072" s="1"/>
  <c r="R37" i="7072" s="1"/>
  <c r="S37" i="7072" s="1"/>
  <c r="T37" i="7072" s="1"/>
  <c r="U37" i="7072" s="1"/>
  <c r="V37" i="7072" s="1"/>
  <c r="W37" i="7072" s="1"/>
  <c r="X37" i="7072" s="1"/>
  <c r="Y37" i="7072" s="1"/>
  <c r="Z37" i="7072" s="1"/>
  <c r="AA37" i="7072" s="1"/>
  <c r="AB37" i="7072" s="1"/>
  <c r="AC37" i="7072" s="1"/>
  <c r="AD37" i="7072" s="1"/>
  <c r="AE37" i="7072" s="1"/>
  <c r="AF37" i="7072" s="1"/>
  <c r="AG37" i="7072" s="1"/>
  <c r="AH37" i="7072" s="1"/>
  <c r="AI37" i="7072" s="1"/>
  <c r="AJ37" i="7072" s="1"/>
  <c r="AK37" i="7072" s="1"/>
  <c r="AL37" i="7072" s="1"/>
  <c r="AM37" i="7072" s="1"/>
  <c r="AO37" i="7072" s="1"/>
  <c r="AB21" i="7072"/>
  <c r="AC21" i="7072" s="1"/>
  <c r="AD21" i="7072" s="1"/>
  <c r="AE21" i="7072" s="1"/>
  <c r="AF21" i="7072" s="1"/>
  <c r="AG21" i="7072" s="1"/>
  <c r="AH21" i="7072" s="1"/>
  <c r="AI21" i="7072" s="1"/>
  <c r="AJ21" i="7072" s="1"/>
  <c r="AK21" i="7072" s="1"/>
  <c r="AL21" i="7072" s="1"/>
  <c r="AM21" i="7072" s="1"/>
  <c r="AO21" i="7072" s="1"/>
  <c r="R68" i="7073"/>
  <c r="S68" i="7073" s="1"/>
  <c r="T68" i="7073" s="1"/>
  <c r="U68" i="7073" s="1"/>
  <c r="V68" i="7073" s="1"/>
  <c r="W68" i="7073" s="1"/>
  <c r="X68" i="7073" s="1"/>
  <c r="Y68" i="7073" s="1"/>
  <c r="Z68" i="7073" s="1"/>
  <c r="AA68" i="7073" s="1"/>
  <c r="AB68" i="7073" s="1"/>
  <c r="AC68" i="7073" s="1"/>
  <c r="AD68" i="7073" s="1"/>
  <c r="AE68" i="7073" s="1"/>
  <c r="AF68" i="7073" s="1"/>
  <c r="AG68" i="7073" s="1"/>
  <c r="AH68" i="7073" s="1"/>
  <c r="AI68" i="7073" s="1"/>
  <c r="AJ68" i="7073" s="1"/>
  <c r="AK68" i="7073" s="1"/>
  <c r="AL68" i="7073" s="1"/>
  <c r="AM68" i="7073" s="1"/>
  <c r="AO68" i="7073" s="1"/>
  <c r="AC58" i="7073"/>
  <c r="AD58" i="7073" s="1"/>
  <c r="AE58" i="7073" s="1"/>
  <c r="AF58" i="7073" s="1"/>
  <c r="AG58" i="7073" s="1"/>
  <c r="AH58" i="7073" s="1"/>
  <c r="AI58" i="7073" s="1"/>
  <c r="AJ58" i="7073" s="1"/>
  <c r="AK58" i="7073" s="1"/>
  <c r="AL58" i="7073" s="1"/>
  <c r="AM58" i="7073" s="1"/>
  <c r="AO58" i="7073" s="1"/>
  <c r="AK50" i="7073"/>
  <c r="AL50" i="7073" s="1"/>
  <c r="AM50" i="7073" s="1"/>
  <c r="AO50" i="7073" s="1"/>
  <c r="Q67" i="7073"/>
  <c r="R67" i="7073" s="1"/>
  <c r="S67" i="7073" s="1"/>
  <c r="T67" i="7073" s="1"/>
  <c r="U67" i="7073" s="1"/>
  <c r="V67" i="7073" s="1"/>
  <c r="W67" i="7073" s="1"/>
  <c r="X67" i="7073" s="1"/>
  <c r="Y67" i="7073" s="1"/>
  <c r="Z67" i="7073" s="1"/>
  <c r="AA67" i="7073" s="1"/>
  <c r="AB67" i="7073" s="1"/>
  <c r="AC67" i="7073" s="1"/>
  <c r="AD67" i="7073" s="1"/>
  <c r="AE67" i="7073" s="1"/>
  <c r="AF67" i="7073" s="1"/>
  <c r="AG67" i="7073" s="1"/>
  <c r="AH67" i="7073" s="1"/>
  <c r="AI67" i="7073" s="1"/>
  <c r="AJ67" i="7073" s="1"/>
  <c r="AK67" i="7073" s="1"/>
  <c r="AL67" i="7073" s="1"/>
  <c r="AM67" i="7073" s="1"/>
  <c r="AO67" i="7073" s="1"/>
  <c r="Q69" i="7073"/>
  <c r="R69" i="7073" s="1"/>
  <c r="S69" i="7073" s="1"/>
  <c r="T69" i="7073" s="1"/>
  <c r="U69" i="7073" s="1"/>
  <c r="V69" i="7073" s="1"/>
  <c r="W69" i="7073" s="1"/>
  <c r="X69" i="7073" s="1"/>
  <c r="Y69" i="7073" s="1"/>
  <c r="Z69" i="7073" s="1"/>
  <c r="AA69" i="7073" s="1"/>
  <c r="AB69" i="7073" s="1"/>
  <c r="AC69" i="7073" s="1"/>
  <c r="AD69" i="7073" s="1"/>
  <c r="AE69" i="7073" s="1"/>
  <c r="AF69" i="7073" s="1"/>
  <c r="AG69" i="7073" s="1"/>
  <c r="AH69" i="7073" s="1"/>
  <c r="AI69" i="7073" s="1"/>
  <c r="AJ69" i="7073" s="1"/>
  <c r="AK69" i="7073" s="1"/>
  <c r="AL69" i="7073" s="1"/>
  <c r="AM69" i="7073" s="1"/>
  <c r="AO69" i="7073" s="1"/>
  <c r="L35" i="7060"/>
  <c r="AC57" i="7073"/>
  <c r="AD57" i="7073" s="1"/>
  <c r="AE57" i="7073" s="1"/>
  <c r="AF57" i="7073" s="1"/>
  <c r="AG57" i="7073" s="1"/>
  <c r="AH57" i="7073" s="1"/>
  <c r="AI57" i="7073" s="1"/>
  <c r="AJ57" i="7073" s="1"/>
  <c r="AK57" i="7073" s="1"/>
  <c r="AL57" i="7073" s="1"/>
  <c r="AM57" i="7073" s="1"/>
  <c r="AO57" i="7073" s="1"/>
  <c r="I77" i="7072"/>
  <c r="J77" i="7072" s="1"/>
  <c r="K77" i="7072" s="1"/>
  <c r="L77" i="7072" s="1"/>
  <c r="M77" i="7072" s="1"/>
  <c r="N77" i="7072" s="1"/>
  <c r="O77" i="7072" s="1"/>
  <c r="P77" i="7072" s="1"/>
  <c r="Q77" i="7072" s="1"/>
  <c r="R77" i="7072" s="1"/>
  <c r="S77" i="7072" s="1"/>
  <c r="T77" i="7072" s="1"/>
  <c r="U77" i="7072" s="1"/>
  <c r="V77" i="7072" s="1"/>
  <c r="W77" i="7072" s="1"/>
  <c r="X77" i="7072" s="1"/>
  <c r="Y77" i="7072" s="1"/>
  <c r="Z77" i="7072" s="1"/>
  <c r="AA77" i="7072" s="1"/>
  <c r="AB77" i="7072" s="1"/>
  <c r="AC77" i="7072" s="1"/>
  <c r="AD77" i="7072" s="1"/>
  <c r="AE77" i="7072" s="1"/>
  <c r="AF77" i="7072" s="1"/>
  <c r="AG77" i="7072" s="1"/>
  <c r="AH77" i="7072" s="1"/>
  <c r="AI77" i="7072" s="1"/>
  <c r="AJ77" i="7072" s="1"/>
  <c r="AK77" i="7072" s="1"/>
  <c r="AL77" i="7072" s="1"/>
  <c r="AM77" i="7072" s="1"/>
  <c r="AO77" i="7072" s="1"/>
  <c r="X21" i="7073"/>
  <c r="Y21" i="7073" s="1"/>
  <c r="Z21" i="7073" s="1"/>
  <c r="AA21" i="7073" s="1"/>
  <c r="AB21" i="7073" s="1"/>
  <c r="AC21" i="7073" s="1"/>
  <c r="AD21" i="7073" s="1"/>
  <c r="AE21" i="7073" s="1"/>
  <c r="AF21" i="7073" s="1"/>
  <c r="AG21" i="7073" s="1"/>
  <c r="AH21" i="7073" s="1"/>
  <c r="AI21" i="7073" s="1"/>
  <c r="AJ21" i="7073" s="1"/>
  <c r="AK21" i="7073" s="1"/>
  <c r="AL21" i="7073" s="1"/>
  <c r="AM21" i="7073" s="1"/>
  <c r="AO21" i="7073" s="1"/>
  <c r="X27" i="7073"/>
  <c r="Y27" i="7073" s="1"/>
  <c r="Z27" i="7073" s="1"/>
  <c r="AA27" i="7073" s="1"/>
  <c r="AB27" i="7073" s="1"/>
  <c r="AC27" i="7073" s="1"/>
  <c r="AD27" i="7073" s="1"/>
  <c r="AE27" i="7073" s="1"/>
  <c r="AF27" i="7073" s="1"/>
  <c r="AG27" i="7073" s="1"/>
  <c r="AH27" i="7073" s="1"/>
  <c r="AI27" i="7073" s="1"/>
  <c r="AJ27" i="7073" s="1"/>
  <c r="AK27" i="7073" s="1"/>
  <c r="AL27" i="7073" s="1"/>
  <c r="AM27" i="7073" s="1"/>
  <c r="AO27" i="7073" s="1"/>
  <c r="K36" i="7073"/>
  <c r="L36" i="7073" s="1"/>
  <c r="M36" i="7073" s="1"/>
  <c r="N36" i="7073" s="1"/>
  <c r="O36" i="7073" s="1"/>
  <c r="P36" i="7073" s="1"/>
  <c r="Q36" i="7073" s="1"/>
  <c r="R36" i="7073" s="1"/>
  <c r="S36" i="7073" s="1"/>
  <c r="T36" i="7073" s="1"/>
  <c r="U36" i="7073" s="1"/>
  <c r="V36" i="7073" s="1"/>
  <c r="W36" i="7073" s="1"/>
  <c r="X36" i="7073" s="1"/>
  <c r="Y36" i="7073" s="1"/>
  <c r="Z36" i="7073" s="1"/>
  <c r="AA36" i="7073" s="1"/>
  <c r="AB36" i="7073" s="1"/>
  <c r="AC36" i="7073" s="1"/>
  <c r="AD36" i="7073" s="1"/>
  <c r="AE36" i="7073" s="1"/>
  <c r="AF36" i="7073" s="1"/>
  <c r="AG36" i="7073" s="1"/>
  <c r="AH36" i="7073" s="1"/>
  <c r="AI36" i="7073" s="1"/>
  <c r="AJ36" i="7073" s="1"/>
  <c r="AK36" i="7073" s="1"/>
  <c r="AL36" i="7073" s="1"/>
  <c r="AM36" i="7073" s="1"/>
  <c r="AO36" i="7073" s="1"/>
  <c r="Z62" i="7071"/>
  <c r="AA62" i="7071" s="1"/>
  <c r="AB62" i="7071" s="1"/>
  <c r="AC62" i="7071" s="1"/>
  <c r="AD62" i="7071" s="1"/>
  <c r="AE62" i="7071" s="1"/>
  <c r="AF62" i="7071" s="1"/>
  <c r="AG62" i="7071" s="1"/>
  <c r="AH62" i="7071" s="1"/>
  <c r="AI62" i="7071" s="1"/>
  <c r="AJ62" i="7071" s="1"/>
  <c r="AK62" i="7071" s="1"/>
  <c r="AL62" i="7071" s="1"/>
  <c r="AM62" i="7071" s="1"/>
  <c r="AO62" i="7071" s="1"/>
  <c r="AM10" i="7070"/>
  <c r="AK50" i="7060"/>
  <c r="AF13" i="7069"/>
  <c r="AG13" i="7069" s="1"/>
  <c r="AH13" i="7069" s="1"/>
  <c r="AI13" i="7069" s="1"/>
  <c r="AJ13" i="7069" s="1"/>
  <c r="AK13" i="7069" s="1"/>
  <c r="AL13" i="7069" s="1"/>
  <c r="AM13" i="7069" s="1"/>
  <c r="T24" i="7072"/>
  <c r="U24" i="7072" s="1"/>
  <c r="V24" i="7072" s="1"/>
  <c r="W24" i="7072" s="1"/>
  <c r="X24" i="7072" s="1"/>
  <c r="Y24" i="7072" s="1"/>
  <c r="Z24" i="7072" s="1"/>
  <c r="AA24" i="7072" s="1"/>
  <c r="AB24" i="7072" s="1"/>
  <c r="AC24" i="7072" s="1"/>
  <c r="AD24" i="7072" s="1"/>
  <c r="AE24" i="7072" s="1"/>
  <c r="AF24" i="7072" s="1"/>
  <c r="AG24" i="7072" s="1"/>
  <c r="AH24" i="7072" s="1"/>
  <c r="AI24" i="7072" s="1"/>
  <c r="AJ24" i="7072" s="1"/>
  <c r="AK24" i="7072" s="1"/>
  <c r="AL24" i="7072" s="1"/>
  <c r="AM24" i="7072" s="1"/>
  <c r="AO24" i="7072" s="1"/>
  <c r="Y63" i="7073"/>
  <c r="Z63" i="7073" s="1"/>
  <c r="AA63" i="7073" s="1"/>
  <c r="AB63" i="7073" s="1"/>
  <c r="AC63" i="7073" s="1"/>
  <c r="AD63" i="7073" s="1"/>
  <c r="AE63" i="7073" s="1"/>
  <c r="AF63" i="7073" s="1"/>
  <c r="AG63" i="7073" s="1"/>
  <c r="AH63" i="7073" s="1"/>
  <c r="AI63" i="7073" s="1"/>
  <c r="AJ63" i="7073" s="1"/>
  <c r="AK63" i="7073" s="1"/>
  <c r="AL63" i="7073" s="1"/>
  <c r="AM63" i="7073" s="1"/>
  <c r="AO63" i="7073" s="1"/>
  <c r="J81" i="7073"/>
  <c r="K81" i="7073" s="1"/>
  <c r="L81" i="7073" s="1"/>
  <c r="M81" i="7073" s="1"/>
  <c r="N81" i="7073" s="1"/>
  <c r="O81" i="7073" s="1"/>
  <c r="P81" i="7073" s="1"/>
  <c r="Q81" i="7073" s="1"/>
  <c r="R81" i="7073" s="1"/>
  <c r="S81" i="7073" s="1"/>
  <c r="T81" i="7073" s="1"/>
  <c r="U81" i="7073" s="1"/>
  <c r="V81" i="7073" s="1"/>
  <c r="W81" i="7073" s="1"/>
  <c r="X81" i="7073" s="1"/>
  <c r="Y81" i="7073" s="1"/>
  <c r="Z81" i="7073" s="1"/>
  <c r="AA81" i="7073" s="1"/>
  <c r="AB81" i="7073" s="1"/>
  <c r="AC81" i="7073" s="1"/>
  <c r="AD81" i="7073" s="1"/>
  <c r="AE81" i="7073" s="1"/>
  <c r="AF81" i="7073" s="1"/>
  <c r="AG81" i="7073" s="1"/>
  <c r="AH81" i="7073" s="1"/>
  <c r="AI81" i="7073" s="1"/>
  <c r="AJ81" i="7073" s="1"/>
  <c r="AK81" i="7073" s="1"/>
  <c r="AL81" i="7073" s="1"/>
  <c r="AM81" i="7073" s="1"/>
  <c r="AO81" i="7073" s="1"/>
  <c r="X24" i="7073"/>
  <c r="Y24" i="7073" s="1"/>
  <c r="Z24" i="7073" s="1"/>
  <c r="AA24" i="7073" s="1"/>
  <c r="AB24" i="7073" s="1"/>
  <c r="AC24" i="7073" s="1"/>
  <c r="AD24" i="7073" s="1"/>
  <c r="AE24" i="7073" s="1"/>
  <c r="AF24" i="7073" s="1"/>
  <c r="AG24" i="7073" s="1"/>
  <c r="AH24" i="7073" s="1"/>
  <c r="AI24" i="7073" s="1"/>
  <c r="AJ24" i="7073" s="1"/>
  <c r="AK24" i="7073" s="1"/>
  <c r="AL24" i="7073" s="1"/>
  <c r="AM24" i="7073" s="1"/>
  <c r="AO24" i="7073" s="1"/>
  <c r="AM8" i="7073"/>
  <c r="G41" i="7073"/>
  <c r="H41" i="7073" s="1"/>
  <c r="I41" i="7073" s="1"/>
  <c r="J41" i="7073" s="1"/>
  <c r="K41" i="7073" s="1"/>
  <c r="L41" i="7073" s="1"/>
  <c r="M41" i="7073" s="1"/>
  <c r="N41" i="7073" s="1"/>
  <c r="O41" i="7073" s="1"/>
  <c r="P41" i="7073" s="1"/>
  <c r="Q41" i="7073" s="1"/>
  <c r="R41" i="7073" s="1"/>
  <c r="S41" i="7073" s="1"/>
  <c r="T41" i="7073" s="1"/>
  <c r="U41" i="7073" s="1"/>
  <c r="V41" i="7073" s="1"/>
  <c r="W41" i="7073" s="1"/>
  <c r="X41" i="7073" s="1"/>
  <c r="Y41" i="7073" s="1"/>
  <c r="Z41" i="7073" s="1"/>
  <c r="AA41" i="7073" s="1"/>
  <c r="AB41" i="7073" s="1"/>
  <c r="AC41" i="7073" s="1"/>
  <c r="AD41" i="7073" s="1"/>
  <c r="AE41" i="7073" s="1"/>
  <c r="AF41" i="7073" s="1"/>
  <c r="AG41" i="7073" s="1"/>
  <c r="AH41" i="7073" s="1"/>
  <c r="AI41" i="7073" s="1"/>
  <c r="AJ41" i="7073" s="1"/>
  <c r="AK41" i="7073" s="1"/>
  <c r="AL41" i="7073" s="1"/>
  <c r="AM41" i="7073" s="1"/>
  <c r="AO41" i="7073" s="1"/>
  <c r="G38" i="7073"/>
  <c r="H38" i="7073" s="1"/>
  <c r="I38" i="7073" s="1"/>
  <c r="J38" i="7073" s="1"/>
  <c r="K38" i="7073" s="1"/>
  <c r="L38" i="7073" s="1"/>
  <c r="M38" i="7073" s="1"/>
  <c r="N38" i="7073" s="1"/>
  <c r="O38" i="7073" s="1"/>
  <c r="P38" i="7073" s="1"/>
  <c r="Q38" i="7073" s="1"/>
  <c r="R38" i="7073" s="1"/>
  <c r="S38" i="7073" s="1"/>
  <c r="T38" i="7073" s="1"/>
  <c r="U38" i="7073" s="1"/>
  <c r="V38" i="7073" s="1"/>
  <c r="W38" i="7073" s="1"/>
  <c r="X38" i="7073" s="1"/>
  <c r="Y38" i="7073" s="1"/>
  <c r="Z38" i="7073" s="1"/>
  <c r="AA38" i="7073" s="1"/>
  <c r="AB38" i="7073" s="1"/>
  <c r="AC38" i="7073" s="1"/>
  <c r="AD38" i="7073" s="1"/>
  <c r="AE38" i="7073" s="1"/>
  <c r="AF38" i="7073" s="1"/>
  <c r="AG38" i="7073" s="1"/>
  <c r="AH38" i="7073" s="1"/>
  <c r="AI38" i="7073" s="1"/>
  <c r="AJ38" i="7073" s="1"/>
  <c r="AK38" i="7073" s="1"/>
  <c r="AL38" i="7073" s="1"/>
  <c r="AM38" i="7073" s="1"/>
  <c r="AO38" i="7073" s="1"/>
  <c r="R68" i="7074"/>
  <c r="S68" i="7074" s="1"/>
  <c r="T68" i="7074" s="1"/>
  <c r="U68" i="7074" s="1"/>
  <c r="V68" i="7074" s="1"/>
  <c r="W68" i="7074" s="1"/>
  <c r="X68" i="7074" s="1"/>
  <c r="Y68" i="7074" s="1"/>
  <c r="Z68" i="7074" s="1"/>
  <c r="AA68" i="7074" s="1"/>
  <c r="AB68" i="7074" s="1"/>
  <c r="AC68" i="7074" s="1"/>
  <c r="AD68" i="7074" s="1"/>
  <c r="AE68" i="7074" s="1"/>
  <c r="AF68" i="7074" s="1"/>
  <c r="AG68" i="7074" s="1"/>
  <c r="AH68" i="7074" s="1"/>
  <c r="AI68" i="7074" s="1"/>
  <c r="AJ68" i="7074" s="1"/>
  <c r="AK68" i="7074" s="1"/>
  <c r="AL68" i="7074" s="1"/>
  <c r="AM68" i="7074" s="1"/>
  <c r="AO68" i="7074" s="1"/>
  <c r="AC58" i="7074"/>
  <c r="AD58" i="7074" s="1"/>
  <c r="AE58" i="7074" s="1"/>
  <c r="AF58" i="7074" s="1"/>
  <c r="AG58" i="7074" s="1"/>
  <c r="AH58" i="7074" s="1"/>
  <c r="AI58" i="7074" s="1"/>
  <c r="AJ58" i="7074" s="1"/>
  <c r="AK58" i="7074" s="1"/>
  <c r="AL58" i="7074" s="1"/>
  <c r="AM58" i="7074" s="1"/>
  <c r="AO58" i="7074" s="1"/>
  <c r="I78" i="7074"/>
  <c r="J78" i="7074" s="1"/>
  <c r="K78" i="7074" s="1"/>
  <c r="L78" i="7074" s="1"/>
  <c r="M78" i="7074" s="1"/>
  <c r="N78" i="7074" s="1"/>
  <c r="O78" i="7074" s="1"/>
  <c r="P78" i="7074" s="1"/>
  <c r="Q78" i="7074" s="1"/>
  <c r="R78" i="7074" s="1"/>
  <c r="S78" i="7074" s="1"/>
  <c r="T78" i="7074" s="1"/>
  <c r="U78" i="7074" s="1"/>
  <c r="V78" i="7074" s="1"/>
  <c r="W78" i="7074" s="1"/>
  <c r="X78" i="7074" s="1"/>
  <c r="Y78" i="7074" s="1"/>
  <c r="Z78" i="7074" s="1"/>
  <c r="AA78" i="7074" s="1"/>
  <c r="AB78" i="7074" s="1"/>
  <c r="AC78" i="7074" s="1"/>
  <c r="AD78" i="7074" s="1"/>
  <c r="AE78" i="7074" s="1"/>
  <c r="AF78" i="7074" s="1"/>
  <c r="AG78" i="7074" s="1"/>
  <c r="AH78" i="7074" s="1"/>
  <c r="AI78" i="7074" s="1"/>
  <c r="AJ78" i="7074" s="1"/>
  <c r="AK78" i="7074" s="1"/>
  <c r="AL78" i="7074" s="1"/>
  <c r="AM78" i="7074" s="1"/>
  <c r="AO78" i="7074" s="1"/>
  <c r="AJ50" i="7074"/>
  <c r="AK50" i="7074" s="1"/>
  <c r="AL50" i="7074" s="1"/>
  <c r="AM50" i="7074" s="1"/>
  <c r="AO50" i="7074" s="1"/>
  <c r="U63" i="7074"/>
  <c r="V63" i="7074" s="1"/>
  <c r="W63" i="7074" s="1"/>
  <c r="X63" i="7074" s="1"/>
  <c r="Y63" i="7074" s="1"/>
  <c r="Z63" i="7074" s="1"/>
  <c r="AA63" i="7074" s="1"/>
  <c r="AB63" i="7074" s="1"/>
  <c r="AC63" i="7074" s="1"/>
  <c r="AD63" i="7074" s="1"/>
  <c r="AE63" i="7074" s="1"/>
  <c r="AF63" i="7074" s="1"/>
  <c r="AG63" i="7074" s="1"/>
  <c r="AH63" i="7074" s="1"/>
  <c r="AI63" i="7074" s="1"/>
  <c r="AJ63" i="7074" s="1"/>
  <c r="AK63" i="7074" s="1"/>
  <c r="AL63" i="7074" s="1"/>
  <c r="AM63" i="7074" s="1"/>
  <c r="AO63" i="7074" s="1"/>
  <c r="U64" i="7074"/>
  <c r="V64" i="7074" s="1"/>
  <c r="W64" i="7074" s="1"/>
  <c r="X64" i="7074" s="1"/>
  <c r="Y64" i="7074" s="1"/>
  <c r="Z64" i="7074" s="1"/>
  <c r="AA64" i="7074" s="1"/>
  <c r="AB64" i="7074" s="1"/>
  <c r="AC64" i="7074" s="1"/>
  <c r="AD64" i="7074" s="1"/>
  <c r="AE64" i="7074" s="1"/>
  <c r="AF64" i="7074" s="1"/>
  <c r="AG64" i="7074" s="1"/>
  <c r="AH64" i="7074" s="1"/>
  <c r="AI64" i="7074" s="1"/>
  <c r="AJ64" i="7074" s="1"/>
  <c r="AK64" i="7074" s="1"/>
  <c r="AL64" i="7074" s="1"/>
  <c r="AM64" i="7074" s="1"/>
  <c r="AO64" i="7074" s="1"/>
  <c r="U65" i="7074"/>
  <c r="V65" i="7074" s="1"/>
  <c r="W65" i="7074" s="1"/>
  <c r="X65" i="7074" s="1"/>
  <c r="Y65" i="7074" s="1"/>
  <c r="Z65" i="7074" s="1"/>
  <c r="AA65" i="7074" s="1"/>
  <c r="AB65" i="7074" s="1"/>
  <c r="AC65" i="7074" s="1"/>
  <c r="AD65" i="7074" s="1"/>
  <c r="AE65" i="7074" s="1"/>
  <c r="AF65" i="7074" s="1"/>
  <c r="AG65" i="7074" s="1"/>
  <c r="AH65" i="7074" s="1"/>
  <c r="AI65" i="7074" s="1"/>
  <c r="AJ65" i="7074" s="1"/>
  <c r="AK65" i="7074" s="1"/>
  <c r="AL65" i="7074" s="1"/>
  <c r="AM65" i="7074" s="1"/>
  <c r="AO65" i="7074" s="1"/>
  <c r="H36" i="7074"/>
  <c r="I36" i="7074" s="1"/>
  <c r="J36" i="7074" s="1"/>
  <c r="K36" i="7074" s="1"/>
  <c r="L36" i="7074" s="1"/>
  <c r="M36" i="7074" s="1"/>
  <c r="N36" i="7074" s="1"/>
  <c r="O36" i="7074" s="1"/>
  <c r="P36" i="7074" s="1"/>
  <c r="Q36" i="7074" s="1"/>
  <c r="R36" i="7074" s="1"/>
  <c r="S36" i="7074" s="1"/>
  <c r="T36" i="7074" s="1"/>
  <c r="U36" i="7074" s="1"/>
  <c r="V36" i="7074" s="1"/>
  <c r="W36" i="7074" s="1"/>
  <c r="X36" i="7074" s="1"/>
  <c r="Y36" i="7074" s="1"/>
  <c r="Z36" i="7074" s="1"/>
  <c r="AA36" i="7074" s="1"/>
  <c r="AB36" i="7074" s="1"/>
  <c r="AC36" i="7074" s="1"/>
  <c r="AD36" i="7074" s="1"/>
  <c r="AE36" i="7074" s="1"/>
  <c r="AF36" i="7074" s="1"/>
  <c r="AG36" i="7074" s="1"/>
  <c r="AH36" i="7074" s="1"/>
  <c r="AI36" i="7074" s="1"/>
  <c r="AJ36" i="7074" s="1"/>
  <c r="AK36" i="7074" s="1"/>
  <c r="AL36" i="7074" s="1"/>
  <c r="AM36" i="7074" s="1"/>
  <c r="AO36" i="7074" s="1"/>
  <c r="H37" i="7074"/>
  <c r="I37" i="7074" s="1"/>
  <c r="J37" i="7074" s="1"/>
  <c r="K37" i="7074" s="1"/>
  <c r="L37" i="7074" s="1"/>
  <c r="M37" i="7074" s="1"/>
  <c r="N37" i="7074" s="1"/>
  <c r="O37" i="7074" s="1"/>
  <c r="P37" i="7074" s="1"/>
  <c r="Q37" i="7074" s="1"/>
  <c r="R37" i="7074" s="1"/>
  <c r="S37" i="7074" s="1"/>
  <c r="T37" i="7074" s="1"/>
  <c r="U37" i="7074" s="1"/>
  <c r="V37" i="7074" s="1"/>
  <c r="W37" i="7074" s="1"/>
  <c r="X37" i="7074" s="1"/>
  <c r="Y37" i="7074" s="1"/>
  <c r="Z37" i="7074" s="1"/>
  <c r="AA37" i="7074" s="1"/>
  <c r="AB37" i="7074" s="1"/>
  <c r="AC37" i="7074" s="1"/>
  <c r="AD37" i="7074" s="1"/>
  <c r="AE37" i="7074" s="1"/>
  <c r="AF37" i="7074" s="1"/>
  <c r="AG37" i="7074" s="1"/>
  <c r="AH37" i="7074" s="1"/>
  <c r="AI37" i="7074" s="1"/>
  <c r="AJ37" i="7074" s="1"/>
  <c r="AK37" i="7074" s="1"/>
  <c r="AL37" i="7074" s="1"/>
  <c r="AM37" i="7074" s="1"/>
  <c r="AO37" i="7074" s="1"/>
  <c r="H38" i="7074"/>
  <c r="I38" i="7074" s="1"/>
  <c r="J38" i="7074" s="1"/>
  <c r="K38" i="7074" s="1"/>
  <c r="L38" i="7074" s="1"/>
  <c r="M38" i="7074" s="1"/>
  <c r="N38" i="7074" s="1"/>
  <c r="O38" i="7074" s="1"/>
  <c r="P38" i="7074" s="1"/>
  <c r="Q38" i="7074" s="1"/>
  <c r="R38" i="7074" s="1"/>
  <c r="S38" i="7074" s="1"/>
  <c r="T38" i="7074" s="1"/>
  <c r="U38" i="7074" s="1"/>
  <c r="V38" i="7074" s="1"/>
  <c r="W38" i="7074" s="1"/>
  <c r="X38" i="7074" s="1"/>
  <c r="Y38" i="7074" s="1"/>
  <c r="Z38" i="7074" s="1"/>
  <c r="AA38" i="7074" s="1"/>
  <c r="AB38" i="7074" s="1"/>
  <c r="AC38" i="7074" s="1"/>
  <c r="AD38" i="7074" s="1"/>
  <c r="AE38" i="7074" s="1"/>
  <c r="AF38" i="7074" s="1"/>
  <c r="AG38" i="7074" s="1"/>
  <c r="AH38" i="7074" s="1"/>
  <c r="AI38" i="7074" s="1"/>
  <c r="AJ38" i="7074" s="1"/>
  <c r="AK38" i="7074" s="1"/>
  <c r="AL38" i="7074" s="1"/>
  <c r="AM38" i="7074" s="1"/>
  <c r="AO38" i="7074" s="1"/>
  <c r="H40" i="7074"/>
  <c r="I40" i="7074" s="1"/>
  <c r="J40" i="7074" s="1"/>
  <c r="K40" i="7074" s="1"/>
  <c r="L40" i="7074" s="1"/>
  <c r="M40" i="7074" s="1"/>
  <c r="N40" i="7074" s="1"/>
  <c r="O40" i="7074" s="1"/>
  <c r="P40" i="7074" s="1"/>
  <c r="Q40" i="7074" s="1"/>
  <c r="R40" i="7074" s="1"/>
  <c r="S40" i="7074" s="1"/>
  <c r="T40" i="7074" s="1"/>
  <c r="U40" i="7074" s="1"/>
  <c r="V40" i="7074" s="1"/>
  <c r="W40" i="7074" s="1"/>
  <c r="X40" i="7074" s="1"/>
  <c r="Y40" i="7074" s="1"/>
  <c r="Z40" i="7074" s="1"/>
  <c r="AA40" i="7074" s="1"/>
  <c r="AB40" i="7074" s="1"/>
  <c r="AC40" i="7074" s="1"/>
  <c r="AD40" i="7074" s="1"/>
  <c r="AE40" i="7074" s="1"/>
  <c r="AF40" i="7074" s="1"/>
  <c r="AG40" i="7074" s="1"/>
  <c r="AH40" i="7074" s="1"/>
  <c r="AI40" i="7074" s="1"/>
  <c r="AJ40" i="7074" s="1"/>
  <c r="AK40" i="7074" s="1"/>
  <c r="AL40" i="7074" s="1"/>
  <c r="AM40" i="7074" s="1"/>
  <c r="AO40" i="7074" s="1"/>
  <c r="E80" i="7072"/>
  <c r="F80" i="7072" s="1"/>
  <c r="G80" i="7072" s="1"/>
  <c r="H80" i="7072" s="1"/>
  <c r="I80" i="7072" s="1"/>
  <c r="J80" i="7072" s="1"/>
  <c r="K80" i="7072" s="1"/>
  <c r="L80" i="7072" s="1"/>
  <c r="M80" i="7072" s="1"/>
  <c r="N80" i="7072" s="1"/>
  <c r="O80" i="7072" s="1"/>
  <c r="P80" i="7072" s="1"/>
  <c r="Q80" i="7072" s="1"/>
  <c r="R80" i="7072" s="1"/>
  <c r="S80" i="7072" s="1"/>
  <c r="T80" i="7072" s="1"/>
  <c r="U80" i="7072" s="1"/>
  <c r="V80" i="7072" s="1"/>
  <c r="W80" i="7072" s="1"/>
  <c r="X80" i="7072" s="1"/>
  <c r="Y80" i="7072" s="1"/>
  <c r="Z80" i="7072" s="1"/>
  <c r="AA80" i="7072" s="1"/>
  <c r="AB80" i="7072" s="1"/>
  <c r="AC80" i="7072" s="1"/>
  <c r="AD80" i="7072" s="1"/>
  <c r="AE80" i="7072" s="1"/>
  <c r="AF80" i="7072" s="1"/>
  <c r="AG80" i="7072" s="1"/>
  <c r="AH80" i="7072" s="1"/>
  <c r="AI80" i="7072" s="1"/>
  <c r="AJ80" i="7072" s="1"/>
  <c r="AK80" i="7072" s="1"/>
  <c r="AL80" i="7072" s="1"/>
  <c r="AM80" i="7072" s="1"/>
  <c r="AO80" i="7072" s="1"/>
  <c r="T26" i="7073"/>
  <c r="U26" i="7073" s="1"/>
  <c r="V26" i="7073" s="1"/>
  <c r="W26" i="7073" s="1"/>
  <c r="X26" i="7073" s="1"/>
  <c r="Y26" i="7073" s="1"/>
  <c r="Z26" i="7073" s="1"/>
  <c r="AA26" i="7073" s="1"/>
  <c r="AB26" i="7073" s="1"/>
  <c r="AC26" i="7073" s="1"/>
  <c r="AD26" i="7073" s="1"/>
  <c r="AE26" i="7073" s="1"/>
  <c r="AF26" i="7073" s="1"/>
  <c r="AG26" i="7073" s="1"/>
  <c r="AH26" i="7073" s="1"/>
  <c r="AI26" i="7073" s="1"/>
  <c r="AJ26" i="7073" s="1"/>
  <c r="AK26" i="7073" s="1"/>
  <c r="AL26" i="7073" s="1"/>
  <c r="AM26" i="7073" s="1"/>
  <c r="AO26" i="7073" s="1"/>
  <c r="AD16" i="7062"/>
  <c r="AM53" i="7063"/>
  <c r="AH11" i="7060"/>
  <c r="F81" i="7071"/>
  <c r="G81" i="7071" s="1"/>
  <c r="H81" i="7071" s="1"/>
  <c r="I81" i="7071" s="1"/>
  <c r="J81" i="7071" s="1"/>
  <c r="K81" i="7071" s="1"/>
  <c r="L81" i="7071" s="1"/>
  <c r="M81" i="7071" s="1"/>
  <c r="N81" i="7071" s="1"/>
  <c r="O81" i="7071" s="1"/>
  <c r="P81" i="7071" s="1"/>
  <c r="Q81" i="7071" s="1"/>
  <c r="R81" i="7071" s="1"/>
  <c r="S81" i="7071" s="1"/>
  <c r="T81" i="7071" s="1"/>
  <c r="U81" i="7071" s="1"/>
  <c r="V81" i="7071" s="1"/>
  <c r="W81" i="7071" s="1"/>
  <c r="X81" i="7071" s="1"/>
  <c r="Y81" i="7071" s="1"/>
  <c r="Z81" i="7071" s="1"/>
  <c r="AA81" i="7071" s="1"/>
  <c r="AB81" i="7071" s="1"/>
  <c r="AC81" i="7071" s="1"/>
  <c r="AD81" i="7071" s="1"/>
  <c r="AE81" i="7071" s="1"/>
  <c r="AF81" i="7071" s="1"/>
  <c r="AG81" i="7071" s="1"/>
  <c r="AH81" i="7071" s="1"/>
  <c r="AI81" i="7071" s="1"/>
  <c r="AJ81" i="7071" s="1"/>
  <c r="AK81" i="7071" s="1"/>
  <c r="AL81" i="7071" s="1"/>
  <c r="AM81" i="7071" s="1"/>
  <c r="AO81" i="7071" s="1"/>
  <c r="G77" i="7060"/>
  <c r="G79" i="7060"/>
  <c r="G78" i="7060"/>
  <c r="J77" i="7073"/>
  <c r="K77" i="7073" s="1"/>
  <c r="L77" i="7073" s="1"/>
  <c r="M77" i="7073" s="1"/>
  <c r="N77" i="7073" s="1"/>
  <c r="O77" i="7073" s="1"/>
  <c r="P77" i="7073" s="1"/>
  <c r="Q77" i="7073" s="1"/>
  <c r="R77" i="7073" s="1"/>
  <c r="S77" i="7073" s="1"/>
  <c r="T77" i="7073" s="1"/>
  <c r="U77" i="7073" s="1"/>
  <c r="V77" i="7073" s="1"/>
  <c r="W77" i="7073" s="1"/>
  <c r="X77" i="7073" s="1"/>
  <c r="Y77" i="7073" s="1"/>
  <c r="Z77" i="7073" s="1"/>
  <c r="AA77" i="7073" s="1"/>
  <c r="AB77" i="7073" s="1"/>
  <c r="AC77" i="7073" s="1"/>
  <c r="AD77" i="7073" s="1"/>
  <c r="AE77" i="7073" s="1"/>
  <c r="AF77" i="7073" s="1"/>
  <c r="AG77" i="7073" s="1"/>
  <c r="AH77" i="7073" s="1"/>
  <c r="AI77" i="7073" s="1"/>
  <c r="AJ77" i="7073" s="1"/>
  <c r="AK77" i="7073" s="1"/>
  <c r="AL77" i="7073" s="1"/>
  <c r="AM77" i="7073" s="1"/>
  <c r="AO77" i="7073" s="1"/>
  <c r="W22" i="7072"/>
  <c r="X22" i="7072" s="1"/>
  <c r="Y22" i="7072" s="1"/>
  <c r="Z22" i="7072" s="1"/>
  <c r="AA22" i="7072" s="1"/>
  <c r="AB22" i="7072" s="1"/>
  <c r="AC22" i="7072" s="1"/>
  <c r="AD22" i="7072" s="1"/>
  <c r="AE22" i="7072" s="1"/>
  <c r="AF22" i="7072" s="1"/>
  <c r="AG22" i="7072" s="1"/>
  <c r="AH22" i="7072" s="1"/>
  <c r="AI22" i="7072" s="1"/>
  <c r="AJ22" i="7072" s="1"/>
  <c r="AK22" i="7072" s="1"/>
  <c r="AL22" i="7072" s="1"/>
  <c r="AM22" i="7072" s="1"/>
  <c r="AO22" i="7072" s="1"/>
  <c r="J41" i="7078"/>
  <c r="K41" i="7078" s="1"/>
  <c r="L41" i="7078" s="1"/>
  <c r="M41" i="7078" s="1"/>
  <c r="N41" i="7078" s="1"/>
  <c r="O41" i="7078" s="1"/>
  <c r="P41" i="7078" s="1"/>
  <c r="Q41" i="7078" s="1"/>
  <c r="R41" i="7078" s="1"/>
  <c r="S41" i="7078" s="1"/>
  <c r="T41" i="7078" s="1"/>
  <c r="U41" i="7078" s="1"/>
  <c r="V41" i="7078" s="1"/>
  <c r="W41" i="7078" s="1"/>
  <c r="X41" i="7078" s="1"/>
  <c r="Y41" i="7078" s="1"/>
  <c r="Z41" i="7078" s="1"/>
  <c r="AA41" i="7078" s="1"/>
  <c r="AB41" i="7078" s="1"/>
  <c r="AC41" i="7078" s="1"/>
  <c r="AD41" i="7078" s="1"/>
  <c r="AE41" i="7078" s="1"/>
  <c r="AF41" i="7078" s="1"/>
  <c r="AG41" i="7078" s="1"/>
  <c r="AH41" i="7078" s="1"/>
  <c r="AI41" i="7078" s="1"/>
  <c r="AJ41" i="7078" s="1"/>
  <c r="AK41" i="7078" s="1"/>
  <c r="AL41" i="7078" s="1"/>
  <c r="AM41" i="7078" s="1"/>
  <c r="J38" i="7070"/>
  <c r="K38" i="7070" s="1"/>
  <c r="L38" i="7070" s="1"/>
  <c r="M38" i="7070" s="1"/>
  <c r="N38" i="7070" s="1"/>
  <c r="O38" i="7070" s="1"/>
  <c r="P38" i="7070" s="1"/>
  <c r="Q38" i="7070" s="1"/>
  <c r="R38" i="7070" s="1"/>
  <c r="S38" i="7070" s="1"/>
  <c r="T38" i="7070" s="1"/>
  <c r="U38" i="7070" s="1"/>
  <c r="V38" i="7070" s="1"/>
  <c r="W38" i="7070" s="1"/>
  <c r="X38" i="7070" s="1"/>
  <c r="Y38" i="7070" s="1"/>
  <c r="Z38" i="7070" s="1"/>
  <c r="AA38" i="7070" s="1"/>
  <c r="AB38" i="7070" s="1"/>
  <c r="AC38" i="7070" s="1"/>
  <c r="AD38" i="7070" s="1"/>
  <c r="AE38" i="7070" s="1"/>
  <c r="AF38" i="7070" s="1"/>
  <c r="AG38" i="7070" s="1"/>
  <c r="AH38" i="7070" s="1"/>
  <c r="AI38" i="7070" s="1"/>
  <c r="AJ38" i="7070" s="1"/>
  <c r="AK38" i="7070" s="1"/>
  <c r="AL38" i="7070" s="1"/>
  <c r="AM38" i="7070" s="1"/>
  <c r="AH22" i="7071"/>
  <c r="AI22" i="7071" s="1"/>
  <c r="AJ22" i="7071" s="1"/>
  <c r="AK22" i="7071" s="1"/>
  <c r="AL22" i="7071" s="1"/>
  <c r="AM22" i="7071" s="1"/>
  <c r="AO22" i="7071" s="1"/>
  <c r="Y65" i="7073"/>
  <c r="Z65" i="7073" s="1"/>
  <c r="AA65" i="7073" s="1"/>
  <c r="AB65" i="7073" s="1"/>
  <c r="AC65" i="7073" s="1"/>
  <c r="AD65" i="7073" s="1"/>
  <c r="AE65" i="7073" s="1"/>
  <c r="AF65" i="7073" s="1"/>
  <c r="AG65" i="7073" s="1"/>
  <c r="AH65" i="7073" s="1"/>
  <c r="AI65" i="7073" s="1"/>
  <c r="AJ65" i="7073" s="1"/>
  <c r="AK65" i="7073" s="1"/>
  <c r="AL65" i="7073" s="1"/>
  <c r="AM65" i="7073" s="1"/>
  <c r="AO65" i="7073" s="1"/>
  <c r="F79" i="7063"/>
  <c r="G79" i="7063" s="1"/>
  <c r="H79" i="7063" s="1"/>
  <c r="I79" i="7063" s="1"/>
  <c r="J79" i="7063" s="1"/>
  <c r="K79" i="7063" s="1"/>
  <c r="L79" i="7063" s="1"/>
  <c r="M79" i="7063" s="1"/>
  <c r="N79" i="7063" s="1"/>
  <c r="O79" i="7063" s="1"/>
  <c r="P79" i="7063" s="1"/>
  <c r="Q79" i="7063" s="1"/>
  <c r="R79" i="7063" s="1"/>
  <c r="S79" i="7063" s="1"/>
  <c r="T79" i="7063" s="1"/>
  <c r="U79" i="7063" s="1"/>
  <c r="V79" i="7063" s="1"/>
  <c r="W79" i="7063" s="1"/>
  <c r="X79" i="7063" s="1"/>
  <c r="Y79" i="7063" s="1"/>
  <c r="Z79" i="7063" s="1"/>
  <c r="AA79" i="7063" s="1"/>
  <c r="AB79" i="7063" s="1"/>
  <c r="AC79" i="7063" s="1"/>
  <c r="AD79" i="7063" s="1"/>
  <c r="AE79" i="7063" s="1"/>
  <c r="AF79" i="7063" s="1"/>
  <c r="AG79" i="7063" s="1"/>
  <c r="AH79" i="7063" s="1"/>
  <c r="AI79" i="7063" s="1"/>
  <c r="AJ79" i="7063" s="1"/>
  <c r="AK79" i="7063" s="1"/>
  <c r="AL79" i="7063" s="1"/>
  <c r="AM79" i="7063" s="1"/>
  <c r="AO79" i="7063" s="1"/>
  <c r="K74" i="7061"/>
  <c r="E80" i="7061"/>
  <c r="Y60" i="7061"/>
  <c r="N71" i="7061"/>
  <c r="F78" i="7061"/>
  <c r="F79" i="7061"/>
  <c r="I36" i="7061"/>
  <c r="L33" i="7061"/>
  <c r="P29" i="7061"/>
  <c r="E40" i="7061"/>
  <c r="Q28" i="7061"/>
  <c r="T25" i="7061"/>
  <c r="T69" i="7077"/>
  <c r="U69" i="7077" s="1"/>
  <c r="V69" i="7077" s="1"/>
  <c r="W69" i="7077" s="1"/>
  <c r="X69" i="7077" s="1"/>
  <c r="Y69" i="7077" s="1"/>
  <c r="Z69" i="7077" s="1"/>
  <c r="AA69" i="7077" s="1"/>
  <c r="AB69" i="7077" s="1"/>
  <c r="AC69" i="7077" s="1"/>
  <c r="AD69" i="7077" s="1"/>
  <c r="AE69" i="7077" s="1"/>
  <c r="AF69" i="7077" s="1"/>
  <c r="AG69" i="7077" s="1"/>
  <c r="AH69" i="7077" s="1"/>
  <c r="AI69" i="7077" s="1"/>
  <c r="AJ69" i="7077" s="1"/>
  <c r="AK69" i="7077" s="1"/>
  <c r="AL69" i="7077" s="1"/>
  <c r="AM69" i="7077" s="1"/>
  <c r="AC58" i="7077"/>
  <c r="AD58" i="7077" s="1"/>
  <c r="AE58" i="7077" s="1"/>
  <c r="AF58" i="7077" s="1"/>
  <c r="AG58" i="7077" s="1"/>
  <c r="AH58" i="7077" s="1"/>
  <c r="AI58" i="7077" s="1"/>
  <c r="AJ58" i="7077" s="1"/>
  <c r="AK58" i="7077" s="1"/>
  <c r="AL58" i="7077" s="1"/>
  <c r="AM58" i="7077" s="1"/>
  <c r="R66" i="7077"/>
  <c r="S66" i="7077" s="1"/>
  <c r="T66" i="7077" s="1"/>
  <c r="U66" i="7077" s="1"/>
  <c r="V66" i="7077" s="1"/>
  <c r="W66" i="7077" s="1"/>
  <c r="X66" i="7077" s="1"/>
  <c r="Y66" i="7077" s="1"/>
  <c r="Z66" i="7077" s="1"/>
  <c r="AA66" i="7077" s="1"/>
  <c r="AB66" i="7077" s="1"/>
  <c r="AC66" i="7077" s="1"/>
  <c r="AD66" i="7077" s="1"/>
  <c r="AE66" i="7077" s="1"/>
  <c r="AF66" i="7077" s="1"/>
  <c r="AG66" i="7077" s="1"/>
  <c r="AH66" i="7077" s="1"/>
  <c r="AI66" i="7077" s="1"/>
  <c r="AJ66" i="7077" s="1"/>
  <c r="AK66" i="7077" s="1"/>
  <c r="AL66" i="7077" s="1"/>
  <c r="AM66" i="7077" s="1"/>
  <c r="R67" i="7077"/>
  <c r="S67" i="7077" s="1"/>
  <c r="T67" i="7077" s="1"/>
  <c r="U67" i="7077" s="1"/>
  <c r="V67" i="7077" s="1"/>
  <c r="W67" i="7077" s="1"/>
  <c r="X67" i="7077" s="1"/>
  <c r="Y67" i="7077" s="1"/>
  <c r="Z67" i="7077" s="1"/>
  <c r="AA67" i="7077" s="1"/>
  <c r="AB67" i="7077" s="1"/>
  <c r="AC67" i="7077" s="1"/>
  <c r="AD67" i="7077" s="1"/>
  <c r="AE67" i="7077" s="1"/>
  <c r="AF67" i="7077" s="1"/>
  <c r="AG67" i="7077" s="1"/>
  <c r="AH67" i="7077" s="1"/>
  <c r="AI67" i="7077" s="1"/>
  <c r="AJ67" i="7077" s="1"/>
  <c r="AK67" i="7077" s="1"/>
  <c r="AL67" i="7077" s="1"/>
  <c r="AM67" i="7077" s="1"/>
  <c r="K74" i="7077"/>
  <c r="L74" i="7077" s="1"/>
  <c r="M74" i="7077" s="1"/>
  <c r="N74" i="7077" s="1"/>
  <c r="O74" i="7077" s="1"/>
  <c r="P74" i="7077" s="1"/>
  <c r="Q74" i="7077" s="1"/>
  <c r="R74" i="7077" s="1"/>
  <c r="S74" i="7077" s="1"/>
  <c r="T74" i="7077" s="1"/>
  <c r="U74" i="7077" s="1"/>
  <c r="V74" i="7077" s="1"/>
  <c r="W74" i="7077" s="1"/>
  <c r="X74" i="7077" s="1"/>
  <c r="Y74" i="7077" s="1"/>
  <c r="Z74" i="7077" s="1"/>
  <c r="AA74" i="7077" s="1"/>
  <c r="AB74" i="7077" s="1"/>
  <c r="AC74" i="7077" s="1"/>
  <c r="AD74" i="7077" s="1"/>
  <c r="AE74" i="7077" s="1"/>
  <c r="AF74" i="7077" s="1"/>
  <c r="AG74" i="7077" s="1"/>
  <c r="AH74" i="7077" s="1"/>
  <c r="AI74" i="7077" s="1"/>
  <c r="AJ74" i="7077" s="1"/>
  <c r="AK74" i="7077" s="1"/>
  <c r="AL74" i="7077" s="1"/>
  <c r="AM74" i="7077" s="1"/>
  <c r="AC57" i="7077"/>
  <c r="AD57" i="7077" s="1"/>
  <c r="AE57" i="7077" s="1"/>
  <c r="AF57" i="7077" s="1"/>
  <c r="AG57" i="7077" s="1"/>
  <c r="AH57" i="7077" s="1"/>
  <c r="AI57" i="7077" s="1"/>
  <c r="AJ57" i="7077" s="1"/>
  <c r="AK57" i="7077" s="1"/>
  <c r="AL57" i="7077" s="1"/>
  <c r="AM57" i="7077" s="1"/>
  <c r="H77" i="7077"/>
  <c r="I77" i="7077" s="1"/>
  <c r="J77" i="7077" s="1"/>
  <c r="K77" i="7077" s="1"/>
  <c r="L77" i="7077" s="1"/>
  <c r="M77" i="7077" s="1"/>
  <c r="N77" i="7077" s="1"/>
  <c r="O77" i="7077" s="1"/>
  <c r="P77" i="7077" s="1"/>
  <c r="Q77" i="7077" s="1"/>
  <c r="R77" i="7077" s="1"/>
  <c r="S77" i="7077" s="1"/>
  <c r="T77" i="7077" s="1"/>
  <c r="U77" i="7077" s="1"/>
  <c r="V77" i="7077" s="1"/>
  <c r="W77" i="7077" s="1"/>
  <c r="X77" i="7077" s="1"/>
  <c r="Y77" i="7077" s="1"/>
  <c r="Z77" i="7077" s="1"/>
  <c r="AA77" i="7077" s="1"/>
  <c r="AB77" i="7077" s="1"/>
  <c r="AC77" i="7077" s="1"/>
  <c r="AD77" i="7077" s="1"/>
  <c r="AE77" i="7077" s="1"/>
  <c r="AF77" i="7077" s="1"/>
  <c r="AG77" i="7077" s="1"/>
  <c r="AH77" i="7077" s="1"/>
  <c r="AI77" i="7077" s="1"/>
  <c r="AJ77" i="7077" s="1"/>
  <c r="AK77" i="7077" s="1"/>
  <c r="AL77" i="7077" s="1"/>
  <c r="AM77" i="7077" s="1"/>
  <c r="R68" i="7077"/>
  <c r="S68" i="7077" s="1"/>
  <c r="T68" i="7077" s="1"/>
  <c r="U68" i="7077" s="1"/>
  <c r="V68" i="7077" s="1"/>
  <c r="W68" i="7077" s="1"/>
  <c r="X68" i="7077" s="1"/>
  <c r="Y68" i="7077" s="1"/>
  <c r="Z68" i="7077" s="1"/>
  <c r="AA68" i="7077" s="1"/>
  <c r="AB68" i="7077" s="1"/>
  <c r="AC68" i="7077" s="1"/>
  <c r="AD68" i="7077" s="1"/>
  <c r="AE68" i="7077" s="1"/>
  <c r="AF68" i="7077" s="1"/>
  <c r="AG68" i="7077" s="1"/>
  <c r="AH68" i="7077" s="1"/>
  <c r="AI68" i="7077" s="1"/>
  <c r="AJ68" i="7077" s="1"/>
  <c r="AK68" i="7077" s="1"/>
  <c r="AL68" i="7077" s="1"/>
  <c r="AM68" i="7077" s="1"/>
  <c r="E80" i="7077"/>
  <c r="F80" i="7077" s="1"/>
  <c r="G80" i="7077" s="1"/>
  <c r="H80" i="7077" s="1"/>
  <c r="I80" i="7077" s="1"/>
  <c r="J80" i="7077" s="1"/>
  <c r="K80" i="7077" s="1"/>
  <c r="L80" i="7077" s="1"/>
  <c r="M80" i="7077" s="1"/>
  <c r="N80" i="7077" s="1"/>
  <c r="O80" i="7077" s="1"/>
  <c r="P80" i="7077" s="1"/>
  <c r="Q80" i="7077" s="1"/>
  <c r="R80" i="7077" s="1"/>
  <c r="S80" i="7077" s="1"/>
  <c r="T80" i="7077" s="1"/>
  <c r="U80" i="7077" s="1"/>
  <c r="V80" i="7077" s="1"/>
  <c r="W80" i="7077" s="1"/>
  <c r="X80" i="7077" s="1"/>
  <c r="Y80" i="7077" s="1"/>
  <c r="Z80" i="7077" s="1"/>
  <c r="AA80" i="7077" s="1"/>
  <c r="AB80" i="7077" s="1"/>
  <c r="AC80" i="7077" s="1"/>
  <c r="AD80" i="7077" s="1"/>
  <c r="AE80" i="7077" s="1"/>
  <c r="AF80" i="7077" s="1"/>
  <c r="AG80" i="7077" s="1"/>
  <c r="AH80" i="7077" s="1"/>
  <c r="AI80" i="7077" s="1"/>
  <c r="AJ80" i="7077" s="1"/>
  <c r="AK80" i="7077" s="1"/>
  <c r="AL80" i="7077" s="1"/>
  <c r="AM80" i="7077" s="1"/>
  <c r="N71" i="7077"/>
  <c r="O71" i="7077" s="1"/>
  <c r="P71" i="7077" s="1"/>
  <c r="Q71" i="7077" s="1"/>
  <c r="R71" i="7077" s="1"/>
  <c r="S71" i="7077" s="1"/>
  <c r="T71" i="7077" s="1"/>
  <c r="U71" i="7077" s="1"/>
  <c r="V71" i="7077" s="1"/>
  <c r="W71" i="7077" s="1"/>
  <c r="X71" i="7077" s="1"/>
  <c r="Y71" i="7077" s="1"/>
  <c r="Z71" i="7077" s="1"/>
  <c r="AA71" i="7077" s="1"/>
  <c r="AB71" i="7077" s="1"/>
  <c r="AC71" i="7077" s="1"/>
  <c r="AD71" i="7077" s="1"/>
  <c r="AE71" i="7077" s="1"/>
  <c r="AF71" i="7077" s="1"/>
  <c r="AG71" i="7077" s="1"/>
  <c r="AH71" i="7077" s="1"/>
  <c r="AI71" i="7077" s="1"/>
  <c r="AJ71" i="7077" s="1"/>
  <c r="AK71" i="7077" s="1"/>
  <c r="AL71" i="7077" s="1"/>
  <c r="AM71" i="7077" s="1"/>
  <c r="P69" i="7078"/>
  <c r="Q69" i="7078" s="1"/>
  <c r="R69" i="7078" s="1"/>
  <c r="S69" i="7078" s="1"/>
  <c r="T69" i="7078" s="1"/>
  <c r="U69" i="7078" s="1"/>
  <c r="V69" i="7078" s="1"/>
  <c r="W69" i="7078" s="1"/>
  <c r="X69" i="7078" s="1"/>
  <c r="Y69" i="7078" s="1"/>
  <c r="Z69" i="7078" s="1"/>
  <c r="AA69" i="7078" s="1"/>
  <c r="AB69" i="7078" s="1"/>
  <c r="AC69" i="7078" s="1"/>
  <c r="AD69" i="7078" s="1"/>
  <c r="AE69" i="7078" s="1"/>
  <c r="AF69" i="7078" s="1"/>
  <c r="AG69" i="7078" s="1"/>
  <c r="AH69" i="7078" s="1"/>
  <c r="AI69" i="7078" s="1"/>
  <c r="AJ69" i="7078" s="1"/>
  <c r="AK69" i="7078" s="1"/>
  <c r="AL69" i="7078" s="1"/>
  <c r="AM69" i="7078" s="1"/>
  <c r="J76" i="7078"/>
  <c r="K76" i="7078" s="1"/>
  <c r="L76" i="7078" s="1"/>
  <c r="M76" i="7078" s="1"/>
  <c r="N76" i="7078" s="1"/>
  <c r="O76" i="7078" s="1"/>
  <c r="P76" i="7078" s="1"/>
  <c r="Q76" i="7078" s="1"/>
  <c r="R76" i="7078" s="1"/>
  <c r="S76" i="7078" s="1"/>
  <c r="T76" i="7078" s="1"/>
  <c r="U76" i="7078" s="1"/>
  <c r="V76" i="7078" s="1"/>
  <c r="W76" i="7078" s="1"/>
  <c r="X76" i="7078" s="1"/>
  <c r="Y76" i="7078" s="1"/>
  <c r="Z76" i="7078" s="1"/>
  <c r="AA76" i="7078" s="1"/>
  <c r="AB76" i="7078" s="1"/>
  <c r="AC76" i="7078" s="1"/>
  <c r="AD76" i="7078" s="1"/>
  <c r="AE76" i="7078" s="1"/>
  <c r="AF76" i="7078" s="1"/>
  <c r="AG76" i="7078" s="1"/>
  <c r="AH76" i="7078" s="1"/>
  <c r="AI76" i="7078" s="1"/>
  <c r="AJ76" i="7078" s="1"/>
  <c r="AK76" i="7078" s="1"/>
  <c r="AL76" i="7078" s="1"/>
  <c r="AM76" i="7078" s="1"/>
  <c r="Y61" i="7078"/>
  <c r="Z61" i="7078" s="1"/>
  <c r="AA61" i="7078" s="1"/>
  <c r="AB61" i="7078" s="1"/>
  <c r="AC61" i="7078" s="1"/>
  <c r="AD61" i="7078" s="1"/>
  <c r="AE61" i="7078" s="1"/>
  <c r="AF61" i="7078" s="1"/>
  <c r="AG61" i="7078" s="1"/>
  <c r="AH61" i="7078" s="1"/>
  <c r="AI61" i="7078" s="1"/>
  <c r="AJ61" i="7078" s="1"/>
  <c r="AK61" i="7078" s="1"/>
  <c r="AL61" i="7078" s="1"/>
  <c r="AM61" i="7078" s="1"/>
  <c r="O70" i="7078"/>
  <c r="P70" i="7078" s="1"/>
  <c r="Q70" i="7078" s="1"/>
  <c r="R70" i="7078" s="1"/>
  <c r="S70" i="7078" s="1"/>
  <c r="T70" i="7078" s="1"/>
  <c r="U70" i="7078" s="1"/>
  <c r="V70" i="7078" s="1"/>
  <c r="W70" i="7078" s="1"/>
  <c r="X70" i="7078" s="1"/>
  <c r="Y70" i="7078" s="1"/>
  <c r="Z70" i="7078" s="1"/>
  <c r="AA70" i="7078" s="1"/>
  <c r="AB70" i="7078" s="1"/>
  <c r="AC70" i="7078" s="1"/>
  <c r="AD70" i="7078" s="1"/>
  <c r="AE70" i="7078" s="1"/>
  <c r="AF70" i="7078" s="1"/>
  <c r="AG70" i="7078" s="1"/>
  <c r="AH70" i="7078" s="1"/>
  <c r="AI70" i="7078" s="1"/>
  <c r="AJ70" i="7078" s="1"/>
  <c r="AK70" i="7078" s="1"/>
  <c r="AL70" i="7078" s="1"/>
  <c r="AM70" i="7078" s="1"/>
  <c r="Y22" i="7078"/>
  <c r="Z22" i="7078" s="1"/>
  <c r="AA22" i="7078" s="1"/>
  <c r="AB22" i="7078" s="1"/>
  <c r="AC22" i="7078" s="1"/>
  <c r="AD22" i="7078" s="1"/>
  <c r="AE22" i="7078" s="1"/>
  <c r="AF22" i="7078" s="1"/>
  <c r="AG22" i="7078" s="1"/>
  <c r="AH22" i="7078" s="1"/>
  <c r="AI22" i="7078" s="1"/>
  <c r="AJ22" i="7078" s="1"/>
  <c r="AK22" i="7078" s="1"/>
  <c r="AL22" i="7078" s="1"/>
  <c r="AM22" i="7078" s="1"/>
  <c r="J35" i="7078"/>
  <c r="K35" i="7078" s="1"/>
  <c r="L35" i="7078" s="1"/>
  <c r="M35" i="7078" s="1"/>
  <c r="N35" i="7078" s="1"/>
  <c r="O35" i="7078" s="1"/>
  <c r="P35" i="7078" s="1"/>
  <c r="Q35" i="7078" s="1"/>
  <c r="R35" i="7078" s="1"/>
  <c r="S35" i="7078" s="1"/>
  <c r="T35" i="7078" s="1"/>
  <c r="U35" i="7078" s="1"/>
  <c r="V35" i="7078" s="1"/>
  <c r="W35" i="7078" s="1"/>
  <c r="X35" i="7078" s="1"/>
  <c r="Y35" i="7078" s="1"/>
  <c r="Z35" i="7078" s="1"/>
  <c r="AA35" i="7078" s="1"/>
  <c r="AB35" i="7078" s="1"/>
  <c r="AC35" i="7078" s="1"/>
  <c r="AD35" i="7078" s="1"/>
  <c r="AE35" i="7078" s="1"/>
  <c r="AF35" i="7078" s="1"/>
  <c r="AG35" i="7078" s="1"/>
  <c r="AH35" i="7078" s="1"/>
  <c r="AI35" i="7078" s="1"/>
  <c r="AJ35" i="7078" s="1"/>
  <c r="AK35" i="7078" s="1"/>
  <c r="AL35" i="7078" s="1"/>
  <c r="AM35" i="7078" s="1"/>
  <c r="AK11" i="7078"/>
  <c r="AL11" i="7078" s="1"/>
  <c r="AM11" i="7078" s="1"/>
  <c r="T24" i="7078"/>
  <c r="U24" i="7078" s="1"/>
  <c r="V24" i="7078" s="1"/>
  <c r="W24" i="7078" s="1"/>
  <c r="X24" i="7078" s="1"/>
  <c r="Y24" i="7078" s="1"/>
  <c r="Z24" i="7078" s="1"/>
  <c r="AA24" i="7078" s="1"/>
  <c r="AB24" i="7078" s="1"/>
  <c r="AC24" i="7078" s="1"/>
  <c r="AD24" i="7078" s="1"/>
  <c r="AE24" i="7078" s="1"/>
  <c r="AF24" i="7078" s="1"/>
  <c r="AG24" i="7078" s="1"/>
  <c r="AH24" i="7078" s="1"/>
  <c r="AI24" i="7078" s="1"/>
  <c r="AJ24" i="7078" s="1"/>
  <c r="AK24" i="7078" s="1"/>
  <c r="AL24" i="7078" s="1"/>
  <c r="AM24" i="7078" s="1"/>
  <c r="T25" i="7078"/>
  <c r="U25" i="7078" s="1"/>
  <c r="V25" i="7078" s="1"/>
  <c r="W25" i="7078" s="1"/>
  <c r="X25" i="7078" s="1"/>
  <c r="Y25" i="7078" s="1"/>
  <c r="Z25" i="7078" s="1"/>
  <c r="AA25" i="7078" s="1"/>
  <c r="AB25" i="7078" s="1"/>
  <c r="AC25" i="7078" s="1"/>
  <c r="AD25" i="7078" s="1"/>
  <c r="AE25" i="7078" s="1"/>
  <c r="AF25" i="7078" s="1"/>
  <c r="AG25" i="7078" s="1"/>
  <c r="AH25" i="7078" s="1"/>
  <c r="AI25" i="7078" s="1"/>
  <c r="AJ25" i="7078" s="1"/>
  <c r="AK25" i="7078" s="1"/>
  <c r="AL25" i="7078" s="1"/>
  <c r="AM25" i="7078" s="1"/>
  <c r="L32" i="7078"/>
  <c r="M32" i="7078" s="1"/>
  <c r="N32" i="7078" s="1"/>
  <c r="O32" i="7078" s="1"/>
  <c r="P32" i="7078" s="1"/>
  <c r="Q32" i="7078" s="1"/>
  <c r="R32" i="7078" s="1"/>
  <c r="S32" i="7078" s="1"/>
  <c r="T32" i="7078" s="1"/>
  <c r="U32" i="7078" s="1"/>
  <c r="V32" i="7078" s="1"/>
  <c r="W32" i="7078" s="1"/>
  <c r="X32" i="7078" s="1"/>
  <c r="Y32" i="7078" s="1"/>
  <c r="Z32" i="7078" s="1"/>
  <c r="AA32" i="7078" s="1"/>
  <c r="AB32" i="7078" s="1"/>
  <c r="AC32" i="7078" s="1"/>
  <c r="AD32" i="7078" s="1"/>
  <c r="AE32" i="7078" s="1"/>
  <c r="AF32" i="7078" s="1"/>
  <c r="AG32" i="7078" s="1"/>
  <c r="AH32" i="7078" s="1"/>
  <c r="AI32" i="7078" s="1"/>
  <c r="AJ32" i="7078" s="1"/>
  <c r="AK32" i="7078" s="1"/>
  <c r="AL32" i="7078" s="1"/>
  <c r="AM32" i="7078" s="1"/>
  <c r="L33" i="7078"/>
  <c r="M33" i="7078" s="1"/>
  <c r="N33" i="7078" s="1"/>
  <c r="O33" i="7078" s="1"/>
  <c r="P33" i="7078" s="1"/>
  <c r="Q33" i="7078" s="1"/>
  <c r="R33" i="7078" s="1"/>
  <c r="S33" i="7078" s="1"/>
  <c r="T33" i="7078" s="1"/>
  <c r="U33" i="7078" s="1"/>
  <c r="V33" i="7078" s="1"/>
  <c r="W33" i="7078" s="1"/>
  <c r="X33" i="7078" s="1"/>
  <c r="Y33" i="7078" s="1"/>
  <c r="Z33" i="7078" s="1"/>
  <c r="AA33" i="7078" s="1"/>
  <c r="AB33" i="7078" s="1"/>
  <c r="AC33" i="7078" s="1"/>
  <c r="AD33" i="7078" s="1"/>
  <c r="AE33" i="7078" s="1"/>
  <c r="AF33" i="7078" s="1"/>
  <c r="AG33" i="7078" s="1"/>
  <c r="AH33" i="7078" s="1"/>
  <c r="AI33" i="7078" s="1"/>
  <c r="AJ33" i="7078" s="1"/>
  <c r="AK33" i="7078" s="1"/>
  <c r="AL33" i="7078" s="1"/>
  <c r="AM33" i="7078" s="1"/>
  <c r="E40" i="7078"/>
  <c r="F40" i="7078" s="1"/>
  <c r="G40" i="7078" s="1"/>
  <c r="H40" i="7078" s="1"/>
  <c r="I40" i="7078" s="1"/>
  <c r="J40" i="7078" s="1"/>
  <c r="K40" i="7078" s="1"/>
  <c r="L40" i="7078" s="1"/>
  <c r="M40" i="7078" s="1"/>
  <c r="N40" i="7078" s="1"/>
  <c r="O40" i="7078" s="1"/>
  <c r="P40" i="7078" s="1"/>
  <c r="Q40" i="7078" s="1"/>
  <c r="R40" i="7078" s="1"/>
  <c r="S40" i="7078" s="1"/>
  <c r="T40" i="7078" s="1"/>
  <c r="U40" i="7078" s="1"/>
  <c r="V40" i="7078" s="1"/>
  <c r="W40" i="7078" s="1"/>
  <c r="X40" i="7078" s="1"/>
  <c r="Y40" i="7078" s="1"/>
  <c r="Z40" i="7078" s="1"/>
  <c r="AA40" i="7078" s="1"/>
  <c r="AB40" i="7078" s="1"/>
  <c r="AC40" i="7078" s="1"/>
  <c r="AD40" i="7078" s="1"/>
  <c r="AE40" i="7078" s="1"/>
  <c r="AF40" i="7078" s="1"/>
  <c r="AG40" i="7078" s="1"/>
  <c r="AH40" i="7078" s="1"/>
  <c r="AI40" i="7078" s="1"/>
  <c r="AJ40" i="7078" s="1"/>
  <c r="AK40" i="7078" s="1"/>
  <c r="AL40" i="7078" s="1"/>
  <c r="AM40" i="7078" s="1"/>
  <c r="AF15" i="7069"/>
  <c r="AG15" i="7069" s="1"/>
  <c r="AH15" i="7069" s="1"/>
  <c r="AI15" i="7069" s="1"/>
  <c r="AJ15" i="7069" s="1"/>
  <c r="AK15" i="7069" s="1"/>
  <c r="AL15" i="7069" s="1"/>
  <c r="AM15" i="7069" s="1"/>
  <c r="AC20" i="7067"/>
  <c r="AD20" i="7067" s="1"/>
  <c r="AE20" i="7067" s="1"/>
  <c r="AF20" i="7067" s="1"/>
  <c r="AG20" i="7067" s="1"/>
  <c r="AH20" i="7067" s="1"/>
  <c r="AI20" i="7067" s="1"/>
  <c r="AJ20" i="7067" s="1"/>
  <c r="AK20" i="7067" s="1"/>
  <c r="AL20" i="7067" s="1"/>
  <c r="AM20" i="7067" s="1"/>
  <c r="AH12" i="7071"/>
  <c r="AI12" i="7071" s="1"/>
  <c r="AJ12" i="7071" s="1"/>
  <c r="AK12" i="7071" s="1"/>
  <c r="AL12" i="7071" s="1"/>
  <c r="AM12" i="7071" s="1"/>
  <c r="AO12" i="7071" s="1"/>
  <c r="AF18" i="7069"/>
  <c r="AG18" i="7069" s="1"/>
  <c r="AH18" i="7069" s="1"/>
  <c r="AI18" i="7069" s="1"/>
  <c r="AJ18" i="7069" s="1"/>
  <c r="AK18" i="7069" s="1"/>
  <c r="AL18" i="7069" s="1"/>
  <c r="AM18" i="7069" s="1"/>
  <c r="O70" i="7062"/>
  <c r="L73" i="7062"/>
  <c r="X61" i="7062"/>
  <c r="M72" i="7062"/>
  <c r="E40" i="7062"/>
  <c r="E39" i="7062"/>
  <c r="W21" i="7062"/>
  <c r="W24" i="7062"/>
  <c r="W22" i="7062"/>
  <c r="R27" i="7062"/>
  <c r="P29" i="7062"/>
  <c r="X21" i="7067"/>
  <c r="Y21" i="7067" s="1"/>
  <c r="Z21" i="7067" s="1"/>
  <c r="AA21" i="7067" s="1"/>
  <c r="AB21" i="7067" s="1"/>
  <c r="AC21" i="7067" s="1"/>
  <c r="AD21" i="7067" s="1"/>
  <c r="AE21" i="7067" s="1"/>
  <c r="AF21" i="7067" s="1"/>
  <c r="AG21" i="7067" s="1"/>
  <c r="AH21" i="7067" s="1"/>
  <c r="AI21" i="7067" s="1"/>
  <c r="AJ21" i="7067" s="1"/>
  <c r="AK21" i="7067" s="1"/>
  <c r="AL21" i="7067" s="1"/>
  <c r="AM21" i="7067" s="1"/>
  <c r="S29" i="7067"/>
  <c r="T29" i="7067" s="1"/>
  <c r="U29" i="7067" s="1"/>
  <c r="V29" i="7067" s="1"/>
  <c r="W29" i="7067" s="1"/>
  <c r="X29" i="7067" s="1"/>
  <c r="Y29" i="7067" s="1"/>
  <c r="Z29" i="7067" s="1"/>
  <c r="AA29" i="7067" s="1"/>
  <c r="AB29" i="7067" s="1"/>
  <c r="AC29" i="7067" s="1"/>
  <c r="AD29" i="7067" s="1"/>
  <c r="AE29" i="7067" s="1"/>
  <c r="AF29" i="7067" s="1"/>
  <c r="AG29" i="7067" s="1"/>
  <c r="AH29" i="7067" s="1"/>
  <c r="AI29" i="7067" s="1"/>
  <c r="AJ29" i="7067" s="1"/>
  <c r="AK29" i="7067" s="1"/>
  <c r="AL29" i="7067" s="1"/>
  <c r="AM29" i="7067" s="1"/>
  <c r="K37" i="7067"/>
  <c r="L37" i="7067" s="1"/>
  <c r="M37" i="7067" s="1"/>
  <c r="N37" i="7067" s="1"/>
  <c r="O37" i="7067" s="1"/>
  <c r="P37" i="7067" s="1"/>
  <c r="Q37" i="7067" s="1"/>
  <c r="R37" i="7067" s="1"/>
  <c r="S37" i="7067" s="1"/>
  <c r="T37" i="7067" s="1"/>
  <c r="U37" i="7067" s="1"/>
  <c r="V37" i="7067" s="1"/>
  <c r="W37" i="7067" s="1"/>
  <c r="X37" i="7067" s="1"/>
  <c r="Y37" i="7067" s="1"/>
  <c r="Z37" i="7067" s="1"/>
  <c r="AA37" i="7067" s="1"/>
  <c r="AB37" i="7067" s="1"/>
  <c r="AC37" i="7067" s="1"/>
  <c r="AD37" i="7067" s="1"/>
  <c r="AE37" i="7067" s="1"/>
  <c r="AF37" i="7067" s="1"/>
  <c r="AG37" i="7067" s="1"/>
  <c r="AH37" i="7067" s="1"/>
  <c r="AI37" i="7067" s="1"/>
  <c r="AJ37" i="7067" s="1"/>
  <c r="AK37" i="7067" s="1"/>
  <c r="AL37" i="7067" s="1"/>
  <c r="AM37" i="7067" s="1"/>
  <c r="AC16" i="7067"/>
  <c r="AD16" i="7067" s="1"/>
  <c r="AE16" i="7067" s="1"/>
  <c r="AF16" i="7067" s="1"/>
  <c r="AG16" i="7067" s="1"/>
  <c r="AH16" i="7067" s="1"/>
  <c r="AI16" i="7067" s="1"/>
  <c r="AJ16" i="7067" s="1"/>
  <c r="AK16" i="7067" s="1"/>
  <c r="AL16" i="7067" s="1"/>
  <c r="AM16" i="7067" s="1"/>
  <c r="S28" i="7067"/>
  <c r="T28" i="7067" s="1"/>
  <c r="U28" i="7067" s="1"/>
  <c r="V28" i="7067" s="1"/>
  <c r="W28" i="7067" s="1"/>
  <c r="X28" i="7067" s="1"/>
  <c r="Y28" i="7067" s="1"/>
  <c r="Z28" i="7067" s="1"/>
  <c r="AA28" i="7067" s="1"/>
  <c r="AB28" i="7067" s="1"/>
  <c r="AC28" i="7067" s="1"/>
  <c r="AD28" i="7067" s="1"/>
  <c r="AE28" i="7067" s="1"/>
  <c r="AF28" i="7067" s="1"/>
  <c r="AG28" i="7067" s="1"/>
  <c r="AH28" i="7067" s="1"/>
  <c r="AI28" i="7067" s="1"/>
  <c r="AJ28" i="7067" s="1"/>
  <c r="AK28" i="7067" s="1"/>
  <c r="AL28" i="7067" s="1"/>
  <c r="AM28" i="7067" s="1"/>
  <c r="K36" i="7067"/>
  <c r="L36" i="7067" s="1"/>
  <c r="M36" i="7067" s="1"/>
  <c r="N36" i="7067" s="1"/>
  <c r="O36" i="7067" s="1"/>
  <c r="P36" i="7067" s="1"/>
  <c r="Q36" i="7067" s="1"/>
  <c r="R36" i="7067" s="1"/>
  <c r="S36" i="7067" s="1"/>
  <c r="T36" i="7067" s="1"/>
  <c r="U36" i="7067" s="1"/>
  <c r="V36" i="7067" s="1"/>
  <c r="W36" i="7067" s="1"/>
  <c r="X36" i="7067" s="1"/>
  <c r="Y36" i="7067" s="1"/>
  <c r="Z36" i="7067" s="1"/>
  <c r="AA36" i="7067" s="1"/>
  <c r="AB36" i="7067" s="1"/>
  <c r="AC36" i="7067" s="1"/>
  <c r="AD36" i="7067" s="1"/>
  <c r="AE36" i="7067" s="1"/>
  <c r="AF36" i="7067" s="1"/>
  <c r="AG36" i="7067" s="1"/>
  <c r="AH36" i="7067" s="1"/>
  <c r="AI36" i="7067" s="1"/>
  <c r="AJ36" i="7067" s="1"/>
  <c r="AK36" i="7067" s="1"/>
  <c r="AL36" i="7067" s="1"/>
  <c r="AM36" i="7067" s="1"/>
  <c r="S26" i="7067"/>
  <c r="T26" i="7067" s="1"/>
  <c r="U26" i="7067" s="1"/>
  <c r="V26" i="7067" s="1"/>
  <c r="W26" i="7067" s="1"/>
  <c r="X26" i="7067" s="1"/>
  <c r="Y26" i="7067" s="1"/>
  <c r="Z26" i="7067" s="1"/>
  <c r="AA26" i="7067" s="1"/>
  <c r="AB26" i="7067" s="1"/>
  <c r="AC26" i="7067" s="1"/>
  <c r="AD26" i="7067" s="1"/>
  <c r="AE26" i="7067" s="1"/>
  <c r="AF26" i="7067" s="1"/>
  <c r="AG26" i="7067" s="1"/>
  <c r="AH26" i="7067" s="1"/>
  <c r="AI26" i="7067" s="1"/>
  <c r="AJ26" i="7067" s="1"/>
  <c r="AK26" i="7067" s="1"/>
  <c r="AL26" i="7067" s="1"/>
  <c r="AM26" i="7067" s="1"/>
  <c r="K34" i="7067"/>
  <c r="L34" i="7067" s="1"/>
  <c r="M34" i="7067" s="1"/>
  <c r="N34" i="7067" s="1"/>
  <c r="O34" i="7067" s="1"/>
  <c r="P34" i="7067" s="1"/>
  <c r="Q34" i="7067" s="1"/>
  <c r="R34" i="7067" s="1"/>
  <c r="S34" i="7067" s="1"/>
  <c r="T34" i="7067" s="1"/>
  <c r="U34" i="7067" s="1"/>
  <c r="V34" i="7067" s="1"/>
  <c r="W34" i="7067" s="1"/>
  <c r="X34" i="7067" s="1"/>
  <c r="Y34" i="7067" s="1"/>
  <c r="Z34" i="7067" s="1"/>
  <c r="AA34" i="7067" s="1"/>
  <c r="AB34" i="7067" s="1"/>
  <c r="AC34" i="7067" s="1"/>
  <c r="AD34" i="7067" s="1"/>
  <c r="AE34" i="7067" s="1"/>
  <c r="AF34" i="7067" s="1"/>
  <c r="AG34" i="7067" s="1"/>
  <c r="AH34" i="7067" s="1"/>
  <c r="AI34" i="7067" s="1"/>
  <c r="AJ34" i="7067" s="1"/>
  <c r="AK34" i="7067" s="1"/>
  <c r="AL34" i="7067" s="1"/>
  <c r="AM34" i="7067" s="1"/>
  <c r="AH11" i="7067"/>
  <c r="AI11" i="7067" s="1"/>
  <c r="AJ11" i="7067" s="1"/>
  <c r="AK11" i="7067" s="1"/>
  <c r="AL11" i="7067" s="1"/>
  <c r="AM11" i="7067" s="1"/>
  <c r="I76" i="7068"/>
  <c r="J76" i="7068" s="1"/>
  <c r="K76" i="7068" s="1"/>
  <c r="L76" i="7068" s="1"/>
  <c r="M76" i="7068" s="1"/>
  <c r="N76" i="7068" s="1"/>
  <c r="O76" i="7068" s="1"/>
  <c r="P76" i="7068" s="1"/>
  <c r="Q76" i="7068" s="1"/>
  <c r="R76" i="7068" s="1"/>
  <c r="S76" i="7068" s="1"/>
  <c r="T76" i="7068" s="1"/>
  <c r="U76" i="7068" s="1"/>
  <c r="V76" i="7068" s="1"/>
  <c r="W76" i="7068" s="1"/>
  <c r="X76" i="7068" s="1"/>
  <c r="Y76" i="7068" s="1"/>
  <c r="Z76" i="7068" s="1"/>
  <c r="AA76" i="7068" s="1"/>
  <c r="AB76" i="7068" s="1"/>
  <c r="AC76" i="7068" s="1"/>
  <c r="AD76" i="7068" s="1"/>
  <c r="AE76" i="7068" s="1"/>
  <c r="AF76" i="7068" s="1"/>
  <c r="AG76" i="7068" s="1"/>
  <c r="AH76" i="7068" s="1"/>
  <c r="AI76" i="7068" s="1"/>
  <c r="AJ76" i="7068" s="1"/>
  <c r="AK76" i="7068" s="1"/>
  <c r="AL76" i="7068" s="1"/>
  <c r="AM76" i="7068" s="1"/>
  <c r="I78" i="7068"/>
  <c r="J78" i="7068" s="1"/>
  <c r="K78" i="7068" s="1"/>
  <c r="L78" i="7068" s="1"/>
  <c r="M78" i="7068" s="1"/>
  <c r="N78" i="7068" s="1"/>
  <c r="O78" i="7068" s="1"/>
  <c r="P78" i="7068" s="1"/>
  <c r="Q78" i="7068" s="1"/>
  <c r="R78" i="7068" s="1"/>
  <c r="S78" i="7068" s="1"/>
  <c r="T78" i="7068" s="1"/>
  <c r="U78" i="7068" s="1"/>
  <c r="V78" i="7068" s="1"/>
  <c r="W78" i="7068" s="1"/>
  <c r="X78" i="7068" s="1"/>
  <c r="Y78" i="7068" s="1"/>
  <c r="Z78" i="7068" s="1"/>
  <c r="AA78" i="7068" s="1"/>
  <c r="AB78" i="7068" s="1"/>
  <c r="AC78" i="7068" s="1"/>
  <c r="AD78" i="7068" s="1"/>
  <c r="AE78" i="7068" s="1"/>
  <c r="AF78" i="7068" s="1"/>
  <c r="AG78" i="7068" s="1"/>
  <c r="AH78" i="7068" s="1"/>
  <c r="AI78" i="7068" s="1"/>
  <c r="AJ78" i="7068" s="1"/>
  <c r="AK78" i="7068" s="1"/>
  <c r="AL78" i="7068" s="1"/>
  <c r="AM78" i="7068" s="1"/>
  <c r="I77" i="7068"/>
  <c r="J77" i="7068" s="1"/>
  <c r="K77" i="7068" s="1"/>
  <c r="L77" i="7068" s="1"/>
  <c r="M77" i="7068" s="1"/>
  <c r="N77" i="7068" s="1"/>
  <c r="O77" i="7068" s="1"/>
  <c r="P77" i="7068" s="1"/>
  <c r="Q77" i="7068" s="1"/>
  <c r="R77" i="7068" s="1"/>
  <c r="S77" i="7068" s="1"/>
  <c r="T77" i="7068" s="1"/>
  <c r="U77" i="7068" s="1"/>
  <c r="V77" i="7068" s="1"/>
  <c r="W77" i="7068" s="1"/>
  <c r="X77" i="7068" s="1"/>
  <c r="Y77" i="7068" s="1"/>
  <c r="Z77" i="7068" s="1"/>
  <c r="AA77" i="7068" s="1"/>
  <c r="AB77" i="7068" s="1"/>
  <c r="AC77" i="7068" s="1"/>
  <c r="AD77" i="7068" s="1"/>
  <c r="AE77" i="7068" s="1"/>
  <c r="AF77" i="7068" s="1"/>
  <c r="AG77" i="7068" s="1"/>
  <c r="AH77" i="7068" s="1"/>
  <c r="AI77" i="7068" s="1"/>
  <c r="AJ77" i="7068" s="1"/>
  <c r="AK77" i="7068" s="1"/>
  <c r="AL77" i="7068" s="1"/>
  <c r="AM77" i="7068" s="1"/>
  <c r="P68" i="7068"/>
  <c r="Q68" i="7068" s="1"/>
  <c r="R68" i="7068" s="1"/>
  <c r="S68" i="7068" s="1"/>
  <c r="T68" i="7068" s="1"/>
  <c r="U68" i="7068" s="1"/>
  <c r="V68" i="7068" s="1"/>
  <c r="W68" i="7068" s="1"/>
  <c r="X68" i="7068" s="1"/>
  <c r="Y68" i="7068" s="1"/>
  <c r="Z68" i="7068" s="1"/>
  <c r="AA68" i="7068" s="1"/>
  <c r="AB68" i="7068" s="1"/>
  <c r="AC68" i="7068" s="1"/>
  <c r="AD68" i="7068" s="1"/>
  <c r="AE68" i="7068" s="1"/>
  <c r="AF68" i="7068" s="1"/>
  <c r="AG68" i="7068" s="1"/>
  <c r="AH68" i="7068" s="1"/>
  <c r="AI68" i="7068" s="1"/>
  <c r="AJ68" i="7068" s="1"/>
  <c r="AK68" i="7068" s="1"/>
  <c r="AL68" i="7068" s="1"/>
  <c r="AM68" i="7068" s="1"/>
  <c r="P69" i="7068"/>
  <c r="Q69" i="7068" s="1"/>
  <c r="R69" i="7068" s="1"/>
  <c r="S69" i="7068" s="1"/>
  <c r="T69" i="7068" s="1"/>
  <c r="U69" i="7068" s="1"/>
  <c r="V69" i="7068" s="1"/>
  <c r="W69" i="7068" s="1"/>
  <c r="X69" i="7068" s="1"/>
  <c r="Y69" i="7068" s="1"/>
  <c r="Z69" i="7068" s="1"/>
  <c r="AA69" i="7068" s="1"/>
  <c r="AB69" i="7068" s="1"/>
  <c r="AC69" i="7068" s="1"/>
  <c r="AD69" i="7068" s="1"/>
  <c r="AE69" i="7068" s="1"/>
  <c r="AF69" i="7068" s="1"/>
  <c r="AG69" i="7068" s="1"/>
  <c r="AH69" i="7068" s="1"/>
  <c r="AI69" i="7068" s="1"/>
  <c r="AJ69" i="7068" s="1"/>
  <c r="AK69" i="7068" s="1"/>
  <c r="AL69" i="7068" s="1"/>
  <c r="AM69" i="7068" s="1"/>
  <c r="AM64" i="7068"/>
  <c r="T65" i="7069"/>
  <c r="U65" i="7069" s="1"/>
  <c r="V65" i="7069" s="1"/>
  <c r="W65" i="7069" s="1"/>
  <c r="X65" i="7069" s="1"/>
  <c r="Y65" i="7069" s="1"/>
  <c r="Z65" i="7069" s="1"/>
  <c r="AA65" i="7069" s="1"/>
  <c r="AB65" i="7069" s="1"/>
  <c r="AC65" i="7069" s="1"/>
  <c r="AD65" i="7069" s="1"/>
  <c r="AE65" i="7069" s="1"/>
  <c r="AF65" i="7069" s="1"/>
  <c r="AG65" i="7069" s="1"/>
  <c r="AH65" i="7069" s="1"/>
  <c r="AI65" i="7069" s="1"/>
  <c r="AJ65" i="7069" s="1"/>
  <c r="AK65" i="7069" s="1"/>
  <c r="AL65" i="7069" s="1"/>
  <c r="AM65" i="7069" s="1"/>
  <c r="K74" i="7069"/>
  <c r="L74" i="7069" s="1"/>
  <c r="M74" i="7069" s="1"/>
  <c r="N74" i="7069" s="1"/>
  <c r="O74" i="7069" s="1"/>
  <c r="P74" i="7069" s="1"/>
  <c r="Q74" i="7069" s="1"/>
  <c r="R74" i="7069" s="1"/>
  <c r="S74" i="7069" s="1"/>
  <c r="T74" i="7069" s="1"/>
  <c r="U74" i="7069" s="1"/>
  <c r="V74" i="7069" s="1"/>
  <c r="W74" i="7069" s="1"/>
  <c r="X74" i="7069" s="1"/>
  <c r="Y74" i="7069" s="1"/>
  <c r="Z74" i="7069" s="1"/>
  <c r="AA74" i="7069" s="1"/>
  <c r="AB74" i="7069" s="1"/>
  <c r="AC74" i="7069" s="1"/>
  <c r="AD74" i="7069" s="1"/>
  <c r="AE74" i="7069" s="1"/>
  <c r="AF74" i="7069" s="1"/>
  <c r="AG74" i="7069" s="1"/>
  <c r="AH74" i="7069" s="1"/>
  <c r="AI74" i="7069" s="1"/>
  <c r="AJ74" i="7069" s="1"/>
  <c r="AK74" i="7069" s="1"/>
  <c r="AL74" i="7069" s="1"/>
  <c r="AM74" i="7069" s="1"/>
  <c r="K73" i="7069"/>
  <c r="L73" i="7069" s="1"/>
  <c r="M73" i="7069" s="1"/>
  <c r="N73" i="7069" s="1"/>
  <c r="O73" i="7069" s="1"/>
  <c r="P73" i="7069" s="1"/>
  <c r="Q73" i="7069" s="1"/>
  <c r="R73" i="7069" s="1"/>
  <c r="S73" i="7069" s="1"/>
  <c r="T73" i="7069" s="1"/>
  <c r="U73" i="7069" s="1"/>
  <c r="V73" i="7069" s="1"/>
  <c r="W73" i="7069" s="1"/>
  <c r="X73" i="7069" s="1"/>
  <c r="Y73" i="7069" s="1"/>
  <c r="Z73" i="7069" s="1"/>
  <c r="AA73" i="7069" s="1"/>
  <c r="AB73" i="7069" s="1"/>
  <c r="AC73" i="7069" s="1"/>
  <c r="AD73" i="7069" s="1"/>
  <c r="AE73" i="7069" s="1"/>
  <c r="AF73" i="7069" s="1"/>
  <c r="AG73" i="7069" s="1"/>
  <c r="AH73" i="7069" s="1"/>
  <c r="AI73" i="7069" s="1"/>
  <c r="AJ73" i="7069" s="1"/>
  <c r="AK73" i="7069" s="1"/>
  <c r="AL73" i="7069" s="1"/>
  <c r="AM73" i="7069" s="1"/>
  <c r="K75" i="7069"/>
  <c r="L75" i="7069" s="1"/>
  <c r="M75" i="7069" s="1"/>
  <c r="N75" i="7069" s="1"/>
  <c r="O75" i="7069" s="1"/>
  <c r="P75" i="7069" s="1"/>
  <c r="Q75" i="7069" s="1"/>
  <c r="R75" i="7069" s="1"/>
  <c r="S75" i="7069" s="1"/>
  <c r="T75" i="7069" s="1"/>
  <c r="U75" i="7069" s="1"/>
  <c r="V75" i="7069" s="1"/>
  <c r="W75" i="7069" s="1"/>
  <c r="X75" i="7069" s="1"/>
  <c r="Y75" i="7069" s="1"/>
  <c r="Z75" i="7069" s="1"/>
  <c r="AA75" i="7069" s="1"/>
  <c r="AB75" i="7069" s="1"/>
  <c r="AC75" i="7069" s="1"/>
  <c r="AD75" i="7069" s="1"/>
  <c r="AE75" i="7069" s="1"/>
  <c r="AF75" i="7069" s="1"/>
  <c r="AG75" i="7069" s="1"/>
  <c r="AH75" i="7069" s="1"/>
  <c r="AI75" i="7069" s="1"/>
  <c r="AJ75" i="7069" s="1"/>
  <c r="AK75" i="7069" s="1"/>
  <c r="AL75" i="7069" s="1"/>
  <c r="AM75" i="7069" s="1"/>
  <c r="G77" i="7069"/>
  <c r="H77" i="7069" s="1"/>
  <c r="I77" i="7069" s="1"/>
  <c r="J77" i="7069" s="1"/>
  <c r="K77" i="7069" s="1"/>
  <c r="L77" i="7069" s="1"/>
  <c r="M77" i="7069" s="1"/>
  <c r="N77" i="7069" s="1"/>
  <c r="O77" i="7069" s="1"/>
  <c r="P77" i="7069" s="1"/>
  <c r="Q77" i="7069" s="1"/>
  <c r="R77" i="7069" s="1"/>
  <c r="S77" i="7069" s="1"/>
  <c r="T77" i="7069" s="1"/>
  <c r="U77" i="7069" s="1"/>
  <c r="V77" i="7069" s="1"/>
  <c r="W77" i="7069" s="1"/>
  <c r="X77" i="7069" s="1"/>
  <c r="Y77" i="7069" s="1"/>
  <c r="Z77" i="7069" s="1"/>
  <c r="AA77" i="7069" s="1"/>
  <c r="AB77" i="7069" s="1"/>
  <c r="AC77" i="7069" s="1"/>
  <c r="AD77" i="7069" s="1"/>
  <c r="AE77" i="7069" s="1"/>
  <c r="AF77" i="7069" s="1"/>
  <c r="AG77" i="7069" s="1"/>
  <c r="AH77" i="7069" s="1"/>
  <c r="AI77" i="7069" s="1"/>
  <c r="AJ77" i="7069" s="1"/>
  <c r="AK77" i="7069" s="1"/>
  <c r="AL77" i="7069" s="1"/>
  <c r="AM77" i="7069" s="1"/>
  <c r="G78" i="7069"/>
  <c r="H78" i="7069" s="1"/>
  <c r="I78" i="7069" s="1"/>
  <c r="J78" i="7069" s="1"/>
  <c r="K78" i="7069" s="1"/>
  <c r="L78" i="7069" s="1"/>
  <c r="M78" i="7069" s="1"/>
  <c r="N78" i="7069" s="1"/>
  <c r="O78" i="7069" s="1"/>
  <c r="P78" i="7069" s="1"/>
  <c r="Q78" i="7069" s="1"/>
  <c r="R78" i="7069" s="1"/>
  <c r="S78" i="7069" s="1"/>
  <c r="T78" i="7069" s="1"/>
  <c r="U78" i="7069" s="1"/>
  <c r="V78" i="7069" s="1"/>
  <c r="W78" i="7069" s="1"/>
  <c r="X78" i="7069" s="1"/>
  <c r="Y78" i="7069" s="1"/>
  <c r="Z78" i="7069" s="1"/>
  <c r="AA78" i="7069" s="1"/>
  <c r="AB78" i="7069" s="1"/>
  <c r="AC78" i="7069" s="1"/>
  <c r="AD78" i="7069" s="1"/>
  <c r="AE78" i="7069" s="1"/>
  <c r="AF78" i="7069" s="1"/>
  <c r="AG78" i="7069" s="1"/>
  <c r="AH78" i="7069" s="1"/>
  <c r="AI78" i="7069" s="1"/>
  <c r="AJ78" i="7069" s="1"/>
  <c r="AK78" i="7069" s="1"/>
  <c r="AL78" i="7069" s="1"/>
  <c r="AM78" i="7069" s="1"/>
  <c r="AA57" i="7069"/>
  <c r="AB57" i="7069" s="1"/>
  <c r="AC57" i="7069" s="1"/>
  <c r="AD57" i="7069" s="1"/>
  <c r="AE57" i="7069" s="1"/>
  <c r="AF57" i="7069" s="1"/>
  <c r="AG57" i="7069" s="1"/>
  <c r="AH57" i="7069" s="1"/>
  <c r="AI57" i="7069" s="1"/>
  <c r="AJ57" i="7069" s="1"/>
  <c r="AK57" i="7069" s="1"/>
  <c r="AL57" i="7069" s="1"/>
  <c r="AM57" i="7069" s="1"/>
  <c r="AA58" i="7069"/>
  <c r="AB58" i="7069" s="1"/>
  <c r="AC58" i="7069" s="1"/>
  <c r="AD58" i="7069" s="1"/>
  <c r="AE58" i="7069" s="1"/>
  <c r="AF58" i="7069" s="1"/>
  <c r="AG58" i="7069" s="1"/>
  <c r="AH58" i="7069" s="1"/>
  <c r="AI58" i="7069" s="1"/>
  <c r="AJ58" i="7069" s="1"/>
  <c r="AK58" i="7069" s="1"/>
  <c r="AL58" i="7069" s="1"/>
  <c r="AM58" i="7069" s="1"/>
  <c r="AA59" i="7069"/>
  <c r="AB59" i="7069" s="1"/>
  <c r="AC59" i="7069" s="1"/>
  <c r="AD59" i="7069" s="1"/>
  <c r="AE59" i="7069" s="1"/>
  <c r="AF59" i="7069" s="1"/>
  <c r="AG59" i="7069" s="1"/>
  <c r="AH59" i="7069" s="1"/>
  <c r="AI59" i="7069" s="1"/>
  <c r="AJ59" i="7069" s="1"/>
  <c r="AK59" i="7069" s="1"/>
  <c r="AL59" i="7069" s="1"/>
  <c r="AM59" i="7069" s="1"/>
  <c r="AC19" i="7070"/>
  <c r="AD19" i="7070" s="1"/>
  <c r="AE19" i="7070" s="1"/>
  <c r="AF19" i="7070" s="1"/>
  <c r="AG19" i="7070" s="1"/>
  <c r="AH19" i="7070" s="1"/>
  <c r="AI19" i="7070" s="1"/>
  <c r="AJ19" i="7070" s="1"/>
  <c r="AK19" i="7070" s="1"/>
  <c r="AL19" i="7070" s="1"/>
  <c r="AM19" i="7070" s="1"/>
  <c r="M71" i="7059"/>
  <c r="J74" i="7059"/>
  <c r="J75" i="7059"/>
  <c r="U63" i="7059"/>
  <c r="U67" i="7059"/>
  <c r="U65" i="7059"/>
  <c r="U66" i="7059"/>
  <c r="U64" i="7059"/>
  <c r="P68" i="7059"/>
  <c r="P69" i="7059"/>
  <c r="Q29" i="7059"/>
  <c r="Q27" i="7059"/>
  <c r="Q28" i="7059"/>
  <c r="N32" i="7060"/>
  <c r="R68" i="7072"/>
  <c r="S68" i="7072" s="1"/>
  <c r="T68" i="7072" s="1"/>
  <c r="U68" i="7072" s="1"/>
  <c r="V68" i="7072" s="1"/>
  <c r="W68" i="7072" s="1"/>
  <c r="X68" i="7072" s="1"/>
  <c r="Y68" i="7072" s="1"/>
  <c r="Z68" i="7072" s="1"/>
  <c r="AA68" i="7072" s="1"/>
  <c r="AB68" i="7072" s="1"/>
  <c r="AC68" i="7072" s="1"/>
  <c r="AD68" i="7072" s="1"/>
  <c r="AE68" i="7072" s="1"/>
  <c r="AF68" i="7072" s="1"/>
  <c r="AG68" i="7072" s="1"/>
  <c r="AH68" i="7072" s="1"/>
  <c r="AI68" i="7072" s="1"/>
  <c r="AJ68" i="7072" s="1"/>
  <c r="AK68" i="7072" s="1"/>
  <c r="AL68" i="7072" s="1"/>
  <c r="AM68" i="7072" s="1"/>
  <c r="AO68" i="7072" s="1"/>
  <c r="AF17" i="7069"/>
  <c r="AG17" i="7069" s="1"/>
  <c r="AH17" i="7069" s="1"/>
  <c r="AI17" i="7069" s="1"/>
  <c r="AJ17" i="7069" s="1"/>
  <c r="AK17" i="7069" s="1"/>
  <c r="AL17" i="7069" s="1"/>
  <c r="AM17" i="7069" s="1"/>
  <c r="AF35" i="7069"/>
  <c r="AG35" i="7069" s="1"/>
  <c r="AH35" i="7069" s="1"/>
  <c r="AI35" i="7069" s="1"/>
  <c r="AJ35" i="7069" s="1"/>
  <c r="AK35" i="7069" s="1"/>
  <c r="AL35" i="7069" s="1"/>
  <c r="AM35" i="7069" s="1"/>
  <c r="AF30" i="7069"/>
  <c r="AG30" i="7069" s="1"/>
  <c r="AH30" i="7069" s="1"/>
  <c r="AI30" i="7069" s="1"/>
  <c r="AJ30" i="7069" s="1"/>
  <c r="AK30" i="7069" s="1"/>
  <c r="AL30" i="7069" s="1"/>
  <c r="AM30" i="7069" s="1"/>
  <c r="AC59" i="7062"/>
  <c r="AF31" i="7069"/>
  <c r="AG31" i="7069" s="1"/>
  <c r="AH31" i="7069" s="1"/>
  <c r="AI31" i="7069" s="1"/>
  <c r="AJ31" i="7069" s="1"/>
  <c r="AK31" i="7069" s="1"/>
  <c r="AL31" i="7069" s="1"/>
  <c r="AM31" i="7069" s="1"/>
  <c r="O71" i="7069"/>
  <c r="P71" i="7069" s="1"/>
  <c r="Q71" i="7069" s="1"/>
  <c r="R71" i="7069" s="1"/>
  <c r="S71" i="7069" s="1"/>
  <c r="T71" i="7069" s="1"/>
  <c r="U71" i="7069" s="1"/>
  <c r="V71" i="7069" s="1"/>
  <c r="W71" i="7069" s="1"/>
  <c r="X71" i="7069" s="1"/>
  <c r="Y71" i="7069" s="1"/>
  <c r="Z71" i="7069" s="1"/>
  <c r="AA71" i="7069" s="1"/>
  <c r="AB71" i="7069" s="1"/>
  <c r="AC71" i="7069" s="1"/>
  <c r="AD71" i="7069" s="1"/>
  <c r="AE71" i="7069" s="1"/>
  <c r="AF71" i="7069" s="1"/>
  <c r="AG71" i="7069" s="1"/>
  <c r="AH71" i="7069" s="1"/>
  <c r="AI71" i="7069" s="1"/>
  <c r="AJ71" i="7069" s="1"/>
  <c r="AK71" i="7069" s="1"/>
  <c r="AL71" i="7069" s="1"/>
  <c r="AM71" i="7069" s="1"/>
  <c r="AF34" i="7069"/>
  <c r="AG34" i="7069" s="1"/>
  <c r="AH34" i="7069" s="1"/>
  <c r="AI34" i="7069" s="1"/>
  <c r="AJ34" i="7069" s="1"/>
  <c r="AK34" i="7069" s="1"/>
  <c r="AL34" i="7069" s="1"/>
  <c r="AM34" i="7069" s="1"/>
  <c r="X25" i="7060"/>
  <c r="I77" i="7066"/>
  <c r="J77" i="7066" s="1"/>
  <c r="K77" i="7066" s="1"/>
  <c r="L77" i="7066" s="1"/>
  <c r="M77" i="7066" s="1"/>
  <c r="N77" i="7066" s="1"/>
  <c r="O77" i="7066" s="1"/>
  <c r="P77" i="7066" s="1"/>
  <c r="Q77" i="7066" s="1"/>
  <c r="R77" i="7066" s="1"/>
  <c r="S77" i="7066" s="1"/>
  <c r="T77" i="7066" s="1"/>
  <c r="U77" i="7066" s="1"/>
  <c r="V77" i="7066" s="1"/>
  <c r="W77" i="7066" s="1"/>
  <c r="X77" i="7066" s="1"/>
  <c r="Y77" i="7066" s="1"/>
  <c r="Z77" i="7066" s="1"/>
  <c r="AA77" i="7066" s="1"/>
  <c r="AB77" i="7066" s="1"/>
  <c r="AC77" i="7066" s="1"/>
  <c r="AD77" i="7066" s="1"/>
  <c r="AE77" i="7066" s="1"/>
  <c r="AF77" i="7066" s="1"/>
  <c r="AG77" i="7066" s="1"/>
  <c r="AH77" i="7066" s="1"/>
  <c r="AI77" i="7066" s="1"/>
  <c r="AJ77" i="7066" s="1"/>
  <c r="AK77" i="7066" s="1"/>
  <c r="AL77" i="7066" s="1"/>
  <c r="AM77" i="7066" s="1"/>
  <c r="AO77" i="7066" s="1"/>
  <c r="AH21" i="7071"/>
  <c r="AI21" i="7071" s="1"/>
  <c r="AJ21" i="7071" s="1"/>
  <c r="AK21" i="7071" s="1"/>
  <c r="AL21" i="7071" s="1"/>
  <c r="AM21" i="7071" s="1"/>
  <c r="AO21" i="7071" s="1"/>
  <c r="Q69" i="7074"/>
  <c r="R69" i="7074" s="1"/>
  <c r="S69" i="7074" s="1"/>
  <c r="T69" i="7074" s="1"/>
  <c r="U69" i="7074" s="1"/>
  <c r="V69" i="7074" s="1"/>
  <c r="W69" i="7074" s="1"/>
  <c r="X69" i="7074" s="1"/>
  <c r="Y69" i="7074" s="1"/>
  <c r="Z69" i="7074" s="1"/>
  <c r="AA69" i="7074" s="1"/>
  <c r="AB69" i="7074" s="1"/>
  <c r="AC69" i="7074" s="1"/>
  <c r="AD69" i="7074" s="1"/>
  <c r="AE69" i="7074" s="1"/>
  <c r="AF69" i="7074" s="1"/>
  <c r="AG69" i="7074" s="1"/>
  <c r="AH69" i="7074" s="1"/>
  <c r="AI69" i="7074" s="1"/>
  <c r="AJ69" i="7074" s="1"/>
  <c r="AK69" i="7074" s="1"/>
  <c r="AL69" i="7074" s="1"/>
  <c r="AM69" i="7074" s="1"/>
  <c r="AO69" i="7074" s="1"/>
  <c r="AF24" i="7069"/>
  <c r="AG24" i="7069" s="1"/>
  <c r="AH24" i="7069" s="1"/>
  <c r="AI24" i="7069" s="1"/>
  <c r="AJ24" i="7069" s="1"/>
  <c r="AK24" i="7069" s="1"/>
  <c r="AL24" i="7069" s="1"/>
  <c r="AM24" i="7069" s="1"/>
  <c r="AF28" i="7069"/>
  <c r="AG28" i="7069" s="1"/>
  <c r="AH28" i="7069" s="1"/>
  <c r="AI28" i="7069" s="1"/>
  <c r="AJ28" i="7069" s="1"/>
  <c r="AK28" i="7069" s="1"/>
  <c r="AL28" i="7069" s="1"/>
  <c r="AM28" i="7069" s="1"/>
  <c r="I80" i="7066"/>
  <c r="J80" i="7066" s="1"/>
  <c r="K80" i="7066" s="1"/>
  <c r="L80" i="7066" s="1"/>
  <c r="M80" i="7066" s="1"/>
  <c r="N80" i="7066" s="1"/>
  <c r="O80" i="7066" s="1"/>
  <c r="P80" i="7066" s="1"/>
  <c r="Q80" i="7066" s="1"/>
  <c r="R80" i="7066" s="1"/>
  <c r="S80" i="7066" s="1"/>
  <c r="T80" i="7066" s="1"/>
  <c r="U80" i="7066" s="1"/>
  <c r="V80" i="7066" s="1"/>
  <c r="W80" i="7066" s="1"/>
  <c r="X80" i="7066" s="1"/>
  <c r="Y80" i="7066" s="1"/>
  <c r="Z80" i="7066" s="1"/>
  <c r="AA80" i="7066" s="1"/>
  <c r="AB80" i="7066" s="1"/>
  <c r="AC80" i="7066" s="1"/>
  <c r="AD80" i="7066" s="1"/>
  <c r="AE80" i="7066" s="1"/>
  <c r="AF80" i="7066" s="1"/>
  <c r="AG80" i="7066" s="1"/>
  <c r="AH80" i="7066" s="1"/>
  <c r="AI80" i="7066" s="1"/>
  <c r="AJ80" i="7066" s="1"/>
  <c r="AK80" i="7066" s="1"/>
  <c r="AL80" i="7066" s="1"/>
  <c r="AM80" i="7066" s="1"/>
  <c r="AO80" i="7066" s="1"/>
  <c r="AH35" i="7071"/>
  <c r="AI35" i="7071" s="1"/>
  <c r="AJ35" i="7071" s="1"/>
  <c r="AK35" i="7071" s="1"/>
  <c r="AL35" i="7071" s="1"/>
  <c r="AM35" i="7071" s="1"/>
  <c r="AO35" i="7071" s="1"/>
  <c r="Y20" i="7070"/>
  <c r="Z20" i="7070" s="1"/>
  <c r="AA20" i="7070" s="1"/>
  <c r="AB20" i="7070" s="1"/>
  <c r="AC20" i="7070" s="1"/>
  <c r="AD20" i="7070" s="1"/>
  <c r="AE20" i="7070" s="1"/>
  <c r="AF20" i="7070" s="1"/>
  <c r="AG20" i="7070" s="1"/>
  <c r="AH20" i="7070" s="1"/>
  <c r="AI20" i="7070" s="1"/>
  <c r="AJ20" i="7070" s="1"/>
  <c r="AK20" i="7070" s="1"/>
  <c r="AL20" i="7070" s="1"/>
  <c r="AM20" i="7070" s="1"/>
  <c r="AC16" i="7070"/>
  <c r="AD16" i="7070" s="1"/>
  <c r="AE16" i="7070" s="1"/>
  <c r="AF16" i="7070" s="1"/>
  <c r="AG16" i="7070" s="1"/>
  <c r="AH16" i="7070" s="1"/>
  <c r="AI16" i="7070" s="1"/>
  <c r="AJ16" i="7070" s="1"/>
  <c r="AK16" i="7070" s="1"/>
  <c r="AL16" i="7070" s="1"/>
  <c r="AM16" i="7070" s="1"/>
  <c r="AB58" i="7070"/>
  <c r="AC58" i="7070" s="1"/>
  <c r="AD58" i="7070" s="1"/>
  <c r="AE58" i="7070" s="1"/>
  <c r="AF58" i="7070" s="1"/>
  <c r="AG58" i="7070" s="1"/>
  <c r="AH58" i="7070" s="1"/>
  <c r="AI58" i="7070" s="1"/>
  <c r="AJ58" i="7070" s="1"/>
  <c r="AK58" i="7070" s="1"/>
  <c r="AL58" i="7070" s="1"/>
  <c r="AM58" i="7070" s="1"/>
  <c r="AH36" i="7071"/>
  <c r="AI36" i="7071" s="1"/>
  <c r="AJ36" i="7071" s="1"/>
  <c r="AK36" i="7071" s="1"/>
  <c r="AL36" i="7071" s="1"/>
  <c r="AM36" i="7071" s="1"/>
  <c r="AO36" i="7071" s="1"/>
  <c r="AH32" i="7071"/>
  <c r="AI32" i="7071" s="1"/>
  <c r="AJ32" i="7071" s="1"/>
  <c r="AK32" i="7071" s="1"/>
  <c r="AL32" i="7071" s="1"/>
  <c r="AM32" i="7071" s="1"/>
  <c r="AO32" i="7071" s="1"/>
  <c r="AI20" i="7074"/>
  <c r="AJ20" i="7074" s="1"/>
  <c r="AK20" i="7074" s="1"/>
  <c r="AL20" i="7074" s="1"/>
  <c r="AM20" i="7074" s="1"/>
  <c r="AO20" i="7074" s="1"/>
  <c r="AB65" i="7070"/>
  <c r="AC65" i="7070" s="1"/>
  <c r="AD65" i="7070" s="1"/>
  <c r="AE65" i="7070" s="1"/>
  <c r="AF65" i="7070" s="1"/>
  <c r="AG65" i="7070" s="1"/>
  <c r="AH65" i="7070" s="1"/>
  <c r="AI65" i="7070" s="1"/>
  <c r="AJ65" i="7070" s="1"/>
  <c r="AK65" i="7070" s="1"/>
  <c r="AL65" i="7070" s="1"/>
  <c r="AM65" i="7070" s="1"/>
  <c r="AB63" i="7070"/>
  <c r="AC63" i="7070" s="1"/>
  <c r="AD63" i="7070" s="1"/>
  <c r="AE63" i="7070" s="1"/>
  <c r="AF63" i="7070" s="1"/>
  <c r="AG63" i="7070" s="1"/>
  <c r="AH63" i="7070" s="1"/>
  <c r="AI63" i="7070" s="1"/>
  <c r="AJ63" i="7070" s="1"/>
  <c r="AK63" i="7070" s="1"/>
  <c r="AL63" i="7070" s="1"/>
  <c r="AM63" i="7070" s="1"/>
  <c r="X21" i="7078"/>
  <c r="Y21" i="7078" s="1"/>
  <c r="Z21" i="7078" s="1"/>
  <c r="AA21" i="7078" s="1"/>
  <c r="AB21" i="7078" s="1"/>
  <c r="AC21" i="7078" s="1"/>
  <c r="AD21" i="7078" s="1"/>
  <c r="AE21" i="7078" s="1"/>
  <c r="AF21" i="7078" s="1"/>
  <c r="AG21" i="7078" s="1"/>
  <c r="AH21" i="7078" s="1"/>
  <c r="AI21" i="7078" s="1"/>
  <c r="AJ21" i="7078" s="1"/>
  <c r="AK21" i="7078" s="1"/>
  <c r="AL21" i="7078" s="1"/>
  <c r="AM21" i="7078" s="1"/>
  <c r="H39" i="7074"/>
  <c r="I39" i="7074" s="1"/>
  <c r="J39" i="7074" s="1"/>
  <c r="K39" i="7074" s="1"/>
  <c r="L39" i="7074" s="1"/>
  <c r="M39" i="7074" s="1"/>
  <c r="N39" i="7074" s="1"/>
  <c r="O39" i="7074" s="1"/>
  <c r="P39" i="7074" s="1"/>
  <c r="Q39" i="7074" s="1"/>
  <c r="R39" i="7074" s="1"/>
  <c r="S39" i="7074" s="1"/>
  <c r="T39" i="7074" s="1"/>
  <c r="U39" i="7074" s="1"/>
  <c r="V39" i="7074" s="1"/>
  <c r="W39" i="7074" s="1"/>
  <c r="X39" i="7074" s="1"/>
  <c r="Y39" i="7074" s="1"/>
  <c r="Z39" i="7074" s="1"/>
  <c r="AA39" i="7074" s="1"/>
  <c r="AB39" i="7074" s="1"/>
  <c r="AC39" i="7074" s="1"/>
  <c r="AD39" i="7074" s="1"/>
  <c r="AE39" i="7074" s="1"/>
  <c r="AF39" i="7074" s="1"/>
  <c r="AG39" i="7074" s="1"/>
  <c r="AH39" i="7074" s="1"/>
  <c r="AI39" i="7074" s="1"/>
  <c r="AJ39" i="7074" s="1"/>
  <c r="AK39" i="7074" s="1"/>
  <c r="AL39" i="7074" s="1"/>
  <c r="AM39" i="7074" s="1"/>
  <c r="AO39" i="7074" s="1"/>
  <c r="AO50" i="7066"/>
  <c r="AB70" i="7070"/>
  <c r="AC70" i="7070" s="1"/>
  <c r="AD70" i="7070" s="1"/>
  <c r="AE70" i="7070" s="1"/>
  <c r="AF70" i="7070" s="1"/>
  <c r="AG70" i="7070" s="1"/>
  <c r="AH70" i="7070" s="1"/>
  <c r="AI70" i="7070" s="1"/>
  <c r="AJ70" i="7070" s="1"/>
  <c r="AK70" i="7070" s="1"/>
  <c r="AL70" i="7070" s="1"/>
  <c r="AM70" i="7070" s="1"/>
  <c r="AB67" i="7070"/>
  <c r="AC67" i="7070" s="1"/>
  <c r="AD67" i="7070" s="1"/>
  <c r="AE67" i="7070" s="1"/>
  <c r="AF67" i="7070" s="1"/>
  <c r="AG67" i="7070" s="1"/>
  <c r="AH67" i="7070" s="1"/>
  <c r="AI67" i="7070" s="1"/>
  <c r="AJ67" i="7070" s="1"/>
  <c r="AK67" i="7070" s="1"/>
  <c r="AL67" i="7070" s="1"/>
  <c r="AM67" i="7070" s="1"/>
  <c r="U26" i="7059"/>
  <c r="AI30" i="7074"/>
  <c r="AJ30" i="7074" s="1"/>
  <c r="AK30" i="7074" s="1"/>
  <c r="AL30" i="7074" s="1"/>
  <c r="AM30" i="7074" s="1"/>
  <c r="AO30" i="7074" s="1"/>
  <c r="K36" i="7062" l="1"/>
  <c r="AC58" i="7061"/>
  <c r="AG14" i="7062"/>
  <c r="AD57" i="7061"/>
  <c r="AK49" i="7059"/>
  <c r="AB19" i="7062"/>
  <c r="AL8" i="7059"/>
  <c r="AM8" i="7059" s="1"/>
  <c r="AO8" i="7059" s="1"/>
  <c r="L35" i="7062"/>
  <c r="AJ50" i="7059"/>
  <c r="AK50" i="7061"/>
  <c r="AD17" i="7062"/>
  <c r="AJ12" i="7062"/>
  <c r="AL7" i="7059"/>
  <c r="AM7" i="7059" s="1"/>
  <c r="AO7" i="7059" s="1"/>
  <c r="L34" i="7062"/>
  <c r="AI51" i="7059"/>
  <c r="AI52" i="7060"/>
  <c r="K37" i="7060"/>
  <c r="M74" i="7060"/>
  <c r="AJ52" i="7061"/>
  <c r="AB58" i="7059"/>
  <c r="AJ10" i="7059"/>
  <c r="AF56" i="7061"/>
  <c r="AK9" i="7059"/>
  <c r="AL11" i="7062"/>
  <c r="AM11" i="7062" s="1"/>
  <c r="AA21" i="7060"/>
  <c r="AL49" i="7060"/>
  <c r="AM49" i="7060" s="1"/>
  <c r="AO49" i="7060" s="1"/>
  <c r="K36" i="7060"/>
  <c r="Y22" i="7061"/>
  <c r="P72" i="7060"/>
  <c r="AF16" i="7060"/>
  <c r="R29" i="7060"/>
  <c r="AH53" i="7060"/>
  <c r="V25" i="7062"/>
  <c r="G80" i="7060"/>
  <c r="AM82" i="7078"/>
  <c r="O33" i="7059"/>
  <c r="AF55" i="7061"/>
  <c r="P30" i="7059"/>
  <c r="W66" i="7060"/>
  <c r="K39" i="7060"/>
  <c r="N73" i="7060"/>
  <c r="L40" i="7060"/>
  <c r="W24" i="7060"/>
  <c r="L75" i="7060"/>
  <c r="Z24" i="7061"/>
  <c r="X27" i="7060"/>
  <c r="S68" i="7061"/>
  <c r="O32" i="7059"/>
  <c r="AH15" i="7060"/>
  <c r="Z23" i="7061"/>
  <c r="Z22" i="7060"/>
  <c r="AL9" i="7062"/>
  <c r="AM9" i="7062" s="1"/>
  <c r="AK15" i="7062"/>
  <c r="AJ14" i="7060"/>
  <c r="M34" i="7059"/>
  <c r="AF18" i="7062"/>
  <c r="AA20" i="7060"/>
  <c r="AJ13" i="7060"/>
  <c r="AH53" i="7061"/>
  <c r="AO82" i="7066"/>
  <c r="AF17" i="7060"/>
  <c r="P71" i="7060"/>
  <c r="AI53" i="7059"/>
  <c r="V28" i="7060"/>
  <c r="V65" i="7060"/>
  <c r="I38" i="7060"/>
  <c r="O31" i="7059"/>
  <c r="X24" i="7062"/>
  <c r="R28" i="7061"/>
  <c r="R70" i="7060"/>
  <c r="Q33" i="7060"/>
  <c r="AH51" i="7062"/>
  <c r="K76" i="7062"/>
  <c r="I77" i="7062"/>
  <c r="AL82" i="7072"/>
  <c r="AB19" i="7061"/>
  <c r="M73" i="7061"/>
  <c r="AO16" i="7064"/>
  <c r="AO42" i="7064" s="1"/>
  <c r="AM42" i="7064"/>
  <c r="AL82" i="7078"/>
  <c r="P31" i="7060"/>
  <c r="AM82" i="7077"/>
  <c r="R67" i="7060"/>
  <c r="R30" i="7060"/>
  <c r="S28" i="7062"/>
  <c r="AM9" i="7074"/>
  <c r="AL42" i="7074"/>
  <c r="Y23" i="7062"/>
  <c r="AH54" i="7061"/>
  <c r="AM12" i="7069"/>
  <c r="AM42" i="7069" s="1"/>
  <c r="AL42" i="7069"/>
  <c r="AE16" i="7059"/>
  <c r="V64" i="7059"/>
  <c r="S27" i="7062"/>
  <c r="J36" i="7061"/>
  <c r="AL42" i="7073"/>
  <c r="AL50" i="7060"/>
  <c r="AL49" i="7061"/>
  <c r="Q69" i="7061"/>
  <c r="U65" i="7061"/>
  <c r="J76" i="7061"/>
  <c r="N34" i="7060"/>
  <c r="AO10" i="7072"/>
  <c r="AO42" i="7072" s="1"/>
  <c r="AM42" i="7072"/>
  <c r="AM82" i="7070"/>
  <c r="AG56" i="7060"/>
  <c r="M37" i="7062"/>
  <c r="AO62" i="7065"/>
  <c r="AO82" i="7065" s="1"/>
  <c r="AO84" i="7065" s="1"/>
  <c r="AM82" i="7065"/>
  <c r="AH11" i="7059"/>
  <c r="J36" i="7059"/>
  <c r="AE57" i="7059"/>
  <c r="AE54" i="7059"/>
  <c r="X62" i="7062"/>
  <c r="AB20" i="7061"/>
  <c r="Y64" i="7060"/>
  <c r="Y60" i="7060"/>
  <c r="AO8" i="7071"/>
  <c r="AO42" i="7071" s="1"/>
  <c r="AM42" i="7071"/>
  <c r="AB19" i="7060"/>
  <c r="AF14" i="7059"/>
  <c r="V24" i="7059"/>
  <c r="Z60" i="7059"/>
  <c r="E81" i="7059"/>
  <c r="T26" i="7062"/>
  <c r="E41" i="7062"/>
  <c r="G79" i="7062"/>
  <c r="AD58" i="7062"/>
  <c r="AJ50" i="7062"/>
  <c r="O71" i="7062"/>
  <c r="R69" i="7060"/>
  <c r="G79" i="7059"/>
  <c r="P30" i="7061"/>
  <c r="AM82" i="7066"/>
  <c r="R29" i="7059"/>
  <c r="V66" i="7059"/>
  <c r="K75" i="7059"/>
  <c r="X21" i="7062"/>
  <c r="N72" i="7062"/>
  <c r="Q29" i="7061"/>
  <c r="O71" i="7061"/>
  <c r="H77" i="7060"/>
  <c r="AL82" i="7063"/>
  <c r="AO8" i="7073"/>
  <c r="AO42" i="7073" s="1"/>
  <c r="AM42" i="7073"/>
  <c r="AL42" i="7070"/>
  <c r="U26" i="7060"/>
  <c r="I77" i="7059"/>
  <c r="K35" i="7059"/>
  <c r="F39" i="7059"/>
  <c r="AL42" i="7067"/>
  <c r="AF54" i="7062"/>
  <c r="U65" i="7062"/>
  <c r="R69" i="7062"/>
  <c r="K75" i="7062"/>
  <c r="G39" i="7061"/>
  <c r="U64" i="7061"/>
  <c r="K75" i="7061"/>
  <c r="AO47" i="7059"/>
  <c r="AI12" i="7060"/>
  <c r="AF54" i="7060"/>
  <c r="AO48" i="7060"/>
  <c r="AO47" i="7072"/>
  <c r="AO82" i="7072" s="1"/>
  <c r="AM82" i="7072"/>
  <c r="Y62" i="7060"/>
  <c r="AD17" i="7059"/>
  <c r="AO42" i="7063"/>
  <c r="N33" i="7062"/>
  <c r="AB18" i="7061"/>
  <c r="L34" i="7061"/>
  <c r="P70" i="7061"/>
  <c r="W63" i="7061"/>
  <c r="J76" i="7060"/>
  <c r="AM9" i="7061"/>
  <c r="AF55" i="7060"/>
  <c r="AF15" i="7061"/>
  <c r="V25" i="7059"/>
  <c r="P70" i="7059"/>
  <c r="AD57" i="7062"/>
  <c r="G78" i="7059"/>
  <c r="S27" i="7061"/>
  <c r="Y62" i="7061"/>
  <c r="X23" i="7060"/>
  <c r="V66" i="7061"/>
  <c r="V63" i="7059"/>
  <c r="M73" i="7062"/>
  <c r="F80" i="7061"/>
  <c r="H79" i="7060"/>
  <c r="AI11" i="7060"/>
  <c r="F40" i="7059"/>
  <c r="V26" i="7059"/>
  <c r="R28" i="7059"/>
  <c r="Q69" i="7059"/>
  <c r="V65" i="7059"/>
  <c r="AL82" i="7068"/>
  <c r="F39" i="7062"/>
  <c r="Y61" i="7062"/>
  <c r="P70" i="7062"/>
  <c r="U25" i="7061"/>
  <c r="F40" i="7061"/>
  <c r="G79" i="7061"/>
  <c r="Z60" i="7061"/>
  <c r="L74" i="7061"/>
  <c r="AO53" i="7063"/>
  <c r="AO82" i="7063" s="1"/>
  <c r="AM82" i="7063"/>
  <c r="AM42" i="7070"/>
  <c r="AM84" i="7070" s="1"/>
  <c r="M35" i="7060"/>
  <c r="I76" i="7059"/>
  <c r="M73" i="7059"/>
  <c r="AL82" i="7069"/>
  <c r="AM42" i="7067"/>
  <c r="AM84" i="7067" s="1"/>
  <c r="U64" i="7062"/>
  <c r="R68" i="7062"/>
  <c r="K74" i="7062"/>
  <c r="R68" i="7060"/>
  <c r="F80" i="7062"/>
  <c r="K35" i="7061"/>
  <c r="AL42" i="7077"/>
  <c r="AL82" i="7071"/>
  <c r="AB18" i="7060"/>
  <c r="AM47" i="7073"/>
  <c r="AL82" i="7073"/>
  <c r="AO84" i="7066"/>
  <c r="AH13" i="7059"/>
  <c r="AD18" i="7059"/>
  <c r="Z20" i="7059"/>
  <c r="AE55" i="7059"/>
  <c r="O72" i="7059"/>
  <c r="N32" i="7062"/>
  <c r="E81" i="7062"/>
  <c r="X62" i="7059"/>
  <c r="AB17" i="7061"/>
  <c r="Y63" i="7060"/>
  <c r="AG13" i="7061"/>
  <c r="AG58" i="7060"/>
  <c r="G81" i="7060"/>
  <c r="H37" i="7059"/>
  <c r="V23" i="7059"/>
  <c r="H38" i="7062"/>
  <c r="AD56" i="7062"/>
  <c r="T66" i="7062"/>
  <c r="H78" i="7062"/>
  <c r="E41" i="7061"/>
  <c r="Y61" i="7061"/>
  <c r="AG14" i="7061"/>
  <c r="AL42" i="7078"/>
  <c r="AL82" i="7074"/>
  <c r="AD59" i="7062"/>
  <c r="K74" i="7059"/>
  <c r="X22" i="7059"/>
  <c r="AA59" i="7061"/>
  <c r="Y25" i="7060"/>
  <c r="O32" i="7060"/>
  <c r="R27" i="7059"/>
  <c r="Q68" i="7059"/>
  <c r="V67" i="7059"/>
  <c r="N71" i="7059"/>
  <c r="AM82" i="7068"/>
  <c r="AM84" i="7068" s="1"/>
  <c r="Q29" i="7062"/>
  <c r="X22" i="7062"/>
  <c r="F40" i="7062"/>
  <c r="M33" i="7061"/>
  <c r="G78" i="7061"/>
  <c r="H78" i="7060"/>
  <c r="AE16" i="7062"/>
  <c r="T67" i="7061"/>
  <c r="AI52" i="7059"/>
  <c r="Y21" i="7059"/>
  <c r="F41" i="7059"/>
  <c r="AM82" i="7069"/>
  <c r="P30" i="7062"/>
  <c r="AH52" i="7062"/>
  <c r="Z60" i="7062"/>
  <c r="R67" i="7062"/>
  <c r="O31" i="7061"/>
  <c r="AD16" i="7061"/>
  <c r="N72" i="7061"/>
  <c r="E81" i="7061"/>
  <c r="AM42" i="7077"/>
  <c r="AM84" i="7077" s="1"/>
  <c r="AA59" i="7060"/>
  <c r="AD57" i="7060"/>
  <c r="AL42" i="7072"/>
  <c r="AO48" i="7071"/>
  <c r="AO82" i="7071" s="1"/>
  <c r="AM82" i="7071"/>
  <c r="AL82" i="7070"/>
  <c r="AA59" i="7059"/>
  <c r="AH12" i="7059"/>
  <c r="AD15" i="7059"/>
  <c r="Z19" i="7059"/>
  <c r="AE56" i="7059"/>
  <c r="N31" i="7062"/>
  <c r="X61" i="7059"/>
  <c r="H38" i="7061"/>
  <c r="I37" i="7061"/>
  <c r="I77" i="7061"/>
  <c r="Y61" i="7060"/>
  <c r="F41" i="7060"/>
  <c r="AL42" i="7071"/>
  <c r="AL82" i="7066"/>
  <c r="H38" i="7059"/>
  <c r="Z20" i="7062"/>
  <c r="W63" i="7062"/>
  <c r="AD55" i="7062"/>
  <c r="G80" i="7059"/>
  <c r="N32" i="7061"/>
  <c r="T26" i="7061"/>
  <c r="AL82" i="7077"/>
  <c r="AO47" i="7064"/>
  <c r="AO82" i="7064" s="1"/>
  <c r="AM82" i="7064"/>
  <c r="Z21" i="7061"/>
  <c r="AM42" i="7078"/>
  <c r="AM84" i="7078" s="1"/>
  <c r="AI53" i="7062"/>
  <c r="AO47" i="7074"/>
  <c r="AO82" i="7074" s="1"/>
  <c r="AM82" i="7074"/>
  <c r="AE57" i="7061" l="1"/>
  <c r="AD58" i="7061"/>
  <c r="L36" i="7062"/>
  <c r="AH14" i="7062"/>
  <c r="N74" i="7060"/>
  <c r="AJ52" i="7060"/>
  <c r="M34" i="7062"/>
  <c r="AL50" i="7061"/>
  <c r="AM50" i="7061" s="1"/>
  <c r="AK12" i="7062"/>
  <c r="M35" i="7062"/>
  <c r="AC19" i="7062"/>
  <c r="L37" i="7060"/>
  <c r="AJ51" i="7059"/>
  <c r="AE17" i="7062"/>
  <c r="AK50" i="7059"/>
  <c r="AL49" i="7059"/>
  <c r="AM49" i="7059" s="1"/>
  <c r="AO49" i="7059" s="1"/>
  <c r="AL9" i="7059"/>
  <c r="AM9" i="7059" s="1"/>
  <c r="AO9" i="7059" s="1"/>
  <c r="AB21" i="7060"/>
  <c r="AK10" i="7059"/>
  <c r="AC58" i="7059"/>
  <c r="AK52" i="7061"/>
  <c r="AG56" i="7061"/>
  <c r="Q72" i="7060"/>
  <c r="W25" i="7062"/>
  <c r="S29" i="7060"/>
  <c r="L36" i="7060"/>
  <c r="Z22" i="7061"/>
  <c r="H80" i="7060"/>
  <c r="AI53" i="7060"/>
  <c r="AG16" i="7060"/>
  <c r="AO84" i="7063"/>
  <c r="AM84" i="7069"/>
  <c r="P31" i="7059"/>
  <c r="AG17" i="7060"/>
  <c r="AG18" i="7062"/>
  <c r="AA23" i="7061"/>
  <c r="T68" i="7061"/>
  <c r="AA24" i="7061"/>
  <c r="O73" i="7060"/>
  <c r="W65" i="7060"/>
  <c r="AJ53" i="7059"/>
  <c r="AK13" i="7060"/>
  <c r="N34" i="7059"/>
  <c r="AA22" i="7060"/>
  <c r="P32" i="7059"/>
  <c r="Y27" i="7060"/>
  <c r="M75" i="7060"/>
  <c r="P33" i="7059"/>
  <c r="AB20" i="7060"/>
  <c r="AL15" i="7062"/>
  <c r="AM15" i="7062" s="1"/>
  <c r="AI15" i="7060"/>
  <c r="M40" i="7060"/>
  <c r="L39" i="7060"/>
  <c r="Q30" i="7059"/>
  <c r="J38" i="7060"/>
  <c r="W28" i="7060"/>
  <c r="Q71" i="7060"/>
  <c r="AI53" i="7061"/>
  <c r="AK14" i="7060"/>
  <c r="X24" i="7060"/>
  <c r="X66" i="7060"/>
  <c r="AG55" i="7061"/>
  <c r="I78" i="7060"/>
  <c r="I78" i="7062"/>
  <c r="AE15" i="7059"/>
  <c r="AB59" i="7059"/>
  <c r="F81" i="7061"/>
  <c r="S28" i="7059"/>
  <c r="Z62" i="7061"/>
  <c r="K36" i="7059"/>
  <c r="AH56" i="7060"/>
  <c r="K76" i="7061"/>
  <c r="AM50" i="7060"/>
  <c r="W64" i="7059"/>
  <c r="AI51" i="7062"/>
  <c r="R33" i="7060"/>
  <c r="AA21" i="7061"/>
  <c r="U26" i="7061"/>
  <c r="X63" i="7062"/>
  <c r="I38" i="7059"/>
  <c r="Y61" i="7059"/>
  <c r="AF56" i="7059"/>
  <c r="S67" i="7062"/>
  <c r="AI52" i="7062"/>
  <c r="O71" i="7059"/>
  <c r="P32" i="7060"/>
  <c r="AB59" i="7061"/>
  <c r="L74" i="7059"/>
  <c r="F41" i="7061"/>
  <c r="I37" i="7059"/>
  <c r="Z63" i="7060"/>
  <c r="P72" i="7059"/>
  <c r="AI13" i="7059"/>
  <c r="AO47" i="7073"/>
  <c r="AO82" i="7073" s="1"/>
  <c r="AM82" i="7073"/>
  <c r="G80" i="7062"/>
  <c r="L74" i="7062"/>
  <c r="V64" i="7062"/>
  <c r="N73" i="7059"/>
  <c r="J76" i="7059"/>
  <c r="H79" i="7061"/>
  <c r="V25" i="7061"/>
  <c r="R69" i="7059"/>
  <c r="N73" i="7062"/>
  <c r="T27" i="7061"/>
  <c r="AE57" i="7062"/>
  <c r="AG15" i="7061"/>
  <c r="K76" i="7060"/>
  <c r="Q70" i="7061"/>
  <c r="L75" i="7062"/>
  <c r="J77" i="7059"/>
  <c r="I77" i="7060"/>
  <c r="Y21" i="7062"/>
  <c r="W66" i="7059"/>
  <c r="Q30" i="7061"/>
  <c r="S69" i="7060"/>
  <c r="AK50" i="7062"/>
  <c r="H79" i="7062"/>
  <c r="U26" i="7062"/>
  <c r="AA60" i="7059"/>
  <c r="AG14" i="7059"/>
  <c r="Z60" i="7060"/>
  <c r="AI11" i="7059"/>
  <c r="N37" i="7062"/>
  <c r="AO84" i="7072"/>
  <c r="R69" i="7061"/>
  <c r="AF16" i="7059"/>
  <c r="AI54" i="7061"/>
  <c r="J77" i="7062"/>
  <c r="S28" i="7061"/>
  <c r="H80" i="7059"/>
  <c r="U67" i="7061"/>
  <c r="Y22" i="7062"/>
  <c r="AE59" i="7062"/>
  <c r="S68" i="7060"/>
  <c r="W26" i="7059"/>
  <c r="G40" i="7059"/>
  <c r="AC18" i="7061"/>
  <c r="AI12" i="7059"/>
  <c r="O72" i="7061"/>
  <c r="AE16" i="7061"/>
  <c r="AF16" i="7062"/>
  <c r="H78" i="7061"/>
  <c r="G40" i="7062"/>
  <c r="R68" i="7059"/>
  <c r="Z25" i="7060"/>
  <c r="I38" i="7062"/>
  <c r="G39" i="7062"/>
  <c r="I79" i="7060"/>
  <c r="W25" i="7059"/>
  <c r="X63" i="7061"/>
  <c r="O33" i="7062"/>
  <c r="Z62" i="7060"/>
  <c r="AJ12" i="7060"/>
  <c r="L75" i="7061"/>
  <c r="S69" i="7062"/>
  <c r="AG54" i="7062"/>
  <c r="G39" i="7059"/>
  <c r="R29" i="7061"/>
  <c r="H79" i="7059"/>
  <c r="AE58" i="7062"/>
  <c r="F81" i="7059"/>
  <c r="AC20" i="7061"/>
  <c r="AF57" i="7059"/>
  <c r="V65" i="7061"/>
  <c r="AM49" i="7061"/>
  <c r="T27" i="7062"/>
  <c r="AO9" i="7074"/>
  <c r="AO42" i="7074" s="1"/>
  <c r="AO84" i="7074" s="1"/>
  <c r="AM42" i="7074"/>
  <c r="S30" i="7060"/>
  <c r="Q31" i="7060"/>
  <c r="AO84" i="7064"/>
  <c r="AC19" i="7061"/>
  <c r="S70" i="7060"/>
  <c r="Y24" i="7062"/>
  <c r="Z61" i="7060"/>
  <c r="J77" i="7061"/>
  <c r="I38" i="7061"/>
  <c r="AB59" i="7060"/>
  <c r="AA60" i="7062"/>
  <c r="Z21" i="7059"/>
  <c r="N33" i="7061"/>
  <c r="W67" i="7059"/>
  <c r="O32" i="7062"/>
  <c r="AF55" i="7059"/>
  <c r="M74" i="7061"/>
  <c r="Z61" i="7062"/>
  <c r="AE17" i="7059"/>
  <c r="AG54" i="7060"/>
  <c r="V64" i="7061"/>
  <c r="V65" i="7062"/>
  <c r="L35" i="7059"/>
  <c r="V26" i="7060"/>
  <c r="O72" i="7062"/>
  <c r="AC19" i="7060"/>
  <c r="Y62" i="7062"/>
  <c r="O32" i="7061"/>
  <c r="AE55" i="7062"/>
  <c r="J37" i="7061"/>
  <c r="O31" i="7062"/>
  <c r="AJ52" i="7059"/>
  <c r="U66" i="7062"/>
  <c r="AH58" i="7060"/>
  <c r="F81" i="7062"/>
  <c r="AA20" i="7059"/>
  <c r="AA60" i="7061"/>
  <c r="G40" i="7061"/>
  <c r="W66" i="7061"/>
  <c r="AJ53" i="7062"/>
  <c r="AA20" i="7062"/>
  <c r="G41" i="7060"/>
  <c r="AA19" i="7059"/>
  <c r="AE57" i="7060"/>
  <c r="P31" i="7061"/>
  <c r="Q30" i="7062"/>
  <c r="G41" i="7059"/>
  <c r="R29" i="7062"/>
  <c r="S27" i="7059"/>
  <c r="Y22" i="7059"/>
  <c r="AH14" i="7061"/>
  <c r="Z61" i="7061"/>
  <c r="AE56" i="7062"/>
  <c r="W23" i="7059"/>
  <c r="H81" i="7060"/>
  <c r="AH13" i="7061"/>
  <c r="AC17" i="7061"/>
  <c r="Y62" i="7059"/>
  <c r="AE18" i="7059"/>
  <c r="AC18" i="7060"/>
  <c r="L35" i="7061"/>
  <c r="S68" i="7062"/>
  <c r="N35" i="7060"/>
  <c r="Q70" i="7062"/>
  <c r="W65" i="7059"/>
  <c r="AJ11" i="7060"/>
  <c r="G80" i="7061"/>
  <c r="W63" i="7059"/>
  <c r="Y23" i="7060"/>
  <c r="H78" i="7059"/>
  <c r="Q70" i="7059"/>
  <c r="AG55" i="7060"/>
  <c r="M34" i="7061"/>
  <c r="H39" i="7061"/>
  <c r="AO84" i="7073"/>
  <c r="P71" i="7061"/>
  <c r="L75" i="7059"/>
  <c r="S29" i="7059"/>
  <c r="P71" i="7062"/>
  <c r="F41" i="7062"/>
  <c r="W24" i="7059"/>
  <c r="Z64" i="7060"/>
  <c r="AF54" i="7059"/>
  <c r="O34" i="7060"/>
  <c r="K36" i="7061"/>
  <c r="Z23" i="7062"/>
  <c r="T28" i="7062"/>
  <c r="S67" i="7060"/>
  <c r="N73" i="7061"/>
  <c r="L76" i="7062"/>
  <c r="AI14" i="7062" l="1"/>
  <c r="AE58" i="7061"/>
  <c r="M36" i="7062"/>
  <c r="AF57" i="7061"/>
  <c r="AF17" i="7062"/>
  <c r="N35" i="7062"/>
  <c r="AK52" i="7060"/>
  <c r="M37" i="7060"/>
  <c r="AL50" i="7059"/>
  <c r="AM50" i="7059" s="1"/>
  <c r="AO50" i="7059" s="1"/>
  <c r="AK51" i="7059"/>
  <c r="AD19" i="7062"/>
  <c r="AL12" i="7062"/>
  <c r="AM12" i="7062" s="1"/>
  <c r="O74" i="7060"/>
  <c r="N34" i="7062"/>
  <c r="AL10" i="7059"/>
  <c r="AM10" i="7059" s="1"/>
  <c r="AO10" i="7059" s="1"/>
  <c r="AL52" i="7061"/>
  <c r="AM52" i="7061" s="1"/>
  <c r="AD58" i="7059"/>
  <c r="AC21" i="7060"/>
  <c r="AH56" i="7061"/>
  <c r="AA22" i="7061"/>
  <c r="M36" i="7060"/>
  <c r="X25" i="7062"/>
  <c r="AJ53" i="7060"/>
  <c r="T29" i="7060"/>
  <c r="R72" i="7060"/>
  <c r="AH16" i="7060"/>
  <c r="I80" i="7060"/>
  <c r="AH55" i="7061"/>
  <c r="AL14" i="7060"/>
  <c r="AM14" i="7060" s="1"/>
  <c r="AO14" i="7060" s="1"/>
  <c r="R71" i="7060"/>
  <c r="M39" i="7060"/>
  <c r="AJ15" i="7060"/>
  <c r="AK53" i="7059"/>
  <c r="P73" i="7060"/>
  <c r="U68" i="7061"/>
  <c r="AB23" i="7061"/>
  <c r="AH18" i="7062"/>
  <c r="AH17" i="7060"/>
  <c r="Y24" i="7060"/>
  <c r="K38" i="7060"/>
  <c r="Q33" i="7059"/>
  <c r="Q32" i="7059"/>
  <c r="O34" i="7059"/>
  <c r="Q31" i="7059"/>
  <c r="Y66" i="7060"/>
  <c r="AJ53" i="7061"/>
  <c r="X28" i="7060"/>
  <c r="R30" i="7059"/>
  <c r="AC20" i="7060"/>
  <c r="Z27" i="7060"/>
  <c r="AB22" i="7060"/>
  <c r="AL13" i="7060"/>
  <c r="AM13" i="7060" s="1"/>
  <c r="AO13" i="7060" s="1"/>
  <c r="AB24" i="7061"/>
  <c r="N40" i="7060"/>
  <c r="N75" i="7060"/>
  <c r="X65" i="7060"/>
  <c r="U28" i="7062"/>
  <c r="AG54" i="7059"/>
  <c r="Q71" i="7061"/>
  <c r="AH55" i="7060"/>
  <c r="AA23" i="7062"/>
  <c r="P34" i="7060"/>
  <c r="X24" i="7059"/>
  <c r="Q71" i="7062"/>
  <c r="R70" i="7059"/>
  <c r="Z23" i="7060"/>
  <c r="X63" i="7059"/>
  <c r="AK11" i="7060"/>
  <c r="R70" i="7062"/>
  <c r="T68" i="7062"/>
  <c r="AD18" i="7060"/>
  <c r="AI13" i="7061"/>
  <c r="AA61" i="7061"/>
  <c r="S29" i="7062"/>
  <c r="R30" i="7062"/>
  <c r="AF57" i="7060"/>
  <c r="AB19" i="7059"/>
  <c r="AB20" i="7062"/>
  <c r="AI58" i="7060"/>
  <c r="V66" i="7062"/>
  <c r="P31" i="7062"/>
  <c r="K37" i="7061"/>
  <c r="Z62" i="7062"/>
  <c r="W26" i="7060"/>
  <c r="W65" i="7062"/>
  <c r="AA61" i="7062"/>
  <c r="AG55" i="7059"/>
  <c r="AA21" i="7059"/>
  <c r="T70" i="7060"/>
  <c r="T30" i="7060"/>
  <c r="U27" i="7062"/>
  <c r="AG57" i="7059"/>
  <c r="G81" i="7059"/>
  <c r="AH54" i="7062"/>
  <c r="M75" i="7061"/>
  <c r="S68" i="7059"/>
  <c r="AJ12" i="7059"/>
  <c r="X26" i="7059"/>
  <c r="AF59" i="7062"/>
  <c r="T28" i="7061"/>
  <c r="AJ54" i="7061"/>
  <c r="V26" i="7062"/>
  <c r="J77" i="7060"/>
  <c r="M75" i="7062"/>
  <c r="R70" i="7061"/>
  <c r="AH15" i="7061"/>
  <c r="U27" i="7061"/>
  <c r="W25" i="7061"/>
  <c r="K76" i="7059"/>
  <c r="H80" i="7062"/>
  <c r="AJ13" i="7059"/>
  <c r="J37" i="7059"/>
  <c r="AC59" i="7061"/>
  <c r="T67" i="7062"/>
  <c r="Y63" i="7062"/>
  <c r="AJ51" i="7062"/>
  <c r="X64" i="7059"/>
  <c r="T28" i="7059"/>
  <c r="AC59" i="7059"/>
  <c r="AF15" i="7059"/>
  <c r="M75" i="7059"/>
  <c r="I39" i="7061"/>
  <c r="N34" i="7061"/>
  <c r="Z62" i="7059"/>
  <c r="X23" i="7059"/>
  <c r="Z22" i="7059"/>
  <c r="X66" i="7061"/>
  <c r="H40" i="7061"/>
  <c r="AB20" i="7059"/>
  <c r="AF55" i="7062"/>
  <c r="AH54" i="7060"/>
  <c r="X67" i="7059"/>
  <c r="J38" i="7061"/>
  <c r="AA61" i="7060"/>
  <c r="R31" i="7060"/>
  <c r="AF58" i="7062"/>
  <c r="H39" i="7059"/>
  <c r="Y63" i="7061"/>
  <c r="X25" i="7059"/>
  <c r="J79" i="7060"/>
  <c r="H40" i="7062"/>
  <c r="H40" i="7059"/>
  <c r="K77" i="7062"/>
  <c r="S69" i="7061"/>
  <c r="O37" i="7062"/>
  <c r="AH14" i="7059"/>
  <c r="AL50" i="7062"/>
  <c r="R30" i="7061"/>
  <c r="X66" i="7059"/>
  <c r="L76" i="7060"/>
  <c r="O73" i="7062"/>
  <c r="S69" i="7059"/>
  <c r="W64" i="7062"/>
  <c r="P71" i="7059"/>
  <c r="Z61" i="7059"/>
  <c r="AB21" i="7061"/>
  <c r="L76" i="7061"/>
  <c r="L36" i="7059"/>
  <c r="J78" i="7060"/>
  <c r="L36" i="7061"/>
  <c r="I78" i="7059"/>
  <c r="X65" i="7059"/>
  <c r="M35" i="7061"/>
  <c r="AI14" i="7061"/>
  <c r="Q31" i="7061"/>
  <c r="AB60" i="7061"/>
  <c r="AK52" i="7059"/>
  <c r="P32" i="7061"/>
  <c r="P72" i="7062"/>
  <c r="M35" i="7059"/>
  <c r="AF17" i="7059"/>
  <c r="N74" i="7061"/>
  <c r="O33" i="7061"/>
  <c r="AC59" i="7060"/>
  <c r="AD20" i="7061"/>
  <c r="T69" i="7062"/>
  <c r="AK12" i="7060"/>
  <c r="H39" i="7062"/>
  <c r="AA25" i="7060"/>
  <c r="AG16" i="7062"/>
  <c r="P72" i="7061"/>
  <c r="T68" i="7060"/>
  <c r="Z22" i="7062"/>
  <c r="I80" i="7059"/>
  <c r="AG16" i="7059"/>
  <c r="I79" i="7062"/>
  <c r="K77" i="7059"/>
  <c r="AF57" i="7062"/>
  <c r="I79" i="7061"/>
  <c r="O73" i="7059"/>
  <c r="M74" i="7062"/>
  <c r="Q72" i="7059"/>
  <c r="AA63" i="7060"/>
  <c r="M74" i="7059"/>
  <c r="J38" i="7059"/>
  <c r="S33" i="7060"/>
  <c r="AI56" i="7060"/>
  <c r="J78" i="7062"/>
  <c r="O73" i="7061"/>
  <c r="M76" i="7062"/>
  <c r="T67" i="7060"/>
  <c r="AA64" i="7060"/>
  <c r="G41" i="7062"/>
  <c r="T29" i="7059"/>
  <c r="H80" i="7061"/>
  <c r="O35" i="7060"/>
  <c r="AF18" i="7059"/>
  <c r="AD17" i="7061"/>
  <c r="I81" i="7060"/>
  <c r="AF56" i="7062"/>
  <c r="T27" i="7059"/>
  <c r="H41" i="7059"/>
  <c r="H41" i="7060"/>
  <c r="AK53" i="7062"/>
  <c r="G81" i="7062"/>
  <c r="AD19" i="7060"/>
  <c r="W64" i="7061"/>
  <c r="P32" i="7062"/>
  <c r="AB60" i="7062"/>
  <c r="K77" i="7061"/>
  <c r="Z24" i="7062"/>
  <c r="AD19" i="7061"/>
  <c r="W65" i="7061"/>
  <c r="I79" i="7059"/>
  <c r="S29" i="7061"/>
  <c r="AA62" i="7060"/>
  <c r="P33" i="7062"/>
  <c r="J38" i="7062"/>
  <c r="I78" i="7061"/>
  <c r="AF16" i="7061"/>
  <c r="AD18" i="7061"/>
  <c r="V67" i="7061"/>
  <c r="AJ11" i="7059"/>
  <c r="AA60" i="7060"/>
  <c r="AB60" i="7059"/>
  <c r="T69" i="7060"/>
  <c r="Z21" i="7062"/>
  <c r="G41" i="7061"/>
  <c r="Q32" i="7060"/>
  <c r="AJ52" i="7062"/>
  <c r="AG56" i="7059"/>
  <c r="V26" i="7061"/>
  <c r="AO50" i="7060"/>
  <c r="AA62" i="7061"/>
  <c r="G81" i="7061"/>
  <c r="AF58" i="7061" l="1"/>
  <c r="AG57" i="7061"/>
  <c r="N36" i="7062"/>
  <c r="AJ14" i="7062"/>
  <c r="AL51" i="7059"/>
  <c r="AM51" i="7059" s="1"/>
  <c r="AO51" i="7059" s="1"/>
  <c r="N37" i="7060"/>
  <c r="O35" i="7062"/>
  <c r="O34" i="7062"/>
  <c r="AG17" i="7062"/>
  <c r="P74" i="7060"/>
  <c r="AE19" i="7062"/>
  <c r="AL52" i="7060"/>
  <c r="AM52" i="7060" s="1"/>
  <c r="AO52" i="7060" s="1"/>
  <c r="AD21" i="7060"/>
  <c r="AI56" i="7061"/>
  <c r="AE58" i="7059"/>
  <c r="J80" i="7060"/>
  <c r="S72" i="7060"/>
  <c r="AK53" i="7060"/>
  <c r="N36" i="7060"/>
  <c r="AI16" i="7060"/>
  <c r="AB22" i="7061"/>
  <c r="U29" i="7060"/>
  <c r="Y25" i="7062"/>
  <c r="AC22" i="7060"/>
  <c r="S30" i="7059"/>
  <c r="AK53" i="7061"/>
  <c r="Z24" i="7060"/>
  <c r="V68" i="7061"/>
  <c r="N39" i="7060"/>
  <c r="Y65" i="7060"/>
  <c r="R31" i="7059"/>
  <c r="R32" i="7059"/>
  <c r="R33" i="7059"/>
  <c r="AL53" i="7059"/>
  <c r="AM53" i="7059" s="1"/>
  <c r="AO53" i="7059" s="1"/>
  <c r="O40" i="7060"/>
  <c r="AA27" i="7060"/>
  <c r="Y28" i="7060"/>
  <c r="Z66" i="7060"/>
  <c r="P34" i="7059"/>
  <c r="L38" i="7060"/>
  <c r="AC23" i="7061"/>
  <c r="Q73" i="7060"/>
  <c r="S71" i="7060"/>
  <c r="AI55" i="7061"/>
  <c r="AC24" i="7061"/>
  <c r="AI18" i="7062"/>
  <c r="O75" i="7060"/>
  <c r="AD20" i="7060"/>
  <c r="AI17" i="7060"/>
  <c r="AK15" i="7060"/>
  <c r="H81" i="7061"/>
  <c r="W26" i="7061"/>
  <c r="Q33" i="7062"/>
  <c r="N76" i="7062"/>
  <c r="AB62" i="7061"/>
  <c r="AK52" i="7062"/>
  <c r="H41" i="7061"/>
  <c r="AA21" i="7062"/>
  <c r="J78" i="7061"/>
  <c r="X65" i="7061"/>
  <c r="AA24" i="7062"/>
  <c r="AC60" i="7062"/>
  <c r="X64" i="7061"/>
  <c r="I41" i="7060"/>
  <c r="U27" i="7059"/>
  <c r="AG56" i="7062"/>
  <c r="AG18" i="7059"/>
  <c r="AB64" i="7060"/>
  <c r="P73" i="7061"/>
  <c r="AJ56" i="7060"/>
  <c r="T33" i="7060"/>
  <c r="N74" i="7059"/>
  <c r="AG57" i="7062"/>
  <c r="AH16" i="7059"/>
  <c r="Q72" i="7061"/>
  <c r="AD59" i="7060"/>
  <c r="O74" i="7061"/>
  <c r="N35" i="7059"/>
  <c r="Q32" i="7061"/>
  <c r="AL52" i="7059"/>
  <c r="R31" i="7061"/>
  <c r="J78" i="7059"/>
  <c r="AA61" i="7059"/>
  <c r="P73" i="7062"/>
  <c r="Y66" i="7059"/>
  <c r="P37" i="7062"/>
  <c r="L77" i="7062"/>
  <c r="K79" i="7060"/>
  <c r="AB61" i="7060"/>
  <c r="AI54" i="7060"/>
  <c r="AG55" i="7062"/>
  <c r="AA22" i="7059"/>
  <c r="N75" i="7059"/>
  <c r="Y64" i="7059"/>
  <c r="K37" i="7059"/>
  <c r="AK13" i="7059"/>
  <c r="L76" i="7059"/>
  <c r="AK54" i="7061"/>
  <c r="AB21" i="7059"/>
  <c r="AB61" i="7062"/>
  <c r="X26" i="7060"/>
  <c r="L37" i="7061"/>
  <c r="W66" i="7062"/>
  <c r="AG57" i="7060"/>
  <c r="AB61" i="7061"/>
  <c r="AE18" i="7060"/>
  <c r="AB23" i="7062"/>
  <c r="R71" i="7061"/>
  <c r="AH54" i="7059"/>
  <c r="AE19" i="7061"/>
  <c r="AE19" i="7060"/>
  <c r="H81" i="7062"/>
  <c r="P35" i="7060"/>
  <c r="K78" i="7062"/>
  <c r="J79" i="7061"/>
  <c r="J79" i="7062"/>
  <c r="J80" i="7059"/>
  <c r="U68" i="7060"/>
  <c r="AL12" i="7060"/>
  <c r="AM12" i="7060" s="1"/>
  <c r="AO12" i="7060" s="1"/>
  <c r="AC60" i="7061"/>
  <c r="N35" i="7061"/>
  <c r="K78" i="7060"/>
  <c r="M76" i="7061"/>
  <c r="X64" i="7062"/>
  <c r="AM50" i="7062"/>
  <c r="Z63" i="7061"/>
  <c r="AG58" i="7062"/>
  <c r="I40" i="7061"/>
  <c r="O34" i="7061"/>
  <c r="AD59" i="7059"/>
  <c r="Z63" i="7062"/>
  <c r="AD59" i="7061"/>
  <c r="V27" i="7061"/>
  <c r="S70" i="7061"/>
  <c r="K77" i="7060"/>
  <c r="AG59" i="7062"/>
  <c r="AK12" i="7059"/>
  <c r="AI54" i="7062"/>
  <c r="AH57" i="7059"/>
  <c r="U30" i="7060"/>
  <c r="AC20" i="7062"/>
  <c r="T29" i="7062"/>
  <c r="S70" i="7062"/>
  <c r="Y63" i="7059"/>
  <c r="S70" i="7059"/>
  <c r="Y24" i="7059"/>
  <c r="R32" i="7060"/>
  <c r="U69" i="7060"/>
  <c r="AB60" i="7060"/>
  <c r="AB62" i="7060"/>
  <c r="I41" i="7059"/>
  <c r="J81" i="7060"/>
  <c r="AH56" i="7059"/>
  <c r="W67" i="7061"/>
  <c r="AG16" i="7061"/>
  <c r="K38" i="7062"/>
  <c r="J79" i="7059"/>
  <c r="L77" i="7061"/>
  <c r="Q32" i="7062"/>
  <c r="AL53" i="7062"/>
  <c r="AM53" i="7062" s="1"/>
  <c r="AE17" i="7061"/>
  <c r="H41" i="7062"/>
  <c r="U67" i="7060"/>
  <c r="K38" i="7059"/>
  <c r="AB63" i="7060"/>
  <c r="N74" i="7062"/>
  <c r="L77" i="7059"/>
  <c r="AH16" i="7062"/>
  <c r="I39" i="7062"/>
  <c r="P33" i="7061"/>
  <c r="AG17" i="7059"/>
  <c r="AJ14" i="7061"/>
  <c r="Y65" i="7059"/>
  <c r="Q71" i="7059"/>
  <c r="T69" i="7059"/>
  <c r="M76" i="7060"/>
  <c r="S30" i="7061"/>
  <c r="AI14" i="7059"/>
  <c r="T69" i="7061"/>
  <c r="I40" i="7059"/>
  <c r="Y25" i="7059"/>
  <c r="I39" i="7059"/>
  <c r="Y67" i="7059"/>
  <c r="Y23" i="7059"/>
  <c r="U28" i="7059"/>
  <c r="X25" i="7061"/>
  <c r="AI15" i="7061"/>
  <c r="N75" i="7062"/>
  <c r="Y26" i="7059"/>
  <c r="T68" i="7059"/>
  <c r="N75" i="7061"/>
  <c r="V27" i="7062"/>
  <c r="U70" i="7060"/>
  <c r="X65" i="7062"/>
  <c r="AA62" i="7062"/>
  <c r="AJ58" i="7060"/>
  <c r="S30" i="7062"/>
  <c r="AJ13" i="7061"/>
  <c r="AL11" i="7060"/>
  <c r="AA23" i="7060"/>
  <c r="R71" i="7062"/>
  <c r="V28" i="7062"/>
  <c r="AC60" i="7059"/>
  <c r="AK11" i="7059"/>
  <c r="AE18" i="7061"/>
  <c r="T29" i="7061"/>
  <c r="I80" i="7061"/>
  <c r="U29" i="7059"/>
  <c r="R72" i="7059"/>
  <c r="P73" i="7059"/>
  <c r="AA22" i="7062"/>
  <c r="AB25" i="7060"/>
  <c r="U69" i="7062"/>
  <c r="AE20" i="7061"/>
  <c r="Q72" i="7062"/>
  <c r="M36" i="7061"/>
  <c r="M36" i="7059"/>
  <c r="AC21" i="7061"/>
  <c r="I40" i="7062"/>
  <c r="S31" i="7060"/>
  <c r="K38" i="7061"/>
  <c r="AC20" i="7059"/>
  <c r="Y66" i="7061"/>
  <c r="AA62" i="7059"/>
  <c r="J39" i="7061"/>
  <c r="AG15" i="7059"/>
  <c r="AK51" i="7062"/>
  <c r="U67" i="7062"/>
  <c r="I80" i="7062"/>
  <c r="W26" i="7062"/>
  <c r="U28" i="7061"/>
  <c r="H81" i="7059"/>
  <c r="AH55" i="7059"/>
  <c r="Q31" i="7062"/>
  <c r="AC19" i="7059"/>
  <c r="U68" i="7062"/>
  <c r="Q34" i="7060"/>
  <c r="AI55" i="7060"/>
  <c r="AK14" i="7062" l="1"/>
  <c r="AH57" i="7061"/>
  <c r="O36" i="7062"/>
  <c r="AG58" i="7061"/>
  <c r="P34" i="7062"/>
  <c r="Q74" i="7060"/>
  <c r="O37" i="7060"/>
  <c r="AF19" i="7062"/>
  <c r="AH17" i="7062"/>
  <c r="P35" i="7062"/>
  <c r="AJ56" i="7061"/>
  <c r="AE21" i="7060"/>
  <c r="AF58" i="7059"/>
  <c r="AC22" i="7061"/>
  <c r="T72" i="7060"/>
  <c r="V29" i="7060"/>
  <c r="O36" i="7060"/>
  <c r="AJ16" i="7060"/>
  <c r="AL53" i="7060"/>
  <c r="AM53" i="7060" s="1"/>
  <c r="AO53" i="7060" s="1"/>
  <c r="Z25" i="7062"/>
  <c r="K80" i="7060"/>
  <c r="AL15" i="7060"/>
  <c r="AM15" i="7060" s="1"/>
  <c r="AO15" i="7060" s="1"/>
  <c r="AJ55" i="7061"/>
  <c r="R73" i="7060"/>
  <c r="Q34" i="7059"/>
  <c r="S33" i="7059"/>
  <c r="AA24" i="7060"/>
  <c r="T30" i="7059"/>
  <c r="AE20" i="7060"/>
  <c r="AJ18" i="7062"/>
  <c r="M38" i="7060"/>
  <c r="Z28" i="7060"/>
  <c r="S31" i="7059"/>
  <c r="O39" i="7060"/>
  <c r="AJ17" i="7060"/>
  <c r="T71" i="7060"/>
  <c r="AD23" i="7061"/>
  <c r="P40" i="7060"/>
  <c r="Z65" i="7060"/>
  <c r="P75" i="7060"/>
  <c r="AD24" i="7061"/>
  <c r="AA66" i="7060"/>
  <c r="AB27" i="7060"/>
  <c r="S32" i="7059"/>
  <c r="W68" i="7061"/>
  <c r="AL53" i="7061"/>
  <c r="AM53" i="7061" s="1"/>
  <c r="AD22" i="7060"/>
  <c r="AJ55" i="7060"/>
  <c r="AI55" i="7059"/>
  <c r="V28" i="7061"/>
  <c r="AL51" i="7062"/>
  <c r="J40" i="7062"/>
  <c r="R72" i="7062"/>
  <c r="V68" i="7062"/>
  <c r="AD19" i="7059"/>
  <c r="X26" i="7062"/>
  <c r="K39" i="7061"/>
  <c r="Z66" i="7061"/>
  <c r="L38" i="7061"/>
  <c r="N36" i="7059"/>
  <c r="V69" i="7062"/>
  <c r="U29" i="7061"/>
  <c r="W27" i="7062"/>
  <c r="Y25" i="7061"/>
  <c r="V28" i="7059"/>
  <c r="J39" i="7059"/>
  <c r="N76" i="7060"/>
  <c r="R71" i="7059"/>
  <c r="AK14" i="7061"/>
  <c r="AC63" i="7060"/>
  <c r="V67" i="7060"/>
  <c r="M77" i="7061"/>
  <c r="K81" i="7060"/>
  <c r="J41" i="7059"/>
  <c r="AC60" i="7060"/>
  <c r="S32" i="7060"/>
  <c r="AD20" i="7062"/>
  <c r="AI57" i="7059"/>
  <c r="AH59" i="7062"/>
  <c r="AE59" i="7061"/>
  <c r="AH58" i="7062"/>
  <c r="N76" i="7061"/>
  <c r="O35" i="7061"/>
  <c r="V68" i="7060"/>
  <c r="I81" i="7062"/>
  <c r="AF19" i="7061"/>
  <c r="AH57" i="7060"/>
  <c r="AL54" i="7061"/>
  <c r="M76" i="7059"/>
  <c r="L37" i="7059"/>
  <c r="O75" i="7059"/>
  <c r="AH55" i="7062"/>
  <c r="M77" i="7062"/>
  <c r="Z66" i="7059"/>
  <c r="P74" i="7061"/>
  <c r="R72" i="7061"/>
  <c r="O74" i="7059"/>
  <c r="AH56" i="7062"/>
  <c r="J41" i="7060"/>
  <c r="Y65" i="7061"/>
  <c r="AB21" i="7062"/>
  <c r="O76" i="7062"/>
  <c r="AM11" i="7060"/>
  <c r="O75" i="7061"/>
  <c r="Z23" i="7059"/>
  <c r="Z67" i="7059"/>
  <c r="U69" i="7061"/>
  <c r="U69" i="7059"/>
  <c r="L38" i="7059"/>
  <c r="R32" i="7062"/>
  <c r="K79" i="7059"/>
  <c r="X67" i="7061"/>
  <c r="T70" i="7059"/>
  <c r="T70" i="7062"/>
  <c r="T70" i="7061"/>
  <c r="AE59" i="7059"/>
  <c r="K79" i="7062"/>
  <c r="S71" i="7061"/>
  <c r="AF18" i="7060"/>
  <c r="M37" i="7061"/>
  <c r="AC61" i="7062"/>
  <c r="L79" i="7060"/>
  <c r="AB61" i="7059"/>
  <c r="S31" i="7061"/>
  <c r="R32" i="7061"/>
  <c r="AK56" i="7060"/>
  <c r="AC64" i="7060"/>
  <c r="AD60" i="7062"/>
  <c r="AL52" i="7062"/>
  <c r="AM52" i="7062" s="1"/>
  <c r="I81" i="7059"/>
  <c r="J80" i="7062"/>
  <c r="V67" i="7062"/>
  <c r="AH15" i="7059"/>
  <c r="AB62" i="7059"/>
  <c r="AD20" i="7059"/>
  <c r="T31" i="7060"/>
  <c r="J80" i="7061"/>
  <c r="AL11" i="7059"/>
  <c r="AB62" i="7062"/>
  <c r="AD21" i="7061"/>
  <c r="N36" i="7061"/>
  <c r="AF20" i="7061"/>
  <c r="AB22" i="7062"/>
  <c r="S72" i="7059"/>
  <c r="W28" i="7062"/>
  <c r="S71" i="7062"/>
  <c r="T30" i="7062"/>
  <c r="V70" i="7060"/>
  <c r="Z26" i="7059"/>
  <c r="AJ15" i="7061"/>
  <c r="Z25" i="7059"/>
  <c r="T30" i="7061"/>
  <c r="Z65" i="7059"/>
  <c r="Q33" i="7061"/>
  <c r="AI16" i="7062"/>
  <c r="O74" i="7062"/>
  <c r="I41" i="7062"/>
  <c r="AF17" i="7061"/>
  <c r="L38" i="7062"/>
  <c r="AC62" i="7060"/>
  <c r="Z24" i="7059"/>
  <c r="V30" i="7060"/>
  <c r="AJ54" i="7062"/>
  <c r="L77" i="7060"/>
  <c r="W27" i="7061"/>
  <c r="AA63" i="7062"/>
  <c r="AA63" i="7061"/>
  <c r="Y64" i="7062"/>
  <c r="AD60" i="7061"/>
  <c r="AI54" i="7059"/>
  <c r="AC61" i="7061"/>
  <c r="X66" i="7062"/>
  <c r="AL13" i="7059"/>
  <c r="AM13" i="7059" s="1"/>
  <c r="AO13" i="7059" s="1"/>
  <c r="AC61" i="7060"/>
  <c r="Q73" i="7062"/>
  <c r="O35" i="7059"/>
  <c r="AE59" i="7060"/>
  <c r="AI16" i="7059"/>
  <c r="AH57" i="7062"/>
  <c r="AH18" i="7059"/>
  <c r="V27" i="7059"/>
  <c r="I41" i="7061"/>
  <c r="AC62" i="7061"/>
  <c r="R33" i="7062"/>
  <c r="X26" i="7061"/>
  <c r="I81" i="7061"/>
  <c r="R34" i="7060"/>
  <c r="R31" i="7062"/>
  <c r="AC25" i="7060"/>
  <c r="Q73" i="7059"/>
  <c r="V29" i="7059"/>
  <c r="AF18" i="7061"/>
  <c r="AD60" i="7059"/>
  <c r="AB23" i="7060"/>
  <c r="AK13" i="7061"/>
  <c r="AK58" i="7060"/>
  <c r="Y65" i="7062"/>
  <c r="U68" i="7059"/>
  <c r="O75" i="7062"/>
  <c r="J40" i="7059"/>
  <c r="AJ14" i="7059"/>
  <c r="AH17" i="7059"/>
  <c r="J39" i="7062"/>
  <c r="M77" i="7059"/>
  <c r="AH16" i="7061"/>
  <c r="AI56" i="7059"/>
  <c r="V69" i="7060"/>
  <c r="Z63" i="7059"/>
  <c r="U29" i="7062"/>
  <c r="AL12" i="7059"/>
  <c r="AM12" i="7059" s="1"/>
  <c r="AO12" i="7059" s="1"/>
  <c r="P34" i="7061"/>
  <c r="J40" i="7061"/>
  <c r="L78" i="7060"/>
  <c r="K80" i="7059"/>
  <c r="K79" i="7061"/>
  <c r="L78" i="7062"/>
  <c r="Q35" i="7060"/>
  <c r="AF19" i="7060"/>
  <c r="AC23" i="7062"/>
  <c r="Y26" i="7060"/>
  <c r="AC21" i="7059"/>
  <c r="Z64" i="7059"/>
  <c r="AB22" i="7059"/>
  <c r="AJ54" i="7060"/>
  <c r="Q37" i="7062"/>
  <c r="K78" i="7059"/>
  <c r="AM52" i="7059"/>
  <c r="U33" i="7060"/>
  <c r="Q73" i="7061"/>
  <c r="Y64" i="7061"/>
  <c r="AB24" i="7062"/>
  <c r="K78" i="7061"/>
  <c r="AH58" i="7061" l="1"/>
  <c r="AI57" i="7061"/>
  <c r="P36" i="7062"/>
  <c r="AL14" i="7062"/>
  <c r="AM14" i="7062" s="1"/>
  <c r="Q35" i="7062"/>
  <c r="AG19" i="7062"/>
  <c r="R74" i="7060"/>
  <c r="P37" i="7060"/>
  <c r="AI17" i="7062"/>
  <c r="Q34" i="7062"/>
  <c r="AF21" i="7060"/>
  <c r="AK56" i="7061"/>
  <c r="AG58" i="7059"/>
  <c r="U72" i="7060"/>
  <c r="AA25" i="7062"/>
  <c r="AK16" i="7060"/>
  <c r="P36" i="7060"/>
  <c r="AD22" i="7061"/>
  <c r="L80" i="7060"/>
  <c r="W29" i="7060"/>
  <c r="T33" i="7059"/>
  <c r="AB66" i="7060"/>
  <c r="AE24" i="7061"/>
  <c r="AE23" i="7061"/>
  <c r="AF20" i="7060"/>
  <c r="U30" i="7059"/>
  <c r="AE22" i="7060"/>
  <c r="X68" i="7061"/>
  <c r="T32" i="7059"/>
  <c r="AK17" i="7060"/>
  <c r="N38" i="7060"/>
  <c r="AK55" i="7061"/>
  <c r="AC27" i="7060"/>
  <c r="U71" i="7060"/>
  <c r="P39" i="7060"/>
  <c r="AA28" i="7060"/>
  <c r="AB24" i="7060"/>
  <c r="S73" i="7060"/>
  <c r="AA65" i="7060"/>
  <c r="R34" i="7059"/>
  <c r="Q75" i="7060"/>
  <c r="Q40" i="7060"/>
  <c r="T31" i="7059"/>
  <c r="AK18" i="7062"/>
  <c r="AD23" i="7062"/>
  <c r="AA64" i="7059"/>
  <c r="Q34" i="7061"/>
  <c r="V29" i="7062"/>
  <c r="AJ56" i="7059"/>
  <c r="AI16" i="7061"/>
  <c r="R37" i="7062"/>
  <c r="Z26" i="7060"/>
  <c r="L80" i="7059"/>
  <c r="K40" i="7061"/>
  <c r="AC24" i="7062"/>
  <c r="R73" i="7061"/>
  <c r="AO52" i="7059"/>
  <c r="AC22" i="7059"/>
  <c r="AG19" i="7060"/>
  <c r="M78" i="7062"/>
  <c r="AA63" i="7059"/>
  <c r="P75" i="7062"/>
  <c r="AL13" i="7061"/>
  <c r="AE60" i="7059"/>
  <c r="AD62" i="7061"/>
  <c r="AI18" i="7059"/>
  <c r="P35" i="7059"/>
  <c r="AD61" i="7061"/>
  <c r="AE60" i="7061"/>
  <c r="AB63" i="7061"/>
  <c r="X27" i="7061"/>
  <c r="AA24" i="7059"/>
  <c r="M38" i="7062"/>
  <c r="J41" i="7062"/>
  <c r="AJ16" i="7062"/>
  <c r="U30" i="7061"/>
  <c r="X28" i="7062"/>
  <c r="AE21" i="7061"/>
  <c r="U31" i="7060"/>
  <c r="AC62" i="7059"/>
  <c r="W67" i="7062"/>
  <c r="J81" i="7059"/>
  <c r="AL56" i="7060"/>
  <c r="AM56" i="7060" s="1"/>
  <c r="AO56" i="7060" s="1"/>
  <c r="S32" i="7061"/>
  <c r="L79" i="7062"/>
  <c r="U70" i="7062"/>
  <c r="Y67" i="7061"/>
  <c r="V69" i="7059"/>
  <c r="AA67" i="7059"/>
  <c r="P75" i="7061"/>
  <c r="Q74" i="7061"/>
  <c r="N77" i="7062"/>
  <c r="N76" i="7059"/>
  <c r="J81" i="7062"/>
  <c r="P35" i="7061"/>
  <c r="AI59" i="7062"/>
  <c r="T32" i="7060"/>
  <c r="N77" i="7061"/>
  <c r="AL14" i="7061"/>
  <c r="AM14" i="7061" s="1"/>
  <c r="Z25" i="7061"/>
  <c r="W69" i="7062"/>
  <c r="O36" i="7059"/>
  <c r="AA66" i="7061"/>
  <c r="K40" i="7062"/>
  <c r="AJ55" i="7059"/>
  <c r="Z64" i="7061"/>
  <c r="V33" i="7060"/>
  <c r="AK54" i="7060"/>
  <c r="AD21" i="7059"/>
  <c r="W69" i="7060"/>
  <c r="AI17" i="7059"/>
  <c r="V68" i="7059"/>
  <c r="AG18" i="7061"/>
  <c r="R73" i="7059"/>
  <c r="S31" i="7062"/>
  <c r="S33" i="7062"/>
  <c r="J41" i="7061"/>
  <c r="W27" i="7059"/>
  <c r="AI57" i="7062"/>
  <c r="AF59" i="7060"/>
  <c r="R73" i="7062"/>
  <c r="AJ54" i="7059"/>
  <c r="P74" i="7062"/>
  <c r="R33" i="7061"/>
  <c r="AA65" i="7059"/>
  <c r="AA25" i="7059"/>
  <c r="W70" i="7060"/>
  <c r="T71" i="7062"/>
  <c r="AC22" i="7062"/>
  <c r="O36" i="7061"/>
  <c r="AC62" i="7062"/>
  <c r="AI15" i="7059"/>
  <c r="T31" i="7061"/>
  <c r="M79" i="7060"/>
  <c r="AF59" i="7059"/>
  <c r="S32" i="7062"/>
  <c r="P76" i="7062"/>
  <c r="Z65" i="7061"/>
  <c r="K41" i="7060"/>
  <c r="P74" i="7059"/>
  <c r="P75" i="7059"/>
  <c r="AI57" i="7060"/>
  <c r="W68" i="7060"/>
  <c r="AI58" i="7062"/>
  <c r="AJ57" i="7059"/>
  <c r="K41" i="7059"/>
  <c r="W67" i="7060"/>
  <c r="O76" i="7060"/>
  <c r="Y26" i="7062"/>
  <c r="W68" i="7062"/>
  <c r="M78" i="7060"/>
  <c r="L78" i="7061"/>
  <c r="L78" i="7059"/>
  <c r="R35" i="7060"/>
  <c r="L79" i="7061"/>
  <c r="K40" i="7059"/>
  <c r="AL58" i="7060"/>
  <c r="AM58" i="7060" s="1"/>
  <c r="AO58" i="7060" s="1"/>
  <c r="AC23" i="7060"/>
  <c r="J81" i="7061"/>
  <c r="AD61" i="7060"/>
  <c r="Y66" i="7062"/>
  <c r="Z64" i="7062"/>
  <c r="AB63" i="7062"/>
  <c r="M77" i="7060"/>
  <c r="W30" i="7060"/>
  <c r="AD62" i="7060"/>
  <c r="AG17" i="7061"/>
  <c r="AK15" i="7061"/>
  <c r="AG20" i="7061"/>
  <c r="K80" i="7061"/>
  <c r="AE20" i="7059"/>
  <c r="K80" i="7062"/>
  <c r="AD64" i="7060"/>
  <c r="AD61" i="7062"/>
  <c r="AG18" i="7060"/>
  <c r="U70" i="7061"/>
  <c r="L79" i="7059"/>
  <c r="M38" i="7059"/>
  <c r="V69" i="7061"/>
  <c r="AA23" i="7059"/>
  <c r="AC21" i="7062"/>
  <c r="AI56" i="7062"/>
  <c r="AA66" i="7059"/>
  <c r="AI55" i="7062"/>
  <c r="AG19" i="7061"/>
  <c r="O76" i="7061"/>
  <c r="AF59" i="7061"/>
  <c r="AE20" i="7062"/>
  <c r="L81" i="7060"/>
  <c r="AD63" i="7060"/>
  <c r="K39" i="7059"/>
  <c r="W28" i="7059"/>
  <c r="X27" i="7062"/>
  <c r="M38" i="7061"/>
  <c r="L39" i="7061"/>
  <c r="AE19" i="7059"/>
  <c r="AK55" i="7060"/>
  <c r="N77" i="7059"/>
  <c r="K39" i="7062"/>
  <c r="AK14" i="7059"/>
  <c r="Z65" i="7062"/>
  <c r="W29" i="7059"/>
  <c r="AD25" i="7060"/>
  <c r="S34" i="7060"/>
  <c r="Y26" i="7061"/>
  <c r="AJ16" i="7059"/>
  <c r="AK54" i="7062"/>
  <c r="AA26" i="7059"/>
  <c r="U30" i="7062"/>
  <c r="T72" i="7059"/>
  <c r="AM11" i="7059"/>
  <c r="AE60" i="7062"/>
  <c r="AC61" i="7059"/>
  <c r="N37" i="7061"/>
  <c r="T71" i="7061"/>
  <c r="U70" i="7059"/>
  <c r="AO11" i="7060"/>
  <c r="S72" i="7061"/>
  <c r="M37" i="7059"/>
  <c r="AM54" i="7061"/>
  <c r="AD60" i="7060"/>
  <c r="S71" i="7059"/>
  <c r="V29" i="7061"/>
  <c r="S72" i="7062"/>
  <c r="AM51" i="7062"/>
  <c r="W28" i="7061"/>
  <c r="AJ57" i="7061" l="1"/>
  <c r="Q36" i="7062"/>
  <c r="AI58" i="7061"/>
  <c r="R34" i="7062"/>
  <c r="Q37" i="7060"/>
  <c r="AH19" i="7062"/>
  <c r="AJ17" i="7062"/>
  <c r="S74" i="7060"/>
  <c r="R35" i="7062"/>
  <c r="AL56" i="7061"/>
  <c r="AM56" i="7061" s="1"/>
  <c r="AH58" i="7059"/>
  <c r="AG21" i="7060"/>
  <c r="AB25" i="7062"/>
  <c r="X29" i="7060"/>
  <c r="M80" i="7060"/>
  <c r="Q36" i="7060"/>
  <c r="AE22" i="7061"/>
  <c r="V72" i="7060"/>
  <c r="AL16" i="7060"/>
  <c r="AM16" i="7060" s="1"/>
  <c r="AO16" i="7060" s="1"/>
  <c r="S34" i="7059"/>
  <c r="AC24" i="7060"/>
  <c r="Q39" i="7060"/>
  <c r="U32" i="7059"/>
  <c r="AF22" i="7060"/>
  <c r="AF23" i="7061"/>
  <c r="AC66" i="7060"/>
  <c r="U31" i="7059"/>
  <c r="R75" i="7060"/>
  <c r="T73" i="7060"/>
  <c r="AD27" i="7060"/>
  <c r="AL55" i="7061"/>
  <c r="AM55" i="7061" s="1"/>
  <c r="AG20" i="7060"/>
  <c r="AB28" i="7060"/>
  <c r="V71" i="7060"/>
  <c r="O38" i="7060"/>
  <c r="V30" i="7059"/>
  <c r="AF24" i="7061"/>
  <c r="AL18" i="7062"/>
  <c r="AM18" i="7062" s="1"/>
  <c r="R40" i="7060"/>
  <c r="AB65" i="7060"/>
  <c r="AL17" i="7060"/>
  <c r="AM17" i="7060" s="1"/>
  <c r="AO17" i="7060" s="1"/>
  <c r="Y68" i="7061"/>
  <c r="U33" i="7059"/>
  <c r="X30" i="7060"/>
  <c r="M79" i="7061"/>
  <c r="X67" i="7060"/>
  <c r="AA25" i="7061"/>
  <c r="U32" i="7060"/>
  <c r="AB24" i="7059"/>
  <c r="AF60" i="7059"/>
  <c r="M80" i="7059"/>
  <c r="X28" i="7061"/>
  <c r="T71" i="7059"/>
  <c r="O37" i="7061"/>
  <c r="AF60" i="7062"/>
  <c r="U72" i="7059"/>
  <c r="AB26" i="7059"/>
  <c r="Z26" i="7061"/>
  <c r="L39" i="7062"/>
  <c r="Y27" i="7062"/>
  <c r="AF20" i="7062"/>
  <c r="AJ55" i="7062"/>
  <c r="AJ56" i="7062"/>
  <c r="AB23" i="7059"/>
  <c r="AE64" i="7060"/>
  <c r="AF20" i="7059"/>
  <c r="AH20" i="7061"/>
  <c r="AE62" i="7060"/>
  <c r="AA64" i="7062"/>
  <c r="AE61" i="7060"/>
  <c r="AD23" i="7060"/>
  <c r="L40" i="7059"/>
  <c r="S35" i="7060"/>
  <c r="X68" i="7062"/>
  <c r="P76" i="7060"/>
  <c r="L41" i="7059"/>
  <c r="AJ58" i="7062"/>
  <c r="AJ57" i="7060"/>
  <c r="AA65" i="7061"/>
  <c r="N79" i="7060"/>
  <c r="P36" i="7061"/>
  <c r="X70" i="7060"/>
  <c r="AB65" i="7059"/>
  <c r="S73" i="7062"/>
  <c r="T31" i="7062"/>
  <c r="AH18" i="7061"/>
  <c r="AE21" i="7059"/>
  <c r="AK55" i="7059"/>
  <c r="L40" i="7062"/>
  <c r="AJ59" i="7062"/>
  <c r="K81" i="7062"/>
  <c r="O77" i="7062"/>
  <c r="AB67" i="7059"/>
  <c r="M79" i="7062"/>
  <c r="K81" i="7059"/>
  <c r="AD62" i="7059"/>
  <c r="Y27" i="7061"/>
  <c r="AE62" i="7061"/>
  <c r="AM13" i="7061"/>
  <c r="AB63" i="7059"/>
  <c r="AH19" i="7060"/>
  <c r="L40" i="7061"/>
  <c r="AJ16" i="7061"/>
  <c r="AB64" i="7059"/>
  <c r="W29" i="7061"/>
  <c r="AO11" i="7059"/>
  <c r="X29" i="7059"/>
  <c r="AE63" i="7060"/>
  <c r="M81" i="7060"/>
  <c r="P76" i="7061"/>
  <c r="AH19" i="7061"/>
  <c r="W69" i="7061"/>
  <c r="Q75" i="7059"/>
  <c r="Q76" i="7062"/>
  <c r="AB25" i="7059"/>
  <c r="V31" i="7060"/>
  <c r="K41" i="7062"/>
  <c r="T72" i="7062"/>
  <c r="AE25" i="7060"/>
  <c r="AA65" i="7062"/>
  <c r="L39" i="7059"/>
  <c r="N38" i="7059"/>
  <c r="V70" i="7061"/>
  <c r="AH18" i="7060"/>
  <c r="AH17" i="7061"/>
  <c r="N77" i="7060"/>
  <c r="M78" i="7061"/>
  <c r="Q74" i="7059"/>
  <c r="T32" i="7062"/>
  <c r="AD62" i="7062"/>
  <c r="Q74" i="7062"/>
  <c r="AJ57" i="7062"/>
  <c r="K41" i="7061"/>
  <c r="AJ17" i="7059"/>
  <c r="W33" i="7060"/>
  <c r="P36" i="7059"/>
  <c r="O77" i="7061"/>
  <c r="Z67" i="7061"/>
  <c r="T32" i="7061"/>
  <c r="Y28" i="7062"/>
  <c r="AK16" i="7062"/>
  <c r="N38" i="7062"/>
  <c r="AF60" i="7061"/>
  <c r="AJ18" i="7059"/>
  <c r="AD22" i="7059"/>
  <c r="S73" i="7061"/>
  <c r="AA26" i="7060"/>
  <c r="W29" i="7062"/>
  <c r="M39" i="7061"/>
  <c r="AD21" i="7062"/>
  <c r="L41" i="7060"/>
  <c r="S33" i="7061"/>
  <c r="T33" i="7062"/>
  <c r="R74" i="7061"/>
  <c r="Q75" i="7061"/>
  <c r="V70" i="7062"/>
  <c r="N37" i="7059"/>
  <c r="AL54" i="7062"/>
  <c r="O77" i="7059"/>
  <c r="AF19" i="7059"/>
  <c r="N38" i="7061"/>
  <c r="AG59" i="7061"/>
  <c r="AE60" i="7060"/>
  <c r="T72" i="7061"/>
  <c r="V70" i="7059"/>
  <c r="U71" i="7061"/>
  <c r="AD61" i="7059"/>
  <c r="V30" i="7062"/>
  <c r="AK16" i="7059"/>
  <c r="T34" i="7060"/>
  <c r="AL14" i="7059"/>
  <c r="AL55" i="7060"/>
  <c r="AM55" i="7060" s="1"/>
  <c r="AO55" i="7060" s="1"/>
  <c r="X28" i="7059"/>
  <c r="AB66" i="7059"/>
  <c r="M79" i="7059"/>
  <c r="AE61" i="7062"/>
  <c r="L80" i="7062"/>
  <c r="L80" i="7061"/>
  <c r="AL15" i="7061"/>
  <c r="AM15" i="7061" s="1"/>
  <c r="AC63" i="7062"/>
  <c r="Z66" i="7062"/>
  <c r="K81" i="7061"/>
  <c r="M78" i="7059"/>
  <c r="N78" i="7060"/>
  <c r="Z26" i="7062"/>
  <c r="AK57" i="7059"/>
  <c r="X68" i="7060"/>
  <c r="AG59" i="7059"/>
  <c r="U31" i="7061"/>
  <c r="AJ15" i="7059"/>
  <c r="AD22" i="7062"/>
  <c r="U71" i="7062"/>
  <c r="AK54" i="7059"/>
  <c r="AG59" i="7060"/>
  <c r="X27" i="7059"/>
  <c r="S73" i="7059"/>
  <c r="W68" i="7059"/>
  <c r="X69" i="7060"/>
  <c r="AL54" i="7060"/>
  <c r="AA64" i="7061"/>
  <c r="AB66" i="7061"/>
  <c r="X69" i="7062"/>
  <c r="Q35" i="7061"/>
  <c r="O76" i="7059"/>
  <c r="W69" i="7059"/>
  <c r="X67" i="7062"/>
  <c r="AF21" i="7061"/>
  <c r="V30" i="7061"/>
  <c r="AC63" i="7061"/>
  <c r="AE61" i="7061"/>
  <c r="Q35" i="7059"/>
  <c r="Q75" i="7062"/>
  <c r="N78" i="7062"/>
  <c r="AD24" i="7062"/>
  <c r="S37" i="7062"/>
  <c r="AK56" i="7059"/>
  <c r="R34" i="7061"/>
  <c r="AE23" i="7062"/>
  <c r="R36" i="7062" l="1"/>
  <c r="AJ58" i="7061"/>
  <c r="AK57" i="7061"/>
  <c r="S35" i="7062"/>
  <c r="AK17" i="7062"/>
  <c r="R37" i="7060"/>
  <c r="S34" i="7062"/>
  <c r="T74" i="7060"/>
  <c r="AI19" i="7062"/>
  <c r="AI58" i="7059"/>
  <c r="AH21" i="7060"/>
  <c r="W72" i="7060"/>
  <c r="R36" i="7060"/>
  <c r="Y29" i="7060"/>
  <c r="AF22" i="7061"/>
  <c r="N80" i="7060"/>
  <c r="AC25" i="7062"/>
  <c r="W71" i="7060"/>
  <c r="AH20" i="7060"/>
  <c r="S75" i="7060"/>
  <c r="W30" i="7059"/>
  <c r="AE27" i="7060"/>
  <c r="AG23" i="7061"/>
  <c r="V32" i="7059"/>
  <c r="AD24" i="7060"/>
  <c r="Z68" i="7061"/>
  <c r="AC65" i="7060"/>
  <c r="S40" i="7060"/>
  <c r="AG24" i="7061"/>
  <c r="P38" i="7060"/>
  <c r="AC28" i="7060"/>
  <c r="AD66" i="7060"/>
  <c r="R39" i="7060"/>
  <c r="T34" i="7059"/>
  <c r="V33" i="7059"/>
  <c r="U73" i="7060"/>
  <c r="V31" i="7059"/>
  <c r="AG22" i="7060"/>
  <c r="AB64" i="7061"/>
  <c r="AF23" i="7062"/>
  <c r="O78" i="7062"/>
  <c r="AG21" i="7061"/>
  <c r="P76" i="7059"/>
  <c r="Y69" i="7062"/>
  <c r="AM54" i="7060"/>
  <c r="X68" i="7059"/>
  <c r="AL54" i="7059"/>
  <c r="L81" i="7061"/>
  <c r="S34" i="7061"/>
  <c r="T37" i="7062"/>
  <c r="AF61" i="7061"/>
  <c r="Y67" i="7062"/>
  <c r="X69" i="7059"/>
  <c r="R35" i="7061"/>
  <c r="AC66" i="7061"/>
  <c r="Y69" i="7060"/>
  <c r="T73" i="7059"/>
  <c r="V71" i="7062"/>
  <c r="V31" i="7061"/>
  <c r="AA26" i="7062"/>
  <c r="N78" i="7059"/>
  <c r="AA66" i="7062"/>
  <c r="M80" i="7061"/>
  <c r="Y28" i="7059"/>
  <c r="U34" i="7060"/>
  <c r="W30" i="7062"/>
  <c r="U72" i="7061"/>
  <c r="AH59" i="7061"/>
  <c r="AG19" i="7059"/>
  <c r="R75" i="7061"/>
  <c r="AE22" i="7059"/>
  <c r="O38" i="7062"/>
  <c r="AK17" i="7059"/>
  <c r="AE62" i="7062"/>
  <c r="U32" i="7062"/>
  <c r="W70" i="7061"/>
  <c r="U72" i="7062"/>
  <c r="R76" i="7062"/>
  <c r="X69" i="7061"/>
  <c r="M40" i="7062"/>
  <c r="AF21" i="7059"/>
  <c r="U31" i="7062"/>
  <c r="AC65" i="7059"/>
  <c r="O79" i="7060"/>
  <c r="AF61" i="7060"/>
  <c r="AF62" i="7060"/>
  <c r="AG60" i="7062"/>
  <c r="U71" i="7059"/>
  <c r="Y67" i="7060"/>
  <c r="Y30" i="7060"/>
  <c r="AH59" i="7060"/>
  <c r="Y68" i="7060"/>
  <c r="AF61" i="7062"/>
  <c r="AC66" i="7059"/>
  <c r="V71" i="7061"/>
  <c r="AM54" i="7062"/>
  <c r="U33" i="7062"/>
  <c r="M41" i="7060"/>
  <c r="AG60" i="7061"/>
  <c r="AL16" i="7062"/>
  <c r="M39" i="7059"/>
  <c r="AF25" i="7060"/>
  <c r="W31" i="7060"/>
  <c r="Q76" i="7061"/>
  <c r="AF63" i="7060"/>
  <c r="AC64" i="7059"/>
  <c r="M40" i="7061"/>
  <c r="AC63" i="7059"/>
  <c r="Z27" i="7061"/>
  <c r="AE62" i="7059"/>
  <c r="N79" i="7062"/>
  <c r="P77" i="7062"/>
  <c r="AK59" i="7062"/>
  <c r="AK57" i="7060"/>
  <c r="M41" i="7059"/>
  <c r="Y68" i="7062"/>
  <c r="M40" i="7059"/>
  <c r="AG20" i="7059"/>
  <c r="AC23" i="7059"/>
  <c r="AK55" i="7062"/>
  <c r="AG20" i="7062"/>
  <c r="M39" i="7062"/>
  <c r="V72" i="7059"/>
  <c r="N80" i="7059"/>
  <c r="N79" i="7061"/>
  <c r="AL57" i="7059"/>
  <c r="AM57" i="7059" s="1"/>
  <c r="AO57" i="7059" s="1"/>
  <c r="P77" i="7059"/>
  <c r="O37" i="7059"/>
  <c r="T33" i="7061"/>
  <c r="N39" i="7061"/>
  <c r="X29" i="7062"/>
  <c r="T73" i="7061"/>
  <c r="AK18" i="7059"/>
  <c r="U32" i="7061"/>
  <c r="X33" i="7060"/>
  <c r="L41" i="7061"/>
  <c r="R74" i="7062"/>
  <c r="R74" i="7059"/>
  <c r="O77" i="7060"/>
  <c r="AI18" i="7060"/>
  <c r="O38" i="7059"/>
  <c r="AC25" i="7059"/>
  <c r="R75" i="7059"/>
  <c r="AK16" i="7061"/>
  <c r="AF62" i="7061"/>
  <c r="L81" i="7059"/>
  <c r="L81" i="7062"/>
  <c r="Q36" i="7061"/>
  <c r="AB65" i="7061"/>
  <c r="AK58" i="7062"/>
  <c r="AE23" i="7060"/>
  <c r="AK56" i="7062"/>
  <c r="Y28" i="7061"/>
  <c r="AC24" i="7059"/>
  <c r="AB25" i="7061"/>
  <c r="W30" i="7061"/>
  <c r="O78" i="7060"/>
  <c r="AM14" i="7059"/>
  <c r="AL56" i="7059"/>
  <c r="AM56" i="7059" s="1"/>
  <c r="AO56" i="7059" s="1"/>
  <c r="AE24" i="7062"/>
  <c r="R75" i="7062"/>
  <c r="R35" i="7059"/>
  <c r="AD63" i="7061"/>
  <c r="Y27" i="7059"/>
  <c r="AE22" i="7062"/>
  <c r="AK15" i="7059"/>
  <c r="AH59" i="7059"/>
  <c r="AD63" i="7062"/>
  <c r="M80" i="7062"/>
  <c r="N79" i="7059"/>
  <c r="AL16" i="7059"/>
  <c r="AM16" i="7059" s="1"/>
  <c r="AO16" i="7059" s="1"/>
  <c r="AE61" i="7059"/>
  <c r="W70" i="7059"/>
  <c r="AF60" i="7060"/>
  <c r="O38" i="7061"/>
  <c r="W70" i="7062"/>
  <c r="S74" i="7061"/>
  <c r="AE21" i="7062"/>
  <c r="AB26" i="7060"/>
  <c r="Z28" i="7062"/>
  <c r="AA67" i="7061"/>
  <c r="P77" i="7061"/>
  <c r="Q36" i="7059"/>
  <c r="AK57" i="7062"/>
  <c r="N78" i="7061"/>
  <c r="AI17" i="7061"/>
  <c r="AB65" i="7062"/>
  <c r="L41" i="7062"/>
  <c r="AI19" i="7061"/>
  <c r="N81" i="7060"/>
  <c r="Y29" i="7059"/>
  <c r="X29" i="7061"/>
  <c r="AI19" i="7060"/>
  <c r="AC67" i="7059"/>
  <c r="AL55" i="7059"/>
  <c r="AM55" i="7059" s="1"/>
  <c r="AO55" i="7059" s="1"/>
  <c r="AI18" i="7061"/>
  <c r="T73" i="7062"/>
  <c r="Y70" i="7060"/>
  <c r="Q76" i="7060"/>
  <c r="T35" i="7060"/>
  <c r="AB64" i="7062"/>
  <c r="AI20" i="7061"/>
  <c r="AF64" i="7060"/>
  <c r="Z27" i="7062"/>
  <c r="AA26" i="7061"/>
  <c r="AC26" i="7059"/>
  <c r="P37" i="7061"/>
  <c r="AG60" i="7059"/>
  <c r="V32" i="7060"/>
  <c r="AK58" i="7061" l="1"/>
  <c r="S36" i="7062"/>
  <c r="AL57" i="7061"/>
  <c r="AM57" i="7061" s="1"/>
  <c r="AJ19" i="7062"/>
  <c r="T34" i="7062"/>
  <c r="AL17" i="7062"/>
  <c r="AM17" i="7062" s="1"/>
  <c r="U74" i="7060"/>
  <c r="S37" i="7060"/>
  <c r="T35" i="7062"/>
  <c r="AI21" i="7060"/>
  <c r="AJ58" i="7059"/>
  <c r="AD25" i="7062"/>
  <c r="AG22" i="7061"/>
  <c r="S36" i="7060"/>
  <c r="Z29" i="7060"/>
  <c r="X72" i="7060"/>
  <c r="O80" i="7060"/>
  <c r="W31" i="7059"/>
  <c r="W32" i="7059"/>
  <c r="AF27" i="7060"/>
  <c r="AI20" i="7060"/>
  <c r="U34" i="7059"/>
  <c r="AE66" i="7060"/>
  <c r="Q38" i="7060"/>
  <c r="T40" i="7060"/>
  <c r="AA68" i="7061"/>
  <c r="AH22" i="7060"/>
  <c r="V73" i="7060"/>
  <c r="W33" i="7059"/>
  <c r="S39" i="7060"/>
  <c r="AD65" i="7060"/>
  <c r="AE24" i="7060"/>
  <c r="AH23" i="7061"/>
  <c r="T75" i="7060"/>
  <c r="AD28" i="7060"/>
  <c r="AH24" i="7061"/>
  <c r="X30" i="7059"/>
  <c r="X71" i="7060"/>
  <c r="AD26" i="7059"/>
  <c r="O78" i="7061"/>
  <c r="U73" i="7062"/>
  <c r="AL57" i="7062"/>
  <c r="AM57" i="7062" s="1"/>
  <c r="Q77" i="7061"/>
  <c r="AA28" i="7062"/>
  <c r="AF21" i="7062"/>
  <c r="X70" i="7062"/>
  <c r="AG60" i="7060"/>
  <c r="O79" i="7059"/>
  <c r="AE63" i="7062"/>
  <c r="AL15" i="7059"/>
  <c r="Z27" i="7059"/>
  <c r="AL56" i="7062"/>
  <c r="AM56" i="7062" s="1"/>
  <c r="AL58" i="7062"/>
  <c r="AM58" i="7062" s="1"/>
  <c r="R36" i="7061"/>
  <c r="M81" i="7059"/>
  <c r="S75" i="7059"/>
  <c r="P38" i="7059"/>
  <c r="Y33" i="7060"/>
  <c r="Y29" i="7062"/>
  <c r="U33" i="7061"/>
  <c r="O79" i="7061"/>
  <c r="N40" i="7059"/>
  <c r="AL59" i="7062"/>
  <c r="AM59" i="7062" s="1"/>
  <c r="O79" i="7062"/>
  <c r="AG25" i="7060"/>
  <c r="V33" i="7062"/>
  <c r="W71" i="7061"/>
  <c r="Z68" i="7060"/>
  <c r="AH60" i="7062"/>
  <c r="AG61" i="7060"/>
  <c r="X70" i="7061"/>
  <c r="AF62" i="7062"/>
  <c r="P38" i="7062"/>
  <c r="S75" i="7061"/>
  <c r="V72" i="7061"/>
  <c r="V34" i="7060"/>
  <c r="N80" i="7061"/>
  <c r="U73" i="7059"/>
  <c r="AG61" i="7061"/>
  <c r="AM54" i="7059"/>
  <c r="AH21" i="7061"/>
  <c r="AG23" i="7062"/>
  <c r="W32" i="7060"/>
  <c r="AA27" i="7062"/>
  <c r="AJ20" i="7061"/>
  <c r="AJ18" i="7061"/>
  <c r="O81" i="7060"/>
  <c r="M41" i="7062"/>
  <c r="R36" i="7059"/>
  <c r="AB67" i="7061"/>
  <c r="T74" i="7061"/>
  <c r="P38" i="7061"/>
  <c r="AI59" i="7059"/>
  <c r="AF24" i="7062"/>
  <c r="P78" i="7060"/>
  <c r="AC25" i="7061"/>
  <c r="Z28" i="7061"/>
  <c r="AF23" i="7060"/>
  <c r="AC65" i="7061"/>
  <c r="M81" i="7062"/>
  <c r="AG62" i="7061"/>
  <c r="AD25" i="7059"/>
  <c r="AJ18" i="7060"/>
  <c r="O39" i="7061"/>
  <c r="P37" i="7059"/>
  <c r="N39" i="7062"/>
  <c r="AL55" i="7062"/>
  <c r="AH20" i="7059"/>
  <c r="AL57" i="7060"/>
  <c r="Q77" i="7062"/>
  <c r="N40" i="7061"/>
  <c r="X31" i="7060"/>
  <c r="AG61" i="7062"/>
  <c r="Z30" i="7060"/>
  <c r="V71" i="7059"/>
  <c r="P79" i="7060"/>
  <c r="AG21" i="7059"/>
  <c r="S76" i="7062"/>
  <c r="AH19" i="7059"/>
  <c r="AB66" i="7062"/>
  <c r="AB26" i="7062"/>
  <c r="AD66" i="7061"/>
  <c r="Y69" i="7059"/>
  <c r="T34" i="7061"/>
  <c r="AO54" i="7060"/>
  <c r="Q76" i="7059"/>
  <c r="U35" i="7060"/>
  <c r="X70" i="7059"/>
  <c r="AF22" i="7062"/>
  <c r="S35" i="7059"/>
  <c r="AO14" i="7059"/>
  <c r="AL16" i="7061"/>
  <c r="S74" i="7059"/>
  <c r="M41" i="7061"/>
  <c r="V32" i="7061"/>
  <c r="U73" i="7061"/>
  <c r="O80" i="7059"/>
  <c r="W72" i="7059"/>
  <c r="Z68" i="7062"/>
  <c r="AF62" i="7059"/>
  <c r="AD63" i="7059"/>
  <c r="AD64" i="7059"/>
  <c r="AG63" i="7060"/>
  <c r="N39" i="7059"/>
  <c r="AM16" i="7062"/>
  <c r="N41" i="7060"/>
  <c r="AI59" i="7060"/>
  <c r="AG62" i="7060"/>
  <c r="AD65" i="7059"/>
  <c r="AL17" i="7059"/>
  <c r="AM17" i="7059" s="1"/>
  <c r="AO17" i="7059" s="1"/>
  <c r="Z28" i="7059"/>
  <c r="W31" i="7061"/>
  <c r="W71" i="7062"/>
  <c r="AC64" i="7061"/>
  <c r="Z70" i="7060"/>
  <c r="Y29" i="7061"/>
  <c r="N80" i="7062"/>
  <c r="AH60" i="7059"/>
  <c r="Q37" i="7061"/>
  <c r="AB26" i="7061"/>
  <c r="AG64" i="7060"/>
  <c r="AC64" i="7062"/>
  <c r="R76" i="7060"/>
  <c r="AD67" i="7059"/>
  <c r="AJ19" i="7060"/>
  <c r="Z29" i="7059"/>
  <c r="AJ19" i="7061"/>
  <c r="AC65" i="7062"/>
  <c r="AJ17" i="7061"/>
  <c r="AC26" i="7060"/>
  <c r="AF61" i="7059"/>
  <c r="AE63" i="7061"/>
  <c r="S75" i="7062"/>
  <c r="X30" i="7061"/>
  <c r="AD24" i="7059"/>
  <c r="P77" i="7060"/>
  <c r="S74" i="7062"/>
  <c r="AL18" i="7059"/>
  <c r="AM18" i="7059" s="1"/>
  <c r="AO18" i="7059" s="1"/>
  <c r="Q77" i="7059"/>
  <c r="AH20" i="7062"/>
  <c r="AD23" i="7059"/>
  <c r="N41" i="7059"/>
  <c r="AA27" i="7061"/>
  <c r="R76" i="7061"/>
  <c r="AH60" i="7061"/>
  <c r="AD66" i="7059"/>
  <c r="Z67" i="7060"/>
  <c r="V31" i="7062"/>
  <c r="N40" i="7062"/>
  <c r="Y69" i="7061"/>
  <c r="V72" i="7062"/>
  <c r="V32" i="7062"/>
  <c r="AF22" i="7059"/>
  <c r="AI59" i="7061"/>
  <c r="X30" i="7062"/>
  <c r="O78" i="7059"/>
  <c r="Z69" i="7060"/>
  <c r="S35" i="7061"/>
  <c r="Z67" i="7062"/>
  <c r="U37" i="7062"/>
  <c r="M81" i="7061"/>
  <c r="Y68" i="7059"/>
  <c r="Z69" i="7062"/>
  <c r="P78" i="7062"/>
  <c r="T36" i="7062" l="1"/>
  <c r="AL58" i="7061"/>
  <c r="AM58" i="7061" s="1"/>
  <c r="U34" i="7062"/>
  <c r="U35" i="7062"/>
  <c r="V74" i="7060"/>
  <c r="T37" i="7060"/>
  <c r="AK19" i="7062"/>
  <c r="AK58" i="7059"/>
  <c r="AJ21" i="7060"/>
  <c r="P80" i="7060"/>
  <c r="AA29" i="7060"/>
  <c r="AH22" i="7061"/>
  <c r="Y72" i="7060"/>
  <c r="T36" i="7060"/>
  <c r="AE25" i="7062"/>
  <c r="AE28" i="7060"/>
  <c r="AF24" i="7060"/>
  <c r="AB68" i="7061"/>
  <c r="V34" i="7059"/>
  <c r="X32" i="7059"/>
  <c r="Y30" i="7059"/>
  <c r="U75" i="7060"/>
  <c r="T39" i="7060"/>
  <c r="W73" i="7060"/>
  <c r="R38" i="7060"/>
  <c r="AI23" i="7061"/>
  <c r="AE65" i="7060"/>
  <c r="AJ20" i="7060"/>
  <c r="Y71" i="7060"/>
  <c r="AI24" i="7061"/>
  <c r="X33" i="7059"/>
  <c r="AI22" i="7060"/>
  <c r="U40" i="7060"/>
  <c r="AF66" i="7060"/>
  <c r="AG27" i="7060"/>
  <c r="X31" i="7059"/>
  <c r="AA69" i="7062"/>
  <c r="Q78" i="7062"/>
  <c r="AI60" i="7061"/>
  <c r="AI20" i="7062"/>
  <c r="T74" i="7062"/>
  <c r="AE24" i="7059"/>
  <c r="AD64" i="7062"/>
  <c r="AC26" i="7061"/>
  <c r="AI60" i="7059"/>
  <c r="X71" i="7062"/>
  <c r="AJ59" i="7060"/>
  <c r="O41" i="7060"/>
  <c r="O39" i="7059"/>
  <c r="AE64" i="7059"/>
  <c r="X72" i="7059"/>
  <c r="V73" i="7061"/>
  <c r="T74" i="7059"/>
  <c r="Z69" i="7059"/>
  <c r="AC66" i="7062"/>
  <c r="T76" i="7062"/>
  <c r="Q79" i="7060"/>
  <c r="Y31" i="7060"/>
  <c r="R77" i="7062"/>
  <c r="Q37" i="7059"/>
  <c r="AK18" i="7060"/>
  <c r="AD65" i="7061"/>
  <c r="AG24" i="7062"/>
  <c r="Q38" i="7061"/>
  <c r="N41" i="7062"/>
  <c r="AI21" i="7061"/>
  <c r="Y70" i="7061"/>
  <c r="O40" i="7059"/>
  <c r="AM15" i="7059"/>
  <c r="P78" i="7061"/>
  <c r="N81" i="7061"/>
  <c r="Y30" i="7062"/>
  <c r="Z68" i="7059"/>
  <c r="T35" i="7061"/>
  <c r="Z69" i="7061"/>
  <c r="W31" i="7062"/>
  <c r="AE66" i="7059"/>
  <c r="AB27" i="7061"/>
  <c r="AE23" i="7059"/>
  <c r="Y30" i="7061"/>
  <c r="AG61" i="7059"/>
  <c r="AK19" i="7060"/>
  <c r="S76" i="7060"/>
  <c r="R37" i="7061"/>
  <c r="AD64" i="7061"/>
  <c r="X31" i="7061"/>
  <c r="AA28" i="7059"/>
  <c r="AH62" i="7060"/>
  <c r="AG62" i="7059"/>
  <c r="T35" i="7059"/>
  <c r="AG22" i="7062"/>
  <c r="V35" i="7060"/>
  <c r="AA30" i="7060"/>
  <c r="AI20" i="7059"/>
  <c r="O39" i="7062"/>
  <c r="AH62" i="7061"/>
  <c r="AD25" i="7061"/>
  <c r="AC67" i="7061"/>
  <c r="AK20" i="7061"/>
  <c r="X32" i="7060"/>
  <c r="AH61" i="7061"/>
  <c r="O80" i="7061"/>
  <c r="W72" i="7061"/>
  <c r="Q38" i="7062"/>
  <c r="AI60" i="7062"/>
  <c r="X71" i="7061"/>
  <c r="P79" i="7062"/>
  <c r="P79" i="7061"/>
  <c r="Z29" i="7062"/>
  <c r="Q38" i="7059"/>
  <c r="S36" i="7061"/>
  <c r="P79" i="7059"/>
  <c r="Y70" i="7062"/>
  <c r="AB28" i="7062"/>
  <c r="AA67" i="7062"/>
  <c r="AA69" i="7060"/>
  <c r="V37" i="7062"/>
  <c r="P78" i="7059"/>
  <c r="AJ59" i="7061"/>
  <c r="W32" i="7062"/>
  <c r="AA67" i="7060"/>
  <c r="R77" i="7059"/>
  <c r="Q77" i="7060"/>
  <c r="T75" i="7062"/>
  <c r="AK17" i="7061"/>
  <c r="AK19" i="7061"/>
  <c r="AH64" i="7060"/>
  <c r="O80" i="7062"/>
  <c r="AA70" i="7060"/>
  <c r="AH63" i="7060"/>
  <c r="AE63" i="7059"/>
  <c r="P80" i="7059"/>
  <c r="W32" i="7061"/>
  <c r="N41" i="7061"/>
  <c r="AM16" i="7061"/>
  <c r="Y70" i="7059"/>
  <c r="R76" i="7059"/>
  <c r="U34" i="7061"/>
  <c r="AE66" i="7061"/>
  <c r="AC26" i="7062"/>
  <c r="AI19" i="7059"/>
  <c r="AH21" i="7059"/>
  <c r="W71" i="7059"/>
  <c r="O40" i="7061"/>
  <c r="AM55" i="7062"/>
  <c r="AA28" i="7061"/>
  <c r="AJ59" i="7059"/>
  <c r="AH23" i="7062"/>
  <c r="W34" i="7060"/>
  <c r="AA68" i="7060"/>
  <c r="W33" i="7062"/>
  <c r="N81" i="7059"/>
  <c r="AA27" i="7059"/>
  <c r="AF63" i="7062"/>
  <c r="AH60" i="7060"/>
  <c r="R77" i="7061"/>
  <c r="AE26" i="7059"/>
  <c r="AG22" i="7059"/>
  <c r="W72" i="7062"/>
  <c r="O40" i="7062"/>
  <c r="S76" i="7061"/>
  <c r="O41" i="7059"/>
  <c r="AF63" i="7061"/>
  <c r="AD26" i="7060"/>
  <c r="AD65" i="7062"/>
  <c r="AA29" i="7059"/>
  <c r="AE67" i="7059"/>
  <c r="Z29" i="7061"/>
  <c r="AE65" i="7059"/>
  <c r="AA68" i="7062"/>
  <c r="AH61" i="7062"/>
  <c r="AM57" i="7060"/>
  <c r="P39" i="7061"/>
  <c r="AE25" i="7059"/>
  <c r="N81" i="7062"/>
  <c r="AG23" i="7060"/>
  <c r="Q78" i="7060"/>
  <c r="U74" i="7061"/>
  <c r="S36" i="7059"/>
  <c r="P81" i="7060"/>
  <c r="AK18" i="7061"/>
  <c r="AB27" i="7062"/>
  <c r="AO54" i="7059"/>
  <c r="V73" i="7059"/>
  <c r="T75" i="7061"/>
  <c r="AG62" i="7062"/>
  <c r="AH61" i="7060"/>
  <c r="AH25" i="7060"/>
  <c r="V33" i="7061"/>
  <c r="Z33" i="7060"/>
  <c r="T75" i="7059"/>
  <c r="AG21" i="7062"/>
  <c r="V73" i="7062"/>
  <c r="U36" i="7062" l="1"/>
  <c r="V35" i="7062"/>
  <c r="AL19" i="7062"/>
  <c r="AM19" i="7062" s="1"/>
  <c r="U37" i="7060"/>
  <c r="W74" i="7060"/>
  <c r="V34" i="7062"/>
  <c r="AK21" i="7060"/>
  <c r="AL58" i="7059"/>
  <c r="AM58" i="7059" s="1"/>
  <c r="AO58" i="7059" s="1"/>
  <c r="AF25" i="7062"/>
  <c r="Z72" i="7060"/>
  <c r="AB29" i="7060"/>
  <c r="Q80" i="7060"/>
  <c r="U36" i="7060"/>
  <c r="AI22" i="7061"/>
  <c r="W34" i="7059"/>
  <c r="AG24" i="7060"/>
  <c r="AH27" i="7060"/>
  <c r="AG66" i="7060"/>
  <c r="AJ22" i="7060"/>
  <c r="Z71" i="7060"/>
  <c r="AF65" i="7060"/>
  <c r="S38" i="7060"/>
  <c r="U39" i="7060"/>
  <c r="Z30" i="7059"/>
  <c r="Y33" i="7059"/>
  <c r="AK20" i="7060"/>
  <c r="AJ23" i="7061"/>
  <c r="Y31" i="7059"/>
  <c r="V40" i="7060"/>
  <c r="AJ24" i="7061"/>
  <c r="X73" i="7060"/>
  <c r="V75" i="7060"/>
  <c r="Y32" i="7059"/>
  <c r="AC68" i="7061"/>
  <c r="AF28" i="7060"/>
  <c r="V74" i="7061"/>
  <c r="AH23" i="7060"/>
  <c r="AH21" i="7062"/>
  <c r="AA33" i="7060"/>
  <c r="AI61" i="7060"/>
  <c r="Q39" i="7061"/>
  <c r="AI61" i="7062"/>
  <c r="AA29" i="7061"/>
  <c r="T76" i="7061"/>
  <c r="S77" i="7061"/>
  <c r="AG63" i="7062"/>
  <c r="X33" i="7062"/>
  <c r="X34" i="7060"/>
  <c r="AB28" i="7061"/>
  <c r="X71" i="7059"/>
  <c r="AJ19" i="7059"/>
  <c r="AF66" i="7061"/>
  <c r="S76" i="7059"/>
  <c r="Z70" i="7059"/>
  <c r="X32" i="7061"/>
  <c r="P80" i="7062"/>
  <c r="S77" i="7059"/>
  <c r="AK59" i="7061"/>
  <c r="AB67" i="7062"/>
  <c r="AA29" i="7062"/>
  <c r="AI61" i="7061"/>
  <c r="AL20" i="7061"/>
  <c r="AM20" i="7061" s="1"/>
  <c r="AE64" i="7061"/>
  <c r="AA68" i="7059"/>
  <c r="Z30" i="7062"/>
  <c r="Q78" i="7061"/>
  <c r="P40" i="7059"/>
  <c r="Z70" i="7061"/>
  <c r="AE65" i="7061"/>
  <c r="Z31" i="7060"/>
  <c r="P39" i="7059"/>
  <c r="AD26" i="7061"/>
  <c r="AJ60" i="7061"/>
  <c r="T36" i="7059"/>
  <c r="O81" i="7062"/>
  <c r="W73" i="7062"/>
  <c r="U75" i="7059"/>
  <c r="AH62" i="7062"/>
  <c r="AC27" i="7062"/>
  <c r="Q81" i="7060"/>
  <c r="AF25" i="7059"/>
  <c r="AF65" i="7059"/>
  <c r="AG63" i="7061"/>
  <c r="P41" i="7059"/>
  <c r="X72" i="7062"/>
  <c r="AI60" i="7060"/>
  <c r="AB27" i="7059"/>
  <c r="AI23" i="7062"/>
  <c r="AK59" i="7059"/>
  <c r="P40" i="7061"/>
  <c r="AD26" i="7062"/>
  <c r="AI63" i="7060"/>
  <c r="AI64" i="7060"/>
  <c r="AL17" i="7061"/>
  <c r="Q78" i="7059"/>
  <c r="AB69" i="7060"/>
  <c r="AC28" i="7062"/>
  <c r="Q79" i="7059"/>
  <c r="Q79" i="7061"/>
  <c r="Y71" i="7061"/>
  <c r="R38" i="7062"/>
  <c r="Y32" i="7060"/>
  <c r="AD67" i="7061"/>
  <c r="W35" i="7060"/>
  <c r="U35" i="7059"/>
  <c r="AH62" i="7059"/>
  <c r="AB28" i="7059"/>
  <c r="T76" i="7060"/>
  <c r="AH61" i="7059"/>
  <c r="AF23" i="7059"/>
  <c r="AF66" i="7059"/>
  <c r="AA69" i="7061"/>
  <c r="O41" i="7062"/>
  <c r="AH24" i="7062"/>
  <c r="R37" i="7059"/>
  <c r="U76" i="7062"/>
  <c r="Y72" i="7059"/>
  <c r="AK59" i="7060"/>
  <c r="AF24" i="7059"/>
  <c r="R78" i="7062"/>
  <c r="W33" i="7061"/>
  <c r="AI25" i="7060"/>
  <c r="W73" i="7059"/>
  <c r="AF67" i="7059"/>
  <c r="AE65" i="7062"/>
  <c r="AF26" i="7059"/>
  <c r="O81" i="7059"/>
  <c r="AB68" i="7060"/>
  <c r="AI21" i="7059"/>
  <c r="V34" i="7061"/>
  <c r="O41" i="7061"/>
  <c r="Q80" i="7059"/>
  <c r="AB70" i="7060"/>
  <c r="R77" i="7060"/>
  <c r="X32" i="7062"/>
  <c r="T36" i="7061"/>
  <c r="R38" i="7059"/>
  <c r="P80" i="7061"/>
  <c r="AE25" i="7061"/>
  <c r="P39" i="7062"/>
  <c r="AB30" i="7060"/>
  <c r="Y31" i="7061"/>
  <c r="S37" i="7061"/>
  <c r="AC27" i="7061"/>
  <c r="X31" i="7062"/>
  <c r="R38" i="7061"/>
  <c r="S77" i="7062"/>
  <c r="R79" i="7060"/>
  <c r="AD66" i="7062"/>
  <c r="AA69" i="7059"/>
  <c r="U74" i="7059"/>
  <c r="AF64" i="7059"/>
  <c r="P41" i="7060"/>
  <c r="Y71" i="7062"/>
  <c r="AE64" i="7062"/>
  <c r="AO57" i="7060"/>
  <c r="U75" i="7061"/>
  <c r="AL18" i="7061"/>
  <c r="AM18" i="7061" s="1"/>
  <c r="R78" i="7060"/>
  <c r="AB68" i="7062"/>
  <c r="AB29" i="7059"/>
  <c r="AE26" i="7060"/>
  <c r="P40" i="7062"/>
  <c r="AH22" i="7059"/>
  <c r="AF63" i="7059"/>
  <c r="AL19" i="7061"/>
  <c r="AM19" i="7061" s="1"/>
  <c r="U75" i="7062"/>
  <c r="AB67" i="7060"/>
  <c r="W37" i="7062"/>
  <c r="Z70" i="7062"/>
  <c r="Q79" i="7062"/>
  <c r="AJ60" i="7062"/>
  <c r="X72" i="7061"/>
  <c r="AI62" i="7061"/>
  <c r="AJ20" i="7059"/>
  <c r="AH22" i="7062"/>
  <c r="AI62" i="7060"/>
  <c r="AL19" i="7060"/>
  <c r="AM19" i="7060" s="1"/>
  <c r="AO19" i="7060" s="1"/>
  <c r="Z30" i="7061"/>
  <c r="U35" i="7061"/>
  <c r="O81" i="7061"/>
  <c r="AO15" i="7059"/>
  <c r="AJ21" i="7061"/>
  <c r="AL18" i="7060"/>
  <c r="W73" i="7061"/>
  <c r="AJ60" i="7059"/>
  <c r="U74" i="7062"/>
  <c r="AJ20" i="7062"/>
  <c r="AB69" i="7062"/>
  <c r="V36" i="7062" l="1"/>
  <c r="X74" i="7060"/>
  <c r="V37" i="7060"/>
  <c r="W34" i="7062"/>
  <c r="W35" i="7062"/>
  <c r="AL21" i="7060"/>
  <c r="AM21" i="7060" s="1"/>
  <c r="AO21" i="7060" s="1"/>
  <c r="AJ22" i="7061"/>
  <c r="R80" i="7060"/>
  <c r="AA72" i="7060"/>
  <c r="V36" i="7060"/>
  <c r="AC29" i="7060"/>
  <c r="AG25" i="7062"/>
  <c r="AG28" i="7060"/>
  <c r="Y73" i="7060"/>
  <c r="W40" i="7060"/>
  <c r="AA30" i="7059"/>
  <c r="AA71" i="7060"/>
  <c r="AH24" i="7060"/>
  <c r="Z32" i="7059"/>
  <c r="AL20" i="7060"/>
  <c r="AM20" i="7060" s="1"/>
  <c r="AO20" i="7060" s="1"/>
  <c r="T38" i="7060"/>
  <c r="AH66" i="7060"/>
  <c r="W75" i="7060"/>
  <c r="AK23" i="7061"/>
  <c r="Z33" i="7059"/>
  <c r="V39" i="7060"/>
  <c r="AD68" i="7061"/>
  <c r="AK24" i="7061"/>
  <c r="Z31" i="7059"/>
  <c r="AG65" i="7060"/>
  <c r="AK22" i="7060"/>
  <c r="AI27" i="7060"/>
  <c r="X34" i="7059"/>
  <c r="V74" i="7062"/>
  <c r="AC69" i="7062"/>
  <c r="AJ62" i="7060"/>
  <c r="AK20" i="7059"/>
  <c r="AF26" i="7060"/>
  <c r="AC68" i="7062"/>
  <c r="Z71" i="7062"/>
  <c r="Q41" i="7060"/>
  <c r="AK20" i="7062"/>
  <c r="AK60" i="7059"/>
  <c r="AM18" i="7060"/>
  <c r="AK21" i="7061"/>
  <c r="AA30" i="7061"/>
  <c r="AC67" i="7060"/>
  <c r="AI22" i="7059"/>
  <c r="V74" i="7059"/>
  <c r="T77" i="7062"/>
  <c r="AD27" i="7061"/>
  <c r="AC30" i="7060"/>
  <c r="S38" i="7059"/>
  <c r="Y32" i="7062"/>
  <c r="S77" i="7060"/>
  <c r="R80" i="7059"/>
  <c r="W34" i="7061"/>
  <c r="P81" i="7059"/>
  <c r="AF65" i="7062"/>
  <c r="X73" i="7059"/>
  <c r="AG24" i="7059"/>
  <c r="AL59" i="7060"/>
  <c r="S37" i="7059"/>
  <c r="AG66" i="7059"/>
  <c r="AI61" i="7059"/>
  <c r="AC28" i="7059"/>
  <c r="V35" i="7059"/>
  <c r="AE67" i="7061"/>
  <c r="S38" i="7062"/>
  <c r="R79" i="7061"/>
  <c r="R78" i="7059"/>
  <c r="AE26" i="7062"/>
  <c r="AL59" i="7059"/>
  <c r="AC27" i="7059"/>
  <c r="Y72" i="7062"/>
  <c r="AD27" i="7062"/>
  <c r="AK60" i="7061"/>
  <c r="AE26" i="7061"/>
  <c r="Q39" i="7059"/>
  <c r="Y32" i="7061"/>
  <c r="AK19" i="7059"/>
  <c r="AC28" i="7061"/>
  <c r="Y33" i="7062"/>
  <c r="T77" i="7061"/>
  <c r="AJ61" i="7060"/>
  <c r="AB33" i="7060"/>
  <c r="AI23" i="7060"/>
  <c r="AI22" i="7062"/>
  <c r="R79" i="7062"/>
  <c r="P81" i="7061"/>
  <c r="AK60" i="7062"/>
  <c r="AA70" i="7062"/>
  <c r="X73" i="7061"/>
  <c r="Y72" i="7061"/>
  <c r="X37" i="7062"/>
  <c r="AG63" i="7059"/>
  <c r="Q40" i="7062"/>
  <c r="AF64" i="7062"/>
  <c r="AB69" i="7059"/>
  <c r="T37" i="7061"/>
  <c r="Q39" i="7062"/>
  <c r="Q80" i="7061"/>
  <c r="U36" i="7061"/>
  <c r="AC70" i="7060"/>
  <c r="AJ21" i="7059"/>
  <c r="AC68" i="7060"/>
  <c r="AG26" i="7059"/>
  <c r="AJ25" i="7060"/>
  <c r="S78" i="7062"/>
  <c r="V76" i="7062"/>
  <c r="AI24" i="7062"/>
  <c r="AG23" i="7059"/>
  <c r="X35" i="7060"/>
  <c r="Z71" i="7061"/>
  <c r="AC69" i="7060"/>
  <c r="AM17" i="7061"/>
  <c r="Q40" i="7061"/>
  <c r="Q41" i="7059"/>
  <c r="AG65" i="7059"/>
  <c r="AI62" i="7062"/>
  <c r="X73" i="7062"/>
  <c r="U36" i="7059"/>
  <c r="AB68" i="7059"/>
  <c r="AF64" i="7061"/>
  <c r="AJ61" i="7061"/>
  <c r="AC67" i="7062"/>
  <c r="T76" i="7059"/>
  <c r="AJ61" i="7062"/>
  <c r="V75" i="7062"/>
  <c r="AC29" i="7059"/>
  <c r="S78" i="7060"/>
  <c r="V75" i="7061"/>
  <c r="AG64" i="7059"/>
  <c r="S79" i="7060"/>
  <c r="S38" i="7061"/>
  <c r="Y31" i="7062"/>
  <c r="P41" i="7061"/>
  <c r="AG67" i="7059"/>
  <c r="Z72" i="7059"/>
  <c r="AB69" i="7061"/>
  <c r="U76" i="7060"/>
  <c r="AI62" i="7059"/>
  <c r="Z32" i="7060"/>
  <c r="R79" i="7059"/>
  <c r="AJ63" i="7060"/>
  <c r="AJ23" i="7062"/>
  <c r="AJ60" i="7060"/>
  <c r="R81" i="7060"/>
  <c r="AA31" i="7060"/>
  <c r="AA70" i="7061"/>
  <c r="R78" i="7061"/>
  <c r="T77" i="7059"/>
  <c r="Y34" i="7060"/>
  <c r="U76" i="7061"/>
  <c r="AB29" i="7061"/>
  <c r="R39" i="7061"/>
  <c r="AI21" i="7062"/>
  <c r="W74" i="7061"/>
  <c r="AJ62" i="7061"/>
  <c r="V35" i="7061"/>
  <c r="AE66" i="7062"/>
  <c r="Z31" i="7061"/>
  <c r="AF25" i="7061"/>
  <c r="X33" i="7061"/>
  <c r="P41" i="7062"/>
  <c r="AD28" i="7062"/>
  <c r="AJ64" i="7060"/>
  <c r="AH63" i="7061"/>
  <c r="AG25" i="7059"/>
  <c r="V75" i="7059"/>
  <c r="P81" i="7062"/>
  <c r="AF65" i="7061"/>
  <c r="Q40" i="7059"/>
  <c r="AA30" i="7062"/>
  <c r="AB29" i="7062"/>
  <c r="AL59" i="7061"/>
  <c r="Q80" i="7062"/>
  <c r="AA70" i="7059"/>
  <c r="AG66" i="7061"/>
  <c r="Y71" i="7059"/>
  <c r="AH63" i="7062"/>
  <c r="W36" i="7062" l="1"/>
  <c r="X35" i="7062"/>
  <c r="W37" i="7060"/>
  <c r="Y74" i="7060"/>
  <c r="X34" i="7062"/>
  <c r="AH25" i="7062"/>
  <c r="W36" i="7060"/>
  <c r="S80" i="7060"/>
  <c r="AK22" i="7061"/>
  <c r="AD29" i="7060"/>
  <c r="AB72" i="7060"/>
  <c r="Y34" i="7059"/>
  <c r="AL22" i="7060"/>
  <c r="AM22" i="7060" s="1"/>
  <c r="AO22" i="7060" s="1"/>
  <c r="AA31" i="7059"/>
  <c r="AL23" i="7061"/>
  <c r="AM23" i="7061" s="1"/>
  <c r="AA32" i="7059"/>
  <c r="AB71" i="7060"/>
  <c r="Z73" i="7060"/>
  <c r="AE68" i="7061"/>
  <c r="AI66" i="7060"/>
  <c r="AL24" i="7061"/>
  <c r="AM24" i="7061" s="1"/>
  <c r="W39" i="7060"/>
  <c r="AA33" i="7059"/>
  <c r="X75" i="7060"/>
  <c r="U38" i="7060"/>
  <c r="AI24" i="7060"/>
  <c r="AB30" i="7059"/>
  <c r="X40" i="7060"/>
  <c r="AJ27" i="7060"/>
  <c r="AH65" i="7060"/>
  <c r="AH28" i="7060"/>
  <c r="R40" i="7059"/>
  <c r="Q81" i="7062"/>
  <c r="AA31" i="7061"/>
  <c r="W35" i="7061"/>
  <c r="X74" i="7061"/>
  <c r="S78" i="7061"/>
  <c r="W75" i="7062"/>
  <c r="AK61" i="7061"/>
  <c r="Z72" i="7061"/>
  <c r="S80" i="7059"/>
  <c r="Z32" i="7062"/>
  <c r="AD30" i="7060"/>
  <c r="U77" i="7062"/>
  <c r="AJ22" i="7059"/>
  <c r="AD67" i="7060"/>
  <c r="W74" i="7062"/>
  <c r="AI63" i="7062"/>
  <c r="R80" i="7062"/>
  <c r="AB30" i="7062"/>
  <c r="AG65" i="7061"/>
  <c r="W75" i="7059"/>
  <c r="AI63" i="7061"/>
  <c r="AJ21" i="7062"/>
  <c r="U77" i="7059"/>
  <c r="AB70" i="7061"/>
  <c r="AK60" i="7060"/>
  <c r="S79" i="7059"/>
  <c r="AC69" i="7061"/>
  <c r="T79" i="7060"/>
  <c r="AD29" i="7059"/>
  <c r="AK61" i="7062"/>
  <c r="AD67" i="7062"/>
  <c r="AG64" i="7061"/>
  <c r="R41" i="7059"/>
  <c r="AH23" i="7059"/>
  <c r="AH26" i="7059"/>
  <c r="U37" i="7061"/>
  <c r="AH63" i="7059"/>
  <c r="Y73" i="7061"/>
  <c r="AJ23" i="7060"/>
  <c r="AK61" i="7060"/>
  <c r="Z33" i="7062"/>
  <c r="AF26" i="7061"/>
  <c r="AE27" i="7062"/>
  <c r="AF26" i="7062"/>
  <c r="S79" i="7061"/>
  <c r="AH24" i="7059"/>
  <c r="X34" i="7061"/>
  <c r="W74" i="7059"/>
  <c r="AB30" i="7061"/>
  <c r="AD68" i="7062"/>
  <c r="AL20" i="7059"/>
  <c r="AM20" i="7059" s="1"/>
  <c r="AO20" i="7059" s="1"/>
  <c r="AD69" i="7062"/>
  <c r="AE28" i="7062"/>
  <c r="R40" i="7061"/>
  <c r="Y35" i="7060"/>
  <c r="AB70" i="7062"/>
  <c r="AD28" i="7061"/>
  <c r="S78" i="7059"/>
  <c r="W35" i="7059"/>
  <c r="AK64" i="7060"/>
  <c r="AG25" i="7061"/>
  <c r="AF66" i="7062"/>
  <c r="AK62" i="7061"/>
  <c r="AJ62" i="7059"/>
  <c r="AH67" i="7059"/>
  <c r="Z31" i="7062"/>
  <c r="W75" i="7061"/>
  <c r="U76" i="7059"/>
  <c r="V36" i="7059"/>
  <c r="AJ62" i="7062"/>
  <c r="AA71" i="7061"/>
  <c r="W76" i="7062"/>
  <c r="T78" i="7062"/>
  <c r="AK21" i="7059"/>
  <c r="R80" i="7061"/>
  <c r="R40" i="7062"/>
  <c r="AL60" i="7062"/>
  <c r="S79" i="7062"/>
  <c r="AL19" i="7059"/>
  <c r="AD27" i="7059"/>
  <c r="AF67" i="7061"/>
  <c r="AD28" i="7059"/>
  <c r="AH66" i="7059"/>
  <c r="AG65" i="7062"/>
  <c r="T77" i="7060"/>
  <c r="T38" i="7059"/>
  <c r="AE27" i="7061"/>
  <c r="AO18" i="7060"/>
  <c r="AL20" i="7062"/>
  <c r="R41" i="7060"/>
  <c r="AM59" i="7061"/>
  <c r="S81" i="7060"/>
  <c r="AK23" i="7062"/>
  <c r="AK63" i="7060"/>
  <c r="AA32" i="7060"/>
  <c r="V76" i="7060"/>
  <c r="AH64" i="7059"/>
  <c r="AK25" i="7060"/>
  <c r="R39" i="7059"/>
  <c r="T38" i="7062"/>
  <c r="AM59" i="7060"/>
  <c r="Y73" i="7059"/>
  <c r="AK62" i="7060"/>
  <c r="AH66" i="7061"/>
  <c r="AC29" i="7062"/>
  <c r="Q41" i="7062"/>
  <c r="S39" i="7061"/>
  <c r="V76" i="7061"/>
  <c r="Z71" i="7059"/>
  <c r="AB70" i="7059"/>
  <c r="AH25" i="7059"/>
  <c r="Y33" i="7061"/>
  <c r="AC29" i="7061"/>
  <c r="Z34" i="7060"/>
  <c r="AB31" i="7060"/>
  <c r="AA72" i="7059"/>
  <c r="Q41" i="7061"/>
  <c r="T38" i="7061"/>
  <c r="T78" i="7060"/>
  <c r="AC68" i="7059"/>
  <c r="Y73" i="7062"/>
  <c r="AH65" i="7059"/>
  <c r="AD69" i="7060"/>
  <c r="AJ24" i="7062"/>
  <c r="AD68" i="7060"/>
  <c r="AD70" i="7060"/>
  <c r="V36" i="7061"/>
  <c r="R39" i="7062"/>
  <c r="AC69" i="7059"/>
  <c r="AG64" i="7062"/>
  <c r="Y37" i="7062"/>
  <c r="Q81" i="7061"/>
  <c r="AJ22" i="7062"/>
  <c r="AC33" i="7060"/>
  <c r="U77" i="7061"/>
  <c r="Z32" i="7061"/>
  <c r="AL60" i="7061"/>
  <c r="AM60" i="7061" s="1"/>
  <c r="Z72" i="7062"/>
  <c r="AM59" i="7059"/>
  <c r="AJ61" i="7059"/>
  <c r="T37" i="7059"/>
  <c r="Q81" i="7059"/>
  <c r="AL21" i="7061"/>
  <c r="AM21" i="7061" s="1"/>
  <c r="AL60" i="7059"/>
  <c r="AM60" i="7059" s="1"/>
  <c r="AO60" i="7059" s="1"/>
  <c r="AA71" i="7062"/>
  <c r="AG26" i="7060"/>
  <c r="X36" i="7062" l="1"/>
  <c r="Y34" i="7062"/>
  <c r="X37" i="7060"/>
  <c r="Z74" i="7060"/>
  <c r="Y35" i="7062"/>
  <c r="X36" i="7060"/>
  <c r="AC72" i="7060"/>
  <c r="AL22" i="7061"/>
  <c r="AM22" i="7061" s="1"/>
  <c r="AE29" i="7060"/>
  <c r="T80" i="7060"/>
  <c r="AI25" i="7062"/>
  <c r="Y40" i="7060"/>
  <c r="AJ24" i="7060"/>
  <c r="AF68" i="7061"/>
  <c r="AB32" i="7059"/>
  <c r="AI65" i="7060"/>
  <c r="Y75" i="7060"/>
  <c r="X39" i="7060"/>
  <c r="AC30" i="7059"/>
  <c r="V38" i="7060"/>
  <c r="AJ66" i="7060"/>
  <c r="AA73" i="7060"/>
  <c r="AC71" i="7060"/>
  <c r="Z34" i="7059"/>
  <c r="AI28" i="7060"/>
  <c r="AK27" i="7060"/>
  <c r="AB33" i="7059"/>
  <c r="AB31" i="7059"/>
  <c r="AK24" i="7062"/>
  <c r="AC70" i="7059"/>
  <c r="AA72" i="7062"/>
  <c r="AA32" i="7061"/>
  <c r="AD33" i="7060"/>
  <c r="Z37" i="7062"/>
  <c r="AH64" i="7062"/>
  <c r="AE70" i="7060"/>
  <c r="AE69" i="7060"/>
  <c r="AB72" i="7059"/>
  <c r="AA71" i="7059"/>
  <c r="AL62" i="7060"/>
  <c r="AM62" i="7060" s="1"/>
  <c r="AO62" i="7060" s="1"/>
  <c r="S39" i="7059"/>
  <c r="AL63" i="7060"/>
  <c r="AM63" i="7060" s="1"/>
  <c r="AO63" i="7060" s="1"/>
  <c r="S41" i="7060"/>
  <c r="AF27" i="7061"/>
  <c r="U77" i="7060"/>
  <c r="AM19" i="7059"/>
  <c r="U78" i="7062"/>
  <c r="AB71" i="7061"/>
  <c r="X75" i="7061"/>
  <c r="AL64" i="7060"/>
  <c r="AM64" i="7060" s="1"/>
  <c r="AO64" i="7060" s="1"/>
  <c r="AE68" i="7062"/>
  <c r="Y34" i="7061"/>
  <c r="AF27" i="7062"/>
  <c r="AA33" i="7062"/>
  <c r="AK23" i="7060"/>
  <c r="AI26" i="7059"/>
  <c r="V77" i="7059"/>
  <c r="AH65" i="7061"/>
  <c r="X74" i="7062"/>
  <c r="AE67" i="7060"/>
  <c r="V77" i="7062"/>
  <c r="AA32" i="7062"/>
  <c r="T78" i="7061"/>
  <c r="R81" i="7062"/>
  <c r="AH26" i="7060"/>
  <c r="U37" i="7059"/>
  <c r="AO59" i="7059"/>
  <c r="AD69" i="7059"/>
  <c r="AD68" i="7059"/>
  <c r="AD29" i="7061"/>
  <c r="AM20" i="7062"/>
  <c r="AB71" i="7062"/>
  <c r="R81" i="7059"/>
  <c r="AK61" i="7059"/>
  <c r="R81" i="7061"/>
  <c r="S39" i="7062"/>
  <c r="Z73" i="7062"/>
  <c r="U38" i="7061"/>
  <c r="AA34" i="7060"/>
  <c r="T39" i="7061"/>
  <c r="AD29" i="7062"/>
  <c r="AO59" i="7060"/>
  <c r="W76" i="7060"/>
  <c r="T81" i="7060"/>
  <c r="AE28" i="7059"/>
  <c r="AE27" i="7059"/>
  <c r="AM60" i="7062"/>
  <c r="W36" i="7059"/>
  <c r="AI67" i="7059"/>
  <c r="AG66" i="7062"/>
  <c r="T78" i="7059"/>
  <c r="AC70" i="7062"/>
  <c r="S40" i="7061"/>
  <c r="AE69" i="7062"/>
  <c r="T79" i="7061"/>
  <c r="AI63" i="7059"/>
  <c r="S41" i="7059"/>
  <c r="AH64" i="7061"/>
  <c r="AL61" i="7062"/>
  <c r="AM61" i="7062" s="1"/>
  <c r="U79" i="7060"/>
  <c r="T79" i="7059"/>
  <c r="AL60" i="7060"/>
  <c r="AM60" i="7060" s="1"/>
  <c r="AO60" i="7060" s="1"/>
  <c r="AJ63" i="7061"/>
  <c r="S80" i="7062"/>
  <c r="AA72" i="7061"/>
  <c r="X35" i="7061"/>
  <c r="V77" i="7061"/>
  <c r="AK22" i="7062"/>
  <c r="W36" i="7061"/>
  <c r="AE68" i="7060"/>
  <c r="AI65" i="7059"/>
  <c r="U78" i="7060"/>
  <c r="R41" i="7061"/>
  <c r="AC31" i="7060"/>
  <c r="Z33" i="7061"/>
  <c r="AI25" i="7059"/>
  <c r="R41" i="7062"/>
  <c r="AI66" i="7061"/>
  <c r="Z73" i="7059"/>
  <c r="AL25" i="7060"/>
  <c r="AM25" i="7060" s="1"/>
  <c r="AO25" i="7060" s="1"/>
  <c r="AI64" i="7059"/>
  <c r="AB32" i="7060"/>
  <c r="AL23" i="7062"/>
  <c r="AM23" i="7062" s="1"/>
  <c r="U38" i="7059"/>
  <c r="AH65" i="7062"/>
  <c r="AG67" i="7061"/>
  <c r="S40" i="7062"/>
  <c r="S80" i="7061"/>
  <c r="AL21" i="7059"/>
  <c r="AM21" i="7059" s="1"/>
  <c r="AO21" i="7059" s="1"/>
  <c r="X76" i="7062"/>
  <c r="AK62" i="7059"/>
  <c r="AL62" i="7061"/>
  <c r="AM62" i="7061" s="1"/>
  <c r="AH25" i="7061"/>
  <c r="X35" i="7059"/>
  <c r="AE28" i="7061"/>
  <c r="AF28" i="7062"/>
  <c r="AC30" i="7061"/>
  <c r="X74" i="7059"/>
  <c r="AI24" i="7059"/>
  <c r="AI23" i="7059"/>
  <c r="AE67" i="7062"/>
  <c r="AE29" i="7059"/>
  <c r="AK21" i="7062"/>
  <c r="T80" i="7059"/>
  <c r="AL61" i="7061"/>
  <c r="AM61" i="7061" s="1"/>
  <c r="X75" i="7062"/>
  <c r="Y74" i="7061"/>
  <c r="W76" i="7061"/>
  <c r="U38" i="7062"/>
  <c r="AI66" i="7059"/>
  <c r="T79" i="7062"/>
  <c r="AK62" i="7062"/>
  <c r="V76" i="7059"/>
  <c r="AA31" i="7062"/>
  <c r="Z35" i="7060"/>
  <c r="AG26" i="7062"/>
  <c r="AG26" i="7061"/>
  <c r="AL61" i="7060"/>
  <c r="AM61" i="7060" s="1"/>
  <c r="AO61" i="7060" s="1"/>
  <c r="Z73" i="7061"/>
  <c r="V37" i="7061"/>
  <c r="AD69" i="7061"/>
  <c r="AC70" i="7061"/>
  <c r="X75" i="7059"/>
  <c r="AC30" i="7062"/>
  <c r="AJ63" i="7062"/>
  <c r="AK22" i="7059"/>
  <c r="AE30" i="7060"/>
  <c r="AB31" i="7061"/>
  <c r="S40" i="7059"/>
  <c r="Y36" i="7062" l="1"/>
  <c r="Z35" i="7062"/>
  <c r="Y37" i="7060"/>
  <c r="AA74" i="7060"/>
  <c r="Z34" i="7062"/>
  <c r="AD72" i="7060"/>
  <c r="AJ25" i="7062"/>
  <c r="AF29" i="7060"/>
  <c r="U80" i="7060"/>
  <c r="Y36" i="7060"/>
  <c r="AA34" i="7059"/>
  <c r="AC31" i="7059"/>
  <c r="AL27" i="7060"/>
  <c r="AM27" i="7060" s="1"/>
  <c r="AO27" i="7060" s="1"/>
  <c r="AB73" i="7060"/>
  <c r="W38" i="7060"/>
  <c r="Y39" i="7060"/>
  <c r="AJ65" i="7060"/>
  <c r="AK24" i="7060"/>
  <c r="AC33" i="7059"/>
  <c r="AJ28" i="7060"/>
  <c r="AD71" i="7060"/>
  <c r="AK66" i="7060"/>
  <c r="AD30" i="7059"/>
  <c r="AC32" i="7059"/>
  <c r="Z40" i="7060"/>
  <c r="Z75" i="7060"/>
  <c r="AG68" i="7061"/>
  <c r="T40" i="7059"/>
  <c r="AH26" i="7062"/>
  <c r="AB31" i="7062"/>
  <c r="AL62" i="7062"/>
  <c r="AM62" i="7062" s="1"/>
  <c r="AC31" i="7061"/>
  <c r="AD30" i="7062"/>
  <c r="AE69" i="7061"/>
  <c r="AA73" i="7061"/>
  <c r="AH26" i="7061"/>
  <c r="Y75" i="7062"/>
  <c r="U80" i="7059"/>
  <c r="AF67" i="7062"/>
  <c r="Y74" i="7059"/>
  <c r="AG28" i="7062"/>
  <c r="Y76" i="7062"/>
  <c r="T80" i="7061"/>
  <c r="AJ64" i="7059"/>
  <c r="AJ65" i="7059"/>
  <c r="X36" i="7061"/>
  <c r="W77" i="7061"/>
  <c r="T80" i="7062"/>
  <c r="V79" i="7060"/>
  <c r="AJ63" i="7059"/>
  <c r="T40" i="7061"/>
  <c r="U78" i="7059"/>
  <c r="AJ67" i="7059"/>
  <c r="AF28" i="7059"/>
  <c r="U39" i="7061"/>
  <c r="AL61" i="7059"/>
  <c r="AM61" i="7059" s="1"/>
  <c r="AC71" i="7062"/>
  <c r="AI26" i="7060"/>
  <c r="U78" i="7061"/>
  <c r="W77" i="7062"/>
  <c r="Y74" i="7062"/>
  <c r="W77" i="7059"/>
  <c r="Z34" i="7061"/>
  <c r="Y75" i="7061"/>
  <c r="V78" i="7062"/>
  <c r="T39" i="7059"/>
  <c r="U79" i="7062"/>
  <c r="X76" i="7061"/>
  <c r="AJ23" i="7059"/>
  <c r="Y35" i="7059"/>
  <c r="AH67" i="7061"/>
  <c r="V38" i="7059"/>
  <c r="AC32" i="7060"/>
  <c r="AJ25" i="7059"/>
  <c r="AD31" i="7060"/>
  <c r="AF68" i="7060"/>
  <c r="AL22" i="7062"/>
  <c r="AM22" i="7062" s="1"/>
  <c r="AI64" i="7061"/>
  <c r="S81" i="7061"/>
  <c r="S81" i="7059"/>
  <c r="AE68" i="7059"/>
  <c r="S81" i="7062"/>
  <c r="AF67" i="7060"/>
  <c r="AF68" i="7062"/>
  <c r="V77" i="7060"/>
  <c r="AC72" i="7059"/>
  <c r="AE33" i="7060"/>
  <c r="AB72" i="7062"/>
  <c r="AD70" i="7059"/>
  <c r="AL22" i="7059"/>
  <c r="AM22" i="7059" s="1"/>
  <c r="AO22" i="7059" s="1"/>
  <c r="AA35" i="7060"/>
  <c r="W76" i="7059"/>
  <c r="AJ66" i="7059"/>
  <c r="AL21" i="7062"/>
  <c r="AF30" i="7060"/>
  <c r="Y75" i="7059"/>
  <c r="W37" i="7061"/>
  <c r="AF29" i="7059"/>
  <c r="AF28" i="7061"/>
  <c r="AI65" i="7062"/>
  <c r="AJ66" i="7061"/>
  <c r="V78" i="7060"/>
  <c r="Y35" i="7061"/>
  <c r="U79" i="7059"/>
  <c r="U79" i="7061"/>
  <c r="AH66" i="7062"/>
  <c r="X36" i="7059"/>
  <c r="X76" i="7060"/>
  <c r="AE29" i="7062"/>
  <c r="V38" i="7061"/>
  <c r="AA73" i="7062"/>
  <c r="V37" i="7059"/>
  <c r="AB32" i="7062"/>
  <c r="AI65" i="7061"/>
  <c r="AJ26" i="7059"/>
  <c r="AL23" i="7060"/>
  <c r="AG27" i="7062"/>
  <c r="AC71" i="7061"/>
  <c r="AO19" i="7059"/>
  <c r="T41" i="7060"/>
  <c r="AI64" i="7062"/>
  <c r="AL24" i="7062"/>
  <c r="AM24" i="7062" s="1"/>
  <c r="AD70" i="7061"/>
  <c r="AK63" i="7062"/>
  <c r="V38" i="7062"/>
  <c r="Z74" i="7061"/>
  <c r="AJ24" i="7059"/>
  <c r="AD30" i="7061"/>
  <c r="AI25" i="7061"/>
  <c r="AL62" i="7059"/>
  <c r="AM62" i="7059" s="1"/>
  <c r="AO62" i="7059" s="1"/>
  <c r="T40" i="7062"/>
  <c r="AA73" i="7059"/>
  <c r="S41" i="7062"/>
  <c r="AA33" i="7061"/>
  <c r="S41" i="7061"/>
  <c r="AB72" i="7061"/>
  <c r="AK63" i="7061"/>
  <c r="T41" i="7059"/>
  <c r="AF69" i="7062"/>
  <c r="AD70" i="7062"/>
  <c r="AF27" i="7059"/>
  <c r="U81" i="7060"/>
  <c r="AB34" i="7060"/>
  <c r="T39" i="7062"/>
  <c r="AE29" i="7061"/>
  <c r="AE69" i="7059"/>
  <c r="AB33" i="7062"/>
  <c r="AG27" i="7061"/>
  <c r="AB71" i="7059"/>
  <c r="AF69" i="7060"/>
  <c r="AF70" i="7060"/>
  <c r="AA37" i="7062"/>
  <c r="AB32" i="7061"/>
  <c r="Z36" i="7062" l="1"/>
  <c r="Z37" i="7060"/>
  <c r="AA34" i="7062"/>
  <c r="AB74" i="7060"/>
  <c r="AA35" i="7062"/>
  <c r="V80" i="7060"/>
  <c r="AK25" i="7062"/>
  <c r="Z36" i="7060"/>
  <c r="AG29" i="7060"/>
  <c r="AE72" i="7060"/>
  <c r="AH68" i="7061"/>
  <c r="AA40" i="7060"/>
  <c r="AL66" i="7060"/>
  <c r="AM66" i="7060" s="1"/>
  <c r="AO66" i="7060" s="1"/>
  <c r="AK28" i="7060"/>
  <c r="AL24" i="7060"/>
  <c r="AM24" i="7060" s="1"/>
  <c r="AO24" i="7060" s="1"/>
  <c r="Z39" i="7060"/>
  <c r="AD31" i="7059"/>
  <c r="AC73" i="7060"/>
  <c r="AA75" i="7060"/>
  <c r="AE71" i="7060"/>
  <c r="AD33" i="7059"/>
  <c r="AD32" i="7059"/>
  <c r="AE30" i="7059"/>
  <c r="AK65" i="7060"/>
  <c r="X38" i="7060"/>
  <c r="AB34" i="7059"/>
  <c r="AC34" i="7060"/>
  <c r="AJ25" i="7061"/>
  <c r="AA74" i="7061"/>
  <c r="AL63" i="7062"/>
  <c r="AM63" i="7062" s="1"/>
  <c r="AC32" i="7062"/>
  <c r="V79" i="7059"/>
  <c r="AF33" i="7060"/>
  <c r="T81" i="7059"/>
  <c r="AI67" i="7061"/>
  <c r="AK23" i="7059"/>
  <c r="V79" i="7062"/>
  <c r="U39" i="7059"/>
  <c r="AO61" i="7059"/>
  <c r="V39" i="7061"/>
  <c r="AK63" i="7059"/>
  <c r="U39" i="7062"/>
  <c r="V81" i="7060"/>
  <c r="AE70" i="7062"/>
  <c r="U41" i="7059"/>
  <c r="AC72" i="7061"/>
  <c r="T41" i="7061"/>
  <c r="T41" i="7062"/>
  <c r="AH27" i="7062"/>
  <c r="AK26" i="7059"/>
  <c r="Y76" i="7060"/>
  <c r="W78" i="7060"/>
  <c r="AG28" i="7061"/>
  <c r="AK66" i="7059"/>
  <c r="AB35" i="7060"/>
  <c r="AE70" i="7059"/>
  <c r="T81" i="7061"/>
  <c r="AK25" i="7059"/>
  <c r="Y76" i="7061"/>
  <c r="W78" i="7062"/>
  <c r="AA34" i="7061"/>
  <c r="Z74" i="7062"/>
  <c r="AG28" i="7059"/>
  <c r="AK64" i="7059"/>
  <c r="Z74" i="7059"/>
  <c r="V80" i="7059"/>
  <c r="AD31" i="7061"/>
  <c r="AG69" i="7060"/>
  <c r="AH27" i="7061"/>
  <c r="AF29" i="7061"/>
  <c r="U40" i="7062"/>
  <c r="AK24" i="7059"/>
  <c r="AB73" i="7062"/>
  <c r="AF29" i="7062"/>
  <c r="X37" i="7061"/>
  <c r="AG30" i="7060"/>
  <c r="AG68" i="7062"/>
  <c r="AE31" i="7060"/>
  <c r="AJ26" i="7060"/>
  <c r="AB37" i="7062"/>
  <c r="AC33" i="7062"/>
  <c r="AC32" i="7061"/>
  <c r="AG70" i="7060"/>
  <c r="AC71" i="7059"/>
  <c r="AF69" i="7059"/>
  <c r="AG27" i="7059"/>
  <c r="AG69" i="7062"/>
  <c r="AL63" i="7061"/>
  <c r="AM63" i="7061" s="1"/>
  <c r="AB33" i="7061"/>
  <c r="W38" i="7062"/>
  <c r="AE70" i="7061"/>
  <c r="U41" i="7060"/>
  <c r="AM23" i="7060"/>
  <c r="W37" i="7059"/>
  <c r="W38" i="7061"/>
  <c r="Y36" i="7059"/>
  <c r="V79" i="7061"/>
  <c r="Z35" i="7061"/>
  <c r="AJ65" i="7062"/>
  <c r="AG29" i="7059"/>
  <c r="Z75" i="7059"/>
  <c r="AM21" i="7062"/>
  <c r="X76" i="7059"/>
  <c r="AC72" i="7062"/>
  <c r="W77" i="7060"/>
  <c r="AG67" i="7060"/>
  <c r="AF68" i="7059"/>
  <c r="AJ64" i="7061"/>
  <c r="AG68" i="7060"/>
  <c r="W38" i="7059"/>
  <c r="Z35" i="7059"/>
  <c r="V78" i="7061"/>
  <c r="AD71" i="7062"/>
  <c r="AK67" i="7059"/>
  <c r="U40" i="7061"/>
  <c r="W79" i="7060"/>
  <c r="Y36" i="7061"/>
  <c r="Z76" i="7062"/>
  <c r="AI26" i="7061"/>
  <c r="AF69" i="7061"/>
  <c r="AC31" i="7062"/>
  <c r="AB73" i="7059"/>
  <c r="AE30" i="7061"/>
  <c r="AJ64" i="7062"/>
  <c r="AD71" i="7061"/>
  <c r="AJ65" i="7061"/>
  <c r="AI66" i="7062"/>
  <c r="AK66" i="7061"/>
  <c r="AD72" i="7059"/>
  <c r="T81" i="7062"/>
  <c r="AD32" i="7060"/>
  <c r="Z75" i="7061"/>
  <c r="X77" i="7059"/>
  <c r="X77" i="7062"/>
  <c r="V78" i="7059"/>
  <c r="U80" i="7062"/>
  <c r="X77" i="7061"/>
  <c r="AH28" i="7062"/>
  <c r="AG67" i="7062"/>
  <c r="AB73" i="7061"/>
  <c r="U40" i="7059"/>
  <c r="AK65" i="7059"/>
  <c r="U80" i="7061"/>
  <c r="Z75" i="7062"/>
  <c r="AE30" i="7062"/>
  <c r="AI26" i="7062"/>
  <c r="AA36" i="7062" l="1"/>
  <c r="AB35" i="7062"/>
  <c r="AB34" i="7062"/>
  <c r="AA37" i="7060"/>
  <c r="AC74" i="7060"/>
  <c r="AL25" i="7062"/>
  <c r="AM25" i="7062" s="1"/>
  <c r="AH29" i="7060"/>
  <c r="AF72" i="7060"/>
  <c r="AA36" i="7060"/>
  <c r="W80" i="7060"/>
  <c r="AF71" i="7060"/>
  <c r="AA39" i="7060"/>
  <c r="AL28" i="7060"/>
  <c r="AM28" i="7060" s="1"/>
  <c r="AO28" i="7060" s="1"/>
  <c r="AB40" i="7060"/>
  <c r="Y38" i="7060"/>
  <c r="AF30" i="7059"/>
  <c r="AE32" i="7059"/>
  <c r="AB75" i="7060"/>
  <c r="AE31" i="7059"/>
  <c r="AI68" i="7061"/>
  <c r="AC34" i="7059"/>
  <c r="AL65" i="7060"/>
  <c r="AM65" i="7060" s="1"/>
  <c r="AO65" i="7060" s="1"/>
  <c r="AE33" i="7059"/>
  <c r="AD73" i="7060"/>
  <c r="V80" i="7061"/>
  <c r="AG69" i="7061"/>
  <c r="W79" i="7061"/>
  <c r="X38" i="7061"/>
  <c r="AC33" i="7061"/>
  <c r="AH27" i="7059"/>
  <c r="AC37" i="7062"/>
  <c r="Y37" i="7061"/>
  <c r="AB34" i="7061"/>
  <c r="Z76" i="7061"/>
  <c r="AI27" i="7062"/>
  <c r="U41" i="7061"/>
  <c r="W81" i="7060"/>
  <c r="W79" i="7062"/>
  <c r="AD32" i="7062"/>
  <c r="AK25" i="7061"/>
  <c r="AF30" i="7062"/>
  <c r="V40" i="7059"/>
  <c r="AH67" i="7062"/>
  <c r="Y77" i="7061"/>
  <c r="W78" i="7059"/>
  <c r="Y77" i="7059"/>
  <c r="AE32" i="7060"/>
  <c r="U81" i="7062"/>
  <c r="AK65" i="7061"/>
  <c r="AA76" i="7062"/>
  <c r="AL67" i="7059"/>
  <c r="AM67" i="7059" s="1"/>
  <c r="AO67" i="7059" s="1"/>
  <c r="W78" i="7061"/>
  <c r="AA35" i="7059"/>
  <c r="X77" i="7060"/>
  <c r="Y76" i="7059"/>
  <c r="AK65" i="7062"/>
  <c r="AO23" i="7060"/>
  <c r="AF70" i="7061"/>
  <c r="AK26" i="7060"/>
  <c r="AH68" i="7062"/>
  <c r="AC73" i="7062"/>
  <c r="V40" i="7062"/>
  <c r="U81" i="7061"/>
  <c r="AL66" i="7059"/>
  <c r="AM66" i="7059" s="1"/>
  <c r="AO66" i="7059" s="1"/>
  <c r="X78" i="7060"/>
  <c r="V41" i="7059"/>
  <c r="AL63" i="7059"/>
  <c r="AM63" i="7059" s="1"/>
  <c r="AO63" i="7059" s="1"/>
  <c r="AJ67" i="7061"/>
  <c r="AG33" i="7060"/>
  <c r="AK64" i="7062"/>
  <c r="AF30" i="7061"/>
  <c r="X79" i="7060"/>
  <c r="AH68" i="7060"/>
  <c r="AG68" i="7059"/>
  <c r="AA75" i="7059"/>
  <c r="AH70" i="7060"/>
  <c r="AI27" i="7061"/>
  <c r="AE31" i="7061"/>
  <c r="AA74" i="7059"/>
  <c r="AF70" i="7059"/>
  <c r="AC73" i="7061"/>
  <c r="V80" i="7062"/>
  <c r="Y77" i="7062"/>
  <c r="AA75" i="7061"/>
  <c r="AE72" i="7059"/>
  <c r="AE71" i="7061"/>
  <c r="AJ26" i="7061"/>
  <c r="Z36" i="7061"/>
  <c r="V40" i="7061"/>
  <c r="X38" i="7059"/>
  <c r="AK64" i="7061"/>
  <c r="AD72" i="7062"/>
  <c r="AH29" i="7059"/>
  <c r="Z36" i="7059"/>
  <c r="AD71" i="7059"/>
  <c r="AH30" i="7060"/>
  <c r="AG29" i="7062"/>
  <c r="AL24" i="7059"/>
  <c r="AM24" i="7059" s="1"/>
  <c r="AO24" i="7059" s="1"/>
  <c r="AG29" i="7061"/>
  <c r="AL64" i="7059"/>
  <c r="AM64" i="7059" s="1"/>
  <c r="AO64" i="7059" s="1"/>
  <c r="AH28" i="7059"/>
  <c r="AA74" i="7062"/>
  <c r="X78" i="7062"/>
  <c r="U41" i="7062"/>
  <c r="AD72" i="7061"/>
  <c r="W39" i="7061"/>
  <c r="V39" i="7059"/>
  <c r="AL23" i="7059"/>
  <c r="AM23" i="7059" s="1"/>
  <c r="W79" i="7059"/>
  <c r="AB74" i="7061"/>
  <c r="AD34" i="7060"/>
  <c r="AJ26" i="7062"/>
  <c r="AA75" i="7062"/>
  <c r="AL65" i="7059"/>
  <c r="AM65" i="7059" s="1"/>
  <c r="AO65" i="7059" s="1"/>
  <c r="AI28" i="7062"/>
  <c r="AL66" i="7061"/>
  <c r="AM66" i="7061" s="1"/>
  <c r="AJ66" i="7062"/>
  <c r="AC73" i="7059"/>
  <c r="AD31" i="7062"/>
  <c r="AE71" i="7062"/>
  <c r="AH67" i="7060"/>
  <c r="AA35" i="7061"/>
  <c r="X37" i="7059"/>
  <c r="V41" i="7060"/>
  <c r="X38" i="7062"/>
  <c r="AH69" i="7062"/>
  <c r="AG69" i="7059"/>
  <c r="AD32" i="7061"/>
  <c r="AD33" i="7062"/>
  <c r="AF31" i="7060"/>
  <c r="AH69" i="7060"/>
  <c r="W80" i="7059"/>
  <c r="AL25" i="7059"/>
  <c r="AM25" i="7059" s="1"/>
  <c r="AO25" i="7059" s="1"/>
  <c r="AC35" i="7060"/>
  <c r="AH28" i="7061"/>
  <c r="Z76" i="7060"/>
  <c r="AL26" i="7059"/>
  <c r="AM26" i="7059" s="1"/>
  <c r="AO26" i="7059" s="1"/>
  <c r="AF70" i="7062"/>
  <c r="V39" i="7062"/>
  <c r="U81" i="7059"/>
  <c r="AB36" i="7062" l="1"/>
  <c r="AC34" i="7062"/>
  <c r="AD74" i="7060"/>
  <c r="AB37" i="7060"/>
  <c r="AC35" i="7062"/>
  <c r="AI29" i="7060"/>
  <c r="AB36" i="7060"/>
  <c r="AG72" i="7060"/>
  <c r="X80" i="7060"/>
  <c r="AD34" i="7059"/>
  <c r="AF31" i="7059"/>
  <c r="Z38" i="7060"/>
  <c r="AF33" i="7059"/>
  <c r="AF32" i="7059"/>
  <c r="AG71" i="7060"/>
  <c r="AG30" i="7059"/>
  <c r="AC40" i="7060"/>
  <c r="AB39" i="7060"/>
  <c r="AE73" i="7060"/>
  <c r="AJ68" i="7061"/>
  <c r="AC75" i="7060"/>
  <c r="AI69" i="7060"/>
  <c r="AH29" i="7062"/>
  <c r="AA36" i="7061"/>
  <c r="W41" i="7059"/>
  <c r="W40" i="7059"/>
  <c r="AE33" i="7062"/>
  <c r="AH69" i="7059"/>
  <c r="AI30" i="7060"/>
  <c r="AE71" i="7059"/>
  <c r="AL64" i="7061"/>
  <c r="AM64" i="7061" s="1"/>
  <c r="W40" i="7061"/>
  <c r="AK26" i="7061"/>
  <c r="Z77" i="7062"/>
  <c r="AH33" i="7060"/>
  <c r="W39" i="7062"/>
  <c r="Y37" i="7059"/>
  <c r="AI67" i="7060"/>
  <c r="AF71" i="7062"/>
  <c r="AK26" i="7062"/>
  <c r="X79" i="7059"/>
  <c r="AE72" i="7061"/>
  <c r="AH29" i="7061"/>
  <c r="AB75" i="7061"/>
  <c r="V81" i="7061"/>
  <c r="V41" i="7061"/>
  <c r="AA76" i="7061"/>
  <c r="Z37" i="7061"/>
  <c r="X80" i="7059"/>
  <c r="AG31" i="7060"/>
  <c r="AI69" i="7062"/>
  <c r="Y38" i="7062"/>
  <c r="AC74" i="7061"/>
  <c r="W39" i="7059"/>
  <c r="Y78" i="7062"/>
  <c r="AI28" i="7059"/>
  <c r="AA36" i="7059"/>
  <c r="Y38" i="7059"/>
  <c r="W80" i="7062"/>
  <c r="AG70" i="7059"/>
  <c r="AB74" i="7059"/>
  <c r="AI70" i="7060"/>
  <c r="AH68" i="7059"/>
  <c r="AK67" i="7061"/>
  <c r="Y78" i="7060"/>
  <c r="W40" i="7062"/>
  <c r="AB35" i="7059"/>
  <c r="V81" i="7062"/>
  <c r="Z77" i="7059"/>
  <c r="Z77" i="7061"/>
  <c r="AL25" i="7061"/>
  <c r="AM25" i="7061" s="1"/>
  <c r="X79" i="7062"/>
  <c r="AI27" i="7059"/>
  <c r="Y38" i="7061"/>
  <c r="AG70" i="7062"/>
  <c r="AB35" i="7061"/>
  <c r="AB75" i="7062"/>
  <c r="AF31" i="7061"/>
  <c r="AK66" i="7062"/>
  <c r="AE72" i="7062"/>
  <c r="AF71" i="7061"/>
  <c r="Y79" i="7060"/>
  <c r="AL64" i="7062"/>
  <c r="AM64" i="7062" s="1"/>
  <c r="AL26" i="7060"/>
  <c r="Z76" i="7059"/>
  <c r="AH69" i="7061"/>
  <c r="AI28" i="7061"/>
  <c r="AE32" i="7061"/>
  <c r="AD73" i="7059"/>
  <c r="V81" i="7059"/>
  <c r="AA76" i="7060"/>
  <c r="AD35" i="7060"/>
  <c r="W41" i="7060"/>
  <c r="AE31" i="7062"/>
  <c r="AJ28" i="7062"/>
  <c r="AE34" i="7060"/>
  <c r="AO23" i="7059"/>
  <c r="V41" i="7062"/>
  <c r="AB74" i="7062"/>
  <c r="AI29" i="7059"/>
  <c r="AD73" i="7061"/>
  <c r="AB75" i="7059"/>
  <c r="AI68" i="7060"/>
  <c r="AG30" i="7061"/>
  <c r="AI68" i="7062"/>
  <c r="AG70" i="7061"/>
  <c r="AL65" i="7062"/>
  <c r="AM65" i="7062" s="1"/>
  <c r="X78" i="7061"/>
  <c r="AF32" i="7060"/>
  <c r="X78" i="7059"/>
  <c r="AI67" i="7062"/>
  <c r="X81" i="7060"/>
  <c r="AC34" i="7061"/>
  <c r="AD33" i="7061"/>
  <c r="W80" i="7061"/>
  <c r="X39" i="7061"/>
  <c r="AF72" i="7059"/>
  <c r="AJ27" i="7061"/>
  <c r="AD73" i="7062"/>
  <c r="Y77" i="7060"/>
  <c r="AB76" i="7062"/>
  <c r="AL65" i="7061"/>
  <c r="AM65" i="7061" s="1"/>
  <c r="AG30" i="7062"/>
  <c r="AE32" i="7062"/>
  <c r="AJ27" i="7062"/>
  <c r="AD37" i="7062"/>
  <c r="X79" i="7061"/>
  <c r="AC36" i="7062" l="1"/>
  <c r="AD35" i="7062"/>
  <c r="AE74" i="7060"/>
  <c r="AD34" i="7062"/>
  <c r="AC37" i="7060"/>
  <c r="AC36" i="7060"/>
  <c r="Y80" i="7060"/>
  <c r="AH72" i="7060"/>
  <c r="AJ29" i="7060"/>
  <c r="AD40" i="7060"/>
  <c r="AG32" i="7059"/>
  <c r="AG31" i="7059"/>
  <c r="AD75" i="7060"/>
  <c r="AF73" i="7060"/>
  <c r="AA38" i="7060"/>
  <c r="AC39" i="7060"/>
  <c r="AH30" i="7059"/>
  <c r="AE34" i="7059"/>
  <c r="AK68" i="7061"/>
  <c r="AH71" i="7060"/>
  <c r="AG33" i="7059"/>
  <c r="Y79" i="7062"/>
  <c r="AA77" i="7061"/>
  <c r="AL67" i="7061"/>
  <c r="AM67" i="7061" s="1"/>
  <c r="AJ70" i="7060"/>
  <c r="Z38" i="7059"/>
  <c r="AB76" i="7061"/>
  <c r="W81" i="7061"/>
  <c r="Y79" i="7059"/>
  <c r="AG71" i="7062"/>
  <c r="AI33" i="7060"/>
  <c r="AI69" i="7059"/>
  <c r="X40" i="7059"/>
  <c r="AB36" i="7061"/>
  <c r="AI29" i="7062"/>
  <c r="AC76" i="7062"/>
  <c r="Y78" i="7061"/>
  <c r="AH30" i="7061"/>
  <c r="Z79" i="7060"/>
  <c r="AE37" i="7062"/>
  <c r="AF32" i="7062"/>
  <c r="AE73" i="7062"/>
  <c r="Y81" i="7060"/>
  <c r="AJ68" i="7062"/>
  <c r="AC75" i="7059"/>
  <c r="AJ29" i="7059"/>
  <c r="W41" i="7062"/>
  <c r="AF31" i="7062"/>
  <c r="AB76" i="7060"/>
  <c r="AE73" i="7059"/>
  <c r="AJ28" i="7061"/>
  <c r="AM26" i="7060"/>
  <c r="AF72" i="7062"/>
  <c r="AG31" i="7061"/>
  <c r="AC75" i="7062"/>
  <c r="AC35" i="7061"/>
  <c r="Z38" i="7061"/>
  <c r="W81" i="7062"/>
  <c r="X40" i="7062"/>
  <c r="AH70" i="7059"/>
  <c r="AJ28" i="7059"/>
  <c r="X39" i="7059"/>
  <c r="AJ69" i="7062"/>
  <c r="Y80" i="7059"/>
  <c r="AI29" i="7061"/>
  <c r="Z37" i="7059"/>
  <c r="AA77" i="7062"/>
  <c r="X40" i="7061"/>
  <c r="AF71" i="7059"/>
  <c r="X41" i="7059"/>
  <c r="Y79" i="7061"/>
  <c r="AK27" i="7062"/>
  <c r="AK27" i="7061"/>
  <c r="Y39" i="7061"/>
  <c r="AE33" i="7061"/>
  <c r="Y78" i="7059"/>
  <c r="AF34" i="7060"/>
  <c r="AH70" i="7061"/>
  <c r="AH30" i="7062"/>
  <c r="Z77" i="7060"/>
  <c r="AD34" i="7061"/>
  <c r="AJ67" i="7062"/>
  <c r="AG32" i="7060"/>
  <c r="AK28" i="7062"/>
  <c r="X41" i="7060"/>
  <c r="AF32" i="7061"/>
  <c r="AI69" i="7061"/>
  <c r="AA76" i="7059"/>
  <c r="AG71" i="7061"/>
  <c r="AL66" i="7062"/>
  <c r="AM66" i="7062" s="1"/>
  <c r="AH70" i="7062"/>
  <c r="AC35" i="7059"/>
  <c r="AC74" i="7059"/>
  <c r="X80" i="7062"/>
  <c r="AB36" i="7059"/>
  <c r="Z78" i="7062"/>
  <c r="AD74" i="7061"/>
  <c r="AH31" i="7060"/>
  <c r="AL26" i="7062"/>
  <c r="AJ67" i="7060"/>
  <c r="AJ30" i="7060"/>
  <c r="AG72" i="7059"/>
  <c r="X80" i="7061"/>
  <c r="AJ68" i="7060"/>
  <c r="AE73" i="7061"/>
  <c r="AC74" i="7062"/>
  <c r="AE35" i="7060"/>
  <c r="W81" i="7059"/>
  <c r="AJ27" i="7059"/>
  <c r="AA77" i="7059"/>
  <c r="Z78" i="7060"/>
  <c r="AI68" i="7059"/>
  <c r="Z38" i="7062"/>
  <c r="AA37" i="7061"/>
  <c r="W41" i="7061"/>
  <c r="AC75" i="7061"/>
  <c r="AF72" i="7061"/>
  <c r="X39" i="7062"/>
  <c r="AL26" i="7061"/>
  <c r="AM26" i="7061" s="1"/>
  <c r="AF33" i="7062"/>
  <c r="AJ69" i="7060"/>
  <c r="AD36" i="7062" l="1"/>
  <c r="AF74" i="7060"/>
  <c r="AD37" i="7060"/>
  <c r="AE34" i="7062"/>
  <c r="AE35" i="7062"/>
  <c r="AK29" i="7060"/>
  <c r="Z80" i="7060"/>
  <c r="AI72" i="7060"/>
  <c r="AD36" i="7060"/>
  <c r="AB38" i="7060"/>
  <c r="AE75" i="7060"/>
  <c r="AI71" i="7060"/>
  <c r="AI30" i="7059"/>
  <c r="AH32" i="7059"/>
  <c r="AH33" i="7059"/>
  <c r="AD39" i="7060"/>
  <c r="AG73" i="7060"/>
  <c r="AH31" i="7059"/>
  <c r="AE40" i="7060"/>
  <c r="AL68" i="7061"/>
  <c r="AM68" i="7061" s="1"/>
  <c r="AF34" i="7059"/>
  <c r="Y39" i="7062"/>
  <c r="AA78" i="7060"/>
  <c r="AF35" i="7060"/>
  <c r="AF73" i="7061"/>
  <c r="Y80" i="7061"/>
  <c r="AI31" i="7060"/>
  <c r="AB76" i="7059"/>
  <c r="AE34" i="7061"/>
  <c r="Z78" i="7059"/>
  <c r="Z39" i="7061"/>
  <c r="Y41" i="7059"/>
  <c r="Y40" i="7061"/>
  <c r="AD75" i="7062"/>
  <c r="AK28" i="7061"/>
  <c r="Z81" i="7060"/>
  <c r="AG32" i="7062"/>
  <c r="AA79" i="7060"/>
  <c r="AJ29" i="7062"/>
  <c r="Y40" i="7059"/>
  <c r="AK70" i="7060"/>
  <c r="AB77" i="7061"/>
  <c r="AK69" i="7060"/>
  <c r="AG33" i="7062"/>
  <c r="AD75" i="7061"/>
  <c r="X41" i="7061"/>
  <c r="AA38" i="7062"/>
  <c r="AK27" i="7059"/>
  <c r="AK30" i="7060"/>
  <c r="AK67" i="7060"/>
  <c r="AA78" i="7062"/>
  <c r="Y80" i="7062"/>
  <c r="AD35" i="7059"/>
  <c r="AG32" i="7061"/>
  <c r="AL28" i="7062"/>
  <c r="AM28" i="7062" s="1"/>
  <c r="AH32" i="7060"/>
  <c r="AA77" i="7060"/>
  <c r="AI70" i="7061"/>
  <c r="AL27" i="7062"/>
  <c r="AM27" i="7062" s="1"/>
  <c r="AA37" i="7059"/>
  <c r="AK69" i="7062"/>
  <c r="AK28" i="7059"/>
  <c r="Y40" i="7062"/>
  <c r="AA38" i="7061"/>
  <c r="AG72" i="7062"/>
  <c r="AC76" i="7060"/>
  <c r="X41" i="7062"/>
  <c r="AD75" i="7059"/>
  <c r="Z78" i="7061"/>
  <c r="AJ69" i="7059"/>
  <c r="AH71" i="7062"/>
  <c r="X81" i="7061"/>
  <c r="AB37" i="7061"/>
  <c r="AJ68" i="7059"/>
  <c r="AG72" i="7061"/>
  <c r="AB77" i="7059"/>
  <c r="X81" i="7059"/>
  <c r="AD74" i="7062"/>
  <c r="AM26" i="7062"/>
  <c r="AE74" i="7061"/>
  <c r="AC36" i="7059"/>
  <c r="AI70" i="7062"/>
  <c r="AJ69" i="7061"/>
  <c r="AI30" i="7062"/>
  <c r="AG34" i="7060"/>
  <c r="Z79" i="7061"/>
  <c r="AG71" i="7059"/>
  <c r="AJ29" i="7061"/>
  <c r="AI70" i="7059"/>
  <c r="X81" i="7062"/>
  <c r="AD35" i="7061"/>
  <c r="AH31" i="7061"/>
  <c r="AF73" i="7059"/>
  <c r="AK68" i="7062"/>
  <c r="AI30" i="7061"/>
  <c r="AJ33" i="7060"/>
  <c r="Z79" i="7059"/>
  <c r="AA38" i="7059"/>
  <c r="AK68" i="7060"/>
  <c r="AH72" i="7059"/>
  <c r="AD74" i="7059"/>
  <c r="AH71" i="7061"/>
  <c r="Y41" i="7060"/>
  <c r="AK67" i="7062"/>
  <c r="AF33" i="7061"/>
  <c r="AL27" i="7061"/>
  <c r="AM27" i="7061" s="1"/>
  <c r="AB77" i="7062"/>
  <c r="Z80" i="7059"/>
  <c r="Y39" i="7059"/>
  <c r="AO26" i="7060"/>
  <c r="AG31" i="7062"/>
  <c r="AK29" i="7059"/>
  <c r="AF73" i="7062"/>
  <c r="AF37" i="7062"/>
  <c r="AD76" i="7062"/>
  <c r="AC36" i="7061"/>
  <c r="AC76" i="7061"/>
  <c r="Z79" i="7062"/>
  <c r="AE36" i="7062" l="1"/>
  <c r="AF35" i="7062"/>
  <c r="AE37" i="7060"/>
  <c r="AF34" i="7062"/>
  <c r="AG74" i="7060"/>
  <c r="AE36" i="7060"/>
  <c r="AA80" i="7060"/>
  <c r="AJ72" i="7060"/>
  <c r="AL29" i="7060"/>
  <c r="AM29" i="7060" s="1"/>
  <c r="AO29" i="7060" s="1"/>
  <c r="AJ30" i="7059"/>
  <c r="AG34" i="7059"/>
  <c r="AF40" i="7060"/>
  <c r="AH73" i="7060"/>
  <c r="AI33" i="7059"/>
  <c r="AJ71" i="7060"/>
  <c r="AF75" i="7060"/>
  <c r="AE39" i="7060"/>
  <c r="AI31" i="7059"/>
  <c r="AI32" i="7059"/>
  <c r="AC38" i="7060"/>
  <c r="AD36" i="7061"/>
  <c r="AG73" i="7062"/>
  <c r="Z39" i="7059"/>
  <c r="AC77" i="7062"/>
  <c r="AG33" i="7061"/>
  <c r="Z41" i="7060"/>
  <c r="AE74" i="7059"/>
  <c r="AI72" i="7059"/>
  <c r="Y81" i="7061"/>
  <c r="AH72" i="7062"/>
  <c r="Z40" i="7062"/>
  <c r="AL69" i="7062"/>
  <c r="AM69" i="7062" s="1"/>
  <c r="AI32" i="7060"/>
  <c r="AH32" i="7061"/>
  <c r="AE75" i="7061"/>
  <c r="AL69" i="7060"/>
  <c r="AM69" i="7060" s="1"/>
  <c r="AO69" i="7060" s="1"/>
  <c r="AC77" i="7061"/>
  <c r="AK29" i="7062"/>
  <c r="AA81" i="7060"/>
  <c r="AE75" i="7062"/>
  <c r="AA78" i="7059"/>
  <c r="Z80" i="7061"/>
  <c r="AJ30" i="7061"/>
  <c r="AE35" i="7061"/>
  <c r="AG73" i="7059"/>
  <c r="AJ70" i="7059"/>
  <c r="AD36" i="7059"/>
  <c r="AE74" i="7062"/>
  <c r="AK69" i="7059"/>
  <c r="Y41" i="7062"/>
  <c r="AB37" i="7059"/>
  <c r="AJ70" i="7061"/>
  <c r="Z80" i="7062"/>
  <c r="AL67" i="7060"/>
  <c r="AM67" i="7060" s="1"/>
  <c r="AO67" i="7060" s="1"/>
  <c r="AB38" i="7062"/>
  <c r="AB79" i="7060"/>
  <c r="Z41" i="7059"/>
  <c r="AC76" i="7059"/>
  <c r="AG35" i="7060"/>
  <c r="AB78" i="7060"/>
  <c r="AA79" i="7062"/>
  <c r="AH31" i="7062"/>
  <c r="AA79" i="7059"/>
  <c r="AH71" i="7059"/>
  <c r="AH34" i="7060"/>
  <c r="AK69" i="7061"/>
  <c r="AC77" i="7059"/>
  <c r="AC37" i="7061"/>
  <c r="AD76" i="7061"/>
  <c r="AE76" i="7062"/>
  <c r="AA80" i="7059"/>
  <c r="AL67" i="7062"/>
  <c r="AM67" i="7062" s="1"/>
  <c r="AI71" i="7061"/>
  <c r="AK33" i="7060"/>
  <c r="Y81" i="7062"/>
  <c r="AJ30" i="7062"/>
  <c r="AJ70" i="7062"/>
  <c r="Y81" i="7059"/>
  <c r="AK68" i="7059"/>
  <c r="AI71" i="7062"/>
  <c r="AE75" i="7059"/>
  <c r="AB38" i="7061"/>
  <c r="AE35" i="7059"/>
  <c r="AB78" i="7062"/>
  <c r="AL30" i="7060"/>
  <c r="AL27" i="7059"/>
  <c r="AM27" i="7059" s="1"/>
  <c r="AO27" i="7059" s="1"/>
  <c r="AL70" i="7060"/>
  <c r="AM70" i="7060" s="1"/>
  <c r="AO70" i="7060" s="1"/>
  <c r="AH32" i="7062"/>
  <c r="AL28" i="7061"/>
  <c r="AM28" i="7061" s="1"/>
  <c r="Z40" i="7061"/>
  <c r="AA39" i="7061"/>
  <c r="AF34" i="7061"/>
  <c r="AJ31" i="7060"/>
  <c r="Z39" i="7062"/>
  <c r="AG37" i="7062"/>
  <c r="AL29" i="7059"/>
  <c r="AM29" i="7059" s="1"/>
  <c r="AO29" i="7059" s="1"/>
  <c r="AL68" i="7060"/>
  <c r="AM68" i="7060" s="1"/>
  <c r="AO68" i="7060" s="1"/>
  <c r="AB38" i="7059"/>
  <c r="AL68" i="7062"/>
  <c r="AM68" i="7062" s="1"/>
  <c r="AI31" i="7061"/>
  <c r="AK29" i="7061"/>
  <c r="AA79" i="7061"/>
  <c r="AF74" i="7061"/>
  <c r="AH72" i="7061"/>
  <c r="AA78" i="7061"/>
  <c r="AD76" i="7060"/>
  <c r="AL28" i="7059"/>
  <c r="AM28" i="7059" s="1"/>
  <c r="AO28" i="7059" s="1"/>
  <c r="AB77" i="7060"/>
  <c r="Y41" i="7061"/>
  <c r="AH33" i="7062"/>
  <c r="Z40" i="7059"/>
  <c r="AG73" i="7061"/>
  <c r="AF36" i="7062" l="1"/>
  <c r="AH74" i="7060"/>
  <c r="AF37" i="7060"/>
  <c r="AG35" i="7062"/>
  <c r="AG34" i="7062"/>
  <c r="AB80" i="7060"/>
  <c r="AF36" i="7060"/>
  <c r="AK72" i="7060"/>
  <c r="AJ32" i="7059"/>
  <c r="AF39" i="7060"/>
  <c r="AK71" i="7060"/>
  <c r="AH34" i="7059"/>
  <c r="AI73" i="7060"/>
  <c r="AD38" i="7060"/>
  <c r="AJ33" i="7059"/>
  <c r="AG40" i="7060"/>
  <c r="AJ31" i="7059"/>
  <c r="AG75" i="7060"/>
  <c r="AK30" i="7059"/>
  <c r="AJ31" i="7061"/>
  <c r="AH37" i="7062"/>
  <c r="AB39" i="7061"/>
  <c r="AC38" i="7061"/>
  <c r="Z81" i="7059"/>
  <c r="AL33" i="7060"/>
  <c r="AM33" i="7060" s="1"/>
  <c r="AO33" i="7060" s="1"/>
  <c r="AD77" i="7059"/>
  <c r="AI71" i="7059"/>
  <c r="AB79" i="7062"/>
  <c r="AH35" i="7060"/>
  <c r="AA41" i="7059"/>
  <c r="AL69" i="7059"/>
  <c r="AM69" i="7059" s="1"/>
  <c r="AO69" i="7059" s="1"/>
  <c r="AF74" i="7062"/>
  <c r="AK70" i="7059"/>
  <c r="AF35" i="7061"/>
  <c r="AA80" i="7061"/>
  <c r="AF75" i="7062"/>
  <c r="AF75" i="7061"/>
  <c r="AI32" i="7061"/>
  <c r="AI72" i="7062"/>
  <c r="AJ72" i="7059"/>
  <c r="AA41" i="7060"/>
  <c r="AD77" i="7062"/>
  <c r="AA40" i="7059"/>
  <c r="AI33" i="7062"/>
  <c r="AC77" i="7060"/>
  <c r="AE76" i="7060"/>
  <c r="AI72" i="7061"/>
  <c r="AG74" i="7061"/>
  <c r="AB79" i="7061"/>
  <c r="AK31" i="7060"/>
  <c r="AM30" i="7060"/>
  <c r="AF35" i="7059"/>
  <c r="AJ71" i="7062"/>
  <c r="AK30" i="7062"/>
  <c r="AJ71" i="7061"/>
  <c r="AB80" i="7059"/>
  <c r="AE76" i="7061"/>
  <c r="AC38" i="7062"/>
  <c r="AA80" i="7062"/>
  <c r="AC37" i="7059"/>
  <c r="AL29" i="7062"/>
  <c r="AM29" i="7062" s="1"/>
  <c r="AD77" i="7061"/>
  <c r="AH73" i="7062"/>
  <c r="AH73" i="7061"/>
  <c r="Z41" i="7061"/>
  <c r="AC38" i="7059"/>
  <c r="AA39" i="7062"/>
  <c r="AG34" i="7061"/>
  <c r="AA40" i="7061"/>
  <c r="AI32" i="7062"/>
  <c r="AF75" i="7059"/>
  <c r="AL68" i="7059"/>
  <c r="AM68" i="7059" s="1"/>
  <c r="AO68" i="7059" s="1"/>
  <c r="AK70" i="7062"/>
  <c r="AL69" i="7061"/>
  <c r="AM69" i="7061" s="1"/>
  <c r="AI31" i="7062"/>
  <c r="AK70" i="7061"/>
  <c r="AK30" i="7061"/>
  <c r="AB78" i="7059"/>
  <c r="AJ32" i="7060"/>
  <c r="Z81" i="7061"/>
  <c r="AH33" i="7061"/>
  <c r="AE36" i="7061"/>
  <c r="AB78" i="7061"/>
  <c r="AL29" i="7061"/>
  <c r="AM29" i="7061" s="1"/>
  <c r="AC78" i="7062"/>
  <c r="Z81" i="7062"/>
  <c r="AF76" i="7062"/>
  <c r="AD37" i="7061"/>
  <c r="AI34" i="7060"/>
  <c r="AB79" i="7059"/>
  <c r="AC78" i="7060"/>
  <c r="AD76" i="7059"/>
  <c r="AC79" i="7060"/>
  <c r="Z41" i="7062"/>
  <c r="AE36" i="7059"/>
  <c r="AH73" i="7059"/>
  <c r="AB81" i="7060"/>
  <c r="AA40" i="7062"/>
  <c r="AF74" i="7059"/>
  <c r="AA39" i="7059"/>
  <c r="AG36" i="7062" l="1"/>
  <c r="AH34" i="7062"/>
  <c r="AG37" i="7060"/>
  <c r="AH35" i="7062"/>
  <c r="AI74" i="7060"/>
  <c r="AG36" i="7060"/>
  <c r="AL72" i="7060"/>
  <c r="AM72" i="7060" s="1"/>
  <c r="AO72" i="7060" s="1"/>
  <c r="AC80" i="7060"/>
  <c r="AH75" i="7060"/>
  <c r="AJ73" i="7060"/>
  <c r="AK33" i="7059"/>
  <c r="AI34" i="7059"/>
  <c r="AG39" i="7060"/>
  <c r="AK31" i="7059"/>
  <c r="AK32" i="7059"/>
  <c r="AL30" i="7059"/>
  <c r="AM30" i="7059" s="1"/>
  <c r="AO30" i="7059" s="1"/>
  <c r="AH40" i="7060"/>
  <c r="AE38" i="7060"/>
  <c r="AL71" i="7060"/>
  <c r="AM71" i="7060" s="1"/>
  <c r="AO71" i="7060" s="1"/>
  <c r="AD79" i="7060"/>
  <c r="AD78" i="7062"/>
  <c r="AL70" i="7061"/>
  <c r="AM70" i="7061" s="1"/>
  <c r="AA81" i="7059"/>
  <c r="AC80" i="7059"/>
  <c r="AH74" i="7061"/>
  <c r="AE77" i="7062"/>
  <c r="AK72" i="7059"/>
  <c r="AJ32" i="7061"/>
  <c r="AG75" i="7062"/>
  <c r="AG35" i="7061"/>
  <c r="AG74" i="7062"/>
  <c r="AE77" i="7059"/>
  <c r="AC39" i="7061"/>
  <c r="AG35" i="7059"/>
  <c r="AF76" i="7060"/>
  <c r="AJ33" i="7062"/>
  <c r="AC78" i="7061"/>
  <c r="AI73" i="7062"/>
  <c r="AB80" i="7062"/>
  <c r="AG74" i="7059"/>
  <c r="AE76" i="7059"/>
  <c r="AE37" i="7061"/>
  <c r="AA81" i="7062"/>
  <c r="AF36" i="7061"/>
  <c r="AA81" i="7061"/>
  <c r="AL70" i="7062"/>
  <c r="AM70" i="7062" s="1"/>
  <c r="AG75" i="7059"/>
  <c r="AJ32" i="7062"/>
  <c r="AH34" i="7061"/>
  <c r="AA41" i="7061"/>
  <c r="AD38" i="7062"/>
  <c r="AK71" i="7061"/>
  <c r="AD77" i="7060"/>
  <c r="AB41" i="7060"/>
  <c r="AJ72" i="7062"/>
  <c r="AG75" i="7061"/>
  <c r="AD38" i="7061"/>
  <c r="AI37" i="7062"/>
  <c r="AK31" i="7061"/>
  <c r="AI33" i="7061"/>
  <c r="AK32" i="7060"/>
  <c r="AB40" i="7061"/>
  <c r="AL30" i="7062"/>
  <c r="AM30" i="7062" s="1"/>
  <c r="AL31" i="7060"/>
  <c r="AM31" i="7060" s="1"/>
  <c r="AO31" i="7060" s="1"/>
  <c r="AB41" i="7059"/>
  <c r="AC79" i="7062"/>
  <c r="AB39" i="7059"/>
  <c r="AB40" i="7062"/>
  <c r="AC81" i="7060"/>
  <c r="AF36" i="7059"/>
  <c r="AD78" i="7060"/>
  <c r="AJ34" i="7060"/>
  <c r="AG76" i="7062"/>
  <c r="AL30" i="7061"/>
  <c r="AM30" i="7061" s="1"/>
  <c r="AB39" i="7062"/>
  <c r="AI73" i="7059"/>
  <c r="AA41" i="7062"/>
  <c r="AC79" i="7059"/>
  <c r="AC78" i="7059"/>
  <c r="AJ31" i="7062"/>
  <c r="AD38" i="7059"/>
  <c r="AI73" i="7061"/>
  <c r="AE77" i="7061"/>
  <c r="AD37" i="7059"/>
  <c r="AF76" i="7061"/>
  <c r="AK71" i="7062"/>
  <c r="AO30" i="7060"/>
  <c r="AC79" i="7061"/>
  <c r="AJ72" i="7061"/>
  <c r="AB40" i="7059"/>
  <c r="AB80" i="7061"/>
  <c r="AL70" i="7059"/>
  <c r="AM70" i="7059" s="1"/>
  <c r="AO70" i="7059" s="1"/>
  <c r="AI35" i="7060"/>
  <c r="AJ71" i="7059"/>
  <c r="AH36" i="7062" l="1"/>
  <c r="AJ74" i="7060"/>
  <c r="AH37" i="7060"/>
  <c r="AI35" i="7062"/>
  <c r="AI34" i="7062"/>
  <c r="AD80" i="7060"/>
  <c r="AH36" i="7060"/>
  <c r="AI40" i="7060"/>
  <c r="AL32" i="7059"/>
  <c r="AM32" i="7059" s="1"/>
  <c r="AO32" i="7059" s="1"/>
  <c r="AH39" i="7060"/>
  <c r="AL33" i="7059"/>
  <c r="AM33" i="7059" s="1"/>
  <c r="AO33" i="7059" s="1"/>
  <c r="AK73" i="7060"/>
  <c r="AJ34" i="7059"/>
  <c r="AI75" i="7060"/>
  <c r="AF38" i="7060"/>
  <c r="AL31" i="7059"/>
  <c r="AM31" i="7059" s="1"/>
  <c r="AO31" i="7059" s="1"/>
  <c r="AJ35" i="7060"/>
  <c r="AF77" i="7061"/>
  <c r="AD79" i="7059"/>
  <c r="AL32" i="7060"/>
  <c r="AM32" i="7060" s="1"/>
  <c r="AO32" i="7060" s="1"/>
  <c r="AC41" i="7059"/>
  <c r="AC41" i="7060"/>
  <c r="AE77" i="7060"/>
  <c r="AJ73" i="7061"/>
  <c r="AB41" i="7062"/>
  <c r="AC80" i="7062"/>
  <c r="AL72" i="7059"/>
  <c r="AM72" i="7059" s="1"/>
  <c r="AO72" i="7059" s="1"/>
  <c r="AC40" i="7059"/>
  <c r="AD79" i="7061"/>
  <c r="AL71" i="7062"/>
  <c r="AM71" i="7062" s="1"/>
  <c r="AE37" i="7059"/>
  <c r="AK31" i="7062"/>
  <c r="AE78" i="7060"/>
  <c r="AC39" i="7059"/>
  <c r="AC40" i="7061"/>
  <c r="AH75" i="7061"/>
  <c r="AL71" i="7061"/>
  <c r="AM71" i="7061" s="1"/>
  <c r="AB41" i="7061"/>
  <c r="AK32" i="7062"/>
  <c r="AG36" i="7061"/>
  <c r="AF37" i="7061"/>
  <c r="AD39" i="7061"/>
  <c r="AH74" i="7062"/>
  <c r="AH75" i="7062"/>
  <c r="AI74" i="7061"/>
  <c r="AG76" i="7061"/>
  <c r="AE38" i="7059"/>
  <c r="AG36" i="7059"/>
  <c r="AC40" i="7062"/>
  <c r="AD78" i="7059"/>
  <c r="AC39" i="7062"/>
  <c r="AH76" i="7062"/>
  <c r="AD81" i="7060"/>
  <c r="AJ33" i="7061"/>
  <c r="AJ37" i="7062"/>
  <c r="AD78" i="7061"/>
  <c r="AG76" i="7060"/>
  <c r="AE78" i="7062"/>
  <c r="AK71" i="7059"/>
  <c r="AC80" i="7061"/>
  <c r="AK72" i="7061"/>
  <c r="AJ73" i="7059"/>
  <c r="AK34" i="7060"/>
  <c r="AD79" i="7062"/>
  <c r="AL31" i="7061"/>
  <c r="AM31" i="7061" s="1"/>
  <c r="AE38" i="7061"/>
  <c r="AK72" i="7062"/>
  <c r="AE38" i="7062"/>
  <c r="AH75" i="7059"/>
  <c r="AB81" i="7061"/>
  <c r="AB81" i="7062"/>
  <c r="AF76" i="7059"/>
  <c r="AK32" i="7061"/>
  <c r="AD80" i="7059"/>
  <c r="AB81" i="7059"/>
  <c r="AE79" i="7060"/>
  <c r="AI34" i="7061"/>
  <c r="AH74" i="7059"/>
  <c r="AJ73" i="7062"/>
  <c r="AK33" i="7062"/>
  <c r="AH35" i="7059"/>
  <c r="AF77" i="7059"/>
  <c r="AH35" i="7061"/>
  <c r="AF77" i="7062"/>
  <c r="AI36" i="7062" l="1"/>
  <c r="AJ34" i="7062"/>
  <c r="AI37" i="7060"/>
  <c r="AK74" i="7060"/>
  <c r="AJ35" i="7062"/>
  <c r="AI36" i="7060"/>
  <c r="AE80" i="7060"/>
  <c r="AG38" i="7060"/>
  <c r="AL73" i="7060"/>
  <c r="AM73" i="7060" s="1"/>
  <c r="AO73" i="7060" s="1"/>
  <c r="AI39" i="7060"/>
  <c r="AJ40" i="7060"/>
  <c r="AJ75" i="7060"/>
  <c r="AK34" i="7059"/>
  <c r="AG77" i="7062"/>
  <c r="AI76" i="7062"/>
  <c r="AE78" i="7059"/>
  <c r="AI75" i="7062"/>
  <c r="AF78" i="7060"/>
  <c r="AE79" i="7061"/>
  <c r="AI35" i="7061"/>
  <c r="AL33" i="7062"/>
  <c r="AM33" i="7062" s="1"/>
  <c r="AE80" i="7059"/>
  <c r="AL72" i="7061"/>
  <c r="AM72" i="7061" s="1"/>
  <c r="AI74" i="7059"/>
  <c r="AF79" i="7060"/>
  <c r="AG76" i="7059"/>
  <c r="AC81" i="7061"/>
  <c r="AF38" i="7062"/>
  <c r="AF38" i="7061"/>
  <c r="AL34" i="7060"/>
  <c r="AM34" i="7060" s="1"/>
  <c r="AO34" i="7060" s="1"/>
  <c r="AL71" i="7059"/>
  <c r="AM71" i="7059" s="1"/>
  <c r="AO71" i="7059" s="1"/>
  <c r="AE78" i="7061"/>
  <c r="AK33" i="7061"/>
  <c r="AH36" i="7059"/>
  <c r="AH76" i="7061"/>
  <c r="AE39" i="7061"/>
  <c r="AG37" i="7061"/>
  <c r="AL32" i="7062"/>
  <c r="AM32" i="7062" s="1"/>
  <c r="AD40" i="7061"/>
  <c r="AF37" i="7059"/>
  <c r="AC41" i="7062"/>
  <c r="AF77" i="7060"/>
  <c r="AD41" i="7059"/>
  <c r="AE79" i="7059"/>
  <c r="AG77" i="7061"/>
  <c r="AG77" i="7059"/>
  <c r="AK73" i="7062"/>
  <c r="AC81" i="7059"/>
  <c r="AL32" i="7061"/>
  <c r="AM32" i="7061" s="1"/>
  <c r="AI75" i="7059"/>
  <c r="AL72" i="7062"/>
  <c r="AM72" i="7062" s="1"/>
  <c r="AD80" i="7061"/>
  <c r="AH76" i="7060"/>
  <c r="AE81" i="7060"/>
  <c r="AD39" i="7062"/>
  <c r="AJ74" i="7061"/>
  <c r="AI74" i="7062"/>
  <c r="AH36" i="7061"/>
  <c r="AD39" i="7059"/>
  <c r="AL31" i="7062"/>
  <c r="AM31" i="7062" s="1"/>
  <c r="AD80" i="7062"/>
  <c r="AI35" i="7059"/>
  <c r="AJ34" i="7061"/>
  <c r="AC81" i="7062"/>
  <c r="AE79" i="7062"/>
  <c r="AK73" i="7059"/>
  <c r="AF78" i="7062"/>
  <c r="AK37" i="7062"/>
  <c r="AD40" i="7062"/>
  <c r="AF38" i="7059"/>
  <c r="AC41" i="7061"/>
  <c r="AI75" i="7061"/>
  <c r="AD40" i="7059"/>
  <c r="AK73" i="7061"/>
  <c r="AD41" i="7060"/>
  <c r="AK35" i="7060"/>
  <c r="AJ36" i="7062" l="1"/>
  <c r="AJ37" i="7060"/>
  <c r="AK35" i="7062"/>
  <c r="AK34" i="7062"/>
  <c r="AL74" i="7060"/>
  <c r="AM74" i="7060" s="1"/>
  <c r="AO74" i="7060" s="1"/>
  <c r="AF80" i="7060"/>
  <c r="AJ36" i="7060"/>
  <c r="AK75" i="7060"/>
  <c r="AJ39" i="7060"/>
  <c r="AH38" i="7060"/>
  <c r="AL34" i="7059"/>
  <c r="AM34" i="7059" s="1"/>
  <c r="AO34" i="7059" s="1"/>
  <c r="AK40" i="7060"/>
  <c r="AJ75" i="7061"/>
  <c r="AE40" i="7062"/>
  <c r="AK34" i="7061"/>
  <c r="AE80" i="7062"/>
  <c r="AD41" i="7061"/>
  <c r="AG38" i="7059"/>
  <c r="AJ35" i="7059"/>
  <c r="AI76" i="7060"/>
  <c r="AE41" i="7059"/>
  <c r="AE40" i="7061"/>
  <c r="AL33" i="7061"/>
  <c r="AM33" i="7061" s="1"/>
  <c r="AJ75" i="7062"/>
  <c r="AJ76" i="7062"/>
  <c r="AL73" i="7059"/>
  <c r="AM73" i="7059" s="1"/>
  <c r="AO73" i="7059" s="1"/>
  <c r="AE41" i="7060"/>
  <c r="AE40" i="7059"/>
  <c r="AL37" i="7062"/>
  <c r="AM37" i="7062" s="1"/>
  <c r="AD81" i="7062"/>
  <c r="AE39" i="7059"/>
  <c r="AJ74" i="7062"/>
  <c r="AE39" i="7062"/>
  <c r="AL73" i="7062"/>
  <c r="AM73" i="7062" s="1"/>
  <c r="AH77" i="7061"/>
  <c r="AD41" i="7062"/>
  <c r="AH37" i="7061"/>
  <c r="AI76" i="7061"/>
  <c r="AG38" i="7061"/>
  <c r="AD81" i="7061"/>
  <c r="AG79" i="7060"/>
  <c r="AJ35" i="7061"/>
  <c r="AF79" i="7061"/>
  <c r="AF79" i="7062"/>
  <c r="AE80" i="7061"/>
  <c r="AJ75" i="7059"/>
  <c r="AD81" i="7059"/>
  <c r="AH77" i="7059"/>
  <c r="AI36" i="7059"/>
  <c r="AF78" i="7061"/>
  <c r="AG78" i="7060"/>
  <c r="AF78" i="7059"/>
  <c r="AL73" i="7061"/>
  <c r="AM73" i="7061" s="1"/>
  <c r="AL35" i="7060"/>
  <c r="AM35" i="7060" s="1"/>
  <c r="AO35" i="7060" s="1"/>
  <c r="AG78" i="7062"/>
  <c r="AI36" i="7061"/>
  <c r="AK74" i="7061"/>
  <c r="AF81" i="7060"/>
  <c r="AF79" i="7059"/>
  <c r="AG77" i="7060"/>
  <c r="AG37" i="7059"/>
  <c r="AF39" i="7061"/>
  <c r="AG38" i="7062"/>
  <c r="AH76" i="7059"/>
  <c r="AJ74" i="7059"/>
  <c r="AF80" i="7059"/>
  <c r="AH77" i="7062"/>
  <c r="AK36" i="7062" l="1"/>
  <c r="AL35" i="7062"/>
  <c r="AM35" i="7062" s="1"/>
  <c r="AL34" i="7062"/>
  <c r="AM34" i="7062" s="1"/>
  <c r="AK37" i="7060"/>
  <c r="AK36" i="7060"/>
  <c r="AG80" i="7060"/>
  <c r="AL40" i="7060"/>
  <c r="AM40" i="7060" s="1"/>
  <c r="AO40" i="7060" s="1"/>
  <c r="AK39" i="7060"/>
  <c r="AI38" i="7060"/>
  <c r="AL75" i="7060"/>
  <c r="AM75" i="7060" s="1"/>
  <c r="AO75" i="7060" s="1"/>
  <c r="AH38" i="7062"/>
  <c r="AH37" i="7059"/>
  <c r="AG79" i="7059"/>
  <c r="AL74" i="7061"/>
  <c r="AM74" i="7061" s="1"/>
  <c r="AH78" i="7062"/>
  <c r="AI77" i="7059"/>
  <c r="AK75" i="7059"/>
  <c r="AK35" i="7061"/>
  <c r="AK74" i="7062"/>
  <c r="AF40" i="7059"/>
  <c r="AK75" i="7062"/>
  <c r="AF80" i="7062"/>
  <c r="AF40" i="7062"/>
  <c r="AI77" i="7062"/>
  <c r="AK74" i="7059"/>
  <c r="AH78" i="7060"/>
  <c r="AG78" i="7061"/>
  <c r="AG79" i="7062"/>
  <c r="AE81" i="7061"/>
  <c r="AJ76" i="7061"/>
  <c r="AE41" i="7062"/>
  <c r="AE81" i="7062"/>
  <c r="AF40" i="7061"/>
  <c r="AJ76" i="7060"/>
  <c r="AH38" i="7059"/>
  <c r="AJ36" i="7061"/>
  <c r="AJ36" i="7059"/>
  <c r="AH79" i="7060"/>
  <c r="AH38" i="7061"/>
  <c r="AF39" i="7062"/>
  <c r="AF41" i="7060"/>
  <c r="AE41" i="7061"/>
  <c r="AL34" i="7061"/>
  <c r="AM34" i="7061" s="1"/>
  <c r="AG80" i="7059"/>
  <c r="AI76" i="7059"/>
  <c r="AG39" i="7061"/>
  <c r="AH77" i="7060"/>
  <c r="AG81" i="7060"/>
  <c r="AG78" i="7059"/>
  <c r="AE81" i="7059"/>
  <c r="AF80" i="7061"/>
  <c r="AG79" i="7061"/>
  <c r="AI37" i="7061"/>
  <c r="AI77" i="7061"/>
  <c r="AF39" i="7059"/>
  <c r="AK76" i="7062"/>
  <c r="AF41" i="7059"/>
  <c r="AK35" i="7059"/>
  <c r="AK75" i="7061"/>
  <c r="AL36" i="7062" l="1"/>
  <c r="AM36" i="7062" s="1"/>
  <c r="AL37" i="7060"/>
  <c r="AM37" i="7060" s="1"/>
  <c r="AO37" i="7060" s="1"/>
  <c r="AH80" i="7060"/>
  <c r="AL36" i="7060"/>
  <c r="AM36" i="7060" s="1"/>
  <c r="AO36" i="7060" s="1"/>
  <c r="AL39" i="7060"/>
  <c r="AM39" i="7060" s="1"/>
  <c r="AO39" i="7060" s="1"/>
  <c r="AJ38" i="7060"/>
  <c r="AL35" i="7059"/>
  <c r="AM35" i="7059" s="1"/>
  <c r="AO35" i="7059" s="1"/>
  <c r="AL76" i="7062"/>
  <c r="AM76" i="7062" s="1"/>
  <c r="AJ37" i="7061"/>
  <c r="AG80" i="7061"/>
  <c r="AH81" i="7060"/>
  <c r="AH39" i="7061"/>
  <c r="AF41" i="7061"/>
  <c r="AG39" i="7062"/>
  <c r="AF81" i="7062"/>
  <c r="AI78" i="7060"/>
  <c r="AG80" i="7062"/>
  <c r="AG40" i="7059"/>
  <c r="AJ77" i="7059"/>
  <c r="AG41" i="7059"/>
  <c r="AH80" i="7059"/>
  <c r="AI79" i="7060"/>
  <c r="AK36" i="7061"/>
  <c r="AK76" i="7060"/>
  <c r="AK76" i="7061"/>
  <c r="AH79" i="7062"/>
  <c r="AJ77" i="7062"/>
  <c r="AL35" i="7061"/>
  <c r="AM35" i="7061" s="1"/>
  <c r="AI37" i="7059"/>
  <c r="AL75" i="7061"/>
  <c r="AM75" i="7061" s="1"/>
  <c r="AG39" i="7059"/>
  <c r="AJ76" i="7059"/>
  <c r="AI38" i="7061"/>
  <c r="AK36" i="7059"/>
  <c r="AI38" i="7059"/>
  <c r="AH78" i="7061"/>
  <c r="AG40" i="7062"/>
  <c r="AJ77" i="7061"/>
  <c r="AH79" i="7061"/>
  <c r="AF81" i="7059"/>
  <c r="AH78" i="7059"/>
  <c r="AI77" i="7060"/>
  <c r="AG41" i="7060"/>
  <c r="AG40" i="7061"/>
  <c r="AF41" i="7062"/>
  <c r="AF81" i="7061"/>
  <c r="AL74" i="7059"/>
  <c r="AM74" i="7059" s="1"/>
  <c r="AO74" i="7059" s="1"/>
  <c r="AL75" i="7062"/>
  <c r="AM75" i="7062" s="1"/>
  <c r="AL74" i="7062"/>
  <c r="AM74" i="7062" s="1"/>
  <c r="AL75" i="7059"/>
  <c r="AM75" i="7059" s="1"/>
  <c r="AO75" i="7059" s="1"/>
  <c r="AI78" i="7062"/>
  <c r="AH79" i="7059"/>
  <c r="AI38" i="7062"/>
  <c r="AI80" i="7060" l="1"/>
  <c r="AK38" i="7060"/>
  <c r="AJ78" i="7062"/>
  <c r="AG41" i="7062"/>
  <c r="AH41" i="7060"/>
  <c r="AI79" i="7061"/>
  <c r="AJ38" i="7061"/>
  <c r="AH39" i="7059"/>
  <c r="AK77" i="7059"/>
  <c r="AG81" i="7062"/>
  <c r="AG41" i="7061"/>
  <c r="AI78" i="7059"/>
  <c r="AH40" i="7062"/>
  <c r="AJ38" i="7059"/>
  <c r="AJ37" i="7059"/>
  <c r="AK77" i="7062"/>
  <c r="AL76" i="7061"/>
  <c r="AM76" i="7061" s="1"/>
  <c r="AL36" i="7061"/>
  <c r="AM36" i="7061" s="1"/>
  <c r="AI80" i="7059"/>
  <c r="AH80" i="7062"/>
  <c r="AI81" i="7060"/>
  <c r="AH80" i="7061"/>
  <c r="AG81" i="7059"/>
  <c r="AI78" i="7061"/>
  <c r="AL36" i="7059"/>
  <c r="AM36" i="7059" s="1"/>
  <c r="AO36" i="7059" s="1"/>
  <c r="AK76" i="7059"/>
  <c r="AJ79" i="7060"/>
  <c r="AH41" i="7059"/>
  <c r="AJ78" i="7060"/>
  <c r="AK37" i="7061"/>
  <c r="AJ38" i="7062"/>
  <c r="AI79" i="7059"/>
  <c r="AG81" i="7061"/>
  <c r="AH40" i="7061"/>
  <c r="AJ77" i="7060"/>
  <c r="AK77" i="7061"/>
  <c r="AI79" i="7062"/>
  <c r="AL76" i="7060"/>
  <c r="AM76" i="7060" s="1"/>
  <c r="AO76" i="7060" s="1"/>
  <c r="AH40" i="7059"/>
  <c r="AH39" i="7062"/>
  <c r="AI39" i="7061"/>
  <c r="AJ80" i="7060" l="1"/>
  <c r="AL38" i="7060"/>
  <c r="AM38" i="7060" s="1"/>
  <c r="AO38" i="7060" s="1"/>
  <c r="AI40" i="7059"/>
  <c r="AK77" i="7060"/>
  <c r="AI39" i="7062"/>
  <c r="AJ39" i="7061"/>
  <c r="AH81" i="7061"/>
  <c r="AK38" i="7062"/>
  <c r="AL76" i="7059"/>
  <c r="AM76" i="7059" s="1"/>
  <c r="AO76" i="7059" s="1"/>
  <c r="AK38" i="7059"/>
  <c r="AJ78" i="7059"/>
  <c r="AH81" i="7062"/>
  <c r="AJ79" i="7061"/>
  <c r="AH41" i="7062"/>
  <c r="AI41" i="7059"/>
  <c r="AJ78" i="7061"/>
  <c r="AI80" i="7061"/>
  <c r="AI80" i="7062"/>
  <c r="AL77" i="7062"/>
  <c r="AM77" i="7062" s="1"/>
  <c r="AI39" i="7059"/>
  <c r="AJ79" i="7059"/>
  <c r="AJ81" i="7060"/>
  <c r="AK37" i="7059"/>
  <c r="AL77" i="7059"/>
  <c r="AM77" i="7059" s="1"/>
  <c r="AO77" i="7059" s="1"/>
  <c r="AI41" i="7060"/>
  <c r="AK78" i="7062"/>
  <c r="AJ79" i="7062"/>
  <c r="AL77" i="7061"/>
  <c r="AM77" i="7061" s="1"/>
  <c r="AI40" i="7061"/>
  <c r="AL37" i="7061"/>
  <c r="AM37" i="7061" s="1"/>
  <c r="AK78" i="7060"/>
  <c r="AK79" i="7060"/>
  <c r="AH81" i="7059"/>
  <c r="AJ80" i="7059"/>
  <c r="AI40" i="7062"/>
  <c r="AH41" i="7061"/>
  <c r="AK38" i="7061"/>
  <c r="AK80" i="7060" l="1"/>
  <c r="AJ41" i="7060"/>
  <c r="AK79" i="7059"/>
  <c r="AJ80" i="7061"/>
  <c r="AJ41" i="7059"/>
  <c r="AI81" i="7062"/>
  <c r="AL38" i="7059"/>
  <c r="AM38" i="7059" s="1"/>
  <c r="AO38" i="7059" s="1"/>
  <c r="AK39" i="7061"/>
  <c r="AL38" i="7061"/>
  <c r="AM38" i="7061" s="1"/>
  <c r="AJ40" i="7062"/>
  <c r="AI81" i="7059"/>
  <c r="AL78" i="7060"/>
  <c r="AM78" i="7060" s="1"/>
  <c r="AO78" i="7060" s="1"/>
  <c r="AJ40" i="7061"/>
  <c r="AK79" i="7062"/>
  <c r="AL37" i="7059"/>
  <c r="AM37" i="7059" s="1"/>
  <c r="AO37" i="7059" s="1"/>
  <c r="AI41" i="7062"/>
  <c r="AL38" i="7062"/>
  <c r="AM38" i="7062" s="1"/>
  <c r="AL77" i="7060"/>
  <c r="AM77" i="7060" s="1"/>
  <c r="AO77" i="7060" s="1"/>
  <c r="AJ39" i="7059"/>
  <c r="AK79" i="7061"/>
  <c r="AJ39" i="7062"/>
  <c r="AJ40" i="7059"/>
  <c r="AL78" i="7062"/>
  <c r="AM78" i="7062" s="1"/>
  <c r="AI41" i="7061"/>
  <c r="AK80" i="7059"/>
  <c r="AL79" i="7060"/>
  <c r="AM79" i="7060" s="1"/>
  <c r="AO79" i="7060" s="1"/>
  <c r="AK81" i="7060"/>
  <c r="AJ80" i="7062"/>
  <c r="AK78" i="7061"/>
  <c r="AK78" i="7059"/>
  <c r="AI81" i="7061"/>
  <c r="AL80" i="7060" l="1"/>
  <c r="AM80" i="7060" s="1"/>
  <c r="AO80" i="7060" s="1"/>
  <c r="AL78" i="7061"/>
  <c r="AM78" i="7061" s="1"/>
  <c r="AL81" i="7060"/>
  <c r="AK41" i="7059"/>
  <c r="AJ81" i="7061"/>
  <c r="AL80" i="7059"/>
  <c r="AM80" i="7059" s="1"/>
  <c r="AO80" i="7059" s="1"/>
  <c r="AK39" i="7062"/>
  <c r="AK39" i="7059"/>
  <c r="AK40" i="7061"/>
  <c r="AJ81" i="7059"/>
  <c r="AL79" i="7059"/>
  <c r="AM79" i="7059" s="1"/>
  <c r="AO79" i="7059" s="1"/>
  <c r="AL78" i="7059"/>
  <c r="AM78" i="7059" s="1"/>
  <c r="AO78" i="7059" s="1"/>
  <c r="AJ41" i="7062"/>
  <c r="AL39" i="7061"/>
  <c r="AM39" i="7061" s="1"/>
  <c r="AJ81" i="7062"/>
  <c r="AK41" i="7060"/>
  <c r="AK80" i="7062"/>
  <c r="AJ41" i="7061"/>
  <c r="AK40" i="7059"/>
  <c r="AL79" i="7061"/>
  <c r="AM79" i="7061" s="1"/>
  <c r="AL79" i="7062"/>
  <c r="AM79" i="7062" s="1"/>
  <c r="AK40" i="7062"/>
  <c r="AK80" i="7061"/>
  <c r="AL40" i="7062" l="1"/>
  <c r="AM40" i="7062" s="1"/>
  <c r="AL80" i="7061"/>
  <c r="AM80" i="7061" s="1"/>
  <c r="AL40" i="7059"/>
  <c r="AM40" i="7059" s="1"/>
  <c r="AO40" i="7059" s="1"/>
  <c r="AK81" i="7062"/>
  <c r="AK41" i="7062"/>
  <c r="AL40" i="7061"/>
  <c r="AM40" i="7061" s="1"/>
  <c r="AL39" i="7062"/>
  <c r="AM39" i="7062" s="1"/>
  <c r="AM81" i="7060"/>
  <c r="AL82" i="7060"/>
  <c r="AL80" i="7062"/>
  <c r="AM80" i="7062" s="1"/>
  <c r="AK81" i="7061"/>
  <c r="AL39" i="7059"/>
  <c r="AM39" i="7059" s="1"/>
  <c r="AO39" i="7059" s="1"/>
  <c r="AK41" i="7061"/>
  <c r="AL41" i="7060"/>
  <c r="AK81" i="7059"/>
  <c r="AL41" i="7059"/>
  <c r="AL81" i="7062" l="1"/>
  <c r="AO81" i="7060"/>
  <c r="AO82" i="7060" s="1"/>
  <c r="AM82" i="7060"/>
  <c r="AM41" i="7059"/>
  <c r="AL42" i="7059"/>
  <c r="AL81" i="7059"/>
  <c r="AL41" i="7061"/>
  <c r="AL81" i="7061"/>
  <c r="AM41" i="7060"/>
  <c r="AL42" i="7060"/>
  <c r="AL41" i="7062"/>
  <c r="AM81" i="7059" l="1"/>
  <c r="AL82" i="7059"/>
  <c r="AM81" i="7062"/>
  <c r="AM82" i="7062" s="1"/>
  <c r="AL82" i="7062"/>
  <c r="AM41" i="7062"/>
  <c r="AM42" i="7062" s="1"/>
  <c r="AL42" i="7062"/>
  <c r="AM81" i="7061"/>
  <c r="AM82" i="7061" s="1"/>
  <c r="AL82" i="7061"/>
  <c r="AM41" i="7061"/>
  <c r="AM42" i="7061" s="1"/>
  <c r="AL42" i="7061"/>
  <c r="AO41" i="7060"/>
  <c r="AO42" i="7060" s="1"/>
  <c r="AO84" i="7060" s="1"/>
  <c r="AM42" i="7060"/>
  <c r="AO41" i="7059"/>
  <c r="AO42" i="7059" s="1"/>
  <c r="AM42" i="7059"/>
  <c r="AM84" i="7061" l="1"/>
  <c r="AM84" i="7062"/>
  <c r="AO81" i="7059"/>
  <c r="AO82" i="7059" s="1"/>
  <c r="AO84" i="7059" s="1"/>
  <c r="AM82" i="7059"/>
</calcChain>
</file>

<file path=xl/sharedStrings.xml><?xml version="1.0" encoding="utf-8"?>
<sst xmlns="http://schemas.openxmlformats.org/spreadsheetml/2006/main" count="1677" uniqueCount="64">
  <si>
    <t>Тримесечие на събитието</t>
  </si>
  <si>
    <t>n-8</t>
  </si>
  <si>
    <t>n-9</t>
  </si>
  <si>
    <t>n-10</t>
  </si>
  <si>
    <t>n-11</t>
  </si>
  <si>
    <t>n-12</t>
  </si>
  <si>
    <t>n-13</t>
  </si>
  <si>
    <t>n-14</t>
  </si>
  <si>
    <t>n-15</t>
  </si>
  <si>
    <t>n-16</t>
  </si>
  <si>
    <t>n-17</t>
  </si>
  <si>
    <t>n-18</t>
  </si>
  <si>
    <t>n-19</t>
  </si>
  <si>
    <t>n-20</t>
  </si>
  <si>
    <t>n-21</t>
  </si>
  <si>
    <t>n-22</t>
  </si>
  <si>
    <t>n-23</t>
  </si>
  <si>
    <t>n</t>
  </si>
  <si>
    <t>n-1</t>
  </si>
  <si>
    <t>n-2</t>
  </si>
  <si>
    <t>n-3</t>
  </si>
  <si>
    <t>n-4</t>
  </si>
  <si>
    <t>n-5</t>
  </si>
  <si>
    <t>n-6</t>
  </si>
  <si>
    <t>n-7</t>
  </si>
  <si>
    <t>I. ВЪВ ВРЪЗКА С ИМУЩЕСТВЕНИ ВРЕДИ</t>
  </si>
  <si>
    <t>n-24</t>
  </si>
  <si>
    <t>n-25</t>
  </si>
  <si>
    <t>n-26</t>
  </si>
  <si>
    <t>n-27</t>
  </si>
  <si>
    <t>n-28</t>
  </si>
  <si>
    <t>n-29</t>
  </si>
  <si>
    <t>n-30</t>
  </si>
  <si>
    <t>n-31</t>
  </si>
  <si>
    <t>n-32</t>
  </si>
  <si>
    <t>n-33</t>
  </si>
  <si>
    <t>n-34</t>
  </si>
  <si>
    <t>n-35</t>
  </si>
  <si>
    <t>Тримесечие на плащането на претенциите</t>
  </si>
  <si>
    <t>Тримесечие на предявяването на претенциите</t>
  </si>
  <si>
    <t>Очакван размер на неизплатените претенции</t>
  </si>
  <si>
    <t>коефициент на развитие</t>
  </si>
  <si>
    <t>Очакван размер на плащанията</t>
  </si>
  <si>
    <t>Очакван брой на плаща-нията</t>
  </si>
  <si>
    <t>Очакван брой на неизплатените претенции</t>
  </si>
  <si>
    <t>Леки автомобили и товарни автомобили с допустима максимална маса до 5 тона</t>
  </si>
  <si>
    <t>Товарни автомобили с допустима максимална маса над 5 тона и автобуси</t>
  </si>
  <si>
    <t xml:space="preserve">Седлови влекачи </t>
  </si>
  <si>
    <t>Моторни превозни средства, различни от предходните рискови групи</t>
  </si>
  <si>
    <t>Очакван брой на плащанията</t>
  </si>
  <si>
    <t>Година</t>
  </si>
  <si>
    <t>Тримесечие….\</t>
  </si>
  <si>
    <t>Компания</t>
  </si>
  <si>
    <t>Група</t>
  </si>
  <si>
    <t>Наименование</t>
  </si>
  <si>
    <t>Група 1</t>
  </si>
  <si>
    <t>Група 2</t>
  </si>
  <si>
    <t>Група 3</t>
  </si>
  <si>
    <t>Група 4</t>
  </si>
  <si>
    <t>Общо за пазара</t>
  </si>
  <si>
    <t>дата</t>
  </si>
  <si>
    <t>II. ВЪВ ВРЪЗКА С НЕИМУЩЕСТВЕНИ ВРЕДИ</t>
  </si>
  <si>
    <t>30.9.2021 г.</t>
  </si>
  <si>
    <t>трето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</si>
</sst>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00"/>
  </numFmts>
  <fonts count="18" x14ac:knownFonts="1">
    <font>
      <sz val="10"/>
      <name val="Arial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 Narrow"/>
      <family val="2"/>
      <charset val="204"/>
    </font>
    <font>
      <b/>
      <sz val="10"/>
      <name val="Arial Narrow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0"/>
      <name val="Arial"/>
      <family val="2"/>
      <charset val="204"/>
    </font>
    <font>
      <b/>
      <u/>
      <sz val="11"/>
      <name val="Times New Roman"/>
      <family val="1"/>
      <charset val="204"/>
    </font>
    <font>
      <sz val="12"/>
      <name val="Times"/>
      <family val="1"/>
    </font>
    <font>
      <b/>
      <sz val="12"/>
      <name val="Times"/>
      <family val="1"/>
    </font>
    <font>
      <b/>
      <u/>
      <sz val="12"/>
      <name val="Times"/>
      <family val="1"/>
    </font>
    <font>
      <sz val="12"/>
      <color theme="0"/>
      <name val="Times"/>
      <family val="1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3" fillId="2" borderId="0">
      <alignment horizontal="center" vertical="center"/>
    </xf>
    <xf numFmtId="0" fontId="12" fillId="0" borderId="0"/>
    <xf numFmtId="0" fontId="2" fillId="0" borderId="0" applyFill="0">
      <alignment horizontal="center" vertical="center" wrapText="1"/>
    </xf>
    <xf numFmtId="0" fontId="1" fillId="0" borderId="0"/>
    <xf numFmtId="1" fontId="4" fillId="0" borderId="1">
      <alignment horizontal="right"/>
    </xf>
  </cellStyleXfs>
  <cellXfs count="64">
    <xf numFmtId="0" fontId="0" fillId="0" borderId="0" xfId="0"/>
    <xf numFmtId="3" fontId="8" fillId="3" borderId="2" xfId="1" applyNumberFormat="1" applyFont="1" applyFill="1" applyBorder="1" applyAlignment="1" applyProtection="1">
      <alignment horizontal="center" vertical="center" wrapText="1"/>
    </xf>
    <xf numFmtId="3" fontId="8" fillId="2" borderId="2" xfId="1" applyNumberFormat="1" applyFont="1" applyFill="1" applyBorder="1" applyAlignment="1" applyProtection="1">
      <alignment horizontal="center" vertical="center" wrapText="1"/>
    </xf>
    <xf numFmtId="3" fontId="7" fillId="2" borderId="2" xfId="1" applyNumberFormat="1" applyFont="1" applyFill="1" applyBorder="1" applyAlignment="1" applyProtection="1">
      <alignment horizontal="right" vertical="center" wrapText="1"/>
    </xf>
    <xf numFmtId="3" fontId="7" fillId="4" borderId="2" xfId="1" applyNumberFormat="1" applyFont="1" applyFill="1" applyBorder="1" applyAlignment="1" applyProtection="1">
      <alignment horizontal="right" vertical="center" wrapText="1"/>
    </xf>
    <xf numFmtId="3" fontId="10" fillId="5" borderId="0" xfId="1" applyNumberFormat="1" applyFont="1" applyFill="1" applyBorder="1" applyAlignment="1" applyProtection="1">
      <alignment horizontal="left" vertical="center"/>
    </xf>
    <xf numFmtId="1" fontId="8" fillId="5" borderId="2" xfId="1" applyNumberFormat="1" applyFont="1" applyFill="1" applyBorder="1" applyAlignment="1" applyProtection="1">
      <alignment horizontal="center" vertical="center" wrapText="1"/>
    </xf>
    <xf numFmtId="0" fontId="8" fillId="5" borderId="0" xfId="2" applyFont="1" applyFill="1" applyBorder="1" applyAlignment="1" applyProtection="1">
      <alignment vertical="center" wrapText="1"/>
    </xf>
    <xf numFmtId="1" fontId="8" fillId="2" borderId="2" xfId="1" applyNumberFormat="1" applyFont="1" applyFill="1" applyBorder="1" applyAlignment="1" applyProtection="1">
      <alignment horizontal="center" vertical="center" wrapText="1"/>
    </xf>
    <xf numFmtId="3" fontId="5" fillId="5" borderId="0" xfId="1" applyNumberFormat="1" applyFont="1" applyFill="1" applyBorder="1" applyAlignment="1" applyProtection="1">
      <alignment horizontal="right" vertical="center"/>
    </xf>
    <xf numFmtId="3" fontId="7" fillId="5" borderId="0" xfId="1" applyNumberFormat="1" applyFont="1" applyFill="1" applyBorder="1" applyAlignment="1" applyProtection="1">
      <alignment horizontal="center" vertical="center"/>
    </xf>
    <xf numFmtId="3" fontId="5" fillId="5" borderId="0" xfId="1" applyNumberFormat="1" applyFont="1" applyFill="1" applyBorder="1" applyAlignment="1" applyProtection="1">
      <alignment horizontal="left" vertical="center"/>
    </xf>
    <xf numFmtId="3" fontId="11" fillId="5" borderId="0" xfId="1" applyNumberFormat="1" applyFont="1" applyFill="1" applyBorder="1" applyAlignment="1" applyProtection="1">
      <alignment horizontal="left" vertical="center" wrapText="1"/>
    </xf>
    <xf numFmtId="3" fontId="6" fillId="5" borderId="0" xfId="1" applyNumberFormat="1" applyFont="1" applyFill="1" applyAlignment="1" applyProtection="1">
      <alignment vertical="center" wrapText="1"/>
    </xf>
    <xf numFmtId="3" fontId="6" fillId="5" borderId="0" xfId="1" applyNumberFormat="1" applyFont="1" applyFill="1" applyBorder="1" applyAlignment="1" applyProtection="1">
      <alignment vertical="center" wrapText="1"/>
    </xf>
    <xf numFmtId="3" fontId="8" fillId="5" borderId="0" xfId="1" applyNumberFormat="1" applyFont="1" applyFill="1" applyBorder="1" applyAlignment="1" applyProtection="1">
      <alignment vertical="center" wrapText="1"/>
    </xf>
    <xf numFmtId="3" fontId="8" fillId="5" borderId="3" xfId="1" applyNumberFormat="1" applyFont="1" applyFill="1" applyBorder="1" applyAlignment="1" applyProtection="1">
      <alignment vertical="center" wrapText="1"/>
    </xf>
    <xf numFmtId="3" fontId="8" fillId="5" borderId="2" xfId="1" applyNumberFormat="1" applyFont="1" applyFill="1" applyBorder="1" applyAlignment="1" applyProtection="1">
      <alignment vertical="center" wrapText="1"/>
    </xf>
    <xf numFmtId="3" fontId="8" fillId="5" borderId="2" xfId="2" applyNumberFormat="1" applyFont="1" applyFill="1" applyBorder="1" applyAlignment="1" applyProtection="1">
      <alignment vertical="center"/>
    </xf>
    <xf numFmtId="3" fontId="8" fillId="2" borderId="0" xfId="1" applyNumberFormat="1" applyFont="1" applyFill="1" applyBorder="1" applyAlignment="1" applyProtection="1">
      <alignment vertical="center" wrapText="1"/>
    </xf>
    <xf numFmtId="3" fontId="8" fillId="2" borderId="2" xfId="1" applyNumberFormat="1" applyFont="1" applyFill="1" applyBorder="1" applyAlignment="1" applyProtection="1">
      <alignment vertical="center" wrapText="1"/>
    </xf>
    <xf numFmtId="1" fontId="8" fillId="3" borderId="2" xfId="1" applyNumberFormat="1" applyFont="1" applyFill="1" applyBorder="1" applyAlignment="1" applyProtection="1">
      <alignment horizontal="center" vertical="center" wrapText="1"/>
    </xf>
    <xf numFmtId="3" fontId="8" fillId="5" borderId="0" xfId="1" applyNumberFormat="1" applyFont="1" applyFill="1" applyBorder="1" applyAlignment="1" applyProtection="1">
      <alignment horizontal="right" vertical="center" wrapText="1"/>
    </xf>
    <xf numFmtId="164" fontId="8" fillId="5" borderId="0" xfId="1" applyNumberFormat="1" applyFont="1" applyFill="1" applyBorder="1" applyAlignment="1" applyProtection="1">
      <alignment vertical="center" wrapText="1"/>
    </xf>
    <xf numFmtId="3" fontId="5" fillId="5" borderId="0" xfId="1" applyNumberFormat="1" applyFont="1" applyFill="1" applyBorder="1" applyAlignment="1" applyProtection="1">
      <alignment vertical="center" wrapText="1"/>
    </xf>
    <xf numFmtId="3" fontId="8" fillId="5" borderId="0" xfId="1" applyNumberFormat="1" applyFont="1" applyFill="1" applyAlignment="1" applyProtection="1">
      <alignment horizontal="center" vertical="center"/>
    </xf>
    <xf numFmtId="3" fontId="8" fillId="5" borderId="0" xfId="1" applyNumberFormat="1" applyFont="1" applyFill="1" applyBorder="1" applyAlignment="1" applyProtection="1">
      <alignment horizontal="center" vertical="center"/>
    </xf>
    <xf numFmtId="0" fontId="7" fillId="5" borderId="0" xfId="4" applyFont="1" applyFill="1" applyAlignment="1" applyProtection="1">
      <alignment horizontal="center" vertical="center"/>
    </xf>
    <xf numFmtId="0" fontId="7" fillId="5" borderId="0" xfId="4" applyFont="1" applyFill="1" applyAlignment="1" applyProtection="1">
      <alignment vertical="center"/>
    </xf>
    <xf numFmtId="0" fontId="7" fillId="5" borderId="0" xfId="4" applyFont="1" applyFill="1" applyAlignment="1" applyProtection="1">
      <alignment horizontal="left" vertical="center"/>
    </xf>
    <xf numFmtId="0" fontId="7" fillId="5" borderId="0" xfId="3" applyFont="1" applyFill="1" applyBorder="1" applyAlignment="1" applyProtection="1">
      <alignment vertical="center"/>
    </xf>
    <xf numFmtId="0" fontId="7" fillId="5" borderId="0" xfId="4" applyFont="1" applyFill="1" applyAlignment="1" applyProtection="1">
      <alignment horizontal="right" vertical="center"/>
    </xf>
    <xf numFmtId="3" fontId="7" fillId="5" borderId="0" xfId="1" applyNumberFormat="1" applyFont="1" applyFill="1" applyBorder="1" applyAlignment="1" applyProtection="1">
      <alignment vertical="center" wrapText="1"/>
    </xf>
    <xf numFmtId="3" fontId="7" fillId="5" borderId="0" xfId="1" applyNumberFormat="1" applyFont="1" applyFill="1" applyAlignment="1" applyProtection="1">
      <alignment horizontal="center" vertical="center"/>
    </xf>
    <xf numFmtId="3" fontId="8" fillId="5" borderId="4" xfId="1" applyNumberFormat="1" applyFont="1" applyFill="1" applyBorder="1" applyAlignment="1" applyProtection="1">
      <alignment vertical="center" wrapText="1"/>
    </xf>
    <xf numFmtId="0" fontId="14" fillId="0" borderId="0" xfId="0" applyFont="1"/>
    <xf numFmtId="0" fontId="17" fillId="0" borderId="0" xfId="0" applyFont="1"/>
    <xf numFmtId="0" fontId="15" fillId="6" borderId="5" xfId="0" applyFont="1" applyFill="1" applyBorder="1" applyAlignment="1">
      <alignment horizontal="center"/>
    </xf>
    <xf numFmtId="0" fontId="15" fillId="6" borderId="6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6" fillId="3" borderId="0" xfId="2" applyFont="1" applyFill="1" applyAlignment="1" applyProtection="1">
      <alignment horizontal="center"/>
      <protection locked="0"/>
    </xf>
    <xf numFmtId="0" fontId="16" fillId="0" borderId="8" xfId="0" applyFont="1" applyBorder="1"/>
    <xf numFmtId="0" fontId="16" fillId="0" borderId="9" xfId="0" applyFont="1" applyBorder="1"/>
    <xf numFmtId="0" fontId="15" fillId="3" borderId="0" xfId="2" applyFont="1" applyFill="1" applyAlignment="1" applyProtection="1">
      <alignment horizontal="center"/>
      <protection locked="0"/>
    </xf>
    <xf numFmtId="14" fontId="15" fillId="3" borderId="0" xfId="2" quotePrefix="1" applyNumberFormat="1" applyFont="1" applyFill="1" applyAlignment="1" applyProtection="1">
      <alignment horizontal="center"/>
      <protection locked="0"/>
    </xf>
    <xf numFmtId="3" fontId="7" fillId="5" borderId="0" xfId="4" applyNumberFormat="1" applyFont="1" applyFill="1" applyAlignment="1" applyProtection="1">
      <alignment horizontal="left" vertical="center"/>
    </xf>
    <xf numFmtId="3" fontId="7" fillId="5" borderId="0" xfId="3" applyNumberFormat="1" applyFont="1" applyFill="1" applyBorder="1" applyAlignment="1" applyProtection="1">
      <alignment vertical="center"/>
    </xf>
    <xf numFmtId="0" fontId="8" fillId="5" borderId="12" xfId="2" applyFont="1" applyFill="1" applyBorder="1" applyAlignment="1" applyProtection="1">
      <alignment horizontal="center" vertical="center" wrapText="1"/>
    </xf>
    <xf numFmtId="0" fontId="8" fillId="5" borderId="13" xfId="2" applyFont="1" applyFill="1" applyBorder="1" applyAlignment="1" applyProtection="1">
      <alignment horizontal="center" vertical="center" wrapText="1"/>
    </xf>
    <xf numFmtId="0" fontId="8" fillId="0" borderId="12" xfId="2" applyFont="1" applyFill="1" applyBorder="1" applyAlignment="1" applyProtection="1">
      <alignment horizontal="center" vertical="center" wrapText="1"/>
    </xf>
    <xf numFmtId="0" fontId="8" fillId="0" borderId="13" xfId="2" applyFont="1" applyFill="1" applyBorder="1" applyAlignment="1" applyProtection="1">
      <alignment horizontal="center" vertical="center" wrapText="1"/>
    </xf>
    <xf numFmtId="0" fontId="8" fillId="5" borderId="14" xfId="2" applyFont="1" applyFill="1" applyBorder="1" applyAlignment="1" applyProtection="1">
      <alignment horizontal="center" vertical="center" wrapText="1"/>
    </xf>
    <xf numFmtId="3" fontId="8" fillId="2" borderId="2" xfId="1" applyNumberFormat="1" applyFont="1" applyFill="1" applyBorder="1" applyAlignment="1" applyProtection="1">
      <alignment horizontal="center" vertical="center" wrapText="1"/>
    </xf>
    <xf numFmtId="3" fontId="9" fillId="2" borderId="2" xfId="1" applyNumberFormat="1" applyFont="1" applyFill="1" applyBorder="1" applyAlignment="1" applyProtection="1">
      <alignment horizontal="center" vertical="center" wrapText="1"/>
    </xf>
    <xf numFmtId="0" fontId="8" fillId="5" borderId="10" xfId="2" applyFont="1" applyFill="1" applyBorder="1" applyAlignment="1" applyProtection="1">
      <alignment horizontal="center" vertical="center" wrapText="1"/>
    </xf>
    <xf numFmtId="0" fontId="8" fillId="5" borderId="11" xfId="2" applyFont="1" applyFill="1" applyBorder="1" applyAlignment="1" applyProtection="1">
      <alignment horizontal="center" vertical="center" wrapText="1"/>
    </xf>
    <xf numFmtId="3" fontId="13" fillId="5" borderId="0" xfId="1" applyNumberFormat="1" applyFont="1" applyFill="1" applyBorder="1" applyAlignment="1" applyProtection="1">
      <alignment vertical="center"/>
    </xf>
    <xf numFmtId="3" fontId="10" fillId="5" borderId="0" xfId="1" applyNumberFormat="1" applyFont="1" applyFill="1" applyBorder="1" applyAlignment="1" applyProtection="1">
      <alignment horizontal="left" vertical="center"/>
    </xf>
    <xf numFmtId="3" fontId="8" fillId="5" borderId="2" xfId="1" applyNumberFormat="1" applyFont="1" applyFill="1" applyBorder="1" applyAlignment="1" applyProtection="1">
      <alignment horizontal="center" vertical="center" wrapText="1"/>
    </xf>
    <xf numFmtId="3" fontId="9" fillId="5" borderId="2" xfId="1" applyNumberFormat="1" applyFont="1" applyFill="1" applyBorder="1" applyAlignment="1" applyProtection="1">
      <alignment horizontal="center" vertical="center" wrapText="1"/>
    </xf>
    <xf numFmtId="0" fontId="8" fillId="5" borderId="2" xfId="2" applyFont="1" applyFill="1" applyBorder="1" applyAlignment="1" applyProtection="1">
      <alignment horizontal="center" vertical="center" wrapText="1"/>
    </xf>
    <xf numFmtId="0" fontId="8" fillId="5" borderId="4" xfId="2" applyFont="1" applyFill="1" applyBorder="1" applyAlignment="1" applyProtection="1">
      <alignment horizontal="center" vertical="center" wrapText="1"/>
    </xf>
    <xf numFmtId="3" fontId="7" fillId="0" borderId="2" xfId="1" applyNumberFormat="1" applyFont="1" applyFill="1" applyBorder="1" applyAlignment="1" applyProtection="1">
      <alignment horizontal="right" vertical="center" wrapText="1"/>
    </xf>
  </cellXfs>
  <cellStyles count="6">
    <cellStyle name="Normal" xfId="0" builtinId="0"/>
    <cellStyle name="Normal_mtpl_data" xfId="1"/>
    <cellStyle name="Normal_Sheet1" xfId="2"/>
    <cellStyle name="Normal_Spravki_NonLIfe1999" xfId="3"/>
    <cellStyle name="Normal_Tables_draft" xfId="4"/>
    <cellStyle name="spravki" xfId="5"/>
  </cellStyles>
  <dxfs count="60"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tabSelected="1" zoomScale="85" zoomScaleNormal="85" workbookViewId="0">
      <selection activeCell="A11" sqref="A11"/>
    </sheetView>
  </sheetViews>
  <sheetFormatPr defaultRowHeight="12.75" x14ac:dyDescent="0.2"/>
  <cols>
    <col min="1" max="1" width="16.28515625" customWidth="1"/>
    <col min="2" max="2" width="92.28515625" customWidth="1"/>
    <col min="3" max="3" width="2.140625" bestFit="1" customWidth="1"/>
  </cols>
  <sheetData>
    <row r="1" spans="1:3" ht="15.75" x14ac:dyDescent="0.25">
      <c r="A1" s="35" t="s">
        <v>50</v>
      </c>
      <c r="B1" s="44">
        <v>2021</v>
      </c>
      <c r="C1" s="35"/>
    </row>
    <row r="2" spans="1:3" ht="15.75" x14ac:dyDescent="0.25">
      <c r="A2" s="35" t="s">
        <v>51</v>
      </c>
      <c r="B2" s="44" t="s">
        <v>63</v>
      </c>
      <c r="C2" s="36">
        <v>1</v>
      </c>
    </row>
    <row r="3" spans="1:3" ht="15.75" x14ac:dyDescent="0.25">
      <c r="A3" s="35" t="s">
        <v>52</v>
      </c>
      <c r="B3" s="41" t="s">
        <v>59</v>
      </c>
      <c r="C3" s="35"/>
    </row>
    <row r="4" spans="1:3" ht="15.75" x14ac:dyDescent="0.25">
      <c r="A4" s="35" t="s">
        <v>60</v>
      </c>
      <c r="B4" s="45" t="s">
        <v>62</v>
      </c>
      <c r="C4" s="35"/>
    </row>
    <row r="5" spans="1:3" ht="16.5" thickBot="1" x14ac:dyDescent="0.3">
      <c r="A5" s="35"/>
      <c r="B5" s="35"/>
      <c r="C5" s="35"/>
    </row>
    <row r="6" spans="1:3" ht="15.75" x14ac:dyDescent="0.25">
      <c r="A6" s="37" t="s">
        <v>53</v>
      </c>
      <c r="B6" s="38" t="s">
        <v>54</v>
      </c>
      <c r="C6" s="35"/>
    </row>
    <row r="7" spans="1:3" ht="15.75" x14ac:dyDescent="0.25">
      <c r="A7" s="39" t="s">
        <v>55</v>
      </c>
      <c r="B7" s="42" t="s">
        <v>45</v>
      </c>
      <c r="C7" s="35"/>
    </row>
    <row r="8" spans="1:3" ht="15.75" x14ac:dyDescent="0.25">
      <c r="A8" s="39" t="s">
        <v>56</v>
      </c>
      <c r="B8" s="42" t="s">
        <v>46</v>
      </c>
      <c r="C8" s="35"/>
    </row>
    <row r="9" spans="1:3" ht="15.75" x14ac:dyDescent="0.25">
      <c r="A9" s="39" t="s">
        <v>57</v>
      </c>
      <c r="B9" s="42" t="s">
        <v>47</v>
      </c>
      <c r="C9" s="35"/>
    </row>
    <row r="10" spans="1:3" ht="16.5" thickBot="1" x14ac:dyDescent="0.3">
      <c r="A10" s="40" t="s">
        <v>58</v>
      </c>
      <c r="B10" s="43" t="s">
        <v>48</v>
      </c>
      <c r="C10" s="35"/>
    </row>
  </sheetData>
  <pageMargins left="0.7" right="0.7" top="0.75" bottom="0.75" header="0.3" footer="0.3"/>
  <pageSetup paperSize="9" scale="9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84"/>
  <sheetViews>
    <sheetView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8.7109375" style="33" customWidth="1"/>
    <col min="5" max="37" width="8.7109375" style="10" customWidth="1"/>
    <col min="38" max="38" width="10.28515625" style="10" customWidth="1"/>
    <col min="39" max="39" width="14.28515625" style="10" customWidth="1"/>
    <col min="40" max="40" width="14.85546875" style="10" customWidth="1"/>
    <col min="41" max="41" width="15.140625" style="10" customWidth="1"/>
    <col min="42" max="16384" width="11" style="10"/>
  </cols>
  <sheetData>
    <row r="1" spans="1:50" ht="17.25" customHeight="1" x14ac:dyDescent="0.2">
      <c r="A1" s="57" t="str">
        <f>'Описание на групите'!B9</f>
        <v xml:space="preserve">Седлови влекачи 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"/>
      <c r="AF1" s="5"/>
      <c r="AG1" s="5"/>
      <c r="AH1" s="5"/>
      <c r="AI1" s="5"/>
      <c r="AJ1" s="5"/>
      <c r="AK1" s="5"/>
    </row>
    <row r="2" spans="1:50" ht="16.5" customHeight="1" x14ac:dyDescent="0.2">
      <c r="A2" s="58" t="str">
        <f>"Справка № 1.2: Брой на изплатените претенции към края на "&amp;'Описание на групите'!B2&amp;" тримесечие на "&amp;'Описание на групите'!B1&amp; " година"</f>
        <v>Справка № 1.2: Брой на изплатените претенции към края на трето тримесечие на 2021 година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</row>
    <row r="3" spans="1:50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50" s="15" customFormat="1" ht="42" customHeight="1" x14ac:dyDescent="0.2">
      <c r="A4" s="59" t="s">
        <v>0</v>
      </c>
      <c r="B4" s="60" t="s">
        <v>38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2" t="s">
        <v>43</v>
      </c>
      <c r="AM4" s="61" t="s">
        <v>44</v>
      </c>
      <c r="AN4" s="61" t="str">
        <f>"Брой на предявените, но неизплатени към " &amp;'Описание на групите'!$B$4&amp; " претенции"</f>
        <v>Брой на предявените, но неизплатени към 30.9.2021 г. претенции</v>
      </c>
      <c r="AO4" s="61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30.9.2021 г.</v>
      </c>
      <c r="AP4" s="10"/>
      <c r="AQ4" s="10"/>
      <c r="AR4" s="10"/>
      <c r="AS4" s="10"/>
      <c r="AT4" s="10"/>
      <c r="AU4" s="10"/>
      <c r="AV4" s="10"/>
      <c r="AW4" s="10"/>
      <c r="AX4" s="10"/>
    </row>
    <row r="5" spans="1:50" s="15" customFormat="1" ht="25.5" customHeight="1" x14ac:dyDescent="0.2">
      <c r="A5" s="59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2"/>
      <c r="AM5" s="61"/>
      <c r="AN5" s="61">
        <v>0</v>
      </c>
      <c r="AO5" s="61">
        <v>0</v>
      </c>
      <c r="AP5" s="10"/>
      <c r="AQ5" s="10"/>
      <c r="AR5" s="10"/>
      <c r="AS5" s="10"/>
      <c r="AT5" s="10"/>
      <c r="AU5" s="10"/>
      <c r="AV5" s="10"/>
      <c r="AW5" s="10"/>
      <c r="AX5" s="10"/>
    </row>
    <row r="6" spans="1:50" s="19" customFormat="1" ht="12.75" customHeight="1" x14ac:dyDescent="0.2">
      <c r="A6" s="1" t="s">
        <v>37</v>
      </c>
      <c r="B6" s="3">
        <v>275.37315436241613</v>
      </c>
      <c r="C6" s="3">
        <v>519.99583892617443</v>
      </c>
      <c r="D6" s="3">
        <v>809.91315436241609</v>
      </c>
      <c r="E6" s="3">
        <v>1034.2246308724832</v>
      </c>
      <c r="F6" s="3">
        <v>1222.1680377836205</v>
      </c>
      <c r="G6" s="3">
        <v>1380.7278215989872</v>
      </c>
      <c r="H6" s="3">
        <v>1455.0822864933295</v>
      </c>
      <c r="I6" s="3">
        <v>1508.3861135456227</v>
      </c>
      <c r="J6" s="3">
        <v>1548.0243665618643</v>
      </c>
      <c r="K6" s="3">
        <v>1607.221795820233</v>
      </c>
      <c r="L6" s="3">
        <v>1625.3346125393009</v>
      </c>
      <c r="M6" s="3">
        <v>1652.5320417976698</v>
      </c>
      <c r="N6" s="3">
        <v>1682.8468976631748</v>
      </c>
      <c r="O6" s="3">
        <v>1692.911361804996</v>
      </c>
      <c r="P6" s="3">
        <v>1703.911361804996</v>
      </c>
      <c r="Q6" s="3">
        <v>1710.9435938759066</v>
      </c>
      <c r="R6" s="3">
        <v>1721.9481157112527</v>
      </c>
      <c r="S6" s="3">
        <v>1728.0281157112527</v>
      </c>
      <c r="T6" s="3">
        <v>1733.0281157112527</v>
      </c>
      <c r="U6" s="3">
        <v>1737.0281157112527</v>
      </c>
      <c r="V6" s="3">
        <v>1775.0281157112527</v>
      </c>
      <c r="W6" s="3">
        <v>1776.0281157112527</v>
      </c>
      <c r="X6" s="3">
        <v>1777.0281157112527</v>
      </c>
      <c r="Y6" s="3">
        <v>1778.0281157112527</v>
      </c>
      <c r="Z6" s="3">
        <v>1780.0281157112527</v>
      </c>
      <c r="AA6" s="3">
        <v>1783.0281157112527</v>
      </c>
      <c r="AB6" s="3">
        <v>1786.0281157112527</v>
      </c>
      <c r="AC6" s="3">
        <v>1787.0281157112527</v>
      </c>
      <c r="AD6" s="3">
        <v>1787.0281157112527</v>
      </c>
      <c r="AE6" s="3">
        <v>1787.0281157112527</v>
      </c>
      <c r="AF6" s="3">
        <v>1788.0281157112527</v>
      </c>
      <c r="AG6" s="3">
        <v>1788.0281157112527</v>
      </c>
      <c r="AH6" s="3">
        <v>1789.0281157112527</v>
      </c>
      <c r="AI6" s="3">
        <v>1789.0281157112527</v>
      </c>
      <c r="AJ6" s="3">
        <v>1791.0281157112527</v>
      </c>
      <c r="AK6" s="3">
        <v>1792.0281157112527</v>
      </c>
      <c r="AL6" s="16">
        <f>AK6</f>
        <v>1792.0281157112527</v>
      </c>
      <c r="AM6" s="17">
        <f>AL6-AK6</f>
        <v>0</v>
      </c>
      <c r="AN6" s="17">
        <f>'Предявени брой (3)'!AK6-AK6</f>
        <v>26</v>
      </c>
      <c r="AO6" s="18">
        <f>IF(AM6-AN6&lt;0,0,AM6-AN6)</f>
        <v>0</v>
      </c>
      <c r="AP6" s="14"/>
      <c r="AQ6" s="14"/>
      <c r="AR6" s="14"/>
      <c r="AS6" s="14"/>
      <c r="AT6" s="14"/>
      <c r="AU6" s="14"/>
      <c r="AV6" s="14"/>
      <c r="AW6" s="14"/>
      <c r="AX6" s="14"/>
    </row>
    <row r="7" spans="1:50" s="19" customFormat="1" x14ac:dyDescent="0.2">
      <c r="A7" s="1" t="s">
        <v>36</v>
      </c>
      <c r="B7" s="3">
        <v>265.52497003595687</v>
      </c>
      <c r="C7" s="3">
        <v>569.59608469836201</v>
      </c>
      <c r="D7" s="3">
        <v>842.40491410307629</v>
      </c>
      <c r="E7" s="3">
        <v>1035.7218697562923</v>
      </c>
      <c r="F7" s="3">
        <v>1207.5614934075975</v>
      </c>
      <c r="G7" s="3">
        <v>1309.6992297985291</v>
      </c>
      <c r="H7" s="3">
        <v>1368.012532091728</v>
      </c>
      <c r="I7" s="3">
        <v>1424.2475088116271</v>
      </c>
      <c r="J7" s="3">
        <v>1500.2780403600345</v>
      </c>
      <c r="K7" s="3">
        <v>1529.4457276725166</v>
      </c>
      <c r="L7" s="3">
        <v>1554.6413628704122</v>
      </c>
      <c r="M7" s="3">
        <v>1594.8369980683078</v>
      </c>
      <c r="N7" s="3">
        <v>1602.3790891855915</v>
      </c>
      <c r="O7" s="3">
        <v>1612.4081319833811</v>
      </c>
      <c r="P7" s="3">
        <v>1624.4662175789601</v>
      </c>
      <c r="Q7" s="3">
        <v>1629.1962405711749</v>
      </c>
      <c r="R7" s="3">
        <v>1633.356240571175</v>
      </c>
      <c r="S7" s="3">
        <v>1640.356240571175</v>
      </c>
      <c r="T7" s="3">
        <v>1649.356240571175</v>
      </c>
      <c r="U7" s="3">
        <v>1687.356240571175</v>
      </c>
      <c r="V7" s="3">
        <v>1690.356240571175</v>
      </c>
      <c r="W7" s="3">
        <v>1693.356240571175</v>
      </c>
      <c r="X7" s="3">
        <v>1694.356240571175</v>
      </c>
      <c r="Y7" s="3">
        <v>1698.356240571175</v>
      </c>
      <c r="Z7" s="3">
        <v>1700.356240571175</v>
      </c>
      <c r="AA7" s="3">
        <v>1700.356240571175</v>
      </c>
      <c r="AB7" s="3">
        <v>1700.356240571175</v>
      </c>
      <c r="AC7" s="3">
        <v>1702.356240571175</v>
      </c>
      <c r="AD7" s="3">
        <v>1702.356240571175</v>
      </c>
      <c r="AE7" s="3">
        <v>1704.356240571175</v>
      </c>
      <c r="AF7" s="3">
        <v>1706.356240571175</v>
      </c>
      <c r="AG7" s="3">
        <v>1708.356240571175</v>
      </c>
      <c r="AH7" s="3">
        <v>1708.356240571175</v>
      </c>
      <c r="AI7" s="3">
        <v>1709.356240571175</v>
      </c>
      <c r="AJ7" s="3">
        <v>1710.356240571175</v>
      </c>
      <c r="AK7" s="4">
        <f>AJ7*$AK$42</f>
        <v>1711.3111983552362</v>
      </c>
      <c r="AL7" s="16">
        <f t="shared" ref="AL7:AL41" si="0">AK7</f>
        <v>1711.3111983552362</v>
      </c>
      <c r="AM7" s="20">
        <f>AL7-AJ7</f>
        <v>0.95495778406120735</v>
      </c>
      <c r="AN7" s="17">
        <f>'Предявени брой (3)'!AJ7-AJ7</f>
        <v>23</v>
      </c>
      <c r="AO7" s="18">
        <f t="shared" ref="AO7:AO41" si="1">IF(AM7-AN7&lt;0,0,AM7-AN7)</f>
        <v>0</v>
      </c>
      <c r="AP7" s="10"/>
      <c r="AQ7" s="10"/>
      <c r="AR7" s="10"/>
      <c r="AS7" s="10"/>
      <c r="AT7" s="10"/>
      <c r="AU7" s="10"/>
      <c r="AV7" s="10"/>
      <c r="AW7" s="10"/>
      <c r="AX7" s="10"/>
    </row>
    <row r="8" spans="1:50" s="19" customFormat="1" x14ac:dyDescent="0.2">
      <c r="A8" s="1" t="s">
        <v>35</v>
      </c>
      <c r="B8" s="3">
        <v>296.50938873351976</v>
      </c>
      <c r="C8" s="3">
        <v>672.48022373152219</v>
      </c>
      <c r="D8" s="3">
        <v>895.7107471034758</v>
      </c>
      <c r="E8" s="3">
        <v>1142.4921334398721</v>
      </c>
      <c r="F8" s="3">
        <v>1280.3027892606938</v>
      </c>
      <c r="G8" s="3">
        <v>1356.563874505026</v>
      </c>
      <c r="H8" s="3">
        <v>1423.6422000783257</v>
      </c>
      <c r="I8" s="3">
        <v>1498.4249597493581</v>
      </c>
      <c r="J8" s="3">
        <v>1538.8604249722575</v>
      </c>
      <c r="K8" s="3">
        <v>1583.084008055567</v>
      </c>
      <c r="L8" s="3">
        <v>1615.2237474826354</v>
      </c>
      <c r="M8" s="3">
        <v>1623.2796432534626</v>
      </c>
      <c r="N8" s="3">
        <v>1631.0626437013432</v>
      </c>
      <c r="O8" s="3">
        <v>1640.2369004880804</v>
      </c>
      <c r="P8" s="3">
        <v>1646.2157637852447</v>
      </c>
      <c r="Q8" s="3">
        <v>1656.2957637852446</v>
      </c>
      <c r="R8" s="3">
        <v>1658.2957637852446</v>
      </c>
      <c r="S8" s="3">
        <v>1661.2957637852446</v>
      </c>
      <c r="T8" s="3">
        <v>1726.2957637852446</v>
      </c>
      <c r="U8" s="3">
        <v>1735.2957637852446</v>
      </c>
      <c r="V8" s="3">
        <v>1736.2957637852446</v>
      </c>
      <c r="W8" s="3">
        <v>1737.2957637852446</v>
      </c>
      <c r="X8" s="3">
        <v>1739.2957637852446</v>
      </c>
      <c r="Y8" s="3">
        <v>1740.2957637852446</v>
      </c>
      <c r="Z8" s="3">
        <v>1741.2957637852446</v>
      </c>
      <c r="AA8" s="3">
        <v>1745.2957637852446</v>
      </c>
      <c r="AB8" s="3">
        <v>1746.2957637852446</v>
      </c>
      <c r="AC8" s="3">
        <v>1749.2957637852446</v>
      </c>
      <c r="AD8" s="3">
        <v>1750.2957637852446</v>
      </c>
      <c r="AE8" s="3">
        <v>1753.2957637852446</v>
      </c>
      <c r="AF8" s="3">
        <v>1754.2957637852446</v>
      </c>
      <c r="AG8" s="3">
        <v>1754.2957637852446</v>
      </c>
      <c r="AH8" s="3">
        <v>1754.2957637852446</v>
      </c>
      <c r="AI8" s="3">
        <v>1755.2957637852446</v>
      </c>
      <c r="AJ8" s="4">
        <f>AI8*$AJ$42</f>
        <v>1756.8009978461903</v>
      </c>
      <c r="AK8" s="4">
        <f t="shared" ref="AK8:AK41" si="2">AJ8*$AK$42</f>
        <v>1757.7818875276168</v>
      </c>
      <c r="AL8" s="16">
        <f>AK8</f>
        <v>1757.7818875276168</v>
      </c>
      <c r="AM8" s="20">
        <f>AL8-AI8</f>
        <v>2.4861237423722287</v>
      </c>
      <c r="AN8" s="17">
        <f>'Предявени брой (3)'!AI8-AI8</f>
        <v>38</v>
      </c>
      <c r="AO8" s="18">
        <f t="shared" si="1"/>
        <v>0</v>
      </c>
      <c r="AP8" s="10"/>
      <c r="AQ8" s="10"/>
      <c r="AR8" s="10"/>
      <c r="AS8" s="10"/>
      <c r="AT8" s="10"/>
      <c r="AU8" s="10"/>
      <c r="AV8" s="10"/>
      <c r="AW8" s="10"/>
      <c r="AX8" s="10"/>
    </row>
    <row r="9" spans="1:50" s="19" customFormat="1" ht="15.75" x14ac:dyDescent="0.2">
      <c r="A9" s="1" t="s">
        <v>34</v>
      </c>
      <c r="B9" s="3">
        <v>295.25609268877349</v>
      </c>
      <c r="C9" s="3">
        <v>708.65681182580909</v>
      </c>
      <c r="D9" s="3">
        <v>1001.8234119057132</v>
      </c>
      <c r="E9" s="3">
        <v>1206.2868557730724</v>
      </c>
      <c r="F9" s="3">
        <v>1324.3282276663331</v>
      </c>
      <c r="G9" s="3">
        <v>1427.772072581698</v>
      </c>
      <c r="H9" s="3">
        <v>1545.0331578260302</v>
      </c>
      <c r="I9" s="3">
        <v>1603.4247856925288</v>
      </c>
      <c r="J9" s="3">
        <v>1657.1699889030456</v>
      </c>
      <c r="K9" s="3">
        <v>1700.3656241009412</v>
      </c>
      <c r="L9" s="3">
        <v>1709.5612592988368</v>
      </c>
      <c r="M9" s="3">
        <v>1715.6171550696642</v>
      </c>
      <c r="N9" s="3">
        <v>1726.5410431204873</v>
      </c>
      <c r="O9" s="3">
        <v>1739.3575087733452</v>
      </c>
      <c r="P9" s="3">
        <v>1757.3575087733452</v>
      </c>
      <c r="Q9" s="3">
        <v>1761.3575087733452</v>
      </c>
      <c r="R9" s="3">
        <v>1771.3575087733452</v>
      </c>
      <c r="S9" s="3">
        <v>1878.3575087733452</v>
      </c>
      <c r="T9" s="3">
        <v>1884.3575087733452</v>
      </c>
      <c r="U9" s="3">
        <v>1886.3575087733452</v>
      </c>
      <c r="V9" s="3">
        <v>1893.3575087733452</v>
      </c>
      <c r="W9" s="3">
        <v>1895.3575087733452</v>
      </c>
      <c r="X9" s="3">
        <v>1895.3575087733452</v>
      </c>
      <c r="Y9" s="3">
        <v>1896.3575087733452</v>
      </c>
      <c r="Z9" s="3">
        <v>1900.3575087733452</v>
      </c>
      <c r="AA9" s="3">
        <v>1902.3575087733452</v>
      </c>
      <c r="AB9" s="3">
        <v>1906.3575087733452</v>
      </c>
      <c r="AC9" s="3">
        <v>1909.3575087733452</v>
      </c>
      <c r="AD9" s="3">
        <v>1910.3575087733452</v>
      </c>
      <c r="AE9" s="3">
        <v>1913.3575087733452</v>
      </c>
      <c r="AF9" s="3">
        <v>1913.3575087733452</v>
      </c>
      <c r="AG9" s="3">
        <v>1914.3575087733452</v>
      </c>
      <c r="AH9" s="3">
        <v>1914.3575087733452</v>
      </c>
      <c r="AI9" s="4">
        <f>AH9*$AI$42</f>
        <v>1915.0865545129966</v>
      </c>
      <c r="AJ9" s="4">
        <f t="shared" ref="AJ9:AJ41" si="3">AI9*$AJ$42</f>
        <v>1916.7288153621287</v>
      </c>
      <c r="AK9" s="4">
        <f t="shared" si="2"/>
        <v>1917.7989989056186</v>
      </c>
      <c r="AL9" s="16">
        <f t="shared" si="0"/>
        <v>1917.7989989056186</v>
      </c>
      <c r="AM9" s="20">
        <f>AL9-AH9</f>
        <v>3.4414901322734295</v>
      </c>
      <c r="AN9" s="17">
        <f>'Предявени брой (3)'!AH9-AH9</f>
        <v>38</v>
      </c>
      <c r="AO9" s="18">
        <f t="shared" si="1"/>
        <v>0</v>
      </c>
      <c r="AP9" s="14"/>
      <c r="AQ9" s="14"/>
      <c r="AR9" s="14"/>
      <c r="AS9" s="14"/>
      <c r="AT9" s="14"/>
      <c r="AU9" s="14"/>
      <c r="AV9" s="14"/>
      <c r="AW9" s="14"/>
      <c r="AX9" s="14"/>
    </row>
    <row r="10" spans="1:50" s="19" customFormat="1" x14ac:dyDescent="0.2">
      <c r="A10" s="2" t="s">
        <v>33</v>
      </c>
      <c r="B10" s="3">
        <v>410.1905713144227</v>
      </c>
      <c r="C10" s="3">
        <v>864.81319616460246</v>
      </c>
      <c r="D10" s="3">
        <v>1165.9439113064323</v>
      </c>
      <c r="E10" s="3">
        <v>1375.2475469436674</v>
      </c>
      <c r="F10" s="3">
        <v>1556.6482185283494</v>
      </c>
      <c r="G10" s="3">
        <v>1721.9354122971149</v>
      </c>
      <c r="H10" s="3">
        <v>1800.0398463948477</v>
      </c>
      <c r="I10" s="3">
        <v>1870.2487145903135</v>
      </c>
      <c r="J10" s="3">
        <v>1911.4836303481154</v>
      </c>
      <c r="K10" s="3">
        <v>1928.511578233529</v>
      </c>
      <c r="L10" s="3">
        <v>1946.59542188977</v>
      </c>
      <c r="M10" s="3">
        <v>1961.7351613168385</v>
      </c>
      <c r="N10" s="3">
        <v>1974.037674962688</v>
      </c>
      <c r="O10" s="3">
        <v>2003.1976749626881</v>
      </c>
      <c r="P10" s="3">
        <v>2015.1976749626881</v>
      </c>
      <c r="Q10" s="3">
        <v>2019.1976749626881</v>
      </c>
      <c r="R10" s="3">
        <v>2119.1976749626879</v>
      </c>
      <c r="S10" s="3">
        <v>2129.1976749626879</v>
      </c>
      <c r="T10" s="3">
        <v>2137.1976749626879</v>
      </c>
      <c r="U10" s="3">
        <v>2144.1976749626879</v>
      </c>
      <c r="V10" s="3">
        <v>2147.1976749626879</v>
      </c>
      <c r="W10" s="3">
        <v>2148.1976749626879</v>
      </c>
      <c r="X10" s="3">
        <v>2152.1976749626879</v>
      </c>
      <c r="Y10" s="3">
        <v>2153.1976749626879</v>
      </c>
      <c r="Z10" s="3">
        <v>2153.1976749626879</v>
      </c>
      <c r="AA10" s="3">
        <v>2155.1976749626879</v>
      </c>
      <c r="AB10" s="3">
        <v>2155.1976749626879</v>
      </c>
      <c r="AC10" s="3">
        <v>2157.1976749626879</v>
      </c>
      <c r="AD10" s="3">
        <v>2159.1976749626879</v>
      </c>
      <c r="AE10" s="3">
        <v>2160.1976749626879</v>
      </c>
      <c r="AF10" s="3">
        <v>2161.1976749626879</v>
      </c>
      <c r="AG10" s="3">
        <v>2163.1976749626879</v>
      </c>
      <c r="AH10" s="4">
        <f>AG10*$AH$42</f>
        <v>2163.4995851252047</v>
      </c>
      <c r="AI10" s="4">
        <f t="shared" ref="AI10:AI41" si="4">AH10*$AI$42</f>
        <v>2164.3235117679787</v>
      </c>
      <c r="AJ10" s="4">
        <f t="shared" si="3"/>
        <v>2166.1795029553518</v>
      </c>
      <c r="AK10" s="4">
        <f t="shared" si="2"/>
        <v>2167.3889644283199</v>
      </c>
      <c r="AL10" s="16">
        <f t="shared" si="0"/>
        <v>2167.3889644283199</v>
      </c>
      <c r="AM10" s="20">
        <f>AL10-AG10</f>
        <v>4.1912894656320532</v>
      </c>
      <c r="AN10" s="17">
        <f>'Предявени брой (3)'!AG10-AG10</f>
        <v>30</v>
      </c>
      <c r="AO10" s="18">
        <f t="shared" si="1"/>
        <v>0</v>
      </c>
      <c r="AP10" s="10"/>
      <c r="AQ10" s="10"/>
      <c r="AR10" s="10"/>
      <c r="AS10" s="10"/>
      <c r="AT10" s="10"/>
      <c r="AU10" s="10"/>
      <c r="AV10" s="10"/>
      <c r="AW10" s="10"/>
      <c r="AX10" s="10"/>
    </row>
    <row r="11" spans="1:50" s="19" customFormat="1" x14ac:dyDescent="0.2">
      <c r="A11" s="2" t="s">
        <v>32</v>
      </c>
      <c r="B11" s="3">
        <v>249.60832137733141</v>
      </c>
      <c r="C11" s="3">
        <v>559.05882352941171</v>
      </c>
      <c r="D11" s="3">
        <v>849.5460401721665</v>
      </c>
      <c r="E11" s="3">
        <v>1120.5912338593973</v>
      </c>
      <c r="F11" s="3">
        <v>1327.9108131755017</v>
      </c>
      <c r="G11" s="3">
        <v>1451.9911013896037</v>
      </c>
      <c r="H11" s="3">
        <v>1548.4326865671642</v>
      </c>
      <c r="I11" s="3">
        <v>1627.6334071024189</v>
      </c>
      <c r="J11" s="3">
        <v>1656.6711834319526</v>
      </c>
      <c r="K11" s="3">
        <v>1683.7984023668639</v>
      </c>
      <c r="L11" s="3">
        <v>1699.9680276134122</v>
      </c>
      <c r="M11" s="3">
        <v>1713.9680276134122</v>
      </c>
      <c r="N11" s="3">
        <v>1746.0480276134122</v>
      </c>
      <c r="O11" s="3">
        <v>1764.0480276134122</v>
      </c>
      <c r="P11" s="3">
        <v>1774.0480276134122</v>
      </c>
      <c r="Q11" s="3">
        <v>1853.0480276134122</v>
      </c>
      <c r="R11" s="3">
        <v>1867.0480276134122</v>
      </c>
      <c r="S11" s="3">
        <v>1871.0480276134122</v>
      </c>
      <c r="T11" s="3">
        <v>1878.0480276134122</v>
      </c>
      <c r="U11" s="3">
        <v>1881.0480276134122</v>
      </c>
      <c r="V11" s="3">
        <v>1885.0780276134121</v>
      </c>
      <c r="W11" s="3">
        <v>1888.0780276134121</v>
      </c>
      <c r="X11" s="3">
        <v>1888.0780276134121</v>
      </c>
      <c r="Y11" s="3">
        <v>1891.0780276134121</v>
      </c>
      <c r="Z11" s="3">
        <v>1892.0780276134121</v>
      </c>
      <c r="AA11" s="3">
        <v>1893.0780276134121</v>
      </c>
      <c r="AB11" s="3">
        <v>1894.0780276134121</v>
      </c>
      <c r="AC11" s="3">
        <v>1894.0780276134121</v>
      </c>
      <c r="AD11" s="3">
        <v>1895.0780276134121</v>
      </c>
      <c r="AE11" s="3">
        <v>1898.0780276134121</v>
      </c>
      <c r="AF11" s="3">
        <v>1898.0780276134121</v>
      </c>
      <c r="AG11" s="4">
        <f>AF11*$AG$42</f>
        <v>1899.0959564577258</v>
      </c>
      <c r="AH11" s="4">
        <f t="shared" ref="AH11:AH41" si="5">AG11*$AH$42</f>
        <v>1899.361006839152</v>
      </c>
      <c r="AI11" s="4">
        <f t="shared" si="4"/>
        <v>1900.0843414533763</v>
      </c>
      <c r="AJ11" s="4">
        <f t="shared" si="3"/>
        <v>1901.7137373241083</v>
      </c>
      <c r="AK11" s="4">
        <f t="shared" si="2"/>
        <v>1902.7755373710431</v>
      </c>
      <c r="AL11" s="16">
        <f t="shared" si="0"/>
        <v>1902.7755373710431</v>
      </c>
      <c r="AM11" s="20">
        <f>AL11-AF11</f>
        <v>4.6975097576309963</v>
      </c>
      <c r="AN11" s="17">
        <f>'Предявени брой (3)'!AF11-AF11</f>
        <v>29</v>
      </c>
      <c r="AO11" s="18">
        <f t="shared" si="1"/>
        <v>0</v>
      </c>
      <c r="AP11" s="10"/>
      <c r="AQ11" s="10"/>
      <c r="AR11" s="10"/>
      <c r="AS11" s="10"/>
      <c r="AT11" s="10"/>
      <c r="AU11" s="10"/>
      <c r="AV11" s="10"/>
      <c r="AW11" s="10"/>
      <c r="AX11" s="10"/>
    </row>
    <row r="12" spans="1:50" s="19" customFormat="1" ht="15.75" x14ac:dyDescent="0.2">
      <c r="A12" s="2" t="s">
        <v>31</v>
      </c>
      <c r="B12" s="3">
        <v>275.75466284074605</v>
      </c>
      <c r="C12" s="3">
        <v>610.33286944045904</v>
      </c>
      <c r="D12" s="3">
        <v>945.8500860832138</v>
      </c>
      <c r="E12" s="3">
        <v>1268.8952797704446</v>
      </c>
      <c r="F12" s="3">
        <v>1490.1138394235718</v>
      </c>
      <c r="G12" s="3">
        <v>1660.3948481729283</v>
      </c>
      <c r="H12" s="3">
        <v>1767.506433350489</v>
      </c>
      <c r="I12" s="3">
        <v>1807.8275862068965</v>
      </c>
      <c r="J12" s="3">
        <v>1858.1854043392505</v>
      </c>
      <c r="K12" s="3">
        <v>1886.439842209073</v>
      </c>
      <c r="L12" s="3">
        <v>1911.3698224852071</v>
      </c>
      <c r="M12" s="3">
        <v>1943.5298224852072</v>
      </c>
      <c r="N12" s="3">
        <v>1966.5298224852072</v>
      </c>
      <c r="O12" s="3">
        <v>1986.5298224852072</v>
      </c>
      <c r="P12" s="3">
        <v>2083.5298224852072</v>
      </c>
      <c r="Q12" s="3">
        <v>2100.5298224852072</v>
      </c>
      <c r="R12" s="3">
        <v>2105.5298224852072</v>
      </c>
      <c r="S12" s="3">
        <v>2111.5298224852072</v>
      </c>
      <c r="T12" s="3">
        <v>2119.5298224852072</v>
      </c>
      <c r="U12" s="3">
        <v>2125.5298224852072</v>
      </c>
      <c r="V12" s="3">
        <v>2134.5298224852072</v>
      </c>
      <c r="W12" s="3">
        <v>2142.5298224852072</v>
      </c>
      <c r="X12" s="3">
        <v>2148.5298224852072</v>
      </c>
      <c r="Y12" s="3">
        <v>2156.5298224852072</v>
      </c>
      <c r="Z12" s="3">
        <v>2160.5298224852072</v>
      </c>
      <c r="AA12" s="3">
        <v>2164.5298224852072</v>
      </c>
      <c r="AB12" s="3">
        <v>2165.5298224852072</v>
      </c>
      <c r="AC12" s="3">
        <v>2167.5298224852072</v>
      </c>
      <c r="AD12" s="3">
        <v>2169.5298224852072</v>
      </c>
      <c r="AE12" s="3">
        <v>2174.5298224852072</v>
      </c>
      <c r="AF12" s="4">
        <f>AE12*$AF$42</f>
        <v>2175.4991828080838</v>
      </c>
      <c r="AG12" s="4">
        <f t="shared" ref="AG12:AG41" si="6">AF12*$AG$42</f>
        <v>2176.665891097598</v>
      </c>
      <c r="AH12" s="4">
        <f t="shared" si="5"/>
        <v>2176.96968097336</v>
      </c>
      <c r="AI12" s="4">
        <f t="shared" si="4"/>
        <v>2177.7987374395584</v>
      </c>
      <c r="AJ12" s="4">
        <f t="shared" si="3"/>
        <v>2179.6662841545403</v>
      </c>
      <c r="AK12" s="4">
        <f t="shared" si="2"/>
        <v>2180.8832758170574</v>
      </c>
      <c r="AL12" s="16">
        <f t="shared" si="0"/>
        <v>2180.8832758170574</v>
      </c>
      <c r="AM12" s="20">
        <f>AL12-AE12</f>
        <v>6.3534533318502326</v>
      </c>
      <c r="AN12" s="17">
        <f>'Предявени брой (3)'!AE12-AE12</f>
        <v>33</v>
      </c>
      <c r="AO12" s="18">
        <f t="shared" si="1"/>
        <v>0</v>
      </c>
      <c r="AP12" s="14"/>
      <c r="AQ12" s="14"/>
      <c r="AR12" s="14"/>
      <c r="AS12" s="14"/>
      <c r="AT12" s="14"/>
      <c r="AU12" s="14"/>
      <c r="AV12" s="14"/>
      <c r="AW12" s="14"/>
      <c r="AX12" s="14"/>
    </row>
    <row r="13" spans="1:50" s="19" customFormat="1" x14ac:dyDescent="0.2">
      <c r="A13" s="2" t="s">
        <v>30</v>
      </c>
      <c r="B13" s="3">
        <v>296.29318507890963</v>
      </c>
      <c r="C13" s="3">
        <v>692.25035868005739</v>
      </c>
      <c r="D13" s="3">
        <v>1011.4756097560976</v>
      </c>
      <c r="E13" s="3">
        <v>1310.2510760401722</v>
      </c>
      <c r="F13" s="3">
        <v>1600.1121976325271</v>
      </c>
      <c r="G13" s="3">
        <v>1760.5136387030366</v>
      </c>
      <c r="H13" s="3">
        <v>1821.7143592382913</v>
      </c>
      <c r="I13" s="3">
        <v>1881.874935666495</v>
      </c>
      <c r="J13" s="3">
        <v>1923.3057199211046</v>
      </c>
      <c r="K13" s="3">
        <v>1953.34516765286</v>
      </c>
      <c r="L13" s="3">
        <v>1994.58516765286</v>
      </c>
      <c r="M13" s="3">
        <v>2028.58516765286</v>
      </c>
      <c r="N13" s="3">
        <v>2048.58516765286</v>
      </c>
      <c r="O13" s="3">
        <v>2159.58516765286</v>
      </c>
      <c r="P13" s="3">
        <v>2168.58516765286</v>
      </c>
      <c r="Q13" s="3">
        <v>2181.58516765286</v>
      </c>
      <c r="R13" s="3">
        <v>2200.58516765286</v>
      </c>
      <c r="S13" s="3">
        <v>2210.58516765286</v>
      </c>
      <c r="T13" s="3">
        <v>2221.58516765286</v>
      </c>
      <c r="U13" s="3">
        <v>2229.58516765286</v>
      </c>
      <c r="V13" s="3">
        <v>2239.58516765286</v>
      </c>
      <c r="W13" s="3">
        <v>2239.58516765286</v>
      </c>
      <c r="X13" s="3">
        <v>2240.58516765286</v>
      </c>
      <c r="Y13" s="3">
        <v>2240.58516765286</v>
      </c>
      <c r="Z13" s="3">
        <v>2246.58516765286</v>
      </c>
      <c r="AA13" s="3">
        <v>2247.58516765286</v>
      </c>
      <c r="AB13" s="3">
        <v>2248.58516765286</v>
      </c>
      <c r="AC13" s="3">
        <v>2249.58516765286</v>
      </c>
      <c r="AD13" s="3">
        <v>2250.58516765286</v>
      </c>
      <c r="AE13" s="4">
        <f>AD13*$AE$42</f>
        <v>2253.4459719414863</v>
      </c>
      <c r="AF13" s="4">
        <f t="shared" ref="AF13:AF41" si="7">AE13*$AF$42</f>
        <v>2254.4505114480771</v>
      </c>
      <c r="AG13" s="4">
        <f t="shared" si="6"/>
        <v>2255.6595609024698</v>
      </c>
      <c r="AH13" s="4">
        <f t="shared" si="5"/>
        <v>2255.9743756568018</v>
      </c>
      <c r="AI13" s="4">
        <f t="shared" si="4"/>
        <v>2256.8335195208906</v>
      </c>
      <c r="AJ13" s="4">
        <f t="shared" si="3"/>
        <v>2258.7688416207634</v>
      </c>
      <c r="AK13" s="4">
        <f t="shared" si="2"/>
        <v>2260.0299992887008</v>
      </c>
      <c r="AL13" s="16">
        <f t="shared" si="0"/>
        <v>2260.0299992887008</v>
      </c>
      <c r="AM13" s="20">
        <f>AL13-AD13</f>
        <v>9.4448316358407283</v>
      </c>
      <c r="AN13" s="17">
        <f>'Предявени брой (3)'!AD13-AD13</f>
        <v>58</v>
      </c>
      <c r="AO13" s="18">
        <f t="shared" si="1"/>
        <v>0</v>
      </c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50" s="19" customFormat="1" x14ac:dyDescent="0.2">
      <c r="A14" s="1" t="s">
        <v>29</v>
      </c>
      <c r="B14" s="3">
        <v>370.60832137733144</v>
      </c>
      <c r="C14" s="3">
        <v>835.08177905308469</v>
      </c>
      <c r="D14" s="3">
        <v>1139.0150645624103</v>
      </c>
      <c r="E14" s="3">
        <v>1529.9928263988522</v>
      </c>
      <c r="F14" s="3">
        <v>1763.3165208440555</v>
      </c>
      <c r="G14" s="3">
        <v>1861.5573854863612</v>
      </c>
      <c r="H14" s="3">
        <v>1950.9989706639217</v>
      </c>
      <c r="I14" s="3">
        <v>1988.5208440555841</v>
      </c>
      <c r="J14" s="3">
        <v>2039.3136094674555</v>
      </c>
      <c r="K14" s="3">
        <v>2107.7136094674556</v>
      </c>
      <c r="L14" s="3">
        <v>2147.7136094674556</v>
      </c>
      <c r="M14" s="3">
        <v>2188.7136094674556</v>
      </c>
      <c r="N14" s="3">
        <v>2310.6336094674557</v>
      </c>
      <c r="O14" s="3">
        <v>2333.6336094674557</v>
      </c>
      <c r="P14" s="3">
        <v>2348.7136094674556</v>
      </c>
      <c r="Q14" s="3">
        <v>2363.7136094674556</v>
      </c>
      <c r="R14" s="3">
        <v>2375.7136094674556</v>
      </c>
      <c r="S14" s="3">
        <v>2378.7136094674556</v>
      </c>
      <c r="T14" s="3">
        <v>2383.7136094674556</v>
      </c>
      <c r="U14" s="3">
        <v>2398.7136094674556</v>
      </c>
      <c r="V14" s="3">
        <v>2401.7136094674556</v>
      </c>
      <c r="W14" s="3">
        <v>2402.7136094674556</v>
      </c>
      <c r="X14" s="3">
        <v>2404.7136094674556</v>
      </c>
      <c r="Y14" s="3">
        <v>2406.7136094674556</v>
      </c>
      <c r="Z14" s="3">
        <v>2407.7136094674556</v>
      </c>
      <c r="AA14" s="3">
        <v>2408.7136094674556</v>
      </c>
      <c r="AB14" s="3">
        <v>2411.7136094674556</v>
      </c>
      <c r="AC14" s="3">
        <v>2417.7136094674556</v>
      </c>
      <c r="AD14" s="4">
        <f>AC14*$AD$42</f>
        <v>2418.9521582878051</v>
      </c>
      <c r="AE14" s="4">
        <f t="shared" ref="AE14:AE41" si="8">AD14*$AE$42</f>
        <v>2422.0269802531648</v>
      </c>
      <c r="AF14" s="4">
        <f t="shared" si="7"/>
        <v>2423.1066696790431</v>
      </c>
      <c r="AG14" s="4">
        <f t="shared" si="6"/>
        <v>2424.4061685068214</v>
      </c>
      <c r="AH14" s="4">
        <f t="shared" si="5"/>
        <v>2424.7445346528339</v>
      </c>
      <c r="AI14" s="4">
        <f t="shared" si="4"/>
        <v>2425.6679513420522</v>
      </c>
      <c r="AJ14" s="4">
        <f t="shared" si="3"/>
        <v>2427.7480555024081</v>
      </c>
      <c r="AK14" s="4">
        <f t="shared" si="2"/>
        <v>2429.1035607757231</v>
      </c>
      <c r="AL14" s="16">
        <f t="shared" si="0"/>
        <v>2429.1035607757231</v>
      </c>
      <c r="AM14" s="20">
        <f>AL14-AC14</f>
        <v>11.389951308267428</v>
      </c>
      <c r="AN14" s="17">
        <f>'Предявени брой (3)'!AC14-AC14</f>
        <v>67</v>
      </c>
      <c r="AO14" s="18">
        <f t="shared" si="1"/>
        <v>0</v>
      </c>
      <c r="AP14" s="10"/>
      <c r="AQ14" s="10"/>
      <c r="AR14" s="10"/>
      <c r="AS14" s="10"/>
      <c r="AT14" s="10"/>
      <c r="AU14" s="10"/>
      <c r="AV14" s="10"/>
      <c r="AW14" s="10"/>
      <c r="AX14" s="10"/>
    </row>
    <row r="15" spans="1:50" s="19" customFormat="1" ht="15.75" x14ac:dyDescent="0.2">
      <c r="A15" s="1" t="s">
        <v>28</v>
      </c>
      <c r="B15" s="3">
        <v>362.1139189189189</v>
      </c>
      <c r="C15" s="3">
        <v>760.34391891891892</v>
      </c>
      <c r="D15" s="3">
        <v>1093.8364864864866</v>
      </c>
      <c r="E15" s="3">
        <v>1373.3168918918918</v>
      </c>
      <c r="F15" s="3">
        <v>1511.695238095238</v>
      </c>
      <c r="G15" s="3">
        <v>1641.8571428571429</v>
      </c>
      <c r="H15" s="3">
        <v>1712.0285714285715</v>
      </c>
      <c r="I15" s="3">
        <v>1788.1333333333334</v>
      </c>
      <c r="J15" s="3">
        <v>1898.7733333333333</v>
      </c>
      <c r="K15" s="3">
        <v>1962.7733333333333</v>
      </c>
      <c r="L15" s="3">
        <v>2013.7733333333333</v>
      </c>
      <c r="M15" s="3">
        <v>2243.7733333333335</v>
      </c>
      <c r="N15" s="3">
        <v>2272.7733333333335</v>
      </c>
      <c r="O15" s="3">
        <v>2294.7733333333335</v>
      </c>
      <c r="P15" s="3">
        <v>2306.7733333333335</v>
      </c>
      <c r="Q15" s="3">
        <v>2322.7733333333335</v>
      </c>
      <c r="R15" s="3">
        <v>2338.7733333333335</v>
      </c>
      <c r="S15" s="3">
        <v>2353.7733333333335</v>
      </c>
      <c r="T15" s="3">
        <v>2363.7733333333335</v>
      </c>
      <c r="U15" s="3">
        <v>2371.7733333333335</v>
      </c>
      <c r="V15" s="3">
        <v>2375.7733333333335</v>
      </c>
      <c r="W15" s="3">
        <v>2381.7733333333335</v>
      </c>
      <c r="X15" s="3">
        <v>2387.7733333333335</v>
      </c>
      <c r="Y15" s="3">
        <v>2391.7733333333335</v>
      </c>
      <c r="Z15" s="3">
        <v>2394.7733333333335</v>
      </c>
      <c r="AA15" s="3">
        <v>2399.7733333333335</v>
      </c>
      <c r="AB15" s="3">
        <v>2399.7733333333335</v>
      </c>
      <c r="AC15" s="4">
        <f>AB15*$AC$42</f>
        <v>2402.4376548897221</v>
      </c>
      <c r="AD15" s="4">
        <f t="shared" ref="AD15:AD41" si="9">AC15*$AD$42</f>
        <v>2403.6683781283123</v>
      </c>
      <c r="AE15" s="4">
        <f t="shared" si="8"/>
        <v>2406.7237723002008</v>
      </c>
      <c r="AF15" s="4">
        <f t="shared" si="7"/>
        <v>2407.7966398731669</v>
      </c>
      <c r="AG15" s="4">
        <f t="shared" si="6"/>
        <v>2409.0879280158629</v>
      </c>
      <c r="AH15" s="4">
        <f t="shared" si="5"/>
        <v>2409.4241562470056</v>
      </c>
      <c r="AI15" s="4">
        <f t="shared" si="4"/>
        <v>2410.3417384687559</v>
      </c>
      <c r="AJ15" s="4">
        <f t="shared" si="3"/>
        <v>2412.4086998083299</v>
      </c>
      <c r="AK15" s="4">
        <f t="shared" si="2"/>
        <v>2413.7556405283813</v>
      </c>
      <c r="AL15" s="16">
        <f t="shared" si="0"/>
        <v>2413.7556405283813</v>
      </c>
      <c r="AM15" s="20">
        <f>AL15-AB15</f>
        <v>13.982307195047724</v>
      </c>
      <c r="AN15" s="17">
        <f>'Предявени брой (3)'!AB15-AB15</f>
        <v>64</v>
      </c>
      <c r="AO15" s="18">
        <f t="shared" si="1"/>
        <v>0</v>
      </c>
      <c r="AP15" s="14"/>
      <c r="AQ15" s="14"/>
      <c r="AR15" s="14"/>
      <c r="AS15" s="14"/>
      <c r="AT15" s="14"/>
      <c r="AU15" s="14"/>
      <c r="AV15" s="14"/>
      <c r="AW15" s="14"/>
      <c r="AX15" s="14"/>
    </row>
    <row r="16" spans="1:50" s="19" customFormat="1" x14ac:dyDescent="0.2">
      <c r="A16" s="1" t="s">
        <v>27</v>
      </c>
      <c r="B16" s="3">
        <v>403.36216216216218</v>
      </c>
      <c r="C16" s="3">
        <v>826.83378378378382</v>
      </c>
      <c r="D16" s="3">
        <v>1150.4418918918918</v>
      </c>
      <c r="E16" s="3">
        <v>1334.6</v>
      </c>
      <c r="F16" s="3">
        <v>1533.0285714285715</v>
      </c>
      <c r="G16" s="3">
        <v>1643.152380952381</v>
      </c>
      <c r="H16" s="3">
        <v>1737.7619047619048</v>
      </c>
      <c r="I16" s="3">
        <v>1894.4019047619047</v>
      </c>
      <c r="J16" s="3">
        <v>1978.4019047619047</v>
      </c>
      <c r="K16" s="3">
        <v>2062.4019047619049</v>
      </c>
      <c r="L16" s="3">
        <v>2318.4019047619049</v>
      </c>
      <c r="M16" s="3">
        <v>2361.4019047619049</v>
      </c>
      <c r="N16" s="3">
        <v>2385.4019047619049</v>
      </c>
      <c r="O16" s="3">
        <v>2407.4019047619049</v>
      </c>
      <c r="P16" s="3">
        <v>2431.4019047619049</v>
      </c>
      <c r="Q16" s="3">
        <v>2444.4019047619049</v>
      </c>
      <c r="R16" s="3">
        <v>2458.4019047619049</v>
      </c>
      <c r="S16" s="3">
        <v>2473.4019047619049</v>
      </c>
      <c r="T16" s="3">
        <v>2482.4019047619049</v>
      </c>
      <c r="U16" s="3">
        <v>2488.4019047619049</v>
      </c>
      <c r="V16" s="3">
        <v>2497.4019047619049</v>
      </c>
      <c r="W16" s="3">
        <v>2508.4019047619049</v>
      </c>
      <c r="X16" s="3">
        <v>2513.4019047619049</v>
      </c>
      <c r="Y16" s="3">
        <v>2518.4019047619049</v>
      </c>
      <c r="Z16" s="3">
        <v>2522.4019047619049</v>
      </c>
      <c r="AA16" s="3">
        <v>2524.4019047619049</v>
      </c>
      <c r="AB16" s="4">
        <f>AA16*$AB$42</f>
        <v>2526.1343446376932</v>
      </c>
      <c r="AC16" s="4">
        <f t="shared" ref="AC16:AC41" si="10">AB16*$AC$42</f>
        <v>2528.9389570964054</v>
      </c>
      <c r="AD16" s="4">
        <f t="shared" si="9"/>
        <v>2530.234484552504</v>
      </c>
      <c r="AE16" s="4">
        <f t="shared" si="8"/>
        <v>2533.4507617095187</v>
      </c>
      <c r="AF16" s="4">
        <f t="shared" si="7"/>
        <v>2534.5801215476636</v>
      </c>
      <c r="AG16" s="4">
        <f t="shared" si="6"/>
        <v>2535.9394029767795</v>
      </c>
      <c r="AH16" s="4">
        <f t="shared" si="5"/>
        <v>2536.2933354380366</v>
      </c>
      <c r="AI16" s="4">
        <f t="shared" si="4"/>
        <v>2537.2592333135553</v>
      </c>
      <c r="AJ16" s="4">
        <f t="shared" si="3"/>
        <v>2539.435031317646</v>
      </c>
      <c r="AK16" s="4">
        <f t="shared" si="2"/>
        <v>2540.8528957325266</v>
      </c>
      <c r="AL16" s="16">
        <f t="shared" si="0"/>
        <v>2540.8528957325266</v>
      </c>
      <c r="AM16" s="20">
        <f>AL16-AA16</f>
        <v>16.45099097062166</v>
      </c>
      <c r="AN16" s="17">
        <f>'Предявени брой (3)'!AA16-AA16</f>
        <v>72</v>
      </c>
      <c r="AO16" s="18">
        <f t="shared" si="1"/>
        <v>0</v>
      </c>
      <c r="AP16" s="10"/>
      <c r="AQ16" s="10"/>
      <c r="AR16" s="10"/>
      <c r="AS16" s="10"/>
      <c r="AT16" s="10"/>
      <c r="AU16" s="10"/>
      <c r="AV16" s="10"/>
      <c r="AW16" s="10"/>
      <c r="AX16" s="10"/>
    </row>
    <row r="17" spans="1:50" s="19" customFormat="1" x14ac:dyDescent="0.2">
      <c r="A17" s="1" t="s">
        <v>26</v>
      </c>
      <c r="B17" s="3">
        <v>350.84527027027025</v>
      </c>
      <c r="C17" s="3">
        <v>782.07527027027027</v>
      </c>
      <c r="D17" s="3">
        <v>1007.4081081081081</v>
      </c>
      <c r="E17" s="3">
        <v>1232.6939189189188</v>
      </c>
      <c r="F17" s="3">
        <v>1396.5333333333333</v>
      </c>
      <c r="G17" s="3">
        <v>1531.8095238095239</v>
      </c>
      <c r="H17" s="3">
        <v>1734.4495238095237</v>
      </c>
      <c r="I17" s="3">
        <v>1861.4495238095237</v>
      </c>
      <c r="J17" s="3">
        <v>1959.4495238095237</v>
      </c>
      <c r="K17" s="3">
        <v>2221.4495238095237</v>
      </c>
      <c r="L17" s="3">
        <v>2269.4495238095237</v>
      </c>
      <c r="M17" s="3">
        <v>2307.4495238095237</v>
      </c>
      <c r="N17" s="3">
        <v>2337.4495238095237</v>
      </c>
      <c r="O17" s="3">
        <v>2372.4495238095237</v>
      </c>
      <c r="P17" s="3">
        <v>2390.4495238095237</v>
      </c>
      <c r="Q17" s="3">
        <v>2405.4495238095237</v>
      </c>
      <c r="R17" s="3">
        <v>2426.4495238095237</v>
      </c>
      <c r="S17" s="3">
        <v>2433.4495238095237</v>
      </c>
      <c r="T17" s="3">
        <v>2441.4495238095237</v>
      </c>
      <c r="U17" s="3">
        <v>2446.4495238095237</v>
      </c>
      <c r="V17" s="3">
        <v>2454.4495238095237</v>
      </c>
      <c r="W17" s="3">
        <v>2459.4495238095237</v>
      </c>
      <c r="X17" s="3">
        <v>2466.4495238095237</v>
      </c>
      <c r="Y17" s="3">
        <v>2470.4495238095237</v>
      </c>
      <c r="Z17" s="3">
        <v>2476.4495238095237</v>
      </c>
      <c r="AA17" s="4">
        <f>Z17*$AA$42</f>
        <v>2479.1531519412274</v>
      </c>
      <c r="AB17" s="4">
        <f t="shared" ref="AB17:AB41" si="11">AA17*$AB$42</f>
        <v>2480.8545386223682</v>
      </c>
      <c r="AC17" s="4">
        <f t="shared" si="10"/>
        <v>2483.6088796818781</v>
      </c>
      <c r="AD17" s="4">
        <f t="shared" si="9"/>
        <v>2484.8811853991865</v>
      </c>
      <c r="AE17" s="4">
        <f t="shared" si="8"/>
        <v>2488.0398122550323</v>
      </c>
      <c r="AF17" s="4">
        <f t="shared" si="7"/>
        <v>2489.1489288331536</v>
      </c>
      <c r="AG17" s="4">
        <f t="shared" si="6"/>
        <v>2490.4838457625897</v>
      </c>
      <c r="AH17" s="4">
        <f t="shared" si="5"/>
        <v>2490.8314341458995</v>
      </c>
      <c r="AI17" s="4">
        <f t="shared" si="4"/>
        <v>2491.7800187425232</v>
      </c>
      <c r="AJ17" s="4">
        <f t="shared" si="3"/>
        <v>2493.9168165597225</v>
      </c>
      <c r="AK17" s="4">
        <f t="shared" si="2"/>
        <v>2495.3092664016222</v>
      </c>
      <c r="AL17" s="16">
        <f t="shared" si="0"/>
        <v>2495.3092664016222</v>
      </c>
      <c r="AM17" s="20">
        <f>AL17-Z17</f>
        <v>18.859742592098428</v>
      </c>
      <c r="AN17" s="17">
        <f>'Предявени брой (3)'!Z17-Z17</f>
        <v>90</v>
      </c>
      <c r="AO17" s="18">
        <f t="shared" si="1"/>
        <v>0</v>
      </c>
      <c r="AP17" s="10"/>
      <c r="AQ17" s="10"/>
      <c r="AR17" s="10"/>
      <c r="AS17" s="10"/>
      <c r="AT17" s="10"/>
      <c r="AU17" s="10"/>
      <c r="AV17" s="10"/>
      <c r="AW17" s="10"/>
      <c r="AX17" s="10"/>
    </row>
    <row r="18" spans="1:50" s="19" customFormat="1" ht="15.75" x14ac:dyDescent="0.2">
      <c r="A18" s="2" t="s">
        <v>16</v>
      </c>
      <c r="B18" s="3">
        <v>370.04594594594596</v>
      </c>
      <c r="C18" s="3">
        <v>734.09405405405414</v>
      </c>
      <c r="D18" s="3">
        <v>984.02499999999998</v>
      </c>
      <c r="E18" s="3">
        <v>1206.3594594594595</v>
      </c>
      <c r="F18" s="3">
        <v>1404.6380952380953</v>
      </c>
      <c r="G18" s="3">
        <v>1702.3580952380953</v>
      </c>
      <c r="H18" s="3">
        <v>1900.3580952380953</v>
      </c>
      <c r="I18" s="3">
        <v>2077.3580952380953</v>
      </c>
      <c r="J18" s="3">
        <v>2299.3580952380953</v>
      </c>
      <c r="K18" s="3">
        <v>2390.3580952380953</v>
      </c>
      <c r="L18" s="3">
        <v>2447.3580952380953</v>
      </c>
      <c r="M18" s="3">
        <v>2494.3580952380953</v>
      </c>
      <c r="N18" s="3">
        <v>2530.3580952380953</v>
      </c>
      <c r="O18" s="3">
        <v>2558.3580952380953</v>
      </c>
      <c r="P18" s="3">
        <v>2582.3580952380953</v>
      </c>
      <c r="Q18" s="3">
        <v>2607.3580952380953</v>
      </c>
      <c r="R18" s="3">
        <v>2620.3580952380953</v>
      </c>
      <c r="S18" s="3">
        <v>2631.3580952380953</v>
      </c>
      <c r="T18" s="3">
        <v>2634.3580952380953</v>
      </c>
      <c r="U18" s="3">
        <v>2640.3580952380953</v>
      </c>
      <c r="V18" s="3">
        <v>2644.3580952380953</v>
      </c>
      <c r="W18" s="3">
        <v>2651.3580952380953</v>
      </c>
      <c r="X18" s="3">
        <v>2657.3580952380953</v>
      </c>
      <c r="Y18" s="3">
        <v>2660.3580952380953</v>
      </c>
      <c r="Z18" s="4">
        <f>Y18*$Z$42</f>
        <v>2663.9273876372449</v>
      </c>
      <c r="AA18" s="4">
        <f t="shared" ref="AA18:AA41" si="12">Z18*$AA$42</f>
        <v>2666.8356920289907</v>
      </c>
      <c r="AB18" s="4">
        <f t="shared" si="11"/>
        <v>2668.6658809883361</v>
      </c>
      <c r="AC18" s="4">
        <f t="shared" si="10"/>
        <v>2671.6287374943045</v>
      </c>
      <c r="AD18" s="4">
        <f t="shared" si="9"/>
        <v>2672.9973622182083</v>
      </c>
      <c r="AE18" s="4">
        <f t="shared" si="8"/>
        <v>2676.3951106914624</v>
      </c>
      <c r="AF18" s="4">
        <f t="shared" si="7"/>
        <v>2677.5881921575424</v>
      </c>
      <c r="AG18" s="4">
        <f t="shared" si="6"/>
        <v>2679.0241680312097</v>
      </c>
      <c r="AH18" s="4">
        <f t="shared" si="5"/>
        <v>2679.398070347821</v>
      </c>
      <c r="AI18" s="4">
        <f t="shared" si="4"/>
        <v>2680.418466872015</v>
      </c>
      <c r="AJ18" s="4">
        <f t="shared" si="3"/>
        <v>2682.7170294602497</v>
      </c>
      <c r="AK18" s="4">
        <f t="shared" si="2"/>
        <v>2684.2148937349234</v>
      </c>
      <c r="AL18" s="16">
        <f t="shared" si="0"/>
        <v>2684.2148937349234</v>
      </c>
      <c r="AM18" s="20">
        <f>AL18-Y18</f>
        <v>23.856798496828105</v>
      </c>
      <c r="AN18" s="17">
        <f>'Предявени брой (3)'!Y18-Y18</f>
        <v>118</v>
      </c>
      <c r="AO18" s="18">
        <f t="shared" si="1"/>
        <v>0</v>
      </c>
      <c r="AP18" s="14"/>
      <c r="AQ18" s="14"/>
      <c r="AR18" s="14"/>
      <c r="AS18" s="14"/>
      <c r="AT18" s="14"/>
      <c r="AU18" s="14"/>
      <c r="AV18" s="14"/>
      <c r="AW18" s="14"/>
      <c r="AX18" s="14"/>
    </row>
    <row r="19" spans="1:50" s="19" customFormat="1" x14ac:dyDescent="0.2">
      <c r="A19" s="2" t="s">
        <v>15</v>
      </c>
      <c r="B19" s="3">
        <v>399.4</v>
      </c>
      <c r="C19" s="3">
        <v>713.54761904761904</v>
      </c>
      <c r="D19" s="3">
        <v>891.8</v>
      </c>
      <c r="E19" s="3">
        <v>1063.4428571428571</v>
      </c>
      <c r="F19" s="3">
        <v>1472.0028571428572</v>
      </c>
      <c r="G19" s="3">
        <v>1730.0028571428572</v>
      </c>
      <c r="H19" s="3">
        <v>1936.0028571428572</v>
      </c>
      <c r="I19" s="3">
        <v>2106.002857142857</v>
      </c>
      <c r="J19" s="3">
        <v>2202.002857142857</v>
      </c>
      <c r="K19" s="3">
        <v>2281.002857142857</v>
      </c>
      <c r="L19" s="3">
        <v>2346.002857142857</v>
      </c>
      <c r="M19" s="3">
        <v>2385.002857142857</v>
      </c>
      <c r="N19" s="3">
        <v>2410.002857142857</v>
      </c>
      <c r="O19" s="3">
        <v>2438.002857142857</v>
      </c>
      <c r="P19" s="3">
        <v>2471.002857142857</v>
      </c>
      <c r="Q19" s="3">
        <v>2494.002857142857</v>
      </c>
      <c r="R19" s="3">
        <v>2505.002857142857</v>
      </c>
      <c r="S19" s="3">
        <v>2519.002857142857</v>
      </c>
      <c r="T19" s="3">
        <v>2526.002857142857</v>
      </c>
      <c r="U19" s="3">
        <v>2531.002857142857</v>
      </c>
      <c r="V19" s="3">
        <v>2543.002857142857</v>
      </c>
      <c r="W19" s="3">
        <v>2549.002857142857</v>
      </c>
      <c r="X19" s="3">
        <v>2552.002857142857</v>
      </c>
      <c r="Y19" s="4">
        <f>X19*$Y$42</f>
        <v>2555.3793522033848</v>
      </c>
      <c r="Z19" s="4">
        <f t="shared" ref="Z19:Z41" si="13">Y19*$Z$42</f>
        <v>2558.807798965905</v>
      </c>
      <c r="AA19" s="4">
        <f t="shared" si="12"/>
        <v>2561.6013405593817</v>
      </c>
      <c r="AB19" s="4">
        <f t="shared" si="11"/>
        <v>2563.359309565777</v>
      </c>
      <c r="AC19" s="4">
        <f t="shared" si="10"/>
        <v>2566.2052506262853</v>
      </c>
      <c r="AD19" s="4">
        <f t="shared" si="9"/>
        <v>2567.519868897652</v>
      </c>
      <c r="AE19" s="4">
        <f t="shared" si="8"/>
        <v>2570.7835409228865</v>
      </c>
      <c r="AF19" s="4">
        <f t="shared" si="7"/>
        <v>2571.9295429401991</v>
      </c>
      <c r="AG19" s="4">
        <f t="shared" si="6"/>
        <v>2573.3088546593244</v>
      </c>
      <c r="AH19" s="4">
        <f t="shared" si="5"/>
        <v>2573.6680026482059</v>
      </c>
      <c r="AI19" s="4">
        <f t="shared" si="4"/>
        <v>2574.6481339371676</v>
      </c>
      <c r="AJ19" s="4">
        <f t="shared" si="3"/>
        <v>2576.8559943707819</v>
      </c>
      <c r="AK19" s="4">
        <f t="shared" si="2"/>
        <v>2578.2947523510538</v>
      </c>
      <c r="AL19" s="16">
        <f t="shared" si="0"/>
        <v>2578.2947523510538</v>
      </c>
      <c r="AM19" s="20">
        <f>AL19-X19</f>
        <v>26.29189520819682</v>
      </c>
      <c r="AN19" s="17">
        <f>'Предявени брой (3)'!X19-X19</f>
        <v>108</v>
      </c>
      <c r="AO19" s="18">
        <f t="shared" si="1"/>
        <v>0</v>
      </c>
      <c r="AP19" s="10"/>
      <c r="AQ19" s="10"/>
      <c r="AR19" s="10"/>
      <c r="AS19" s="10"/>
      <c r="AT19" s="10"/>
      <c r="AU19" s="10"/>
      <c r="AV19" s="10"/>
      <c r="AW19" s="10"/>
      <c r="AX19" s="10"/>
    </row>
    <row r="20" spans="1:50" s="19" customFormat="1" x14ac:dyDescent="0.2">
      <c r="A20" s="2" t="s">
        <v>14</v>
      </c>
      <c r="B20" s="3">
        <v>413.06666666666666</v>
      </c>
      <c r="C20" s="3">
        <v>630.08571428571429</v>
      </c>
      <c r="D20" s="3">
        <v>809.37142857142862</v>
      </c>
      <c r="E20" s="3">
        <v>1276.4714285714285</v>
      </c>
      <c r="F20" s="3">
        <v>1678.4714285714285</v>
      </c>
      <c r="G20" s="3">
        <v>1977.2114285714285</v>
      </c>
      <c r="H20" s="3">
        <v>2205.4714285714285</v>
      </c>
      <c r="I20" s="3">
        <v>2333.4714285714285</v>
      </c>
      <c r="J20" s="3">
        <v>2452.4714285714285</v>
      </c>
      <c r="K20" s="3">
        <v>2556.4714285714285</v>
      </c>
      <c r="L20" s="3">
        <v>2610.5314285714285</v>
      </c>
      <c r="M20" s="3">
        <v>2646.5314285714285</v>
      </c>
      <c r="N20" s="3">
        <v>2673.5314285714285</v>
      </c>
      <c r="O20" s="3">
        <v>2734.5314285714285</v>
      </c>
      <c r="P20" s="3">
        <v>2754.5314285714285</v>
      </c>
      <c r="Q20" s="3">
        <v>2774.5314285714285</v>
      </c>
      <c r="R20" s="3">
        <v>2798.5314285714285</v>
      </c>
      <c r="S20" s="3">
        <v>2807.5314285714285</v>
      </c>
      <c r="T20" s="3">
        <v>2818.5314285714285</v>
      </c>
      <c r="U20" s="3">
        <v>2825.5314285714285</v>
      </c>
      <c r="V20" s="3">
        <v>2836.5314285714285</v>
      </c>
      <c r="W20" s="3">
        <v>2839.5314285714285</v>
      </c>
      <c r="X20" s="4">
        <f>W20*$X$42</f>
        <v>2843.631414116443</v>
      </c>
      <c r="Y20" s="4">
        <f t="shared" ref="Y20:Y41" si="14">X20*$Y$42</f>
        <v>2847.3937560734089</v>
      </c>
      <c r="Z20" s="4">
        <f t="shared" si="13"/>
        <v>2851.2139864811616</v>
      </c>
      <c r="AA20" s="4">
        <f t="shared" si="12"/>
        <v>2854.3267583221559</v>
      </c>
      <c r="AB20" s="4">
        <f t="shared" si="11"/>
        <v>2856.2856181555753</v>
      </c>
      <c r="AC20" s="4">
        <f t="shared" si="10"/>
        <v>2859.4567773804697</v>
      </c>
      <c r="AD20" s="4">
        <f t="shared" si="9"/>
        <v>2860.9216228462838</v>
      </c>
      <c r="AE20" s="4">
        <f t="shared" si="8"/>
        <v>2864.5582489849862</v>
      </c>
      <c r="AF20" s="4">
        <f t="shared" si="7"/>
        <v>2865.8352096780163</v>
      </c>
      <c r="AG20" s="4">
        <f t="shared" si="6"/>
        <v>2867.3721413955441</v>
      </c>
      <c r="AH20" s="4">
        <f t="shared" si="5"/>
        <v>2867.7723307999727</v>
      </c>
      <c r="AI20" s="4">
        <f t="shared" si="4"/>
        <v>2868.8644659891829</v>
      </c>
      <c r="AJ20" s="4">
        <f t="shared" si="3"/>
        <v>2871.324628315976</v>
      </c>
      <c r="AK20" s="4">
        <f t="shared" si="2"/>
        <v>2872.9277994795821</v>
      </c>
      <c r="AL20" s="16">
        <f t="shared" si="0"/>
        <v>2872.9277994795821</v>
      </c>
      <c r="AM20" s="20">
        <f>AL20-W20</f>
        <v>33.396370908153585</v>
      </c>
      <c r="AN20" s="17">
        <f>'Предявени брой (3)'!W20-W20</f>
        <v>133</v>
      </c>
      <c r="AO20" s="18">
        <f t="shared" si="1"/>
        <v>0</v>
      </c>
      <c r="AP20" s="10"/>
      <c r="AQ20" s="10"/>
      <c r="AR20" s="10"/>
      <c r="AS20" s="10"/>
      <c r="AT20" s="10"/>
      <c r="AU20" s="10"/>
      <c r="AV20" s="10"/>
      <c r="AW20" s="10"/>
      <c r="AX20" s="10"/>
    </row>
    <row r="21" spans="1:50" s="19" customFormat="1" ht="15.75" x14ac:dyDescent="0.2">
      <c r="A21" s="2" t="s">
        <v>13</v>
      </c>
      <c r="B21" s="3">
        <v>262.01904761904763</v>
      </c>
      <c r="C21" s="3">
        <v>386.3</v>
      </c>
      <c r="D21" s="3">
        <v>690.38</v>
      </c>
      <c r="E21" s="3">
        <v>1181.3800000000001</v>
      </c>
      <c r="F21" s="3">
        <v>1586.38</v>
      </c>
      <c r="G21" s="3">
        <v>1979.38</v>
      </c>
      <c r="H21" s="3">
        <v>2127.38</v>
      </c>
      <c r="I21" s="3">
        <v>2267.38</v>
      </c>
      <c r="J21" s="3">
        <v>2403.38</v>
      </c>
      <c r="K21" s="3">
        <v>2469.38</v>
      </c>
      <c r="L21" s="3">
        <v>2528.38</v>
      </c>
      <c r="M21" s="3">
        <v>2578.38</v>
      </c>
      <c r="N21" s="3">
        <v>2638.38</v>
      </c>
      <c r="O21" s="3">
        <v>2673.38</v>
      </c>
      <c r="P21" s="3">
        <v>2703.38</v>
      </c>
      <c r="Q21" s="3">
        <v>2724.38</v>
      </c>
      <c r="R21" s="3">
        <v>2739.38</v>
      </c>
      <c r="S21" s="3">
        <v>2755.38</v>
      </c>
      <c r="T21" s="3">
        <v>2771.38</v>
      </c>
      <c r="U21" s="3">
        <v>2774.38</v>
      </c>
      <c r="V21" s="3">
        <v>2780.38</v>
      </c>
      <c r="W21" s="4">
        <f>V21*$W$42</f>
        <v>2785.2293066683301</v>
      </c>
      <c r="X21" s="4">
        <f t="shared" ref="X21:X41" si="15">W21*$X$42</f>
        <v>2789.2508856450545</v>
      </c>
      <c r="Y21" s="4">
        <f t="shared" si="14"/>
        <v>2792.9412780016278</v>
      </c>
      <c r="Z21" s="4">
        <f t="shared" si="13"/>
        <v>2796.6884517722137</v>
      </c>
      <c r="AA21" s="4">
        <f t="shared" si="12"/>
        <v>2799.7416961453077</v>
      </c>
      <c r="AB21" s="4">
        <f t="shared" si="11"/>
        <v>2801.6630954863394</v>
      </c>
      <c r="AC21" s="4">
        <f t="shared" si="10"/>
        <v>2804.7736106651519</v>
      </c>
      <c r="AD21" s="4">
        <f t="shared" si="9"/>
        <v>2806.2104429819465</v>
      </c>
      <c r="AE21" s="4">
        <f t="shared" si="8"/>
        <v>2809.7775236618763</v>
      </c>
      <c r="AF21" s="4">
        <f t="shared" si="7"/>
        <v>2811.0300642430102</v>
      </c>
      <c r="AG21" s="4">
        <f t="shared" si="6"/>
        <v>2812.5376042613857</v>
      </c>
      <c r="AH21" s="4">
        <f t="shared" si="5"/>
        <v>2812.9301405954507</v>
      </c>
      <c r="AI21" s="4">
        <f t="shared" si="4"/>
        <v>2814.0013902055885</v>
      </c>
      <c r="AJ21" s="4">
        <f t="shared" si="3"/>
        <v>2816.4145053212724</v>
      </c>
      <c r="AK21" s="4">
        <f t="shared" si="2"/>
        <v>2817.9870180476864</v>
      </c>
      <c r="AL21" s="16">
        <f t="shared" si="0"/>
        <v>2817.9870180476864</v>
      </c>
      <c r="AM21" s="20">
        <f>AL21-V21</f>
        <v>37.607018047686324</v>
      </c>
      <c r="AN21" s="17">
        <f>'Предявени брой (3)'!V21-V21</f>
        <v>155</v>
      </c>
      <c r="AO21" s="18">
        <f t="shared" si="1"/>
        <v>0</v>
      </c>
      <c r="AP21" s="14"/>
      <c r="AQ21" s="14"/>
      <c r="AR21" s="14"/>
      <c r="AS21" s="14"/>
      <c r="AT21" s="14"/>
      <c r="AU21" s="14"/>
      <c r="AV21" s="14"/>
      <c r="AW21" s="14"/>
      <c r="AX21" s="14"/>
    </row>
    <row r="22" spans="1:50" s="19" customFormat="1" x14ac:dyDescent="0.2">
      <c r="A22" s="1" t="s">
        <v>12</v>
      </c>
      <c r="B22" s="3">
        <v>164</v>
      </c>
      <c r="C22" s="3">
        <v>347</v>
      </c>
      <c r="D22" s="3">
        <v>709</v>
      </c>
      <c r="E22" s="3">
        <v>1144</v>
      </c>
      <c r="F22" s="3">
        <v>1704</v>
      </c>
      <c r="G22" s="3">
        <v>2023</v>
      </c>
      <c r="H22" s="3">
        <v>2336</v>
      </c>
      <c r="I22" s="3">
        <v>2568</v>
      </c>
      <c r="J22" s="3">
        <v>2710</v>
      </c>
      <c r="K22" s="3">
        <v>2797</v>
      </c>
      <c r="L22" s="3">
        <v>2879</v>
      </c>
      <c r="M22" s="3">
        <v>2941</v>
      </c>
      <c r="N22" s="3">
        <v>2978</v>
      </c>
      <c r="O22" s="3">
        <v>3010</v>
      </c>
      <c r="P22" s="3">
        <v>3035</v>
      </c>
      <c r="Q22" s="3">
        <v>3057</v>
      </c>
      <c r="R22" s="3">
        <v>3073</v>
      </c>
      <c r="S22" s="3">
        <v>3100</v>
      </c>
      <c r="T22" s="3">
        <v>3110</v>
      </c>
      <c r="U22" s="3">
        <v>3127</v>
      </c>
      <c r="V22" s="4">
        <f>U22*$V$42</f>
        <v>3138.4992537018397</v>
      </c>
      <c r="W22" s="4">
        <f t="shared" ref="W22:W41" si="16">V22*$W$42</f>
        <v>3143.9731620739053</v>
      </c>
      <c r="X22" s="4">
        <f t="shared" si="15"/>
        <v>3148.5127295492694</v>
      </c>
      <c r="Y22" s="4">
        <f t="shared" si="14"/>
        <v>3152.6784528162225</v>
      </c>
      <c r="Z22" s="4">
        <f t="shared" si="13"/>
        <v>3156.9082710721714</v>
      </c>
      <c r="AA22" s="4">
        <f t="shared" si="12"/>
        <v>3160.3547802494509</v>
      </c>
      <c r="AB22" s="4">
        <f t="shared" si="11"/>
        <v>3162.5236601859669</v>
      </c>
      <c r="AC22" s="4">
        <f t="shared" si="10"/>
        <v>3166.0348167787101</v>
      </c>
      <c r="AD22" s="4">
        <f t="shared" si="9"/>
        <v>3167.6567163586074</v>
      </c>
      <c r="AE22" s="4">
        <f t="shared" si="8"/>
        <v>3171.6832451251262</v>
      </c>
      <c r="AF22" s="4">
        <f t="shared" si="7"/>
        <v>3173.0971157755839</v>
      </c>
      <c r="AG22" s="4">
        <f t="shared" si="6"/>
        <v>3174.798830369487</v>
      </c>
      <c r="AH22" s="4">
        <f t="shared" si="5"/>
        <v>3175.2419262741882</v>
      </c>
      <c r="AI22" s="4">
        <f t="shared" si="4"/>
        <v>3176.4511552651702</v>
      </c>
      <c r="AJ22" s="4">
        <f t="shared" si="3"/>
        <v>3179.1750850839971</v>
      </c>
      <c r="AK22" s="4">
        <f t="shared" si="2"/>
        <v>3180.9501410181811</v>
      </c>
      <c r="AL22" s="16">
        <f t="shared" si="0"/>
        <v>3180.9501410181811</v>
      </c>
      <c r="AM22" s="20">
        <f>AL22-U22</f>
        <v>53.950141018181057</v>
      </c>
      <c r="AN22" s="17">
        <f>'Предявени брой (3)'!U22-U22</f>
        <v>279</v>
      </c>
      <c r="AO22" s="18">
        <f>IF(AM22-AN22&lt;0,0,AM22-AN22)</f>
        <v>0</v>
      </c>
      <c r="AP22" s="10"/>
      <c r="AQ22" s="10"/>
      <c r="AR22" s="10"/>
      <c r="AS22" s="10"/>
      <c r="AT22" s="10"/>
      <c r="AU22" s="10"/>
      <c r="AV22" s="10"/>
      <c r="AW22" s="10"/>
      <c r="AX22" s="10"/>
    </row>
    <row r="23" spans="1:50" s="19" customFormat="1" x14ac:dyDescent="0.2">
      <c r="A23" s="1" t="s">
        <v>11</v>
      </c>
      <c r="B23" s="3">
        <v>89</v>
      </c>
      <c r="C23" s="3">
        <v>313</v>
      </c>
      <c r="D23" s="3">
        <v>595</v>
      </c>
      <c r="E23" s="3">
        <v>1045</v>
      </c>
      <c r="F23" s="3">
        <v>1444</v>
      </c>
      <c r="G23" s="3">
        <v>1830</v>
      </c>
      <c r="H23" s="3">
        <v>2149</v>
      </c>
      <c r="I23" s="3">
        <v>2329</v>
      </c>
      <c r="J23" s="3">
        <v>2431</v>
      </c>
      <c r="K23" s="3">
        <v>2516</v>
      </c>
      <c r="L23" s="3">
        <v>2614</v>
      </c>
      <c r="M23" s="3">
        <v>2660</v>
      </c>
      <c r="N23" s="3">
        <v>2689</v>
      </c>
      <c r="O23" s="3">
        <v>2734</v>
      </c>
      <c r="P23" s="3">
        <v>2755</v>
      </c>
      <c r="Q23" s="3">
        <v>2782</v>
      </c>
      <c r="R23" s="3">
        <v>2812</v>
      </c>
      <c r="S23" s="3">
        <v>2836</v>
      </c>
      <c r="T23" s="3">
        <v>2850</v>
      </c>
      <c r="U23" s="4">
        <f>T23*$U$42</f>
        <v>2860.9217844421964</v>
      </c>
      <c r="V23" s="4">
        <f t="shared" ref="V23:V41" si="17">U23*$V$42</f>
        <v>2871.4425600803224</v>
      </c>
      <c r="W23" s="4">
        <f t="shared" si="16"/>
        <v>2876.4506904633358</v>
      </c>
      <c r="X23" s="4">
        <f t="shared" si="15"/>
        <v>2880.6039835500687</v>
      </c>
      <c r="Y23" s="4">
        <f t="shared" si="14"/>
        <v>2884.4152430455547</v>
      </c>
      <c r="Z23" s="4">
        <f t="shared" si="13"/>
        <v>2888.2851436508236</v>
      </c>
      <c r="AA23" s="4">
        <f t="shared" si="12"/>
        <v>2891.438387394207</v>
      </c>
      <c r="AB23" s="4">
        <f t="shared" si="11"/>
        <v>2893.4227160984665</v>
      </c>
      <c r="AC23" s="4">
        <f t="shared" si="10"/>
        <v>2896.6351063718171</v>
      </c>
      <c r="AD23" s="4">
        <f t="shared" si="9"/>
        <v>2898.1189975903353</v>
      </c>
      <c r="AE23" s="4">
        <f t="shared" si="8"/>
        <v>2901.8029067249108</v>
      </c>
      <c r="AF23" s="4">
        <f t="shared" si="7"/>
        <v>2903.0964703143827</v>
      </c>
      <c r="AG23" s="4">
        <f t="shared" si="6"/>
        <v>2904.6533850417895</v>
      </c>
      <c r="AH23" s="4">
        <f t="shared" si="5"/>
        <v>2905.0587776629463</v>
      </c>
      <c r="AI23" s="4">
        <f t="shared" si="4"/>
        <v>2906.1651126686002</v>
      </c>
      <c r="AJ23" s="4">
        <f t="shared" si="3"/>
        <v>2908.6572617437437</v>
      </c>
      <c r="AK23" s="4">
        <f t="shared" si="2"/>
        <v>2910.2812771549079</v>
      </c>
      <c r="AL23" s="16">
        <f>AK23</f>
        <v>2910.2812771549079</v>
      </c>
      <c r="AM23" s="20">
        <f>AL23-T23</f>
        <v>60.281277154907912</v>
      </c>
      <c r="AN23" s="17">
        <f>'Предявени брой (3)'!T23-T23</f>
        <v>446</v>
      </c>
      <c r="AO23" s="18">
        <f t="shared" si="1"/>
        <v>0</v>
      </c>
      <c r="AP23" s="10"/>
      <c r="AQ23" s="10"/>
      <c r="AR23" s="10"/>
      <c r="AS23" s="10"/>
      <c r="AT23" s="10"/>
      <c r="AU23" s="10"/>
      <c r="AV23" s="10"/>
      <c r="AW23" s="10"/>
      <c r="AX23" s="10"/>
    </row>
    <row r="24" spans="1:50" s="19" customFormat="1" ht="15.75" x14ac:dyDescent="0.2">
      <c r="A24" s="1" t="s">
        <v>10</v>
      </c>
      <c r="B24" s="3">
        <v>77</v>
      </c>
      <c r="C24" s="3">
        <v>261</v>
      </c>
      <c r="D24" s="3">
        <v>612</v>
      </c>
      <c r="E24" s="3">
        <v>1021</v>
      </c>
      <c r="F24" s="3">
        <v>1417</v>
      </c>
      <c r="G24" s="3">
        <v>1903</v>
      </c>
      <c r="H24" s="3">
        <v>2136</v>
      </c>
      <c r="I24" s="3">
        <v>2326</v>
      </c>
      <c r="J24" s="3">
        <v>2531</v>
      </c>
      <c r="K24" s="3">
        <v>2660</v>
      </c>
      <c r="L24" s="3">
        <v>2707</v>
      </c>
      <c r="M24" s="3">
        <v>2772</v>
      </c>
      <c r="N24" s="3">
        <v>2814</v>
      </c>
      <c r="O24" s="3">
        <v>2852</v>
      </c>
      <c r="P24" s="3">
        <v>2882</v>
      </c>
      <c r="Q24" s="3">
        <v>2912</v>
      </c>
      <c r="R24" s="3">
        <v>2933</v>
      </c>
      <c r="S24" s="3">
        <v>2953</v>
      </c>
      <c r="T24" s="4">
        <f>S24*$T$42</f>
        <v>2968.078298205191</v>
      </c>
      <c r="U24" s="4">
        <f t="shared" ref="U24:U41" si="18">T24*$U$42</f>
        <v>2979.4525829001236</v>
      </c>
      <c r="V24" s="4">
        <f t="shared" si="17"/>
        <v>2990.4092446025124</v>
      </c>
      <c r="W24" s="4">
        <f t="shared" si="16"/>
        <v>2995.6248667444088</v>
      </c>
      <c r="X24" s="4">
        <f t="shared" si="15"/>
        <v>2999.9502348415381</v>
      </c>
      <c r="Y24" s="4">
        <f t="shared" si="14"/>
        <v>3003.9193985599172</v>
      </c>
      <c r="Z24" s="4">
        <f t="shared" si="13"/>
        <v>3007.9496329468329</v>
      </c>
      <c r="AA24" s="4">
        <f t="shared" si="12"/>
        <v>3011.2335186744426</v>
      </c>
      <c r="AB24" s="4">
        <f t="shared" si="11"/>
        <v>3013.3000600651858</v>
      </c>
      <c r="AC24" s="4">
        <f t="shared" si="10"/>
        <v>3016.6455428215709</v>
      </c>
      <c r="AD24" s="4">
        <f t="shared" si="9"/>
        <v>3018.1909131101957</v>
      </c>
      <c r="AE24" s="4">
        <f t="shared" si="8"/>
        <v>3022.0274502171756</v>
      </c>
      <c r="AF24" s="4">
        <f t="shared" si="7"/>
        <v>3023.3746074162141</v>
      </c>
      <c r="AG24" s="4">
        <f t="shared" si="6"/>
        <v>3024.9960266493972</v>
      </c>
      <c r="AH24" s="4">
        <f t="shared" si="5"/>
        <v>3025.4182150848737</v>
      </c>
      <c r="AI24" s="4">
        <f t="shared" si="4"/>
        <v>3026.5703866360404</v>
      </c>
      <c r="AJ24" s="4">
        <f t="shared" si="3"/>
        <v>3029.1657878942251</v>
      </c>
      <c r="AK24" s="4">
        <f t="shared" si="2"/>
        <v>3030.8570878583751</v>
      </c>
      <c r="AL24" s="16">
        <f t="shared" si="0"/>
        <v>3030.8570878583751</v>
      </c>
      <c r="AM24" s="20">
        <f>AL24-S24</f>
        <v>77.857087858375053</v>
      </c>
      <c r="AN24" s="17">
        <f>'Предявени брой (3)'!S24-S24</f>
        <v>490</v>
      </c>
      <c r="AO24" s="18">
        <f t="shared" si="1"/>
        <v>0</v>
      </c>
      <c r="AP24" s="14"/>
      <c r="AQ24" s="14"/>
      <c r="AR24" s="14"/>
      <c r="AS24" s="14"/>
      <c r="AT24" s="14"/>
      <c r="AU24" s="14"/>
      <c r="AV24" s="14"/>
      <c r="AW24" s="14"/>
      <c r="AX24" s="14"/>
    </row>
    <row r="25" spans="1:50" s="19" customFormat="1" x14ac:dyDescent="0.2">
      <c r="A25" s="1" t="s">
        <v>9</v>
      </c>
      <c r="B25" s="3">
        <v>69</v>
      </c>
      <c r="C25" s="3">
        <v>333</v>
      </c>
      <c r="D25" s="3">
        <v>727</v>
      </c>
      <c r="E25" s="3">
        <v>1057</v>
      </c>
      <c r="F25" s="3">
        <v>1594</v>
      </c>
      <c r="G25" s="3">
        <v>1903</v>
      </c>
      <c r="H25" s="3">
        <v>2209</v>
      </c>
      <c r="I25" s="3">
        <v>2454</v>
      </c>
      <c r="J25" s="3">
        <v>2619</v>
      </c>
      <c r="K25" s="3">
        <v>2699</v>
      </c>
      <c r="L25" s="3">
        <v>2790</v>
      </c>
      <c r="M25" s="3">
        <v>2832</v>
      </c>
      <c r="N25" s="3">
        <v>2853</v>
      </c>
      <c r="O25" s="3">
        <v>2898</v>
      </c>
      <c r="P25" s="3">
        <v>2942</v>
      </c>
      <c r="Q25" s="3">
        <v>2958</v>
      </c>
      <c r="R25" s="3">
        <v>2974</v>
      </c>
      <c r="S25" s="4">
        <f>R25*$S$42</f>
        <v>2995.1530282237022</v>
      </c>
      <c r="T25" s="4">
        <f t="shared" ref="T25:T41" si="19">S25*$T$42</f>
        <v>3010.4465637908334</v>
      </c>
      <c r="U25" s="4">
        <f t="shared" si="18"/>
        <v>3021.983212367842</v>
      </c>
      <c r="V25" s="4">
        <f t="shared" si="17"/>
        <v>3033.0962765321269</v>
      </c>
      <c r="W25" s="4">
        <f t="shared" si="16"/>
        <v>3038.3863498312708</v>
      </c>
      <c r="X25" s="4">
        <f t="shared" si="15"/>
        <v>3042.7734610247344</v>
      </c>
      <c r="Y25" s="4">
        <f t="shared" si="14"/>
        <v>3046.7992831482084</v>
      </c>
      <c r="Z25" s="4">
        <f t="shared" si="13"/>
        <v>3050.8870477023643</v>
      </c>
      <c r="AA25" s="4">
        <f t="shared" si="12"/>
        <v>3054.2178097346673</v>
      </c>
      <c r="AB25" s="4">
        <f t="shared" si="11"/>
        <v>3056.3138502712177</v>
      </c>
      <c r="AC25" s="4">
        <f t="shared" si="10"/>
        <v>3059.7070886080469</v>
      </c>
      <c r="AD25" s="4">
        <f t="shared" si="9"/>
        <v>3061.2745185097406</v>
      </c>
      <c r="AE25" s="4">
        <f t="shared" si="8"/>
        <v>3065.165820823951</v>
      </c>
      <c r="AF25" s="4">
        <f t="shared" si="7"/>
        <v>3066.5322082144667</v>
      </c>
      <c r="AG25" s="4">
        <f t="shared" si="6"/>
        <v>3068.1767726324447</v>
      </c>
      <c r="AH25" s="4">
        <f t="shared" si="5"/>
        <v>3068.6049876581806</v>
      </c>
      <c r="AI25" s="4">
        <f t="shared" si="4"/>
        <v>3069.7736060498196</v>
      </c>
      <c r="AJ25" s="4">
        <f t="shared" si="3"/>
        <v>3072.4060557409498</v>
      </c>
      <c r="AK25" s="4">
        <f t="shared" si="2"/>
        <v>3074.1214984125577</v>
      </c>
      <c r="AL25" s="16">
        <f t="shared" si="0"/>
        <v>3074.1214984125577</v>
      </c>
      <c r="AM25" s="20">
        <f>AL25-R25</f>
        <v>100.12149841255768</v>
      </c>
      <c r="AN25" s="17">
        <f>'Предявени брой (3)'!R25-R25</f>
        <v>465</v>
      </c>
      <c r="AO25" s="18">
        <f t="shared" si="1"/>
        <v>0</v>
      </c>
      <c r="AP25" s="10"/>
      <c r="AQ25" s="10"/>
      <c r="AR25" s="10"/>
      <c r="AS25" s="10"/>
      <c r="AT25" s="10"/>
      <c r="AU25" s="10"/>
      <c r="AV25" s="10"/>
      <c r="AW25" s="10"/>
      <c r="AX25" s="10"/>
    </row>
    <row r="26" spans="1:50" s="19" customFormat="1" x14ac:dyDescent="0.2">
      <c r="A26" s="2" t="s">
        <v>8</v>
      </c>
      <c r="B26" s="3">
        <v>93</v>
      </c>
      <c r="C26" s="3">
        <v>300</v>
      </c>
      <c r="D26" s="3">
        <v>648</v>
      </c>
      <c r="E26" s="3">
        <v>1086</v>
      </c>
      <c r="F26" s="3">
        <v>1520</v>
      </c>
      <c r="G26" s="3">
        <v>1984</v>
      </c>
      <c r="H26" s="3">
        <v>2378</v>
      </c>
      <c r="I26" s="3">
        <v>2622</v>
      </c>
      <c r="J26" s="3">
        <v>2749</v>
      </c>
      <c r="K26" s="3">
        <v>2862</v>
      </c>
      <c r="L26" s="3">
        <v>2935</v>
      </c>
      <c r="M26" s="3">
        <v>2976</v>
      </c>
      <c r="N26" s="3">
        <v>3020</v>
      </c>
      <c r="O26" s="3">
        <v>3071</v>
      </c>
      <c r="P26" s="3">
        <v>3096</v>
      </c>
      <c r="Q26" s="3">
        <v>3123</v>
      </c>
      <c r="R26" s="4">
        <f>Q26*$R$42</f>
        <v>3147.9908397650433</v>
      </c>
      <c r="S26" s="4">
        <f t="shared" ref="S26:S41" si="20">R26*$S$42</f>
        <v>3170.3814043519651</v>
      </c>
      <c r="T26" s="4">
        <f t="shared" si="19"/>
        <v>3186.5696726347323</v>
      </c>
      <c r="U26" s="4">
        <f t="shared" si="18"/>
        <v>3198.7812610819451</v>
      </c>
      <c r="V26" s="4">
        <f t="shared" si="17"/>
        <v>3210.5444837419618</v>
      </c>
      <c r="W26" s="4">
        <f t="shared" si="16"/>
        <v>3216.1440473893695</v>
      </c>
      <c r="X26" s="4">
        <f t="shared" si="15"/>
        <v>3220.7878220531402</v>
      </c>
      <c r="Y26" s="4">
        <f t="shared" si="14"/>
        <v>3225.0491707980023</v>
      </c>
      <c r="Z26" s="4">
        <f t="shared" si="13"/>
        <v>3229.3760858523392</v>
      </c>
      <c r="AA26" s="4">
        <f t="shared" si="12"/>
        <v>3232.9017107235991</v>
      </c>
      <c r="AB26" s="4">
        <f t="shared" si="11"/>
        <v>3235.1203779760663</v>
      </c>
      <c r="AC26" s="4">
        <f t="shared" si="10"/>
        <v>3238.7121342643909</v>
      </c>
      <c r="AD26" s="4">
        <f t="shared" si="9"/>
        <v>3240.3712650554148</v>
      </c>
      <c r="AE26" s="4">
        <f t="shared" si="8"/>
        <v>3244.4902240466358</v>
      </c>
      <c r="AF26" s="4">
        <f t="shared" si="7"/>
        <v>3245.9365505392097</v>
      </c>
      <c r="AG26" s="4">
        <f t="shared" si="6"/>
        <v>3247.6773285228001</v>
      </c>
      <c r="AH26" s="4">
        <f t="shared" si="5"/>
        <v>3248.1305958323046</v>
      </c>
      <c r="AI26" s="4">
        <f t="shared" si="4"/>
        <v>3249.3675830522311</v>
      </c>
      <c r="AJ26" s="4">
        <f t="shared" si="3"/>
        <v>3252.1540415303143</v>
      </c>
      <c r="AK26" s="4">
        <f t="shared" si="2"/>
        <v>3253.969844427545</v>
      </c>
      <c r="AL26" s="16">
        <f t="shared" si="0"/>
        <v>3253.969844427545</v>
      </c>
      <c r="AM26" s="20">
        <f>AL26-Q26</f>
        <v>130.96984442754501</v>
      </c>
      <c r="AN26" s="17">
        <f>'Предявени брой (3)'!Q26-Q26</f>
        <v>565</v>
      </c>
      <c r="AO26" s="18">
        <f t="shared" si="1"/>
        <v>0</v>
      </c>
      <c r="AP26" s="10"/>
      <c r="AQ26" s="10"/>
      <c r="AR26" s="10"/>
      <c r="AS26" s="10"/>
      <c r="AT26" s="10"/>
      <c r="AU26" s="10"/>
      <c r="AV26" s="10"/>
      <c r="AW26" s="10"/>
      <c r="AX26" s="10"/>
    </row>
    <row r="27" spans="1:50" s="19" customFormat="1" ht="15.75" x14ac:dyDescent="0.2">
      <c r="A27" s="2" t="s">
        <v>7</v>
      </c>
      <c r="B27" s="3">
        <v>43</v>
      </c>
      <c r="C27" s="3">
        <v>256</v>
      </c>
      <c r="D27" s="3">
        <v>608</v>
      </c>
      <c r="E27" s="3">
        <v>956</v>
      </c>
      <c r="F27" s="3">
        <v>1558</v>
      </c>
      <c r="G27" s="3">
        <v>2052</v>
      </c>
      <c r="H27" s="3">
        <v>2368</v>
      </c>
      <c r="I27" s="3">
        <v>2533</v>
      </c>
      <c r="J27" s="3">
        <v>2687</v>
      </c>
      <c r="K27" s="3">
        <v>2785</v>
      </c>
      <c r="L27" s="3">
        <v>2831</v>
      </c>
      <c r="M27" s="3">
        <v>2889</v>
      </c>
      <c r="N27" s="3">
        <v>2928</v>
      </c>
      <c r="O27" s="3">
        <v>2958</v>
      </c>
      <c r="P27" s="3">
        <v>3002</v>
      </c>
      <c r="Q27" s="4">
        <f>P27*$Q$42</f>
        <v>3026.8089096342719</v>
      </c>
      <c r="R27" s="4">
        <f t="shared" ref="R27:R41" si="21">Q27*$R$42</f>
        <v>3051.0300100057339</v>
      </c>
      <c r="S27" s="4">
        <f t="shared" si="20"/>
        <v>3072.7309259146155</v>
      </c>
      <c r="T27" s="4">
        <f t="shared" si="19"/>
        <v>3088.4205815885921</v>
      </c>
      <c r="U27" s="4">
        <f t="shared" si="18"/>
        <v>3100.2560425917336</v>
      </c>
      <c r="V27" s="4">
        <f t="shared" si="17"/>
        <v>3111.6569478601773</v>
      </c>
      <c r="W27" s="4">
        <f t="shared" si="16"/>
        <v>3117.0840401233977</v>
      </c>
      <c r="X27" s="4">
        <f t="shared" si="15"/>
        <v>3121.5847825270594</v>
      </c>
      <c r="Y27" s="4">
        <f t="shared" si="14"/>
        <v>3125.7148780595626</v>
      </c>
      <c r="Z27" s="4">
        <f t="shared" si="13"/>
        <v>3129.9085204027256</v>
      </c>
      <c r="AA27" s="4">
        <f t="shared" si="12"/>
        <v>3133.325552990736</v>
      </c>
      <c r="AB27" s="4">
        <f t="shared" si="11"/>
        <v>3135.4758833805154</v>
      </c>
      <c r="AC27" s="4">
        <f t="shared" si="10"/>
        <v>3138.9570104809754</v>
      </c>
      <c r="AD27" s="4">
        <f t="shared" si="9"/>
        <v>3140.5650386143475</v>
      </c>
      <c r="AE27" s="4">
        <f t="shared" si="8"/>
        <v>3144.5571301202858</v>
      </c>
      <c r="AF27" s="4">
        <f t="shared" si="7"/>
        <v>3145.9589085109237</v>
      </c>
      <c r="AG27" s="4">
        <f t="shared" si="6"/>
        <v>3147.6460690329945</v>
      </c>
      <c r="AH27" s="4">
        <f t="shared" si="5"/>
        <v>3148.0853753188908</v>
      </c>
      <c r="AI27" s="4">
        <f t="shared" si="4"/>
        <v>3149.2842622668181</v>
      </c>
      <c r="AJ27" s="4">
        <f t="shared" si="3"/>
        <v>3151.9848954233307</v>
      </c>
      <c r="AK27" s="4">
        <f t="shared" si="2"/>
        <v>3153.74477002707</v>
      </c>
      <c r="AL27" s="16">
        <f t="shared" si="0"/>
        <v>3153.74477002707</v>
      </c>
      <c r="AM27" s="20">
        <f>AL27-P27</f>
        <v>151.74477002706999</v>
      </c>
      <c r="AN27" s="17">
        <f>'Предявени брой (3)'!P27-P27</f>
        <v>452</v>
      </c>
      <c r="AO27" s="18">
        <f t="shared" si="1"/>
        <v>0</v>
      </c>
      <c r="AP27" s="14"/>
      <c r="AQ27" s="14"/>
      <c r="AR27" s="14"/>
      <c r="AS27" s="14"/>
      <c r="AT27" s="14"/>
      <c r="AU27" s="14"/>
      <c r="AV27" s="14"/>
      <c r="AW27" s="14"/>
      <c r="AX27" s="14"/>
    </row>
    <row r="28" spans="1:50" s="19" customFormat="1" x14ac:dyDescent="0.2">
      <c r="A28" s="2" t="s">
        <v>6</v>
      </c>
      <c r="B28" s="3">
        <v>52</v>
      </c>
      <c r="C28" s="3">
        <v>288</v>
      </c>
      <c r="D28" s="3">
        <v>589</v>
      </c>
      <c r="E28" s="3">
        <v>1197</v>
      </c>
      <c r="F28" s="3">
        <v>1862</v>
      </c>
      <c r="G28" s="3">
        <v>2277</v>
      </c>
      <c r="H28" s="3">
        <v>2522</v>
      </c>
      <c r="I28" s="3">
        <v>2731</v>
      </c>
      <c r="J28" s="3">
        <v>2861</v>
      </c>
      <c r="K28" s="3">
        <v>2927</v>
      </c>
      <c r="L28" s="3">
        <v>2980</v>
      </c>
      <c r="M28" s="3">
        <v>3043</v>
      </c>
      <c r="N28" s="3">
        <v>3079</v>
      </c>
      <c r="O28" s="3">
        <v>3114</v>
      </c>
      <c r="P28" s="4">
        <f>O28*$P$42</f>
        <v>3146.3859221864991</v>
      </c>
      <c r="Q28" s="4">
        <f t="shared" ref="Q28:Q41" si="22">P28*$Q$42</f>
        <v>3172.3880554370221</v>
      </c>
      <c r="R28" s="4">
        <f t="shared" si="21"/>
        <v>3197.7741078116505</v>
      </c>
      <c r="S28" s="4">
        <f t="shared" si="20"/>
        <v>3220.5187634792915</v>
      </c>
      <c r="T28" s="4">
        <f t="shared" si="19"/>
        <v>3236.9630378752122</v>
      </c>
      <c r="U28" s="4">
        <f t="shared" si="18"/>
        <v>3249.3677440320648</v>
      </c>
      <c r="V28" s="4">
        <f t="shared" si="17"/>
        <v>3261.31699381115</v>
      </c>
      <c r="W28" s="4">
        <f t="shared" si="16"/>
        <v>3267.0051106317378</v>
      </c>
      <c r="X28" s="4">
        <f t="shared" si="15"/>
        <v>3271.7223233360246</v>
      </c>
      <c r="Y28" s="4">
        <f t="shared" si="14"/>
        <v>3276.0510623236173</v>
      </c>
      <c r="Z28" s="4">
        <f t="shared" si="13"/>
        <v>3280.4464045059003</v>
      </c>
      <c r="AA28" s="4">
        <f t="shared" si="12"/>
        <v>3284.0277846626523</v>
      </c>
      <c r="AB28" s="4">
        <f t="shared" si="11"/>
        <v>3286.28153858219</v>
      </c>
      <c r="AC28" s="4">
        <f t="shared" si="10"/>
        <v>3289.9300959780026</v>
      </c>
      <c r="AD28" s="4">
        <f t="shared" si="9"/>
        <v>3291.6154647592552</v>
      </c>
      <c r="AE28" s="4">
        <f t="shared" si="8"/>
        <v>3295.7995621990835</v>
      </c>
      <c r="AF28" s="4">
        <f t="shared" si="7"/>
        <v>3297.268761331105</v>
      </c>
      <c r="AG28" s="4">
        <f t="shared" si="6"/>
        <v>3299.0370684980312</v>
      </c>
      <c r="AH28" s="4">
        <f t="shared" si="5"/>
        <v>3299.4975039122455</v>
      </c>
      <c r="AI28" s="4">
        <f t="shared" si="4"/>
        <v>3300.7540532177923</v>
      </c>
      <c r="AJ28" s="4">
        <f t="shared" si="3"/>
        <v>3303.5845775830958</v>
      </c>
      <c r="AK28" s="4">
        <f t="shared" si="2"/>
        <v>3305.4290961300708</v>
      </c>
      <c r="AL28" s="16">
        <f t="shared" si="0"/>
        <v>3305.4290961300708</v>
      </c>
      <c r="AM28" s="20">
        <f>AL28-O28</f>
        <v>191.42909613007077</v>
      </c>
      <c r="AN28" s="17">
        <f>'Предявени брой (3)'!O28-O28</f>
        <v>457</v>
      </c>
      <c r="AO28" s="18">
        <f t="shared" si="1"/>
        <v>0</v>
      </c>
      <c r="AP28" s="10"/>
      <c r="AQ28" s="10"/>
      <c r="AR28" s="10"/>
      <c r="AS28" s="10"/>
      <c r="AT28" s="10"/>
      <c r="AU28" s="10"/>
      <c r="AV28" s="10"/>
      <c r="AW28" s="10"/>
      <c r="AX28" s="10"/>
    </row>
    <row r="29" spans="1:50" s="19" customFormat="1" x14ac:dyDescent="0.2">
      <c r="A29" s="2" t="s">
        <v>5</v>
      </c>
      <c r="B29" s="3">
        <v>93</v>
      </c>
      <c r="C29" s="3">
        <v>376</v>
      </c>
      <c r="D29" s="3">
        <v>894</v>
      </c>
      <c r="E29" s="3">
        <v>1520</v>
      </c>
      <c r="F29" s="3">
        <v>1941</v>
      </c>
      <c r="G29" s="3">
        <v>2208</v>
      </c>
      <c r="H29" s="3">
        <v>2492</v>
      </c>
      <c r="I29" s="3">
        <v>2643</v>
      </c>
      <c r="J29" s="3">
        <v>2739</v>
      </c>
      <c r="K29" s="3">
        <v>2809</v>
      </c>
      <c r="L29" s="3">
        <v>2875</v>
      </c>
      <c r="M29" s="3">
        <v>2917</v>
      </c>
      <c r="N29" s="3">
        <v>2971</v>
      </c>
      <c r="O29" s="4">
        <f>N29*$O$42</f>
        <v>3012.0511183110507</v>
      </c>
      <c r="P29" s="4">
        <f t="shared" ref="P29:P41" si="23">O29*$P$42</f>
        <v>3043.3767615799588</v>
      </c>
      <c r="Q29" s="4">
        <f t="shared" si="22"/>
        <v>3068.5276140320175</v>
      </c>
      <c r="R29" s="4">
        <f t="shared" si="21"/>
        <v>3093.0825554079011</v>
      </c>
      <c r="S29" s="4">
        <f t="shared" si="20"/>
        <v>3115.0825764545671</v>
      </c>
      <c r="T29" s="4">
        <f t="shared" si="19"/>
        <v>3130.9884836748774</v>
      </c>
      <c r="U29" s="4">
        <f t="shared" si="18"/>
        <v>3142.9870736081043</v>
      </c>
      <c r="V29" s="4">
        <f t="shared" si="17"/>
        <v>3154.5451182966308</v>
      </c>
      <c r="W29" s="4">
        <f t="shared" si="16"/>
        <v>3160.0470125260895</v>
      </c>
      <c r="X29" s="4">
        <f t="shared" si="15"/>
        <v>3164.609788955524</v>
      </c>
      <c r="Y29" s="4">
        <f t="shared" si="14"/>
        <v>3168.7968098638266</v>
      </c>
      <c r="Z29" s="4">
        <f t="shared" si="13"/>
        <v>3173.0482534526209</v>
      </c>
      <c r="AA29" s="4">
        <f t="shared" si="12"/>
        <v>3176.5123832234112</v>
      </c>
      <c r="AB29" s="4">
        <f t="shared" si="11"/>
        <v>3178.6923517570467</v>
      </c>
      <c r="AC29" s="4">
        <f t="shared" si="10"/>
        <v>3182.2214594591273</v>
      </c>
      <c r="AD29" s="4">
        <f t="shared" si="9"/>
        <v>3183.8516511490243</v>
      </c>
      <c r="AE29" s="4">
        <f t="shared" si="8"/>
        <v>3187.8987659122736</v>
      </c>
      <c r="AF29" s="4">
        <f t="shared" si="7"/>
        <v>3189.3198651057955</v>
      </c>
      <c r="AG29" s="4">
        <f t="shared" si="6"/>
        <v>3191.0302798712601</v>
      </c>
      <c r="AH29" s="4">
        <f t="shared" si="5"/>
        <v>3191.4756411443154</v>
      </c>
      <c r="AI29" s="4">
        <f t="shared" si="4"/>
        <v>3192.6910524291534</v>
      </c>
      <c r="AJ29" s="4">
        <f t="shared" si="3"/>
        <v>3195.4289085884079</v>
      </c>
      <c r="AK29" s="4">
        <f t="shared" si="2"/>
        <v>3197.2130396584662</v>
      </c>
      <c r="AL29" s="16">
        <f t="shared" si="0"/>
        <v>3197.2130396584662</v>
      </c>
      <c r="AM29" s="20">
        <f>AL29-N29</f>
        <v>226.21303965846619</v>
      </c>
      <c r="AN29" s="17">
        <f>'Предявени брой (3)'!N29-N29</f>
        <v>380</v>
      </c>
      <c r="AO29" s="18">
        <f t="shared" si="1"/>
        <v>0</v>
      </c>
      <c r="AP29" s="10"/>
      <c r="AQ29" s="10"/>
      <c r="AR29" s="10"/>
      <c r="AS29" s="10"/>
      <c r="AT29" s="10"/>
      <c r="AU29" s="10"/>
      <c r="AV29" s="10"/>
      <c r="AW29" s="10"/>
      <c r="AX29" s="10"/>
    </row>
    <row r="30" spans="1:50" s="19" customFormat="1" ht="15.75" x14ac:dyDescent="0.2">
      <c r="A30" s="1" t="s">
        <v>4</v>
      </c>
      <c r="B30" s="3">
        <v>105</v>
      </c>
      <c r="C30" s="3">
        <v>467</v>
      </c>
      <c r="D30" s="3">
        <v>979</v>
      </c>
      <c r="E30" s="3">
        <v>1526</v>
      </c>
      <c r="F30" s="3">
        <v>1950</v>
      </c>
      <c r="G30" s="3">
        <v>2296</v>
      </c>
      <c r="H30" s="3">
        <v>2532</v>
      </c>
      <c r="I30" s="3">
        <v>2662</v>
      </c>
      <c r="J30" s="3">
        <v>2784</v>
      </c>
      <c r="K30" s="3">
        <v>2880</v>
      </c>
      <c r="L30" s="3">
        <v>2946</v>
      </c>
      <c r="M30" s="3">
        <v>3026</v>
      </c>
      <c r="N30" s="4">
        <f>M30*$N$42</f>
        <v>3068.8082634822649</v>
      </c>
      <c r="O30" s="4">
        <f t="shared" ref="O30:O41" si="24">N30*$O$42</f>
        <v>3111.210825279014</v>
      </c>
      <c r="P30" s="4">
        <f t="shared" si="23"/>
        <v>3143.5677397598361</v>
      </c>
      <c r="Q30" s="4">
        <f t="shared" si="22"/>
        <v>3169.5465831925189</v>
      </c>
      <c r="R30" s="4">
        <f t="shared" si="21"/>
        <v>3194.9098975660077</v>
      </c>
      <c r="S30" s="4">
        <f t="shared" si="20"/>
        <v>3217.6341811017842</v>
      </c>
      <c r="T30" s="4">
        <f t="shared" si="19"/>
        <v>3234.063726546372</v>
      </c>
      <c r="U30" s="4">
        <f t="shared" si="18"/>
        <v>3246.4573219476583</v>
      </c>
      <c r="V30" s="4">
        <f t="shared" si="17"/>
        <v>3258.3958689183237</v>
      </c>
      <c r="W30" s="4">
        <f t="shared" si="16"/>
        <v>3264.0788909567514</v>
      </c>
      <c r="X30" s="4">
        <f t="shared" si="15"/>
        <v>3268.7918785067582</v>
      </c>
      <c r="Y30" s="4">
        <f t="shared" si="14"/>
        <v>3273.1167402916026</v>
      </c>
      <c r="Z30" s="4">
        <f t="shared" si="13"/>
        <v>3277.5081456154062</v>
      </c>
      <c r="AA30" s="4">
        <f t="shared" si="12"/>
        <v>3281.0863179702956</v>
      </c>
      <c r="AB30" s="4">
        <f t="shared" si="11"/>
        <v>3283.3380532278356</v>
      </c>
      <c r="AC30" s="4">
        <f t="shared" si="10"/>
        <v>3286.9833426518894</v>
      </c>
      <c r="AD30" s="4">
        <f t="shared" si="9"/>
        <v>3288.6672018673103</v>
      </c>
      <c r="AE30" s="4">
        <f t="shared" si="8"/>
        <v>3292.8475516581952</v>
      </c>
      <c r="AF30" s="4">
        <f t="shared" si="7"/>
        <v>3294.3154348451044</v>
      </c>
      <c r="AG30" s="4">
        <f t="shared" si="6"/>
        <v>3296.0821581592209</v>
      </c>
      <c r="AH30" s="4">
        <f t="shared" si="5"/>
        <v>3296.5421811666215</v>
      </c>
      <c r="AI30" s="4">
        <f t="shared" si="4"/>
        <v>3297.7976049951103</v>
      </c>
      <c r="AJ30" s="4">
        <f t="shared" si="3"/>
        <v>3300.6255940916253</v>
      </c>
      <c r="AK30" s="4">
        <f t="shared" si="2"/>
        <v>3302.4684605241159</v>
      </c>
      <c r="AL30" s="16">
        <f t="shared" si="0"/>
        <v>3302.4684605241159</v>
      </c>
      <c r="AM30" s="20">
        <f>AL30-M30</f>
        <v>276.46846052411593</v>
      </c>
      <c r="AN30" s="17">
        <f>'Предявени брой (3)'!M30-M30</f>
        <v>449</v>
      </c>
      <c r="AO30" s="18">
        <f t="shared" si="1"/>
        <v>0</v>
      </c>
      <c r="AP30" s="14"/>
      <c r="AQ30" s="14"/>
      <c r="AR30" s="14"/>
      <c r="AS30" s="14"/>
      <c r="AT30" s="14"/>
      <c r="AU30" s="14"/>
      <c r="AV30" s="14"/>
      <c r="AW30" s="14"/>
      <c r="AX30" s="14"/>
    </row>
    <row r="31" spans="1:50" s="19" customFormat="1" x14ac:dyDescent="0.2">
      <c r="A31" s="1" t="s">
        <v>3</v>
      </c>
      <c r="B31" s="3">
        <v>108</v>
      </c>
      <c r="C31" s="3">
        <v>462</v>
      </c>
      <c r="D31" s="3">
        <v>1023</v>
      </c>
      <c r="E31" s="3">
        <v>1592</v>
      </c>
      <c r="F31" s="3">
        <v>1990</v>
      </c>
      <c r="G31" s="3">
        <v>2319</v>
      </c>
      <c r="H31" s="3">
        <v>2473</v>
      </c>
      <c r="I31" s="3">
        <v>2599</v>
      </c>
      <c r="J31" s="3">
        <v>2710</v>
      </c>
      <c r="K31" s="3">
        <v>2792</v>
      </c>
      <c r="L31" s="3">
        <v>2880</v>
      </c>
      <c r="M31" s="4">
        <f>L31*$M$42</f>
        <v>2939.2741139126783</v>
      </c>
      <c r="N31" s="4">
        <f t="shared" ref="N31:N40" si="25">M31*$N$42</f>
        <v>2980.8554822917181</v>
      </c>
      <c r="O31" s="4">
        <f t="shared" si="24"/>
        <v>3022.0427764928968</v>
      </c>
      <c r="P31" s="4">
        <f t="shared" si="23"/>
        <v>3053.4723340406717</v>
      </c>
      <c r="Q31" s="4">
        <f t="shared" si="22"/>
        <v>3078.7066175869622</v>
      </c>
      <c r="R31" s="4">
        <f t="shared" si="21"/>
        <v>3103.3430132845911</v>
      </c>
      <c r="S31" s="4">
        <f t="shared" si="20"/>
        <v>3125.4160134015506</v>
      </c>
      <c r="T31" s="4">
        <f t="shared" si="19"/>
        <v>3141.3746841314346</v>
      </c>
      <c r="U31" s="4">
        <f t="shared" si="18"/>
        <v>3153.4130761146826</v>
      </c>
      <c r="V31" s="4">
        <f t="shared" si="17"/>
        <v>3165.00946146452</v>
      </c>
      <c r="W31" s="4">
        <f t="shared" si="16"/>
        <v>3170.5296067276877</v>
      </c>
      <c r="X31" s="4">
        <f t="shared" si="15"/>
        <v>3175.1075189236321</v>
      </c>
      <c r="Y31" s="4">
        <f t="shared" si="14"/>
        <v>3179.3084291319742</v>
      </c>
      <c r="Z31" s="4">
        <f t="shared" si="13"/>
        <v>3183.5739757254819</v>
      </c>
      <c r="AA31" s="4">
        <f t="shared" si="12"/>
        <v>3187.0495968020996</v>
      </c>
      <c r="AB31" s="4">
        <f t="shared" si="11"/>
        <v>3189.2367967868558</v>
      </c>
      <c r="AC31" s="4">
        <f t="shared" si="10"/>
        <v>3192.7776113413306</v>
      </c>
      <c r="AD31" s="4">
        <f t="shared" si="9"/>
        <v>3194.4132107475966</v>
      </c>
      <c r="AE31" s="4">
        <f t="shared" si="8"/>
        <v>3198.4737507104019</v>
      </c>
      <c r="AF31" s="4">
        <f t="shared" si="7"/>
        <v>3199.8995640129565</v>
      </c>
      <c r="AG31" s="4">
        <f t="shared" si="6"/>
        <v>3201.6156526129662</v>
      </c>
      <c r="AH31" s="4">
        <f t="shared" si="5"/>
        <v>3202.0624912505928</v>
      </c>
      <c r="AI31" s="4">
        <f t="shared" si="4"/>
        <v>3203.2819343309188</v>
      </c>
      <c r="AJ31" s="4">
        <f t="shared" si="3"/>
        <v>3206.028872581353</v>
      </c>
      <c r="AK31" s="4">
        <f t="shared" si="2"/>
        <v>3207.8189220196937</v>
      </c>
      <c r="AL31" s="16">
        <f t="shared" si="0"/>
        <v>3207.8189220196937</v>
      </c>
      <c r="AM31" s="20">
        <f>AL31-L31</f>
        <v>327.81892201969367</v>
      </c>
      <c r="AN31" s="17">
        <f>'Предявени брой (3)'!L31-L31</f>
        <v>444</v>
      </c>
      <c r="AO31" s="18">
        <f t="shared" si="1"/>
        <v>0</v>
      </c>
      <c r="AP31" s="10"/>
      <c r="AQ31" s="10"/>
      <c r="AR31" s="10"/>
      <c r="AS31" s="10"/>
      <c r="AT31" s="10"/>
      <c r="AU31" s="10"/>
      <c r="AV31" s="10"/>
      <c r="AW31" s="10"/>
      <c r="AX31" s="10"/>
    </row>
    <row r="32" spans="1:50" s="19" customFormat="1" x14ac:dyDescent="0.2">
      <c r="A32" s="1" t="s">
        <v>2</v>
      </c>
      <c r="B32" s="3">
        <v>160</v>
      </c>
      <c r="C32" s="3">
        <v>515</v>
      </c>
      <c r="D32" s="3">
        <v>1166</v>
      </c>
      <c r="E32" s="3">
        <v>1689</v>
      </c>
      <c r="F32" s="3">
        <v>2136</v>
      </c>
      <c r="G32" s="3">
        <v>2391</v>
      </c>
      <c r="H32" s="3">
        <v>2562</v>
      </c>
      <c r="I32" s="3">
        <v>2686</v>
      </c>
      <c r="J32" s="3">
        <v>2787</v>
      </c>
      <c r="K32" s="3">
        <v>2899</v>
      </c>
      <c r="L32" s="4">
        <f>K32*$L$42</f>
        <v>2973.12049330941</v>
      </c>
      <c r="M32" s="4">
        <f t="shared" ref="M32:M41" si="26">L32*$M$42</f>
        <v>3034.3111470582089</v>
      </c>
      <c r="N32" s="4">
        <f t="shared" si="25"/>
        <v>3077.2369868038936</v>
      </c>
      <c r="O32" s="4">
        <f t="shared" si="24"/>
        <v>3119.756010572466</v>
      </c>
      <c r="P32" s="4">
        <f t="shared" si="23"/>
        <v>3152.2017958644578</v>
      </c>
      <c r="Q32" s="4">
        <f t="shared" si="22"/>
        <v>3178.2519922344081</v>
      </c>
      <c r="R32" s="4">
        <f t="shared" si="21"/>
        <v>3203.6849689461787</v>
      </c>
      <c r="S32" s="4">
        <f t="shared" si="20"/>
        <v>3226.4716665144265</v>
      </c>
      <c r="T32" s="4">
        <f t="shared" si="19"/>
        <v>3242.9463369981054</v>
      </c>
      <c r="U32" s="4">
        <f t="shared" si="18"/>
        <v>3255.3739723841768</v>
      </c>
      <c r="V32" s="4">
        <f t="shared" si="17"/>
        <v>3267.3453095133136</v>
      </c>
      <c r="W32" s="4">
        <f t="shared" si="16"/>
        <v>3273.0439404188587</v>
      </c>
      <c r="X32" s="4">
        <f t="shared" si="15"/>
        <v>3277.7698725599466</v>
      </c>
      <c r="Y32" s="4">
        <f t="shared" si="14"/>
        <v>3282.1066129179239</v>
      </c>
      <c r="Z32" s="4">
        <f t="shared" si="13"/>
        <v>3286.5100795819253</v>
      </c>
      <c r="AA32" s="4">
        <f t="shared" si="12"/>
        <v>3290.0980796686858</v>
      </c>
      <c r="AB32" s="4">
        <f t="shared" si="11"/>
        <v>3292.355999494257</v>
      </c>
      <c r="AC32" s="4">
        <f t="shared" si="10"/>
        <v>3296.0113009924921</v>
      </c>
      <c r="AD32" s="4">
        <f t="shared" si="9"/>
        <v>3297.699785059719</v>
      </c>
      <c r="AE32" s="4">
        <f t="shared" si="8"/>
        <v>3301.8916165101768</v>
      </c>
      <c r="AF32" s="4">
        <f t="shared" si="7"/>
        <v>3303.3635313537388</v>
      </c>
      <c r="AG32" s="4">
        <f t="shared" si="6"/>
        <v>3305.1351071124272</v>
      </c>
      <c r="AH32" s="4">
        <f t="shared" si="5"/>
        <v>3305.5963936092085</v>
      </c>
      <c r="AI32" s="4">
        <f t="shared" si="4"/>
        <v>3306.8552655580074</v>
      </c>
      <c r="AJ32" s="4">
        <f t="shared" si="3"/>
        <v>3309.6910219490564</v>
      </c>
      <c r="AK32" s="4">
        <f t="shared" si="2"/>
        <v>3311.5389499591843</v>
      </c>
      <c r="AL32" s="16">
        <f t="shared" si="0"/>
        <v>3311.5389499591843</v>
      </c>
      <c r="AM32" s="20">
        <f>AL32-K32</f>
        <v>412.53894995918427</v>
      </c>
      <c r="AN32" s="17">
        <f>'Предявени брой (3)'!K32-K32</f>
        <v>354</v>
      </c>
      <c r="AO32" s="18">
        <f t="shared" si="1"/>
        <v>58.538949959184265</v>
      </c>
      <c r="AP32" s="10"/>
      <c r="AQ32" s="10"/>
      <c r="AR32" s="10"/>
      <c r="AS32" s="10"/>
      <c r="AT32" s="10"/>
      <c r="AU32" s="10"/>
      <c r="AV32" s="10"/>
      <c r="AW32" s="10"/>
      <c r="AX32" s="10"/>
    </row>
    <row r="33" spans="1:50" s="19" customFormat="1" ht="15.75" x14ac:dyDescent="0.2">
      <c r="A33" s="1" t="s">
        <v>1</v>
      </c>
      <c r="B33" s="3">
        <v>152</v>
      </c>
      <c r="C33" s="3">
        <v>572</v>
      </c>
      <c r="D33" s="3">
        <v>1245</v>
      </c>
      <c r="E33" s="3">
        <v>1890</v>
      </c>
      <c r="F33" s="3">
        <v>2248</v>
      </c>
      <c r="G33" s="3">
        <v>2486</v>
      </c>
      <c r="H33" s="3">
        <v>2667</v>
      </c>
      <c r="I33" s="3">
        <v>2032</v>
      </c>
      <c r="J33" s="3">
        <v>2150</v>
      </c>
      <c r="K33" s="4">
        <f>J33*$K$42</f>
        <v>2225.2287919197606</v>
      </c>
      <c r="L33" s="4">
        <f t="shared" ref="L33:L41" si="27">K33*$L$42</f>
        <v>2282.1225676297968</v>
      </c>
      <c r="M33" s="4">
        <f t="shared" si="26"/>
        <v>2329.0915929896519</v>
      </c>
      <c r="N33" s="4">
        <f t="shared" si="25"/>
        <v>2362.0408218683792</v>
      </c>
      <c r="O33" s="4">
        <f t="shared" si="24"/>
        <v>2394.6777849225869</v>
      </c>
      <c r="P33" s="4">
        <f t="shared" si="23"/>
        <v>2419.5826816484187</v>
      </c>
      <c r="Q33" s="4">
        <f t="shared" si="22"/>
        <v>2439.578420523057</v>
      </c>
      <c r="R33" s="4">
        <f t="shared" si="21"/>
        <v>2459.1003908725766</v>
      </c>
      <c r="S33" s="4">
        <f t="shared" si="20"/>
        <v>2476.5911171580656</v>
      </c>
      <c r="T33" s="4">
        <f t="shared" si="19"/>
        <v>2489.2368264018301</v>
      </c>
      <c r="U33" s="4">
        <f t="shared" si="18"/>
        <v>2498.7760923820188</v>
      </c>
      <c r="V33" s="4">
        <f t="shared" si="17"/>
        <v>2507.9651106840311</v>
      </c>
      <c r="W33" s="4">
        <f t="shared" si="16"/>
        <v>2512.339294045722</v>
      </c>
      <c r="X33" s="4">
        <f t="shared" si="15"/>
        <v>2515.9668484675944</v>
      </c>
      <c r="Y33" s="4">
        <f t="shared" si="14"/>
        <v>2519.2956651311515</v>
      </c>
      <c r="Z33" s="4">
        <f t="shared" si="13"/>
        <v>2522.6756999034851</v>
      </c>
      <c r="AA33" s="4">
        <f t="shared" si="12"/>
        <v>2525.4297947977484</v>
      </c>
      <c r="AB33" s="4">
        <f t="shared" si="11"/>
        <v>2527.162940091197</v>
      </c>
      <c r="AC33" s="4">
        <f t="shared" si="10"/>
        <v>2529.9686945365302</v>
      </c>
      <c r="AD33" s="4">
        <f t="shared" si="9"/>
        <v>2531.2647495075862</v>
      </c>
      <c r="AE33" s="4">
        <f t="shared" si="8"/>
        <v>2534.4823362735169</v>
      </c>
      <c r="AF33" s="4">
        <f t="shared" si="7"/>
        <v>2535.6121559662206</v>
      </c>
      <c r="AG33" s="4">
        <f t="shared" si="6"/>
        <v>2536.9719908697393</v>
      </c>
      <c r="AH33" s="4">
        <f t="shared" si="5"/>
        <v>2537.3260674457865</v>
      </c>
      <c r="AI33" s="4">
        <f t="shared" si="4"/>
        <v>2538.2923586171587</v>
      </c>
      <c r="AJ33" s="4">
        <f t="shared" si="3"/>
        <v>2540.469042566187</v>
      </c>
      <c r="AK33" s="4">
        <f t="shared" si="2"/>
        <v>2541.8874843093849</v>
      </c>
      <c r="AL33" s="16">
        <f t="shared" si="0"/>
        <v>2541.8874843093849</v>
      </c>
      <c r="AM33" s="20">
        <f>AL33-J33</f>
        <v>391.88748430938494</v>
      </c>
      <c r="AN33" s="17">
        <f>'Предявени брой (3)'!J33-J33</f>
        <v>394</v>
      </c>
      <c r="AO33" s="18">
        <f t="shared" si="1"/>
        <v>0</v>
      </c>
      <c r="AP33" s="14"/>
      <c r="AQ33" s="14"/>
      <c r="AR33" s="14"/>
      <c r="AS33" s="14"/>
      <c r="AT33" s="14"/>
      <c r="AU33" s="14"/>
      <c r="AV33" s="14"/>
      <c r="AW33" s="14"/>
      <c r="AX33" s="14"/>
    </row>
    <row r="34" spans="1:50" s="19" customFormat="1" x14ac:dyDescent="0.2">
      <c r="A34" s="2" t="s">
        <v>24</v>
      </c>
      <c r="B34" s="3">
        <v>183</v>
      </c>
      <c r="C34" s="3">
        <v>731</v>
      </c>
      <c r="D34" s="3">
        <v>1631</v>
      </c>
      <c r="E34" s="3">
        <v>2174</v>
      </c>
      <c r="F34" s="3">
        <v>2537</v>
      </c>
      <c r="G34" s="3">
        <v>2834</v>
      </c>
      <c r="H34" s="3">
        <v>3011</v>
      </c>
      <c r="I34" s="3">
        <v>3172</v>
      </c>
      <c r="J34" s="4">
        <f>I34*$J$42</f>
        <v>3323.9692944973463</v>
      </c>
      <c r="K34" s="4">
        <f t="shared" ref="K34:K41" si="28">J34*$K$42</f>
        <v>3440.2754314291669</v>
      </c>
      <c r="L34" s="4">
        <f t="shared" si="27"/>
        <v>3528.2350423632038</v>
      </c>
      <c r="M34" s="4">
        <f t="shared" si="26"/>
        <v>3600.8506693811692</v>
      </c>
      <c r="N34" s="4">
        <f t="shared" si="25"/>
        <v>3651.7912391812879</v>
      </c>
      <c r="O34" s="4">
        <f t="shared" si="24"/>
        <v>3702.2490359523717</v>
      </c>
      <c r="P34" s="4">
        <f t="shared" si="23"/>
        <v>3740.7528089752986</v>
      </c>
      <c r="Q34" s="4">
        <f t="shared" si="22"/>
        <v>3771.6668657381288</v>
      </c>
      <c r="R34" s="4">
        <f t="shared" si="21"/>
        <v>3801.8484610915662</v>
      </c>
      <c r="S34" s="4">
        <f t="shared" si="20"/>
        <v>3828.8896876550189</v>
      </c>
      <c r="T34" s="4">
        <f t="shared" si="19"/>
        <v>3848.4403617170719</v>
      </c>
      <c r="U34" s="4">
        <f t="shared" si="18"/>
        <v>3863.1883743729745</v>
      </c>
      <c r="V34" s="4">
        <f t="shared" si="17"/>
        <v>3877.3948928299342</v>
      </c>
      <c r="W34" s="4">
        <f t="shared" si="16"/>
        <v>3884.157521287033</v>
      </c>
      <c r="X34" s="4">
        <f t="shared" si="15"/>
        <v>3889.7658373393219</v>
      </c>
      <c r="Y34" s="4">
        <f t="shared" si="14"/>
        <v>3894.9122951889381</v>
      </c>
      <c r="Z34" s="4">
        <f t="shared" si="13"/>
        <v>3900.1379378854822</v>
      </c>
      <c r="AA34" s="4">
        <f t="shared" si="12"/>
        <v>3904.3958573564887</v>
      </c>
      <c r="AB34" s="4">
        <f t="shared" si="11"/>
        <v>3907.0753558394308</v>
      </c>
      <c r="AC34" s="4">
        <f t="shared" si="10"/>
        <v>3911.4131426413783</v>
      </c>
      <c r="AD34" s="4">
        <f t="shared" si="9"/>
        <v>3913.4168853984806</v>
      </c>
      <c r="AE34" s="4">
        <f t="shared" si="8"/>
        <v>3918.3913782414274</v>
      </c>
      <c r="AF34" s="4">
        <f t="shared" si="7"/>
        <v>3920.1381159004345</v>
      </c>
      <c r="AG34" s="4">
        <f t="shared" si="6"/>
        <v>3922.2404644887515</v>
      </c>
      <c r="AH34" s="4">
        <f t="shared" si="5"/>
        <v>3922.7878782872081</v>
      </c>
      <c r="AI34" s="4">
        <f t="shared" si="4"/>
        <v>3924.2817955817127</v>
      </c>
      <c r="AJ34" s="4">
        <f t="shared" si="3"/>
        <v>3927.6470191214316</v>
      </c>
      <c r="AK34" s="4">
        <f t="shared" si="2"/>
        <v>3929.8399757727911</v>
      </c>
      <c r="AL34" s="16">
        <f t="shared" si="0"/>
        <v>3929.8399757727911</v>
      </c>
      <c r="AM34" s="20">
        <f>AL34-I34</f>
        <v>757.83997577279115</v>
      </c>
      <c r="AN34" s="17">
        <f>'Предявени брой (3)'!I34-I34</f>
        <v>433</v>
      </c>
      <c r="AO34" s="18">
        <f t="shared" si="1"/>
        <v>324.83997577279115</v>
      </c>
      <c r="AP34" s="10"/>
      <c r="AQ34" s="10"/>
      <c r="AR34" s="10"/>
      <c r="AS34" s="10"/>
      <c r="AT34" s="10"/>
      <c r="AU34" s="10"/>
      <c r="AV34" s="10"/>
      <c r="AW34" s="10"/>
      <c r="AX34" s="10"/>
    </row>
    <row r="35" spans="1:50" s="19" customFormat="1" x14ac:dyDescent="0.2">
      <c r="A35" s="2" t="s">
        <v>23</v>
      </c>
      <c r="B35" s="3">
        <v>148</v>
      </c>
      <c r="C35" s="3">
        <v>918</v>
      </c>
      <c r="D35" s="3">
        <v>1670</v>
      </c>
      <c r="E35" s="3">
        <v>2105</v>
      </c>
      <c r="F35" s="3">
        <v>2431</v>
      </c>
      <c r="G35" s="3">
        <v>2676</v>
      </c>
      <c r="H35" s="3">
        <v>2861</v>
      </c>
      <c r="I35" s="4">
        <f>H35*$I$42</f>
        <v>3005.6473243406908</v>
      </c>
      <c r="J35" s="4">
        <f t="shared" ref="J35:J41" si="29">I35*$J$42</f>
        <v>3149.6467264175794</v>
      </c>
      <c r="K35" s="4">
        <f t="shared" si="28"/>
        <v>3259.8532930233578</v>
      </c>
      <c r="L35" s="4">
        <f t="shared" si="27"/>
        <v>3343.1999415901728</v>
      </c>
      <c r="M35" s="4">
        <f t="shared" si="26"/>
        <v>3412.0073076216572</v>
      </c>
      <c r="N35" s="4">
        <f t="shared" si="25"/>
        <v>3460.2763452383397</v>
      </c>
      <c r="O35" s="4">
        <f t="shared" si="24"/>
        <v>3508.0879284215471</v>
      </c>
      <c r="P35" s="4">
        <f t="shared" si="23"/>
        <v>3544.5724058374935</v>
      </c>
      <c r="Q35" s="4">
        <f t="shared" si="22"/>
        <v>3573.865202809031</v>
      </c>
      <c r="R35" s="4">
        <f t="shared" si="21"/>
        <v>3602.463951648373</v>
      </c>
      <c r="S35" s="4">
        <f t="shared" si="20"/>
        <v>3628.0870255031436</v>
      </c>
      <c r="T35" s="4">
        <f t="shared" si="19"/>
        <v>3646.6123821184233</v>
      </c>
      <c r="U35" s="4">
        <f t="shared" si="18"/>
        <v>3660.5869485681574</v>
      </c>
      <c r="V35" s="4">
        <f t="shared" si="17"/>
        <v>3674.0484189932386</v>
      </c>
      <c r="W35" s="4">
        <f t="shared" si="16"/>
        <v>3680.456387507611</v>
      </c>
      <c r="X35" s="4">
        <f t="shared" si="15"/>
        <v>3685.770580488891</v>
      </c>
      <c r="Y35" s="4">
        <f t="shared" si="14"/>
        <v>3690.6471370038753</v>
      </c>
      <c r="Z35" s="4">
        <f t="shared" si="13"/>
        <v>3695.598725587995</v>
      </c>
      <c r="AA35" s="4">
        <f t="shared" si="12"/>
        <v>3699.6333423172787</v>
      </c>
      <c r="AB35" s="4">
        <f t="shared" si="11"/>
        <v>3702.1723169218908</v>
      </c>
      <c r="AC35" s="4">
        <f t="shared" si="10"/>
        <v>3706.2826124120652</v>
      </c>
      <c r="AD35" s="4">
        <f t="shared" si="9"/>
        <v>3708.1812706896667</v>
      </c>
      <c r="AE35" s="4">
        <f t="shared" si="8"/>
        <v>3712.8948807474708</v>
      </c>
      <c r="AF35" s="4">
        <f t="shared" si="7"/>
        <v>3714.5500123272691</v>
      </c>
      <c r="AG35" s="4">
        <f t="shared" si="6"/>
        <v>3716.5421051423091</v>
      </c>
      <c r="AH35" s="4">
        <f t="shared" si="5"/>
        <v>3717.0608103184245</v>
      </c>
      <c r="AI35" s="4">
        <f t="shared" si="4"/>
        <v>3718.4763804694376</v>
      </c>
      <c r="AJ35" s="4">
        <f t="shared" si="3"/>
        <v>3721.6651178994389</v>
      </c>
      <c r="AK35" s="4">
        <f t="shared" si="2"/>
        <v>3723.743066919475</v>
      </c>
      <c r="AL35" s="16">
        <f t="shared" si="0"/>
        <v>3723.743066919475</v>
      </c>
      <c r="AM35" s="20">
        <f>AL35-H35</f>
        <v>862.74306691947504</v>
      </c>
      <c r="AN35" s="17">
        <f>'Предявени брой (3)'!H35-H35</f>
        <v>434</v>
      </c>
      <c r="AO35" s="18">
        <f t="shared" si="1"/>
        <v>428.74306691947504</v>
      </c>
      <c r="AP35" s="10"/>
      <c r="AQ35" s="10"/>
      <c r="AR35" s="10"/>
      <c r="AS35" s="10"/>
      <c r="AT35" s="10"/>
      <c r="AU35" s="10"/>
      <c r="AV35" s="10"/>
      <c r="AW35" s="10"/>
      <c r="AX35" s="10"/>
    </row>
    <row r="36" spans="1:50" s="19" customFormat="1" ht="15.75" x14ac:dyDescent="0.2">
      <c r="A36" s="2" t="s">
        <v>22</v>
      </c>
      <c r="B36" s="3">
        <v>169</v>
      </c>
      <c r="C36" s="3">
        <v>685</v>
      </c>
      <c r="D36" s="3">
        <v>1230</v>
      </c>
      <c r="E36" s="3">
        <v>1520</v>
      </c>
      <c r="F36" s="3">
        <v>1704</v>
      </c>
      <c r="G36" s="3">
        <v>1862</v>
      </c>
      <c r="H36" s="4">
        <f t="shared" ref="H36:H41" si="30">G36*$H$42</f>
        <v>2037.7754426275117</v>
      </c>
      <c r="I36" s="4">
        <f t="shared" ref="I36:I41" si="31">H36*$I$42</f>
        <v>2140.8019247607649</v>
      </c>
      <c r="J36" s="4">
        <f t="shared" si="29"/>
        <v>2243.3669178769233</v>
      </c>
      <c r="K36" s="4">
        <f t="shared" si="28"/>
        <v>2321.8626309302431</v>
      </c>
      <c r="L36" s="4">
        <f t="shared" si="27"/>
        <v>2381.2271026795479</v>
      </c>
      <c r="M36" s="4">
        <f t="shared" si="26"/>
        <v>2430.2358271712787</v>
      </c>
      <c r="N36" s="4">
        <f>M36*$N$42</f>
        <v>2464.6159248624845</v>
      </c>
      <c r="O36" s="4">
        <f t="shared" si="24"/>
        <v>2498.6701961256381</v>
      </c>
      <c r="P36" s="4">
        <f t="shared" si="23"/>
        <v>2524.6566246874395</v>
      </c>
      <c r="Q36" s="4">
        <f t="shared" si="22"/>
        <v>2545.5207079850529</v>
      </c>
      <c r="R36" s="4">
        <f t="shared" si="21"/>
        <v>2565.8904486612792</v>
      </c>
      <c r="S36" s="4">
        <f t="shared" si="20"/>
        <v>2584.140735507096</v>
      </c>
      <c r="T36" s="4">
        <f t="shared" si="19"/>
        <v>2597.3356033073524</v>
      </c>
      <c r="U36" s="4">
        <f t="shared" si="18"/>
        <v>2607.2891259681824</v>
      </c>
      <c r="V36" s="4">
        <f t="shared" si="17"/>
        <v>2616.877190929345</v>
      </c>
      <c r="W36" s="4">
        <f t="shared" si="16"/>
        <v>2621.4413296485754</v>
      </c>
      <c r="X36" s="4">
        <f t="shared" si="15"/>
        <v>2625.226415966169</v>
      </c>
      <c r="Y36" s="4">
        <f t="shared" si="14"/>
        <v>2628.6997913981231</v>
      </c>
      <c r="Z36" s="4">
        <f t="shared" si="13"/>
        <v>2632.2266091606934</v>
      </c>
      <c r="AA36" s="4">
        <f t="shared" si="12"/>
        <v>2635.1003046837095</v>
      </c>
      <c r="AB36" s="4">
        <f t="shared" si="11"/>
        <v>2636.9087143651964</v>
      </c>
      <c r="AC36" s="4">
        <f t="shared" si="10"/>
        <v>2639.836312831404</v>
      </c>
      <c r="AD36" s="4">
        <f t="shared" si="9"/>
        <v>2641.1886508992256</v>
      </c>
      <c r="AE36" s="4">
        <f t="shared" si="8"/>
        <v>2644.5459661113596</v>
      </c>
      <c r="AF36" s="4">
        <f t="shared" si="7"/>
        <v>2645.7248498889303</v>
      </c>
      <c r="AG36" s="4">
        <f t="shared" si="6"/>
        <v>2647.1437376267572</v>
      </c>
      <c r="AH36" s="4">
        <f t="shared" si="5"/>
        <v>2647.5131904998266</v>
      </c>
      <c r="AI36" s="4">
        <f t="shared" si="4"/>
        <v>2648.5214442890792</v>
      </c>
      <c r="AJ36" s="4">
        <f t="shared" si="3"/>
        <v>2650.7926539457881</v>
      </c>
      <c r="AK36" s="4">
        <f t="shared" si="2"/>
        <v>2652.2726936116605</v>
      </c>
      <c r="AL36" s="16">
        <f t="shared" si="0"/>
        <v>2652.2726936116605</v>
      </c>
      <c r="AM36" s="20">
        <f>AL36-G36</f>
        <v>790.27269361166054</v>
      </c>
      <c r="AN36" s="17">
        <f>'Предявени брой (3)'!G36-G36</f>
        <v>251</v>
      </c>
      <c r="AO36" s="18">
        <f t="shared" si="1"/>
        <v>539.27269361166054</v>
      </c>
      <c r="AP36" s="14"/>
      <c r="AQ36" s="14"/>
      <c r="AR36" s="14"/>
      <c r="AS36" s="14"/>
      <c r="AT36" s="14"/>
      <c r="AU36" s="14"/>
      <c r="AV36" s="14"/>
      <c r="AW36" s="14"/>
      <c r="AX36" s="14"/>
    </row>
    <row r="37" spans="1:50" s="19" customFormat="1" x14ac:dyDescent="0.2">
      <c r="A37" s="8" t="s">
        <v>21</v>
      </c>
      <c r="B37" s="3">
        <v>237</v>
      </c>
      <c r="C37" s="3">
        <v>1080</v>
      </c>
      <c r="D37" s="3">
        <v>1843</v>
      </c>
      <c r="E37" s="3">
        <v>2319</v>
      </c>
      <c r="F37" s="3">
        <v>2644</v>
      </c>
      <c r="G37" s="4">
        <f>F37*$G$42</f>
        <v>3044.7690458128609</v>
      </c>
      <c r="H37" s="4">
        <f t="shared" si="30"/>
        <v>3332.1995649999189</v>
      </c>
      <c r="I37" s="4">
        <f t="shared" si="31"/>
        <v>3500.6699429259775</v>
      </c>
      <c r="J37" s="4">
        <f t="shared" si="29"/>
        <v>3668.3856874072276</v>
      </c>
      <c r="K37" s="4">
        <f t="shared" si="28"/>
        <v>3796.7430006906634</v>
      </c>
      <c r="L37" s="4">
        <f t="shared" si="27"/>
        <v>3893.8166344196188</v>
      </c>
      <c r="M37" s="4">
        <f t="shared" si="26"/>
        <v>3973.9564020389489</v>
      </c>
      <c r="N37" s="4">
        <f t="shared" si="25"/>
        <v>4030.175229773753</v>
      </c>
      <c r="O37" s="4">
        <f t="shared" si="24"/>
        <v>4085.8612614707267</v>
      </c>
      <c r="P37" s="4">
        <f t="shared" si="23"/>
        <v>4128.3546413290514</v>
      </c>
      <c r="Q37" s="4">
        <f t="shared" si="22"/>
        <v>4162.4718889089845</v>
      </c>
      <c r="R37" s="4">
        <f t="shared" si="21"/>
        <v>4195.7807803602245</v>
      </c>
      <c r="S37" s="4">
        <f t="shared" si="20"/>
        <v>4225.6239105779205</v>
      </c>
      <c r="T37" s="4">
        <f t="shared" si="19"/>
        <v>4247.2003472276592</v>
      </c>
      <c r="U37" s="4">
        <f t="shared" si="18"/>
        <v>4263.4764899207266</v>
      </c>
      <c r="V37" s="4">
        <f t="shared" si="17"/>
        <v>4279.1550309534823</v>
      </c>
      <c r="W37" s="4">
        <f t="shared" si="16"/>
        <v>4286.6183759014457</v>
      </c>
      <c r="X37" s="4">
        <f t="shared" si="15"/>
        <v>4292.8078032137655</v>
      </c>
      <c r="Y37" s="4">
        <f t="shared" si="14"/>
        <v>4298.4875164252053</v>
      </c>
      <c r="Z37" s="4">
        <f t="shared" si="13"/>
        <v>4304.2546193004455</v>
      </c>
      <c r="AA37" s="4">
        <f t="shared" si="12"/>
        <v>4308.9537273431788</v>
      </c>
      <c r="AB37" s="4">
        <f t="shared" si="11"/>
        <v>4311.9108647332641</v>
      </c>
      <c r="AC37" s="4">
        <f t="shared" si="10"/>
        <v>4316.6981156400734</v>
      </c>
      <c r="AD37" s="4">
        <f t="shared" si="9"/>
        <v>4318.9094782009643</v>
      </c>
      <c r="AE37" s="4">
        <f t="shared" si="8"/>
        <v>4324.3994080800949</v>
      </c>
      <c r="AF37" s="4">
        <f t="shared" si="7"/>
        <v>4326.3271357033809</v>
      </c>
      <c r="AG37" s="4">
        <f t="shared" si="6"/>
        <v>4328.6473212370111</v>
      </c>
      <c r="AH37" s="4">
        <f t="shared" si="5"/>
        <v>4329.2514558620423</v>
      </c>
      <c r="AI37" s="4">
        <f t="shared" si="4"/>
        <v>4330.9001668866604</v>
      </c>
      <c r="AJ37" s="4">
        <f t="shared" si="3"/>
        <v>4334.6140814190439</v>
      </c>
      <c r="AK37" s="4">
        <f t="shared" si="2"/>
        <v>4337.0342634605176</v>
      </c>
      <c r="AL37" s="16">
        <f t="shared" si="0"/>
        <v>4337.0342634605176</v>
      </c>
      <c r="AM37" s="20">
        <f>AL37-F37</f>
        <v>1693.0342634605176</v>
      </c>
      <c r="AN37" s="17">
        <f>'Предявени брой (3)'!F37-F37</f>
        <v>476</v>
      </c>
      <c r="AO37" s="18">
        <f t="shared" si="1"/>
        <v>1217.0342634605176</v>
      </c>
      <c r="AP37" s="10"/>
      <c r="AQ37" s="10"/>
      <c r="AR37" s="10"/>
      <c r="AS37" s="10"/>
      <c r="AT37" s="10"/>
      <c r="AU37" s="10"/>
      <c r="AV37" s="10"/>
      <c r="AW37" s="10"/>
      <c r="AX37" s="10"/>
    </row>
    <row r="38" spans="1:50" s="19" customFormat="1" x14ac:dyDescent="0.2">
      <c r="A38" s="21" t="s">
        <v>20</v>
      </c>
      <c r="B38" s="3">
        <v>267</v>
      </c>
      <c r="C38" s="3">
        <v>1059</v>
      </c>
      <c r="D38" s="3">
        <v>1738</v>
      </c>
      <c r="E38" s="3">
        <v>2186</v>
      </c>
      <c r="F38" s="4">
        <f>E38*$F$42</f>
        <v>2713.3682377945265</v>
      </c>
      <c r="G38" s="4">
        <f>F38*$G$42</f>
        <v>3124.6518987626941</v>
      </c>
      <c r="H38" s="4">
        <f t="shared" si="30"/>
        <v>3419.6234726412695</v>
      </c>
      <c r="I38" s="4">
        <f t="shared" si="31"/>
        <v>3592.513855573874</v>
      </c>
      <c r="J38" s="4">
        <f t="shared" si="29"/>
        <v>3764.6298064261759</v>
      </c>
      <c r="K38" s="4">
        <f t="shared" si="28"/>
        <v>3896.3547145017869</v>
      </c>
      <c r="L38" s="4">
        <f t="shared" si="27"/>
        <v>3995.975181403242</v>
      </c>
      <c r="M38" s="4">
        <f t="shared" si="26"/>
        <v>4078.2175036583571</v>
      </c>
      <c r="N38" s="4">
        <f t="shared" si="25"/>
        <v>4135.9112939539928</v>
      </c>
      <c r="O38" s="4">
        <f t="shared" si="24"/>
        <v>4193.0583097238068</v>
      </c>
      <c r="P38" s="4">
        <f t="shared" si="23"/>
        <v>4236.6665499749852</v>
      </c>
      <c r="Q38" s="4">
        <f t="shared" si="22"/>
        <v>4271.6789009373006</v>
      </c>
      <c r="R38" s="4">
        <f t="shared" si="21"/>
        <v>4305.8616876619371</v>
      </c>
      <c r="S38" s="4">
        <f t="shared" si="20"/>
        <v>4336.4877851086321</v>
      </c>
      <c r="T38" s="4">
        <f t="shared" si="19"/>
        <v>4358.6303032214109</v>
      </c>
      <c r="U38" s="4">
        <f t="shared" si="18"/>
        <v>4375.3334683565017</v>
      </c>
      <c r="V38" s="4">
        <f t="shared" si="17"/>
        <v>4391.4233530967576</v>
      </c>
      <c r="W38" s="4">
        <f t="shared" si="16"/>
        <v>4399.0825070791743</v>
      </c>
      <c r="X38" s="4">
        <f t="shared" si="15"/>
        <v>4405.4343208005757</v>
      </c>
      <c r="Y38" s="4">
        <f t="shared" si="14"/>
        <v>4411.26304751302</v>
      </c>
      <c r="Z38" s="4">
        <f t="shared" si="13"/>
        <v>4417.1814566528728</v>
      </c>
      <c r="AA38" s="4">
        <f t="shared" si="12"/>
        <v>4422.0038509452779</v>
      </c>
      <c r="AB38" s="4">
        <f t="shared" si="11"/>
        <v>4425.0385720757822</v>
      </c>
      <c r="AC38" s="4">
        <f t="shared" si="10"/>
        <v>4429.9514217569049</v>
      </c>
      <c r="AD38" s="4">
        <f t="shared" si="9"/>
        <v>4432.2208018382089</v>
      </c>
      <c r="AE38" s="4">
        <f t="shared" si="8"/>
        <v>4437.8547660446211</v>
      </c>
      <c r="AF38" s="4">
        <f t="shared" si="7"/>
        <v>4439.8330697148722</v>
      </c>
      <c r="AG38" s="4">
        <f t="shared" si="6"/>
        <v>4442.2141278588742</v>
      </c>
      <c r="AH38" s="4">
        <f t="shared" si="5"/>
        <v>4442.8341126179184</v>
      </c>
      <c r="AI38" s="4">
        <f t="shared" si="4"/>
        <v>4444.5260793832367</v>
      </c>
      <c r="AJ38" s="4">
        <f t="shared" si="3"/>
        <v>4448.3374325337863</v>
      </c>
      <c r="AK38" s="4">
        <f t="shared" si="2"/>
        <v>4450.8211107036104</v>
      </c>
      <c r="AL38" s="16">
        <f t="shared" si="0"/>
        <v>4450.8211107036104</v>
      </c>
      <c r="AM38" s="20">
        <f>AL38-E38</f>
        <v>2264.8211107036104</v>
      </c>
      <c r="AN38" s="17">
        <f>'Предявени брой (3)'!E38-E38</f>
        <v>602</v>
      </c>
      <c r="AO38" s="18">
        <f t="shared" si="1"/>
        <v>1662.8211107036104</v>
      </c>
      <c r="AP38" s="10"/>
      <c r="AQ38" s="10"/>
      <c r="AR38" s="10"/>
      <c r="AS38" s="10"/>
      <c r="AT38" s="10"/>
      <c r="AU38" s="10"/>
      <c r="AV38" s="10"/>
      <c r="AW38" s="10"/>
      <c r="AX38" s="10"/>
    </row>
    <row r="39" spans="1:50" s="19" customFormat="1" ht="15.75" x14ac:dyDescent="0.2">
      <c r="A39" s="21" t="s">
        <v>19</v>
      </c>
      <c r="B39" s="3">
        <v>239</v>
      </c>
      <c r="C39" s="3">
        <v>1021</v>
      </c>
      <c r="D39" s="3">
        <v>1825</v>
      </c>
      <c r="E39" s="4">
        <f>D39*E42</f>
        <v>2513.4730904207418</v>
      </c>
      <c r="F39" s="4">
        <f>E39*$F$42</f>
        <v>3119.8435727808283</v>
      </c>
      <c r="G39" s="4">
        <f>F39*$G$42</f>
        <v>3592.7394622470761</v>
      </c>
      <c r="H39" s="4">
        <f t="shared" si="30"/>
        <v>3931.8991664478322</v>
      </c>
      <c r="I39" s="4">
        <f t="shared" si="31"/>
        <v>4130.6893426114366</v>
      </c>
      <c r="J39" s="4">
        <f t="shared" si="29"/>
        <v>4328.5890731235322</v>
      </c>
      <c r="K39" s="4">
        <f t="shared" si="28"/>
        <v>4480.0469925133739</v>
      </c>
      <c r="L39" s="4">
        <f t="shared" si="27"/>
        <v>4594.5910743120739</v>
      </c>
      <c r="M39" s="4">
        <f t="shared" si="26"/>
        <v>4689.1536835901816</v>
      </c>
      <c r="N39" s="4">
        <f t="shared" si="25"/>
        <v>4755.4902752610215</v>
      </c>
      <c r="O39" s="4">
        <f t="shared" si="24"/>
        <v>4821.198183008175</v>
      </c>
      <c r="P39" s="4">
        <f t="shared" si="23"/>
        <v>4871.3391429312942</v>
      </c>
      <c r="Q39" s="4">
        <f t="shared" si="22"/>
        <v>4911.5965088856155</v>
      </c>
      <c r="R39" s="4">
        <f t="shared" si="21"/>
        <v>4950.9000379743466</v>
      </c>
      <c r="S39" s="4">
        <f t="shared" si="20"/>
        <v>4986.1140689884687</v>
      </c>
      <c r="T39" s="4">
        <f t="shared" si="19"/>
        <v>5011.5736405486805</v>
      </c>
      <c r="U39" s="4">
        <f t="shared" si="18"/>
        <v>5030.7790184498263</v>
      </c>
      <c r="V39" s="4">
        <f t="shared" si="17"/>
        <v>5049.2792436660229</v>
      </c>
      <c r="W39" s="4">
        <f t="shared" si="16"/>
        <v>5058.0857749698625</v>
      </c>
      <c r="X39" s="4">
        <f t="shared" si="15"/>
        <v>5065.3891202873865</v>
      </c>
      <c r="Y39" s="4">
        <f t="shared" si="14"/>
        <v>5072.0910176996213</v>
      </c>
      <c r="Z39" s="4">
        <f t="shared" si="13"/>
        <v>5078.8960323890633</v>
      </c>
      <c r="AA39" s="4">
        <f t="shared" si="12"/>
        <v>5084.4408440475072</v>
      </c>
      <c r="AB39" s="4">
        <f t="shared" si="11"/>
        <v>5087.9301806890689</v>
      </c>
      <c r="AC39" s="4">
        <f t="shared" si="10"/>
        <v>5093.578998379272</v>
      </c>
      <c r="AD39" s="4">
        <f t="shared" si="9"/>
        <v>5096.1883422796809</v>
      </c>
      <c r="AE39" s="4">
        <f t="shared" si="8"/>
        <v>5102.6663008456508</v>
      </c>
      <c r="AF39" s="4">
        <f t="shared" si="7"/>
        <v>5104.9409637184126</v>
      </c>
      <c r="AG39" s="4">
        <f t="shared" si="6"/>
        <v>5107.678715581028</v>
      </c>
      <c r="AH39" s="4">
        <f t="shared" si="5"/>
        <v>5108.3915769755058</v>
      </c>
      <c r="AI39" s="4">
        <f t="shared" si="4"/>
        <v>5110.3370083270675</v>
      </c>
      <c r="AJ39" s="4">
        <f t="shared" si="3"/>
        <v>5114.7193201212103</v>
      </c>
      <c r="AK39" s="4">
        <f t="shared" si="2"/>
        <v>5117.5750649725915</v>
      </c>
      <c r="AL39" s="16">
        <f t="shared" si="0"/>
        <v>5117.5750649725915</v>
      </c>
      <c r="AM39" s="20">
        <f>AL39-D39</f>
        <v>3292.5750649725915</v>
      </c>
      <c r="AN39" s="17">
        <f>'Предявени брой (3)'!D39-D39</f>
        <v>833</v>
      </c>
      <c r="AO39" s="18">
        <f t="shared" si="1"/>
        <v>2459.5750649725915</v>
      </c>
      <c r="AP39" s="14"/>
      <c r="AQ39" s="14"/>
      <c r="AR39" s="14"/>
      <c r="AS39" s="14"/>
      <c r="AT39" s="14"/>
      <c r="AU39" s="14"/>
      <c r="AV39" s="14"/>
      <c r="AW39" s="14"/>
      <c r="AX39" s="14"/>
    </row>
    <row r="40" spans="1:50" s="15" customFormat="1" x14ac:dyDescent="0.2">
      <c r="A40" s="21" t="s">
        <v>18</v>
      </c>
      <c r="B40" s="3">
        <v>236</v>
      </c>
      <c r="C40" s="3">
        <v>1168</v>
      </c>
      <c r="D40" s="4">
        <f>C40*D42</f>
        <v>1961.8875191976429</v>
      </c>
      <c r="E40" s="4">
        <f>D40*E42</f>
        <v>2702.0008142112774</v>
      </c>
      <c r="F40" s="4">
        <f>E40*$F$42</f>
        <v>3353.8532423494189</v>
      </c>
      <c r="G40" s="4">
        <f>F40*$G$42</f>
        <v>3862.2195675130897</v>
      </c>
      <c r="H40" s="4">
        <f t="shared" si="30"/>
        <v>4226.8185761082832</v>
      </c>
      <c r="I40" s="4">
        <f t="shared" si="31"/>
        <v>4440.5193791518323</v>
      </c>
      <c r="J40" s="4">
        <f t="shared" si="29"/>
        <v>4653.262947011699</v>
      </c>
      <c r="K40" s="4">
        <f t="shared" si="28"/>
        <v>4816.0812493320136</v>
      </c>
      <c r="L40" s="4">
        <f t="shared" si="27"/>
        <v>4939.2169230190393</v>
      </c>
      <c r="M40" s="4">
        <f t="shared" si="26"/>
        <v>5040.872376676838</v>
      </c>
      <c r="N40" s="4">
        <f t="shared" si="25"/>
        <v>5112.1846677810199</v>
      </c>
      <c r="O40" s="4">
        <f t="shared" si="24"/>
        <v>5182.8211193545703</v>
      </c>
      <c r="P40" s="4">
        <f t="shared" si="23"/>
        <v>5236.7229952306016</v>
      </c>
      <c r="Q40" s="4">
        <f t="shared" si="22"/>
        <v>5279.9999397903575</v>
      </c>
      <c r="R40" s="4">
        <f t="shared" si="21"/>
        <v>5322.2515031764415</v>
      </c>
      <c r="S40" s="4">
        <f t="shared" si="20"/>
        <v>5360.1068280790414</v>
      </c>
      <c r="T40" s="4">
        <f t="shared" si="19"/>
        <v>5387.4760421547126</v>
      </c>
      <c r="U40" s="4">
        <f t="shared" si="18"/>
        <v>5408.1219551441545</v>
      </c>
      <c r="V40" s="4">
        <f t="shared" si="17"/>
        <v>5428.0098241600454</v>
      </c>
      <c r="W40" s="4">
        <f t="shared" si="16"/>
        <v>5437.4769057230187</v>
      </c>
      <c r="X40" s="4">
        <f t="shared" si="15"/>
        <v>5445.3280520390963</v>
      </c>
      <c r="Y40" s="4">
        <f t="shared" si="14"/>
        <v>5452.532637731154</v>
      </c>
      <c r="Z40" s="4">
        <f t="shared" si="13"/>
        <v>5459.8480752035775</v>
      </c>
      <c r="AA40" s="4">
        <f t="shared" si="12"/>
        <v>5465.8087857728942</v>
      </c>
      <c r="AB40" s="4">
        <f t="shared" si="11"/>
        <v>5469.5598465988442</v>
      </c>
      <c r="AC40" s="4">
        <f t="shared" si="10"/>
        <v>5475.6323643657661</v>
      </c>
      <c r="AD40" s="4">
        <f t="shared" si="9"/>
        <v>5478.4374269583732</v>
      </c>
      <c r="AE40" s="4">
        <f t="shared" si="8"/>
        <v>5485.4012768545135</v>
      </c>
      <c r="AF40" s="4">
        <f t="shared" si="7"/>
        <v>5487.8465550465426</v>
      </c>
      <c r="AG40" s="4">
        <f t="shared" si="6"/>
        <v>5490.7896570793782</v>
      </c>
      <c r="AH40" s="4">
        <f t="shared" si="5"/>
        <v>5491.5559879685525</v>
      </c>
      <c r="AI40" s="4">
        <f t="shared" si="4"/>
        <v>5493.6473400168179</v>
      </c>
      <c r="AJ40" s="4">
        <f t="shared" si="3"/>
        <v>5498.3583552574546</v>
      </c>
      <c r="AK40" s="4">
        <f t="shared" si="2"/>
        <v>5501.4283005626257</v>
      </c>
      <c r="AL40" s="16">
        <f t="shared" si="0"/>
        <v>5501.4283005626257</v>
      </c>
      <c r="AM40" s="17">
        <f>AL40-C40</f>
        <v>4333.4283005626257</v>
      </c>
      <c r="AN40" s="17">
        <f>'Предявени брой (3)'!C40-C40</f>
        <v>1295</v>
      </c>
      <c r="AO40" s="18">
        <f t="shared" si="1"/>
        <v>3038.4283005626257</v>
      </c>
      <c r="AP40" s="10"/>
      <c r="AQ40" s="10"/>
      <c r="AR40" s="10"/>
      <c r="AS40" s="10"/>
      <c r="AT40" s="10"/>
      <c r="AU40" s="10"/>
      <c r="AV40" s="10"/>
      <c r="AW40" s="10"/>
      <c r="AX40" s="10"/>
    </row>
    <row r="41" spans="1:50" s="15" customFormat="1" x14ac:dyDescent="0.2">
      <c r="A41" s="21" t="s">
        <v>17</v>
      </c>
      <c r="B41" s="3">
        <v>323</v>
      </c>
      <c r="C41" s="4">
        <f>B41*C42</f>
        <v>891.18956252133592</v>
      </c>
      <c r="D41" s="4">
        <f>C41*D42</f>
        <v>1496.9295205049798</v>
      </c>
      <c r="E41" s="4">
        <f>D41*E42</f>
        <v>2061.6394893401043</v>
      </c>
      <c r="F41" s="4">
        <f>E41*$F$42</f>
        <v>2559.0059964127936</v>
      </c>
      <c r="G41" s="4">
        <f>F41*$G$42</f>
        <v>2946.89192357306</v>
      </c>
      <c r="H41" s="4">
        <f t="shared" si="30"/>
        <v>3225.0827035094153</v>
      </c>
      <c r="I41" s="4">
        <f t="shared" si="31"/>
        <v>3388.1374339673248</v>
      </c>
      <c r="J41" s="4">
        <f t="shared" si="29"/>
        <v>3550.461789421317</v>
      </c>
      <c r="K41" s="4">
        <f t="shared" si="28"/>
        <v>3674.6929295029158</v>
      </c>
      <c r="L41" s="4">
        <f t="shared" si="27"/>
        <v>3768.6460349514696</v>
      </c>
      <c r="M41" s="4">
        <f t="shared" si="26"/>
        <v>3846.2096302196214</v>
      </c>
      <c r="N41" s="4">
        <f>M41*$N$42</f>
        <v>3900.6212479520955</v>
      </c>
      <c r="O41" s="4">
        <f t="shared" si="24"/>
        <v>3954.517196904058</v>
      </c>
      <c r="P41" s="4">
        <f t="shared" si="23"/>
        <v>3995.6445849015236</v>
      </c>
      <c r="Q41" s="4">
        <f t="shared" si="22"/>
        <v>4028.6650997041515</v>
      </c>
      <c r="R41" s="4">
        <f t="shared" si="21"/>
        <v>4060.9032437879582</v>
      </c>
      <c r="S41" s="4">
        <f t="shared" si="20"/>
        <v>4089.7870369720772</v>
      </c>
      <c r="T41" s="4">
        <f t="shared" si="19"/>
        <v>4110.6698776558533</v>
      </c>
      <c r="U41" s="4">
        <f t="shared" si="18"/>
        <v>4126.422807591568</v>
      </c>
      <c r="V41" s="4">
        <f t="shared" si="17"/>
        <v>4141.5973463653299</v>
      </c>
      <c r="W41" s="4">
        <f t="shared" si="16"/>
        <v>4148.8207746842163</v>
      </c>
      <c r="X41" s="4">
        <f t="shared" si="15"/>
        <v>4154.8112367139393</v>
      </c>
      <c r="Y41" s="4">
        <f t="shared" si="14"/>
        <v>4160.3083699083336</v>
      </c>
      <c r="Z41" s="4">
        <f t="shared" si="13"/>
        <v>4165.8900835390705</v>
      </c>
      <c r="AA41" s="4">
        <f t="shared" si="12"/>
        <v>4170.4381340909413</v>
      </c>
      <c r="AB41" s="4">
        <f t="shared" si="11"/>
        <v>4173.3002113653156</v>
      </c>
      <c r="AC41" s="4">
        <f t="shared" si="10"/>
        <v>4177.9335713414339</v>
      </c>
      <c r="AD41" s="4">
        <f t="shared" si="9"/>
        <v>4180.073847458515</v>
      </c>
      <c r="AE41" s="4">
        <f t="shared" si="8"/>
        <v>4185.387298094136</v>
      </c>
      <c r="AF41" s="4">
        <f t="shared" si="7"/>
        <v>4187.2530570001272</v>
      </c>
      <c r="AG41" s="4">
        <f t="shared" si="6"/>
        <v>4189.4986578675062</v>
      </c>
      <c r="AH41" s="4">
        <f t="shared" si="5"/>
        <v>4190.0833719855455</v>
      </c>
      <c r="AI41" s="4">
        <f t="shared" si="4"/>
        <v>4191.6790835582951</v>
      </c>
      <c r="AJ41" s="4">
        <f t="shared" si="3"/>
        <v>4195.273610622794</v>
      </c>
      <c r="AK41" s="4">
        <f t="shared" si="2"/>
        <v>4197.6159935110472</v>
      </c>
      <c r="AL41" s="16">
        <f t="shared" si="0"/>
        <v>4197.6159935110472</v>
      </c>
      <c r="AM41" s="17">
        <f>AL41-B41</f>
        <v>3874.6159935110472</v>
      </c>
      <c r="AN41" s="17">
        <f>'Предявени брой (3)'!B41-B41</f>
        <v>1178</v>
      </c>
      <c r="AO41" s="18">
        <f t="shared" si="1"/>
        <v>2696.6159935110472</v>
      </c>
      <c r="AP41" s="10"/>
      <c r="AQ41" s="10"/>
      <c r="AR41" s="10"/>
      <c r="AS41" s="10"/>
      <c r="AT41" s="10"/>
      <c r="AU41" s="10"/>
      <c r="AV41" s="10"/>
      <c r="AW41" s="10"/>
      <c r="AX41" s="10"/>
    </row>
    <row r="42" spans="1:50" s="15" customFormat="1" ht="25.5" customHeight="1" x14ac:dyDescent="0.2">
      <c r="A42" s="7" t="s">
        <v>41</v>
      </c>
      <c r="B42" s="22"/>
      <c r="C42" s="23">
        <f>IF(SUM(C6:C40)/SUM(B6:B40)&lt;1,1,SUM(C6:C40)/SUM(B6:B40))</f>
        <v>2.759100812759554</v>
      </c>
      <c r="D42" s="23">
        <f>IF(SUM(D6:D39)/SUM(C6:C39)&lt;1,1,SUM(D6:D39)/SUM(C6:C39))</f>
        <v>1.6796982184911327</v>
      </c>
      <c r="E42" s="23">
        <f>IF(SUM(E6:E38)/SUM(D6:D38)&lt;1,1,SUM(E6:E38)/SUM(D6:D38))</f>
        <v>1.3772455289976666</v>
      </c>
      <c r="F42" s="23">
        <f>IF(SUM(F6:F37)/SUM(E6:E37)&lt;1,1,SUM(F6:F37)/SUM(E6:E37))</f>
        <v>1.2412480502262244</v>
      </c>
      <c r="G42" s="23">
        <f>IF(SUM(G6:G36)/SUM(F6:F36)&lt;1,1,SUM(G6:G36)/SUM(F6:F36))</f>
        <v>1.1515767949367854</v>
      </c>
      <c r="H42" s="23">
        <f>IF(SUM(H6:H35)/SUM(G6:G35)&lt;1,1,SUM(H6:H35)/SUM(G6:G35))</f>
        <v>1.0944014192414133</v>
      </c>
      <c r="I42" s="23">
        <f>IF(SUM(I6:I34)/SUM(H6:H34)&lt;1,1,SUM(I6:I34)/SUM(H6:H34))</f>
        <v>1.0505583098010105</v>
      </c>
      <c r="J42" s="23">
        <f>IF(SUM(J6:J33)/SUM(I6:I33)&lt;1,1,SUM(J6:J33)/SUM(I6:I33))</f>
        <v>1.0479096136498569</v>
      </c>
      <c r="K42" s="23">
        <f>IF(SUM(K6:K32)/SUM(J6:J32)&lt;1,1,SUM(K6:K32)/SUM(J6:J32))</f>
        <v>1.0349901357766329</v>
      </c>
      <c r="L42" s="23">
        <f>IF(SUM(L6:L31)/SUM(K6:K31)&lt;1,1,SUM(L6:L31)/SUM(K6:K31))</f>
        <v>1.0255676072126285</v>
      </c>
      <c r="M42" s="23">
        <f>IF(SUM(M6:M30)/SUM(L6:L30)&lt;1,1,SUM(M6:M30)/SUM(L6:L30))</f>
        <v>1.0205812895530133</v>
      </c>
      <c r="N42" s="23">
        <f>IF(SUM(N6:N29)/SUM(M6:M29)&lt;1,1,SUM(N6:N29)/SUM(M6:M29))</f>
        <v>1.0141468154270539</v>
      </c>
      <c r="O42" s="23">
        <f>IF(SUM(O6:O28)/SUM(N6:N28)&lt;1,1,SUM(O6:O28)/SUM(N6:N28))</f>
        <v>1.013817273076759</v>
      </c>
      <c r="P42" s="23">
        <f>IF(SUM(P6:P27)/SUM(O6:O27)&lt;1,1,SUM(P6:P27)/SUM(O6:O27))</f>
        <v>1.0104001034638725</v>
      </c>
      <c r="Q42" s="23">
        <f>IF(SUM(Q6:Q26)/SUM(P6:P26)&lt;1,1,SUM(Q6:Q26)/SUM(P6:P26))</f>
        <v>1.0082641271266728</v>
      </c>
      <c r="R42" s="23">
        <f>IF(SUM(R6:R25)/SUM(Q6:Q25)&lt;1,1,SUM(R6:R25)/SUM(Q6:Q25))</f>
        <v>1.0080021901264948</v>
      </c>
      <c r="S42" s="23">
        <f>IF(SUM(S6:S24)/SUM(R6:R24)&lt;1,1,SUM(S6:S24)/SUM(R6:R24))</f>
        <v>1.0071126523953269</v>
      </c>
      <c r="T42" s="23">
        <f>IF(SUM(T6:T23)/SUM(S6:S23)&lt;1,1,SUM(T6:T23)/SUM(S6:S23))</f>
        <v>1.0051060948883139</v>
      </c>
      <c r="U42" s="23">
        <f>IF(SUM(U6:U22)/SUM(T6:T22)&lt;1,1,SUM(U6:U22)/SUM(T6:T22))</f>
        <v>1.0038322050674373</v>
      </c>
      <c r="V42" s="23">
        <f>IF(SUM(V6:V21)/SUM(U6:U21)&lt;1,1,SUM(V6:V21)/SUM(U6:U21))</f>
        <v>1.0036774076436967</v>
      </c>
      <c r="W42" s="23">
        <f>IF(SUM(W6:W20)/SUM(V6:V20)&lt;1,1,SUM(W6:W20)/SUM(V6:V20))</f>
        <v>1.00174411651225</v>
      </c>
      <c r="X42" s="23">
        <f>IF(SUM(X6:X19)/SUM(W6:W19)&lt;1,1,SUM(X6:X19)/SUM(W6:W19))</f>
        <v>1.0014438951102145</v>
      </c>
      <c r="Y42" s="23">
        <f>IF(SUM(Y6:Y18)/SUM(X6:X18)&lt;1,1,SUM(Y6:Y18)/SUM(X6:X18))</f>
        <v>1.0013230765204972</v>
      </c>
      <c r="Z42" s="23">
        <f>IF(SUM(Z6:Z17)/SUM(Y6:Y17)&lt;1,1,SUM(Z6:Z17)/SUM(Y6:Y17))</f>
        <v>1.0013416586306703</v>
      </c>
      <c r="AA42" s="23">
        <f>IF(SUM(AA6:AA16)/SUM(Z6:Z16)&lt;1,1,SUM(AA6:AA16)/SUM(Z6:Z16))</f>
        <v>1.0010917356100781</v>
      </c>
      <c r="AB42" s="23">
        <f>IF(SUM(AB6:AB15)/SUM(AA6:AA15)&lt;1,1,SUM(AB6:AB15)/SUM(AA6:AA15))</f>
        <v>1.0006862773603997</v>
      </c>
      <c r="AC42" s="23">
        <f>IF(SUM(AC6:AC14)/SUM(AB6:AB14)&lt;1,1,SUM(AC6:AC14)/SUM(AB6:AB14))</f>
        <v>1.0011102388377189</v>
      </c>
      <c r="AD42" s="23">
        <f>IF(SUM(AD6:AD13)/SUM(AC6:AC13)&lt;1,1,SUM(AD6:AD13)/SUM(AC6:AC13))</f>
        <v>1.0005122810309293</v>
      </c>
      <c r="AE42" s="23">
        <f>IF(SUM(AE6:AE12)/SUM(AD6:AD12)&lt;1,1,SUM(AE6:AE12)/SUM(AD6:AD12))</f>
        <v>1.001271137982132</v>
      </c>
      <c r="AF42" s="23">
        <f>IF(SUM(AF6:AF11)/SUM(AE6:AE11)&lt;1,1,SUM(AF6:AF11)/SUM(AE6:AE11))</f>
        <v>1.0004457792727666</v>
      </c>
      <c r="AG42" s="23">
        <f>IF(SUM(AG6:AG10)/SUM(AF6:AF10)&lt;1,1,SUM(AG6:AG10)/SUM(AF6:AF10))</f>
        <v>1.0005362945197747</v>
      </c>
      <c r="AH42" s="23">
        <f>IF(SUM(AH6:AH9)/SUM(AG6:AG9)&lt;1,1,SUM(AH6:AH9)/SUM(AG6:AG9))</f>
        <v>1.0001395666082722</v>
      </c>
      <c r="AI42" s="23">
        <f>IF(SUM(AI6:AI8)/SUM(AH6:AH8)&lt;1,1,SUM(AI6:AI8)/SUM(AH6:AH8))</f>
        <v>1.0003808305064807</v>
      </c>
      <c r="AJ42" s="23">
        <f>IF(SUM(AJ6:AJ7)/SUM(AI6:AI7)&lt;1,1,SUM(AJ6:AJ7)/SUM(AI6:AI7))</f>
        <v>1.0008575387077217</v>
      </c>
      <c r="AK42" s="23">
        <f>IF(SUM(AK6:AK6)/SUM(AJ6:AJ6)&lt;1,1,SUM(AK6:AK6)/SUM(AJ6:AJ6))</f>
        <v>1.0005583385270325</v>
      </c>
      <c r="AL42" s="17">
        <f>SUM(AL6:AL41)</f>
        <v>107903.05484547021</v>
      </c>
      <c r="AM42" s="17">
        <f>SUM(AM6:AM41)</f>
        <v>20484.015771590435</v>
      </c>
      <c r="AN42" s="17">
        <f>SUM(AN6:AN41)</f>
        <v>11759</v>
      </c>
      <c r="AO42" s="17">
        <f>SUM(AO6:AO41)</f>
        <v>12425.869419473504</v>
      </c>
      <c r="AP42" s="14"/>
      <c r="AQ42" s="14"/>
      <c r="AR42" s="14"/>
      <c r="AS42" s="14"/>
      <c r="AT42" s="14"/>
      <c r="AU42" s="14"/>
      <c r="AV42" s="14"/>
      <c r="AW42" s="14"/>
      <c r="AX42" s="14"/>
    </row>
    <row r="43" spans="1:50" s="24" customFormat="1" ht="25.5" customHeight="1" x14ac:dyDescent="0.2">
      <c r="A43" s="11" t="s">
        <v>61</v>
      </c>
      <c r="AP43" s="10"/>
      <c r="AQ43" s="10"/>
      <c r="AR43" s="10"/>
      <c r="AS43" s="10"/>
      <c r="AT43" s="10"/>
      <c r="AU43" s="10"/>
      <c r="AV43" s="10"/>
      <c r="AW43" s="10"/>
      <c r="AX43" s="10"/>
    </row>
    <row r="44" spans="1:50" ht="42" customHeight="1" x14ac:dyDescent="0.2">
      <c r="A44" s="59" t="s">
        <v>0</v>
      </c>
      <c r="B44" s="60" t="s">
        <v>38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2" t="s">
        <v>43</v>
      </c>
      <c r="AM44" s="61" t="s">
        <v>44</v>
      </c>
      <c r="AN44" s="61" t="str">
        <f>"Брой на предявените, но неизплатени към " &amp;'Описание на групите'!$B$4&amp; " претенции"</f>
        <v>Брой на предявените, но неизплатени към 30.9.2021 г. претенции</v>
      </c>
      <c r="AO44" s="61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30.9.2021 г.</v>
      </c>
    </row>
    <row r="45" spans="1:50" ht="25.5" customHeight="1" x14ac:dyDescent="0.2">
      <c r="A45" s="59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2"/>
      <c r="AM45" s="61"/>
      <c r="AN45" s="61">
        <v>0</v>
      </c>
      <c r="AO45" s="61">
        <v>0</v>
      </c>
      <c r="AP45" s="14"/>
      <c r="AQ45" s="14"/>
      <c r="AR45" s="14"/>
      <c r="AS45" s="14"/>
      <c r="AT45" s="14"/>
      <c r="AU45" s="14"/>
      <c r="AV45" s="14"/>
      <c r="AW45" s="14"/>
      <c r="AX45" s="14"/>
    </row>
    <row r="46" spans="1:50" s="19" customFormat="1" x14ac:dyDescent="0.2">
      <c r="A46" s="1" t="s">
        <v>37</v>
      </c>
      <c r="B46" s="3">
        <v>1</v>
      </c>
      <c r="C46" s="3">
        <v>1</v>
      </c>
      <c r="D46" s="3">
        <v>4</v>
      </c>
      <c r="E46" s="3">
        <v>10</v>
      </c>
      <c r="F46" s="3">
        <v>17</v>
      </c>
      <c r="G46" s="3">
        <v>24</v>
      </c>
      <c r="H46" s="3">
        <v>37</v>
      </c>
      <c r="I46" s="3">
        <v>45</v>
      </c>
      <c r="J46" s="3">
        <v>49.486567164179107</v>
      </c>
      <c r="K46" s="3">
        <v>61.486567164179107</v>
      </c>
      <c r="L46" s="3">
        <v>63.486567164179107</v>
      </c>
      <c r="M46" s="3">
        <v>66.486567164179107</v>
      </c>
      <c r="N46" s="3">
        <v>72.440963855421685</v>
      </c>
      <c r="O46" s="3">
        <v>72.440963855421685</v>
      </c>
      <c r="P46" s="3">
        <v>74.513253012048196</v>
      </c>
      <c r="Q46" s="3">
        <v>79.513253012048196</v>
      </c>
      <c r="R46" s="3">
        <v>83.421782178217825</v>
      </c>
      <c r="S46" s="3">
        <v>90.421782178217825</v>
      </c>
      <c r="T46" s="3">
        <v>90</v>
      </c>
      <c r="U46" s="3">
        <v>90</v>
      </c>
      <c r="V46" s="3">
        <v>94</v>
      </c>
      <c r="W46" s="3">
        <v>96</v>
      </c>
      <c r="X46" s="3">
        <v>96</v>
      </c>
      <c r="Y46" s="3">
        <v>97</v>
      </c>
      <c r="Z46" s="3">
        <v>100</v>
      </c>
      <c r="AA46" s="3">
        <v>101</v>
      </c>
      <c r="AB46" s="3">
        <v>101</v>
      </c>
      <c r="AC46" s="3">
        <v>102</v>
      </c>
      <c r="AD46" s="3">
        <v>104</v>
      </c>
      <c r="AE46" s="3">
        <v>105</v>
      </c>
      <c r="AF46" s="3">
        <v>105</v>
      </c>
      <c r="AG46" s="3">
        <v>105</v>
      </c>
      <c r="AH46" s="3">
        <v>108</v>
      </c>
      <c r="AI46" s="3">
        <v>109</v>
      </c>
      <c r="AJ46" s="3">
        <v>109</v>
      </c>
      <c r="AK46" s="3">
        <v>109</v>
      </c>
      <c r="AL46" s="16">
        <f>AK46</f>
        <v>109</v>
      </c>
      <c r="AM46" s="17">
        <f>AL46-AK46</f>
        <v>0</v>
      </c>
      <c r="AN46" s="17">
        <f>'Предявени брой (3)'!AK46-AK46</f>
        <v>6</v>
      </c>
      <c r="AO46" s="18">
        <f>IF(AM46-AN46&lt;0,0,AM46-AN46)</f>
        <v>0</v>
      </c>
      <c r="AP46" s="10"/>
      <c r="AQ46" s="10"/>
      <c r="AR46" s="10"/>
      <c r="AS46" s="10"/>
      <c r="AT46" s="10"/>
      <c r="AU46" s="10"/>
      <c r="AV46" s="10"/>
      <c r="AW46" s="10"/>
      <c r="AX46" s="10"/>
    </row>
    <row r="47" spans="1:50" s="19" customFormat="1" x14ac:dyDescent="0.2">
      <c r="A47" s="1" t="s">
        <v>36</v>
      </c>
      <c r="B47" s="3">
        <v>0</v>
      </c>
      <c r="C47" s="3">
        <v>1.0689655172413792</v>
      </c>
      <c r="D47" s="3">
        <v>6.068965517241379</v>
      </c>
      <c r="E47" s="3">
        <v>13.229885057471265</v>
      </c>
      <c r="F47" s="3">
        <v>23.172910662824208</v>
      </c>
      <c r="G47" s="3">
        <v>26.288184438040346</v>
      </c>
      <c r="H47" s="3">
        <v>34.37463976945245</v>
      </c>
      <c r="I47" s="3">
        <v>40.37463976945245</v>
      </c>
      <c r="J47" s="3">
        <v>44.235507246376812</v>
      </c>
      <c r="K47" s="3">
        <v>48.235507246376812</v>
      </c>
      <c r="L47" s="3">
        <v>52.253623188405797</v>
      </c>
      <c r="M47" s="3">
        <v>55.30797101449275</v>
      </c>
      <c r="N47" s="3">
        <v>59.21897810218978</v>
      </c>
      <c r="O47" s="3">
        <v>62.21897810218978</v>
      </c>
      <c r="P47" s="3">
        <v>63.243309002433087</v>
      </c>
      <c r="Q47" s="3">
        <v>64.243309002433094</v>
      </c>
      <c r="R47" s="3">
        <v>66.243309002433094</v>
      </c>
      <c r="S47" s="3">
        <v>66</v>
      </c>
      <c r="T47" s="3">
        <v>68</v>
      </c>
      <c r="U47" s="3">
        <v>69</v>
      </c>
      <c r="V47" s="3">
        <v>69</v>
      </c>
      <c r="W47" s="3">
        <v>71</v>
      </c>
      <c r="X47" s="3">
        <v>71</v>
      </c>
      <c r="Y47" s="3">
        <v>71</v>
      </c>
      <c r="Z47" s="3">
        <v>72</v>
      </c>
      <c r="AA47" s="3">
        <v>73</v>
      </c>
      <c r="AB47" s="3">
        <v>73</v>
      </c>
      <c r="AC47" s="3">
        <v>73</v>
      </c>
      <c r="AD47" s="3">
        <v>73</v>
      </c>
      <c r="AE47" s="3">
        <v>73</v>
      </c>
      <c r="AF47" s="3">
        <v>74</v>
      </c>
      <c r="AG47" s="3">
        <v>74</v>
      </c>
      <c r="AH47" s="3">
        <v>75</v>
      </c>
      <c r="AI47" s="3">
        <v>75</v>
      </c>
      <c r="AJ47" s="3">
        <v>75</v>
      </c>
      <c r="AK47" s="4">
        <f>AJ47*$AK$82</f>
        <v>75</v>
      </c>
      <c r="AL47" s="16">
        <f t="shared" ref="AL47:AL81" si="32">AK47</f>
        <v>75</v>
      </c>
      <c r="AM47" s="20">
        <f>AL47-AJ47</f>
        <v>0</v>
      </c>
      <c r="AN47" s="17">
        <f>'Предявени брой (3)'!AJ47-AJ47</f>
        <v>2</v>
      </c>
      <c r="AO47" s="18">
        <f t="shared" ref="AO47:AO81" si="33">IF(AM47-AN47&lt;0,0,AM47-AN47)</f>
        <v>0</v>
      </c>
      <c r="AP47" s="10"/>
      <c r="AQ47" s="10"/>
      <c r="AR47" s="10"/>
      <c r="AS47" s="10"/>
      <c r="AT47" s="10"/>
      <c r="AU47" s="10"/>
      <c r="AV47" s="10"/>
      <c r="AW47" s="10"/>
      <c r="AX47" s="10"/>
    </row>
    <row r="48" spans="1:50" s="19" customFormat="1" ht="15.75" x14ac:dyDescent="0.2">
      <c r="A48" s="1" t="s">
        <v>35</v>
      </c>
      <c r="B48" s="3">
        <v>6.8965517241379309E-2</v>
      </c>
      <c r="C48" s="3">
        <v>3.2931034482758621</v>
      </c>
      <c r="D48" s="3">
        <v>8.2931034482758612</v>
      </c>
      <c r="E48" s="3">
        <v>17.75287356321839</v>
      </c>
      <c r="F48" s="3">
        <v>28.492795389048993</v>
      </c>
      <c r="G48" s="3">
        <v>37.694524495677236</v>
      </c>
      <c r="H48" s="3">
        <v>40.78097982708934</v>
      </c>
      <c r="I48" s="3">
        <v>49.040345821325651</v>
      </c>
      <c r="J48" s="3">
        <v>52.744565217391305</v>
      </c>
      <c r="K48" s="3">
        <v>56.780797101449274</v>
      </c>
      <c r="L48" s="3">
        <v>66.798913043478265</v>
      </c>
      <c r="M48" s="3">
        <v>73.798913043478265</v>
      </c>
      <c r="N48" s="3">
        <v>78.585158150851584</v>
      </c>
      <c r="O48" s="3">
        <v>81.585158150851584</v>
      </c>
      <c r="P48" s="3">
        <v>82.585158150851584</v>
      </c>
      <c r="Q48" s="3">
        <v>82.74515815085158</v>
      </c>
      <c r="R48" s="3">
        <v>82.74515815085158</v>
      </c>
      <c r="S48" s="3">
        <v>83.74515815085158</v>
      </c>
      <c r="T48" s="3">
        <v>90.74515815085158</v>
      </c>
      <c r="U48" s="3">
        <v>90.74515815085158</v>
      </c>
      <c r="V48" s="3">
        <v>94.74515815085158</v>
      </c>
      <c r="W48" s="3">
        <v>94.74515815085158</v>
      </c>
      <c r="X48" s="3">
        <v>94.74515815085158</v>
      </c>
      <c r="Y48" s="3">
        <v>96.74515815085158</v>
      </c>
      <c r="Z48" s="3">
        <v>100.74515815085158</v>
      </c>
      <c r="AA48" s="3">
        <v>102.74515815085158</v>
      </c>
      <c r="AB48" s="3">
        <v>102.74515815085158</v>
      </c>
      <c r="AC48" s="3">
        <v>103.74515815085158</v>
      </c>
      <c r="AD48" s="3">
        <v>106.74515815085158</v>
      </c>
      <c r="AE48" s="3">
        <v>107.74515815085158</v>
      </c>
      <c r="AF48" s="3">
        <v>109.74515815085158</v>
      </c>
      <c r="AG48" s="3">
        <v>110.74515815085158</v>
      </c>
      <c r="AH48" s="3">
        <v>110.74515815085158</v>
      </c>
      <c r="AI48" s="3">
        <v>111.74515815085158</v>
      </c>
      <c r="AJ48" s="4">
        <f>AI48*$AJ$82</f>
        <v>111.74515815085158</v>
      </c>
      <c r="AK48" s="4">
        <f t="shared" ref="AK48:AK81" si="34">AJ48*$AK$82</f>
        <v>111.74515815085158</v>
      </c>
      <c r="AL48" s="16">
        <f t="shared" si="32"/>
        <v>111.74515815085158</v>
      </c>
      <c r="AM48" s="20">
        <f>AL48-AI48</f>
        <v>0</v>
      </c>
      <c r="AN48" s="17">
        <f>'Предявени брой (3)'!AI48-AI48</f>
        <v>4</v>
      </c>
      <c r="AO48" s="18">
        <f t="shared" si="33"/>
        <v>0</v>
      </c>
      <c r="AP48" s="14"/>
      <c r="AQ48" s="14"/>
      <c r="AR48" s="14"/>
      <c r="AS48" s="14"/>
      <c r="AT48" s="14"/>
      <c r="AU48" s="14"/>
      <c r="AV48" s="14"/>
      <c r="AW48" s="14"/>
      <c r="AX48" s="14"/>
    </row>
    <row r="49" spans="1:50" s="19" customFormat="1" x14ac:dyDescent="0.2">
      <c r="A49" s="1" t="s">
        <v>34</v>
      </c>
      <c r="B49" s="3">
        <v>7.4712643678160925E-2</v>
      </c>
      <c r="C49" s="3">
        <v>1.4770114942528736</v>
      </c>
      <c r="D49" s="3">
        <v>3.7094252873563223</v>
      </c>
      <c r="E49" s="3">
        <v>16.996781609195402</v>
      </c>
      <c r="F49" s="3">
        <v>33.656195965417872</v>
      </c>
      <c r="G49" s="3">
        <v>39.685014409221907</v>
      </c>
      <c r="H49" s="3">
        <v>50.685014409221907</v>
      </c>
      <c r="I49" s="3">
        <v>54.857925072046108</v>
      </c>
      <c r="J49" s="3">
        <v>61.585144927536234</v>
      </c>
      <c r="K49" s="3">
        <v>69.621376811594203</v>
      </c>
      <c r="L49" s="3">
        <v>79.675724637681157</v>
      </c>
      <c r="M49" s="3">
        <v>83.965579710144922</v>
      </c>
      <c r="N49" s="3">
        <v>85.721411192214106</v>
      </c>
      <c r="O49" s="3">
        <v>99.675182481751818</v>
      </c>
      <c r="P49" s="3">
        <v>102.15518248175182</v>
      </c>
      <c r="Q49" s="3">
        <v>105.15518248175182</v>
      </c>
      <c r="R49" s="3">
        <v>106.15518248175182</v>
      </c>
      <c r="S49" s="3">
        <v>113.15518248175182</v>
      </c>
      <c r="T49" s="3">
        <v>114.15518248175182</v>
      </c>
      <c r="U49" s="3">
        <v>115.15518248175182</v>
      </c>
      <c r="V49" s="3">
        <v>116.15518248175182</v>
      </c>
      <c r="W49" s="3">
        <v>118.15518248175182</v>
      </c>
      <c r="X49" s="3">
        <v>118.15518248175182</v>
      </c>
      <c r="Y49" s="3">
        <v>118.15518248175182</v>
      </c>
      <c r="Z49" s="3">
        <v>119.15518248175182</v>
      </c>
      <c r="AA49" s="3">
        <v>121.15518248175182</v>
      </c>
      <c r="AB49" s="3">
        <v>121.15518248175182</v>
      </c>
      <c r="AC49" s="3">
        <v>122.15518248175182</v>
      </c>
      <c r="AD49" s="3">
        <v>123.15518248175182</v>
      </c>
      <c r="AE49" s="3">
        <v>124.15518248175182</v>
      </c>
      <c r="AF49" s="3">
        <v>130.15518248175184</v>
      </c>
      <c r="AG49" s="3">
        <v>134.15518248175184</v>
      </c>
      <c r="AH49" s="3">
        <v>134.15518248175184</v>
      </c>
      <c r="AI49" s="4">
        <f>AH49*$AI$82</f>
        <v>135.06859452453253</v>
      </c>
      <c r="AJ49" s="4">
        <f t="shared" ref="AJ49:AJ81" si="35">AI49*$AJ$82</f>
        <v>135.06859452453253</v>
      </c>
      <c r="AK49" s="4">
        <f t="shared" si="34"/>
        <v>135.06859452453253</v>
      </c>
      <c r="AL49" s="16">
        <f>AK49</f>
        <v>135.06859452453253</v>
      </c>
      <c r="AM49" s="20">
        <f>AL49-AH49</f>
        <v>0.91341204278069199</v>
      </c>
      <c r="AN49" s="17">
        <f>'Предявени брой (3)'!AH49-AH49</f>
        <v>14</v>
      </c>
      <c r="AO49" s="18">
        <f t="shared" si="33"/>
        <v>0</v>
      </c>
      <c r="AP49" s="10"/>
      <c r="AQ49" s="10"/>
      <c r="AR49" s="10"/>
      <c r="AS49" s="10"/>
      <c r="AT49" s="10"/>
      <c r="AU49" s="10"/>
      <c r="AV49" s="10"/>
      <c r="AW49" s="10"/>
      <c r="AX49" s="10"/>
    </row>
    <row r="50" spans="1:50" s="19" customFormat="1" x14ac:dyDescent="0.2">
      <c r="A50" s="2" t="s">
        <v>33</v>
      </c>
      <c r="B50" s="3">
        <v>0</v>
      </c>
      <c r="C50" s="3">
        <v>1.2873563218390804</v>
      </c>
      <c r="D50" s="3">
        <v>10.402298850574713</v>
      </c>
      <c r="E50" s="3">
        <v>11.459770114942529</v>
      </c>
      <c r="F50" s="3">
        <v>20.259365994236312</v>
      </c>
      <c r="G50" s="3">
        <v>38.317002881844381</v>
      </c>
      <c r="H50" s="3">
        <v>43.37463976945245</v>
      </c>
      <c r="I50" s="3">
        <v>52.403458213256485</v>
      </c>
      <c r="J50" s="3">
        <v>62.271739130434781</v>
      </c>
      <c r="K50" s="3">
        <v>75.326086956521735</v>
      </c>
      <c r="L50" s="3">
        <v>88.344202898550719</v>
      </c>
      <c r="M50" s="3">
        <v>96.434782608695656</v>
      </c>
      <c r="N50" s="3">
        <v>106.63990267639903</v>
      </c>
      <c r="O50" s="3">
        <v>114.79990267639903</v>
      </c>
      <c r="P50" s="3">
        <v>120.79990267639903</v>
      </c>
      <c r="Q50" s="3">
        <v>123.79990267639903</v>
      </c>
      <c r="R50" s="3">
        <v>139.79990267639903</v>
      </c>
      <c r="S50" s="3">
        <v>139.79990267639903</v>
      </c>
      <c r="T50" s="3">
        <v>143.79990267639903</v>
      </c>
      <c r="U50" s="3">
        <v>143.79990267639903</v>
      </c>
      <c r="V50" s="3">
        <v>144.79990267639903</v>
      </c>
      <c r="W50" s="3">
        <v>144.79990267639903</v>
      </c>
      <c r="X50" s="3">
        <v>144.79990267639903</v>
      </c>
      <c r="Y50" s="3">
        <v>146.79990267639903</v>
      </c>
      <c r="Z50" s="3">
        <v>146.79990267639903</v>
      </c>
      <c r="AA50" s="3">
        <v>146.79990267639903</v>
      </c>
      <c r="AB50" s="3">
        <v>146.79990267639903</v>
      </c>
      <c r="AC50" s="3">
        <v>146.79990267639903</v>
      </c>
      <c r="AD50" s="3">
        <v>147.79990267639903</v>
      </c>
      <c r="AE50" s="3">
        <v>148.79990267639903</v>
      </c>
      <c r="AF50" s="3">
        <v>148.79990267639903</v>
      </c>
      <c r="AG50" s="3">
        <v>148.79990267639903</v>
      </c>
      <c r="AH50" s="4">
        <f>AG50*$AH$82</f>
        <v>150.2040053714272</v>
      </c>
      <c r="AI50" s="4">
        <f t="shared" ref="AI50:AI81" si="36">AH50*$AI$82</f>
        <v>151.22668779667617</v>
      </c>
      <c r="AJ50" s="4">
        <f t="shared" si="35"/>
        <v>151.22668779667617</v>
      </c>
      <c r="AK50" s="4">
        <f t="shared" si="34"/>
        <v>151.22668779667617</v>
      </c>
      <c r="AL50" s="16">
        <f t="shared" si="32"/>
        <v>151.22668779667617</v>
      </c>
      <c r="AM50" s="20">
        <f>AL50-AG50</f>
        <v>2.4267851202771453</v>
      </c>
      <c r="AN50" s="17">
        <f>'Предявени брой (3)'!AG50-AG50</f>
        <v>4</v>
      </c>
      <c r="AO50" s="18">
        <f t="shared" si="33"/>
        <v>0</v>
      </c>
      <c r="AP50" s="10"/>
      <c r="AQ50" s="10"/>
      <c r="AR50" s="10"/>
      <c r="AS50" s="10"/>
      <c r="AT50" s="10"/>
      <c r="AU50" s="10"/>
      <c r="AV50" s="10"/>
      <c r="AW50" s="10"/>
      <c r="AX50" s="10"/>
    </row>
    <row r="51" spans="1:50" s="19" customFormat="1" ht="15.75" x14ac:dyDescent="0.2">
      <c r="A51" s="2" t="s">
        <v>32</v>
      </c>
      <c r="B51" s="3">
        <v>0</v>
      </c>
      <c r="C51" s="3">
        <v>2</v>
      </c>
      <c r="D51" s="3">
        <v>6</v>
      </c>
      <c r="E51" s="3">
        <v>15</v>
      </c>
      <c r="F51" s="3">
        <v>25</v>
      </c>
      <c r="G51" s="3">
        <v>34</v>
      </c>
      <c r="H51" s="3">
        <v>51</v>
      </c>
      <c r="I51" s="3">
        <v>66</v>
      </c>
      <c r="J51" s="3">
        <v>76</v>
      </c>
      <c r="K51" s="3">
        <v>88</v>
      </c>
      <c r="L51" s="3">
        <v>96</v>
      </c>
      <c r="M51" s="3">
        <v>98</v>
      </c>
      <c r="N51" s="3">
        <v>103</v>
      </c>
      <c r="O51" s="3">
        <v>106</v>
      </c>
      <c r="P51" s="3">
        <v>111</v>
      </c>
      <c r="Q51" s="3">
        <v>116</v>
      </c>
      <c r="R51" s="3">
        <v>120</v>
      </c>
      <c r="S51" s="3">
        <v>123</v>
      </c>
      <c r="T51" s="3">
        <v>129</v>
      </c>
      <c r="U51" s="3">
        <v>133</v>
      </c>
      <c r="V51" s="3">
        <v>135</v>
      </c>
      <c r="W51" s="3">
        <v>136</v>
      </c>
      <c r="X51" s="3">
        <v>136</v>
      </c>
      <c r="Y51" s="3">
        <v>138</v>
      </c>
      <c r="Z51" s="3">
        <v>141</v>
      </c>
      <c r="AA51" s="3">
        <v>142</v>
      </c>
      <c r="AB51" s="3">
        <v>142</v>
      </c>
      <c r="AC51" s="3">
        <v>142</v>
      </c>
      <c r="AD51" s="3">
        <v>142</v>
      </c>
      <c r="AE51" s="3">
        <v>143</v>
      </c>
      <c r="AF51" s="3">
        <v>144</v>
      </c>
      <c r="AG51" s="4">
        <f>AF51*$AG$82</f>
        <v>145.26827495405544</v>
      </c>
      <c r="AH51" s="4">
        <f t="shared" ref="AH51:AH81" si="37">AG51*$AH$82</f>
        <v>146.63905257350501</v>
      </c>
      <c r="AI51" s="4">
        <f t="shared" si="36"/>
        <v>147.63746257962467</v>
      </c>
      <c r="AJ51" s="4">
        <f t="shared" si="35"/>
        <v>147.63746257962467</v>
      </c>
      <c r="AK51" s="4">
        <f t="shared" si="34"/>
        <v>147.63746257962467</v>
      </c>
      <c r="AL51" s="16">
        <f t="shared" si="32"/>
        <v>147.63746257962467</v>
      </c>
      <c r="AM51" s="20">
        <f>AL51-AF51</f>
        <v>3.6374625796246676</v>
      </c>
      <c r="AN51" s="17">
        <f>'Предявени брой (3)'!AF51-AF51</f>
        <v>4</v>
      </c>
      <c r="AO51" s="18">
        <f t="shared" si="33"/>
        <v>0</v>
      </c>
      <c r="AP51" s="14"/>
      <c r="AQ51" s="14"/>
      <c r="AR51" s="14"/>
      <c r="AS51" s="14"/>
      <c r="AT51" s="14"/>
      <c r="AU51" s="14"/>
      <c r="AV51" s="14"/>
      <c r="AW51" s="14"/>
      <c r="AX51" s="14"/>
    </row>
    <row r="52" spans="1:50" s="19" customFormat="1" x14ac:dyDescent="0.2">
      <c r="A52" s="2" t="s">
        <v>31</v>
      </c>
      <c r="B52" s="3">
        <v>0</v>
      </c>
      <c r="C52" s="3">
        <v>3</v>
      </c>
      <c r="D52" s="3">
        <v>6.02</v>
      </c>
      <c r="E52" s="3">
        <v>17.02</v>
      </c>
      <c r="F52" s="3">
        <v>27.35</v>
      </c>
      <c r="G52" s="3">
        <v>49.620000000000005</v>
      </c>
      <c r="H52" s="3">
        <v>68.099999999999994</v>
      </c>
      <c r="I52" s="3">
        <v>84.1</v>
      </c>
      <c r="J52" s="3">
        <v>95.84</v>
      </c>
      <c r="K52" s="3">
        <v>109.37</v>
      </c>
      <c r="L52" s="3">
        <v>115.53999999999999</v>
      </c>
      <c r="M52" s="3">
        <v>127.53999999999999</v>
      </c>
      <c r="N52" s="3">
        <v>134.94999999999999</v>
      </c>
      <c r="O52" s="3">
        <v>138.94999999999999</v>
      </c>
      <c r="P52" s="3">
        <v>150.94999999999999</v>
      </c>
      <c r="Q52" s="3">
        <v>153.94999999999999</v>
      </c>
      <c r="R52" s="3">
        <v>155.99</v>
      </c>
      <c r="S52" s="3">
        <v>155.99</v>
      </c>
      <c r="T52" s="3">
        <v>155.99</v>
      </c>
      <c r="U52" s="3">
        <v>156.99</v>
      </c>
      <c r="V52" s="3">
        <v>159.99</v>
      </c>
      <c r="W52" s="3">
        <v>161.99</v>
      </c>
      <c r="X52" s="3">
        <v>161.99</v>
      </c>
      <c r="Y52" s="3">
        <v>162.99</v>
      </c>
      <c r="Z52" s="3">
        <v>163.99</v>
      </c>
      <c r="AA52" s="3">
        <v>163.99</v>
      </c>
      <c r="AB52" s="3">
        <v>163.99</v>
      </c>
      <c r="AC52" s="3">
        <v>163.99</v>
      </c>
      <c r="AD52" s="3">
        <v>163.99</v>
      </c>
      <c r="AE52" s="3">
        <v>163.99</v>
      </c>
      <c r="AF52" s="4">
        <f>AE52*$AF$82</f>
        <v>166.32703781014345</v>
      </c>
      <c r="AG52" s="4">
        <f t="shared" ref="AG52:AG81" si="38">AF52*$AG$82</f>
        <v>167.79195736734371</v>
      </c>
      <c r="AH52" s="4">
        <f t="shared" si="37"/>
        <v>169.37527251275682</v>
      </c>
      <c r="AI52" s="4">
        <f t="shared" si="36"/>
        <v>170.52848486579771</v>
      </c>
      <c r="AJ52" s="4">
        <f t="shared" si="35"/>
        <v>170.52848486579771</v>
      </c>
      <c r="AK52" s="4">
        <f t="shared" si="34"/>
        <v>170.52848486579771</v>
      </c>
      <c r="AL52" s="16">
        <f t="shared" si="32"/>
        <v>170.52848486579771</v>
      </c>
      <c r="AM52" s="20">
        <f>AL52-AE52</f>
        <v>6.5384848657976988</v>
      </c>
      <c r="AN52" s="17">
        <f>'Предявени брой (3)'!AE52-AE52</f>
        <v>9</v>
      </c>
      <c r="AO52" s="18">
        <f t="shared" si="33"/>
        <v>0</v>
      </c>
      <c r="AP52" s="10"/>
      <c r="AQ52" s="10"/>
      <c r="AR52" s="10"/>
      <c r="AS52" s="10"/>
      <c r="AT52" s="10"/>
      <c r="AU52" s="10"/>
      <c r="AV52" s="10"/>
      <c r="AW52" s="10"/>
      <c r="AX52" s="10"/>
    </row>
    <row r="53" spans="1:50" x14ac:dyDescent="0.2">
      <c r="A53" s="2" t="s">
        <v>30</v>
      </c>
      <c r="B53" s="3">
        <v>0</v>
      </c>
      <c r="C53" s="3">
        <v>8</v>
      </c>
      <c r="D53" s="3">
        <v>11.66</v>
      </c>
      <c r="E53" s="3">
        <v>18.66</v>
      </c>
      <c r="F53" s="3">
        <v>25</v>
      </c>
      <c r="G53" s="3">
        <v>35</v>
      </c>
      <c r="H53" s="3">
        <v>45</v>
      </c>
      <c r="I53" s="3">
        <v>59</v>
      </c>
      <c r="J53" s="3">
        <v>66</v>
      </c>
      <c r="K53" s="3">
        <v>77</v>
      </c>
      <c r="L53" s="3">
        <v>93.16</v>
      </c>
      <c r="M53" s="3">
        <v>101</v>
      </c>
      <c r="N53" s="3">
        <v>110</v>
      </c>
      <c r="O53" s="3">
        <v>123</v>
      </c>
      <c r="P53" s="3">
        <v>137</v>
      </c>
      <c r="Q53" s="3">
        <v>143</v>
      </c>
      <c r="R53" s="3">
        <v>154</v>
      </c>
      <c r="S53" s="3">
        <v>158</v>
      </c>
      <c r="T53" s="3">
        <v>168</v>
      </c>
      <c r="U53" s="3">
        <v>177</v>
      </c>
      <c r="V53" s="3">
        <v>183</v>
      </c>
      <c r="W53" s="3">
        <v>186</v>
      </c>
      <c r="X53" s="3">
        <v>188</v>
      </c>
      <c r="Y53" s="3">
        <v>188</v>
      </c>
      <c r="Z53" s="3">
        <v>188</v>
      </c>
      <c r="AA53" s="3">
        <v>192</v>
      </c>
      <c r="AB53" s="3">
        <v>193</v>
      </c>
      <c r="AC53" s="3">
        <v>197</v>
      </c>
      <c r="AD53" s="3">
        <v>201</v>
      </c>
      <c r="AE53" s="4">
        <f>AD53*$AE$82</f>
        <v>202.1676674713265</v>
      </c>
      <c r="AF53" s="4">
        <f t="shared" ref="AF53:AF81" si="39">AE53*$AF$82</f>
        <v>205.04877902001238</v>
      </c>
      <c r="AG53" s="4">
        <f t="shared" si="38"/>
        <v>206.85473895605912</v>
      </c>
      <c r="AH53" s="4">
        <f t="shared" si="37"/>
        <v>208.80665754755978</v>
      </c>
      <c r="AI53" s="4">
        <f t="shared" si="36"/>
        <v>210.22834333031116</v>
      </c>
      <c r="AJ53" s="4">
        <f t="shared" si="35"/>
        <v>210.22834333031116</v>
      </c>
      <c r="AK53" s="4">
        <f t="shared" si="34"/>
        <v>210.22834333031116</v>
      </c>
      <c r="AL53" s="16">
        <f t="shared" si="32"/>
        <v>210.22834333031116</v>
      </c>
      <c r="AM53" s="20">
        <f>AL53-AD53</f>
        <v>9.2283433303111622</v>
      </c>
      <c r="AN53" s="17">
        <f>'Предявени брой (3)'!AD53-AD53</f>
        <v>9</v>
      </c>
      <c r="AO53" s="18">
        <f t="shared" si="33"/>
        <v>0.22834333031116216</v>
      </c>
    </row>
    <row r="54" spans="1:50" ht="15.75" x14ac:dyDescent="0.2">
      <c r="A54" s="1" t="s">
        <v>29</v>
      </c>
      <c r="B54" s="3">
        <v>0</v>
      </c>
      <c r="C54" s="3">
        <v>1</v>
      </c>
      <c r="D54" s="3">
        <v>7</v>
      </c>
      <c r="E54" s="3">
        <v>19</v>
      </c>
      <c r="F54" s="3">
        <v>33</v>
      </c>
      <c r="G54" s="3">
        <v>45</v>
      </c>
      <c r="H54" s="3">
        <v>70.650000000000006</v>
      </c>
      <c r="I54" s="3">
        <v>77.650000000000006</v>
      </c>
      <c r="J54" s="3">
        <v>93.65</v>
      </c>
      <c r="K54" s="3">
        <v>106.83999999999999</v>
      </c>
      <c r="L54" s="3">
        <v>113.75999999999999</v>
      </c>
      <c r="M54" s="3">
        <v>118.75999999999999</v>
      </c>
      <c r="N54" s="3">
        <v>144.76</v>
      </c>
      <c r="O54" s="3">
        <v>154.84</v>
      </c>
      <c r="P54" s="3">
        <v>161.84</v>
      </c>
      <c r="Q54" s="3">
        <v>165.84</v>
      </c>
      <c r="R54" s="3">
        <v>167.84</v>
      </c>
      <c r="S54" s="3">
        <v>170.84</v>
      </c>
      <c r="T54" s="3">
        <v>173.84</v>
      </c>
      <c r="U54" s="3">
        <v>177.84</v>
      </c>
      <c r="V54" s="3">
        <v>183.84</v>
      </c>
      <c r="W54" s="3">
        <v>184.84</v>
      </c>
      <c r="X54" s="3">
        <v>186.84</v>
      </c>
      <c r="Y54" s="3">
        <v>190.84</v>
      </c>
      <c r="Z54" s="3">
        <v>192.84</v>
      </c>
      <c r="AA54" s="3">
        <v>193.84</v>
      </c>
      <c r="AB54" s="3">
        <v>194.84</v>
      </c>
      <c r="AC54" s="3">
        <v>196.84</v>
      </c>
      <c r="AD54" s="4">
        <f>AC54*$AD$82</f>
        <v>198.90077862984705</v>
      </c>
      <c r="AE54" s="4">
        <f t="shared" ref="AE54:AE81" si="40">AD54*$AE$82</f>
        <v>200.05625111356639</v>
      </c>
      <c r="AF54" s="4">
        <f t="shared" si="39"/>
        <v>202.90727265761149</v>
      </c>
      <c r="AG54" s="4">
        <f t="shared" si="38"/>
        <v>204.69437135141251</v>
      </c>
      <c r="AH54" s="4">
        <f t="shared" si="37"/>
        <v>206.62590432490285</v>
      </c>
      <c r="AI54" s="4">
        <f t="shared" si="36"/>
        <v>208.03274218140152</v>
      </c>
      <c r="AJ54" s="4">
        <f t="shared" si="35"/>
        <v>208.03274218140152</v>
      </c>
      <c r="AK54" s="4">
        <f t="shared" si="34"/>
        <v>208.03274218140152</v>
      </c>
      <c r="AL54" s="16">
        <f t="shared" si="32"/>
        <v>208.03274218140152</v>
      </c>
      <c r="AM54" s="20">
        <f>AL54-AC54</f>
        <v>11.192742181401513</v>
      </c>
      <c r="AN54" s="17">
        <f>'Предявени брой (3)'!AC54-AC54</f>
        <v>17</v>
      </c>
      <c r="AO54" s="18">
        <f t="shared" si="33"/>
        <v>0</v>
      </c>
      <c r="AP54" s="14"/>
      <c r="AQ54" s="14"/>
      <c r="AR54" s="14"/>
      <c r="AS54" s="14"/>
      <c r="AT54" s="14"/>
      <c r="AU54" s="14"/>
      <c r="AV54" s="14"/>
      <c r="AW54" s="14"/>
      <c r="AX54" s="14"/>
    </row>
    <row r="55" spans="1:50" x14ac:dyDescent="0.2">
      <c r="A55" s="1" t="s">
        <v>28</v>
      </c>
      <c r="B55" s="3">
        <v>0</v>
      </c>
      <c r="C55" s="3">
        <v>1</v>
      </c>
      <c r="D55" s="3">
        <v>4</v>
      </c>
      <c r="E55" s="3">
        <v>17</v>
      </c>
      <c r="F55" s="3">
        <v>36</v>
      </c>
      <c r="G55" s="3">
        <v>50</v>
      </c>
      <c r="H55" s="3">
        <v>61</v>
      </c>
      <c r="I55" s="3">
        <v>72</v>
      </c>
      <c r="J55" s="3">
        <v>83.4</v>
      </c>
      <c r="K55" s="3">
        <v>87</v>
      </c>
      <c r="L55" s="3">
        <v>93</v>
      </c>
      <c r="M55" s="3">
        <v>105</v>
      </c>
      <c r="N55" s="3">
        <v>113</v>
      </c>
      <c r="O55" s="3">
        <v>122</v>
      </c>
      <c r="P55" s="3">
        <v>136</v>
      </c>
      <c r="Q55" s="3">
        <v>147</v>
      </c>
      <c r="R55" s="3">
        <v>154</v>
      </c>
      <c r="S55" s="3">
        <v>154</v>
      </c>
      <c r="T55" s="3">
        <v>165</v>
      </c>
      <c r="U55" s="3">
        <v>170</v>
      </c>
      <c r="V55" s="3">
        <v>173</v>
      </c>
      <c r="W55" s="3">
        <v>175</v>
      </c>
      <c r="X55" s="3">
        <v>176</v>
      </c>
      <c r="Y55" s="3">
        <v>179</v>
      </c>
      <c r="Z55" s="3">
        <v>179</v>
      </c>
      <c r="AA55" s="3">
        <v>181</v>
      </c>
      <c r="AB55" s="3">
        <v>182</v>
      </c>
      <c r="AC55" s="4">
        <f>AB55*$AC$82</f>
        <v>183.32253532673025</v>
      </c>
      <c r="AD55" s="4">
        <f t="shared" ref="AD55:AD81" si="41">AC55*$AD$82</f>
        <v>185.24179545257209</v>
      </c>
      <c r="AE55" s="4">
        <f t="shared" si="40"/>
        <v>186.31791892958745</v>
      </c>
      <c r="AF55" s="4">
        <f t="shared" si="39"/>
        <v>188.9731541344517</v>
      </c>
      <c r="AG55" s="4">
        <f t="shared" si="38"/>
        <v>190.63752856762937</v>
      </c>
      <c r="AH55" s="4">
        <f t="shared" si="37"/>
        <v>192.43641863960369</v>
      </c>
      <c r="AI55" s="4">
        <f t="shared" si="36"/>
        <v>193.74664563943583</v>
      </c>
      <c r="AJ55" s="4">
        <f t="shared" si="35"/>
        <v>193.74664563943583</v>
      </c>
      <c r="AK55" s="4">
        <f t="shared" si="34"/>
        <v>193.74664563943583</v>
      </c>
      <c r="AL55" s="16">
        <f t="shared" si="32"/>
        <v>193.74664563943583</v>
      </c>
      <c r="AM55" s="20">
        <f>AL55-AB55</f>
        <v>11.746645639435826</v>
      </c>
      <c r="AN55" s="17">
        <f>'Предявени брой (3)'!AB55-AB55</f>
        <v>6</v>
      </c>
      <c r="AO55" s="18">
        <f t="shared" si="33"/>
        <v>5.7466456394358261</v>
      </c>
    </row>
    <row r="56" spans="1:50" x14ac:dyDescent="0.2">
      <c r="A56" s="1" t="s">
        <v>27</v>
      </c>
      <c r="B56" s="3">
        <v>0</v>
      </c>
      <c r="C56" s="3">
        <v>4</v>
      </c>
      <c r="D56" s="3">
        <v>7</v>
      </c>
      <c r="E56" s="3">
        <v>11</v>
      </c>
      <c r="F56" s="3">
        <v>25</v>
      </c>
      <c r="G56" s="3">
        <v>36</v>
      </c>
      <c r="H56" s="3">
        <v>51</v>
      </c>
      <c r="I56" s="3">
        <v>65.16</v>
      </c>
      <c r="J56" s="3">
        <v>72</v>
      </c>
      <c r="K56" s="3">
        <v>81</v>
      </c>
      <c r="L56" s="3">
        <v>100</v>
      </c>
      <c r="M56" s="3">
        <v>108</v>
      </c>
      <c r="N56" s="3">
        <v>120</v>
      </c>
      <c r="O56" s="3">
        <v>127</v>
      </c>
      <c r="P56" s="3">
        <v>133</v>
      </c>
      <c r="Q56" s="3">
        <v>138</v>
      </c>
      <c r="R56" s="3">
        <v>140</v>
      </c>
      <c r="S56" s="3">
        <v>145</v>
      </c>
      <c r="T56" s="3">
        <v>149</v>
      </c>
      <c r="U56" s="3">
        <v>150</v>
      </c>
      <c r="V56" s="3">
        <v>151</v>
      </c>
      <c r="W56" s="3">
        <v>154</v>
      </c>
      <c r="X56" s="3">
        <v>155</v>
      </c>
      <c r="Y56" s="3">
        <v>156</v>
      </c>
      <c r="Z56" s="3">
        <v>156</v>
      </c>
      <c r="AA56" s="3">
        <v>156</v>
      </c>
      <c r="AB56" s="4">
        <f>AA56*$AB$82</f>
        <v>156.33015168615205</v>
      </c>
      <c r="AC56" s="4">
        <f t="shared" ref="AC56:AC81" si="42">AB56*$AC$82</f>
        <v>157.46615250064676</v>
      </c>
      <c r="AD56" s="4">
        <f t="shared" si="41"/>
        <v>159.11471418525136</v>
      </c>
      <c r="AE56" s="4">
        <f t="shared" si="40"/>
        <v>160.03905784676147</v>
      </c>
      <c r="AF56" s="4">
        <f t="shared" si="39"/>
        <v>162.31979038708477</v>
      </c>
      <c r="AG56" s="4">
        <f t="shared" si="38"/>
        <v>163.74941625302554</v>
      </c>
      <c r="AH56" s="4">
        <f t="shared" si="37"/>
        <v>165.29458525202807</v>
      </c>
      <c r="AI56" s="4">
        <f t="shared" si="36"/>
        <v>166.42001374448438</v>
      </c>
      <c r="AJ56" s="4">
        <f t="shared" si="35"/>
        <v>166.42001374448438</v>
      </c>
      <c r="AK56" s="4">
        <f t="shared" si="34"/>
        <v>166.42001374448438</v>
      </c>
      <c r="AL56" s="16">
        <f t="shared" si="32"/>
        <v>166.42001374448438</v>
      </c>
      <c r="AM56" s="20">
        <f>AL56-AA56</f>
        <v>10.420013744484379</v>
      </c>
      <c r="AN56" s="17">
        <f>'Предявени брой (3)'!AA56-AA56</f>
        <v>16</v>
      </c>
      <c r="AO56" s="18">
        <f t="shared" si="33"/>
        <v>0</v>
      </c>
    </row>
    <row r="57" spans="1:50" ht="15.75" x14ac:dyDescent="0.2">
      <c r="A57" s="1" t="s">
        <v>26</v>
      </c>
      <c r="B57" s="3">
        <v>0</v>
      </c>
      <c r="C57" s="3">
        <v>1</v>
      </c>
      <c r="D57" s="3">
        <v>7</v>
      </c>
      <c r="E57" s="3">
        <v>19</v>
      </c>
      <c r="F57" s="3">
        <v>31</v>
      </c>
      <c r="G57" s="3">
        <v>48</v>
      </c>
      <c r="H57" s="3">
        <v>71.08</v>
      </c>
      <c r="I57" s="3">
        <v>73</v>
      </c>
      <c r="J57" s="3">
        <v>84</v>
      </c>
      <c r="K57" s="3">
        <v>109</v>
      </c>
      <c r="L57" s="3">
        <v>122</v>
      </c>
      <c r="M57" s="3">
        <v>143</v>
      </c>
      <c r="N57" s="3">
        <v>156</v>
      </c>
      <c r="O57" s="3">
        <v>166</v>
      </c>
      <c r="P57" s="3">
        <v>176</v>
      </c>
      <c r="Q57" s="3">
        <v>180</v>
      </c>
      <c r="R57" s="3">
        <v>194</v>
      </c>
      <c r="S57" s="3">
        <v>203</v>
      </c>
      <c r="T57" s="3">
        <v>209</v>
      </c>
      <c r="U57" s="3">
        <v>210</v>
      </c>
      <c r="V57" s="3">
        <v>216</v>
      </c>
      <c r="W57" s="3">
        <v>222</v>
      </c>
      <c r="X57" s="3">
        <v>225</v>
      </c>
      <c r="Y57" s="3">
        <v>231</v>
      </c>
      <c r="Z57" s="3">
        <v>233</v>
      </c>
      <c r="AA57" s="4">
        <f>Z57*$AA$82</f>
        <v>235.09165549305328</v>
      </c>
      <c r="AB57" s="4">
        <f t="shared" ref="AB57:AB81" si="43">AA57*$AB$82</f>
        <v>235.58919335498473</v>
      </c>
      <c r="AC57" s="4">
        <f t="shared" si="42"/>
        <v>237.3011440737092</v>
      </c>
      <c r="AD57" s="4">
        <f t="shared" si="41"/>
        <v>239.78552289176119</v>
      </c>
      <c r="AE57" s="4">
        <f t="shared" si="40"/>
        <v>241.17850674835685</v>
      </c>
      <c r="AF57" s="4">
        <f t="shared" si="39"/>
        <v>244.6155656499048</v>
      </c>
      <c r="AG57" s="4">
        <f t="shared" si="38"/>
        <v>246.77000867272341</v>
      </c>
      <c r="AH57" s="4">
        <f t="shared" si="37"/>
        <v>249.09857494190319</v>
      </c>
      <c r="AI57" s="4">
        <f t="shared" si="36"/>
        <v>250.79459319466349</v>
      </c>
      <c r="AJ57" s="4">
        <f t="shared" si="35"/>
        <v>250.79459319466349</v>
      </c>
      <c r="AK57" s="4">
        <f t="shared" si="34"/>
        <v>250.79459319466349</v>
      </c>
      <c r="AL57" s="16">
        <f t="shared" si="32"/>
        <v>250.79459319466349</v>
      </c>
      <c r="AM57" s="20">
        <f>AL57-Z57</f>
        <v>17.794593194663491</v>
      </c>
      <c r="AN57" s="17">
        <f>'Предявени брой (3)'!Z57-Z57</f>
        <v>15</v>
      </c>
      <c r="AO57" s="18">
        <f t="shared" si="33"/>
        <v>2.7945931946634914</v>
      </c>
      <c r="AP57" s="14"/>
      <c r="AQ57" s="14"/>
      <c r="AR57" s="14"/>
      <c r="AS57" s="14"/>
      <c r="AT57" s="14"/>
      <c r="AU57" s="14"/>
      <c r="AV57" s="14"/>
      <c r="AW57" s="14"/>
      <c r="AX57" s="14"/>
    </row>
    <row r="58" spans="1:50" x14ac:dyDescent="0.2">
      <c r="A58" s="2" t="s">
        <v>16</v>
      </c>
      <c r="B58" s="3">
        <v>3</v>
      </c>
      <c r="C58" s="3">
        <v>5</v>
      </c>
      <c r="D58" s="3">
        <v>16</v>
      </c>
      <c r="E58" s="3">
        <v>28</v>
      </c>
      <c r="F58" s="3">
        <v>39</v>
      </c>
      <c r="G58" s="3">
        <v>58.08</v>
      </c>
      <c r="H58" s="3">
        <v>75</v>
      </c>
      <c r="I58" s="3">
        <v>111</v>
      </c>
      <c r="J58" s="3">
        <v>139</v>
      </c>
      <c r="K58" s="3">
        <v>148</v>
      </c>
      <c r="L58" s="3">
        <v>154</v>
      </c>
      <c r="M58" s="3">
        <v>166</v>
      </c>
      <c r="N58" s="3">
        <v>178</v>
      </c>
      <c r="O58" s="3">
        <v>184</v>
      </c>
      <c r="P58" s="3">
        <v>190</v>
      </c>
      <c r="Q58" s="3">
        <v>203</v>
      </c>
      <c r="R58" s="3">
        <v>206</v>
      </c>
      <c r="S58" s="3">
        <v>207</v>
      </c>
      <c r="T58" s="3">
        <v>211</v>
      </c>
      <c r="U58" s="3">
        <v>211</v>
      </c>
      <c r="V58" s="3">
        <v>212</v>
      </c>
      <c r="W58" s="3">
        <v>212</v>
      </c>
      <c r="X58" s="3">
        <v>216</v>
      </c>
      <c r="Y58" s="3">
        <v>219</v>
      </c>
      <c r="Z58" s="4">
        <f>Y58*$Z$82</f>
        <v>221.09683840307983</v>
      </c>
      <c r="AA58" s="4">
        <f t="shared" ref="AA58:AA81" si="44">Z58*$AA$82</f>
        <v>223.08163847407775</v>
      </c>
      <c r="AB58" s="4">
        <f t="shared" si="43"/>
        <v>223.5537588528712</v>
      </c>
      <c r="AC58" s="4">
        <f t="shared" si="42"/>
        <v>225.17825194905944</v>
      </c>
      <c r="AD58" s="4">
        <f t="shared" si="41"/>
        <v>227.53571247295162</v>
      </c>
      <c r="AE58" s="4">
        <f t="shared" si="40"/>
        <v>228.85753361732856</v>
      </c>
      <c r="AF58" s="4">
        <f t="shared" si="39"/>
        <v>232.11900510461359</v>
      </c>
      <c r="AG58" s="4">
        <f t="shared" si="38"/>
        <v>234.16338510832506</v>
      </c>
      <c r="AH58" s="4">
        <f t="shared" si="37"/>
        <v>236.37299300586886</v>
      </c>
      <c r="AI58" s="4">
        <f t="shared" si="36"/>
        <v>237.98236757050068</v>
      </c>
      <c r="AJ58" s="4">
        <f t="shared" si="35"/>
        <v>237.98236757050068</v>
      </c>
      <c r="AK58" s="4">
        <f t="shared" si="34"/>
        <v>237.98236757050068</v>
      </c>
      <c r="AL58" s="16">
        <f t="shared" si="32"/>
        <v>237.98236757050068</v>
      </c>
      <c r="AM58" s="20">
        <f>AL58-Y58</f>
        <v>18.982367570500685</v>
      </c>
      <c r="AN58" s="17">
        <f>'Предявени брой (3)'!Y58-Y58</f>
        <v>27</v>
      </c>
      <c r="AO58" s="18">
        <f t="shared" si="33"/>
        <v>0</v>
      </c>
    </row>
    <row r="59" spans="1:50" x14ac:dyDescent="0.2">
      <c r="A59" s="2" t="s">
        <v>15</v>
      </c>
      <c r="B59" s="3">
        <v>0</v>
      </c>
      <c r="C59" s="3">
        <v>1</v>
      </c>
      <c r="D59" s="3">
        <v>6</v>
      </c>
      <c r="E59" s="3">
        <v>11</v>
      </c>
      <c r="F59" s="3">
        <v>20</v>
      </c>
      <c r="G59" s="3">
        <v>27</v>
      </c>
      <c r="H59" s="3">
        <v>44</v>
      </c>
      <c r="I59" s="3">
        <v>65</v>
      </c>
      <c r="J59" s="3">
        <v>73</v>
      </c>
      <c r="K59" s="3">
        <v>86</v>
      </c>
      <c r="L59" s="3">
        <v>94</v>
      </c>
      <c r="M59" s="3">
        <v>100</v>
      </c>
      <c r="N59" s="3">
        <v>112</v>
      </c>
      <c r="O59" s="3">
        <v>120</v>
      </c>
      <c r="P59" s="3">
        <v>128</v>
      </c>
      <c r="Q59" s="3">
        <v>138</v>
      </c>
      <c r="R59" s="3">
        <v>143</v>
      </c>
      <c r="S59" s="3">
        <v>145</v>
      </c>
      <c r="T59" s="3">
        <v>148</v>
      </c>
      <c r="U59" s="3">
        <v>153</v>
      </c>
      <c r="V59" s="3">
        <v>160</v>
      </c>
      <c r="W59" s="3">
        <v>162</v>
      </c>
      <c r="X59" s="3">
        <v>162</v>
      </c>
      <c r="Y59" s="4">
        <f>X59*$Y$82</f>
        <v>164.05632790547841</v>
      </c>
      <c r="Z59" s="4">
        <f t="shared" ref="Z59:Z81" si="45">Y59*$Z$82</f>
        <v>165.627102374065</v>
      </c>
      <c r="AA59" s="4">
        <f t="shared" si="44"/>
        <v>167.11394717440496</v>
      </c>
      <c r="AB59" s="4">
        <f t="shared" si="43"/>
        <v>167.46761994004055</v>
      </c>
      <c r="AC59" s="4">
        <f t="shared" si="42"/>
        <v>168.68455314583252</v>
      </c>
      <c r="AD59" s="4">
        <f t="shared" si="41"/>
        <v>170.45056372451688</v>
      </c>
      <c r="AE59" s="4">
        <f t="shared" si="40"/>
        <v>171.44076063362326</v>
      </c>
      <c r="AF59" s="4">
        <f t="shared" si="39"/>
        <v>173.88397997504975</v>
      </c>
      <c r="AG59" s="4">
        <f t="shared" si="38"/>
        <v>175.4154570355625</v>
      </c>
      <c r="AH59" s="4">
        <f t="shared" si="37"/>
        <v>177.07070889758066</v>
      </c>
      <c r="AI59" s="4">
        <f t="shared" si="36"/>
        <v>178.27631657474038</v>
      </c>
      <c r="AJ59" s="4">
        <f t="shared" si="35"/>
        <v>178.27631657474038</v>
      </c>
      <c r="AK59" s="4">
        <f t="shared" si="34"/>
        <v>178.27631657474038</v>
      </c>
      <c r="AL59" s="16">
        <f t="shared" si="32"/>
        <v>178.27631657474038</v>
      </c>
      <c r="AM59" s="20">
        <f>AL59-X59</f>
        <v>16.276316574740378</v>
      </c>
      <c r="AN59" s="17">
        <f>'Предявени брой (3)'!X59-X59</f>
        <v>16</v>
      </c>
      <c r="AO59" s="18">
        <f t="shared" si="33"/>
        <v>0.27631657474037752</v>
      </c>
    </row>
    <row r="60" spans="1:50" ht="15.75" x14ac:dyDescent="0.2">
      <c r="A60" s="2" t="s">
        <v>14</v>
      </c>
      <c r="B60" s="3">
        <v>0</v>
      </c>
      <c r="C60" s="3">
        <v>0</v>
      </c>
      <c r="D60" s="3">
        <v>3</v>
      </c>
      <c r="E60" s="3">
        <v>11</v>
      </c>
      <c r="F60" s="3">
        <v>23</v>
      </c>
      <c r="G60" s="3">
        <v>32</v>
      </c>
      <c r="H60" s="3">
        <v>40</v>
      </c>
      <c r="I60" s="3">
        <v>55</v>
      </c>
      <c r="J60" s="3">
        <v>63</v>
      </c>
      <c r="K60" s="3">
        <v>79</v>
      </c>
      <c r="L60" s="3">
        <v>101</v>
      </c>
      <c r="M60" s="3">
        <v>116</v>
      </c>
      <c r="N60" s="3">
        <v>131</v>
      </c>
      <c r="O60" s="3">
        <v>150</v>
      </c>
      <c r="P60" s="3">
        <v>156</v>
      </c>
      <c r="Q60" s="3">
        <v>166</v>
      </c>
      <c r="R60" s="3">
        <v>175</v>
      </c>
      <c r="S60" s="3">
        <v>187</v>
      </c>
      <c r="T60" s="3">
        <v>190</v>
      </c>
      <c r="U60" s="3">
        <v>191</v>
      </c>
      <c r="V60" s="3">
        <v>193</v>
      </c>
      <c r="W60" s="3">
        <v>194</v>
      </c>
      <c r="X60" s="4">
        <f>W60*$X$82</f>
        <v>195.19044795700478</v>
      </c>
      <c r="Y60" s="4">
        <f t="shared" ref="Y60:Y81" si="46">X60*$Y$82</f>
        <v>197.66807490155304</v>
      </c>
      <c r="Z60" s="4">
        <f t="shared" si="45"/>
        <v>199.56066855687922</v>
      </c>
      <c r="AA60" s="4">
        <f t="shared" si="44"/>
        <v>201.35213709157614</v>
      </c>
      <c r="AB60" s="4">
        <f t="shared" si="43"/>
        <v>201.77827008882679</v>
      </c>
      <c r="AC60" s="4">
        <f t="shared" si="42"/>
        <v>203.24452772816193</v>
      </c>
      <c r="AD60" s="4">
        <f t="shared" si="41"/>
        <v>205.37235733279286</v>
      </c>
      <c r="AE60" s="4">
        <f t="shared" si="40"/>
        <v>206.56542509979357</v>
      </c>
      <c r="AF60" s="4">
        <f t="shared" si="39"/>
        <v>209.50920953010379</v>
      </c>
      <c r="AG60" s="4">
        <f t="shared" si="38"/>
        <v>211.35445455156898</v>
      </c>
      <c r="AH60" s="4">
        <f t="shared" si="37"/>
        <v>213.34883327026645</v>
      </c>
      <c r="AI60" s="4">
        <f t="shared" si="36"/>
        <v>214.80144501449612</v>
      </c>
      <c r="AJ60" s="4">
        <f t="shared" si="35"/>
        <v>214.80144501449612</v>
      </c>
      <c r="AK60" s="4">
        <f t="shared" si="34"/>
        <v>214.80144501449612</v>
      </c>
      <c r="AL60" s="16">
        <f t="shared" si="32"/>
        <v>214.80144501449612</v>
      </c>
      <c r="AM60" s="20">
        <f>AL60-W60</f>
        <v>20.801445014496124</v>
      </c>
      <c r="AN60" s="17">
        <f>'Предявени брой (3)'!W60-W60</f>
        <v>24</v>
      </c>
      <c r="AO60" s="18">
        <f t="shared" si="33"/>
        <v>0</v>
      </c>
      <c r="AP60" s="14"/>
      <c r="AQ60" s="14"/>
      <c r="AR60" s="14"/>
      <c r="AS60" s="14"/>
      <c r="AT60" s="14"/>
      <c r="AU60" s="14"/>
      <c r="AV60" s="14"/>
      <c r="AW60" s="14"/>
      <c r="AX60" s="14"/>
    </row>
    <row r="61" spans="1:50" x14ac:dyDescent="0.2">
      <c r="A61" s="2" t="s">
        <v>13</v>
      </c>
      <c r="B61" s="3">
        <v>1</v>
      </c>
      <c r="C61" s="3">
        <v>1</v>
      </c>
      <c r="D61" s="3">
        <v>6</v>
      </c>
      <c r="E61" s="3">
        <v>13</v>
      </c>
      <c r="F61" s="3">
        <v>21</v>
      </c>
      <c r="G61" s="3">
        <v>38</v>
      </c>
      <c r="H61" s="3">
        <v>45</v>
      </c>
      <c r="I61" s="3">
        <v>70</v>
      </c>
      <c r="J61" s="3">
        <v>89</v>
      </c>
      <c r="K61" s="3">
        <v>102</v>
      </c>
      <c r="L61" s="3">
        <v>120</v>
      </c>
      <c r="M61" s="3">
        <v>131</v>
      </c>
      <c r="N61" s="3">
        <v>147</v>
      </c>
      <c r="O61" s="3">
        <v>159</v>
      </c>
      <c r="P61" s="3">
        <v>162</v>
      </c>
      <c r="Q61" s="3">
        <v>166</v>
      </c>
      <c r="R61" s="3">
        <v>179</v>
      </c>
      <c r="S61" s="3">
        <v>186</v>
      </c>
      <c r="T61" s="3">
        <v>194</v>
      </c>
      <c r="U61" s="3">
        <v>196</v>
      </c>
      <c r="V61" s="3">
        <v>202</v>
      </c>
      <c r="W61" s="4">
        <f>V61*$W$82</f>
        <v>204.38631714280169</v>
      </c>
      <c r="X61" s="4">
        <f t="shared" ref="X61:X81" si="47">W61*$X$82</f>
        <v>205.64049896590672</v>
      </c>
      <c r="Y61" s="4">
        <f t="shared" si="46"/>
        <v>208.25077240121595</v>
      </c>
      <c r="Z61" s="4">
        <f t="shared" si="45"/>
        <v>210.24469120049406</v>
      </c>
      <c r="AA61" s="4">
        <f t="shared" si="44"/>
        <v>212.1320708710297</v>
      </c>
      <c r="AB61" s="4">
        <f t="shared" si="43"/>
        <v>212.58101805618992</v>
      </c>
      <c r="AC61" s="4">
        <f t="shared" si="42"/>
        <v>214.12577578240746</v>
      </c>
      <c r="AD61" s="4">
        <f t="shared" si="41"/>
        <v>216.36752452672673</v>
      </c>
      <c r="AE61" s="4">
        <f t="shared" si="40"/>
        <v>217.62446641847447</v>
      </c>
      <c r="AF61" s="4">
        <f t="shared" si="39"/>
        <v>220.72585434720347</v>
      </c>
      <c r="AG61" s="4">
        <f t="shared" si="38"/>
        <v>222.66988957484963</v>
      </c>
      <c r="AH61" s="4">
        <f t="shared" si="37"/>
        <v>224.77104277744016</v>
      </c>
      <c r="AI61" s="4">
        <f t="shared" si="36"/>
        <v>226.30142403847873</v>
      </c>
      <c r="AJ61" s="4">
        <f t="shared" si="35"/>
        <v>226.30142403847873</v>
      </c>
      <c r="AK61" s="4">
        <f t="shared" si="34"/>
        <v>226.30142403847873</v>
      </c>
      <c r="AL61" s="16">
        <f t="shared" si="32"/>
        <v>226.30142403847873</v>
      </c>
      <c r="AM61" s="20">
        <f>AL61-V61</f>
        <v>24.301424038478729</v>
      </c>
      <c r="AN61" s="17">
        <f>'Предявени брой (3)'!V61-V61</f>
        <v>45</v>
      </c>
      <c r="AO61" s="18">
        <f t="shared" si="33"/>
        <v>0</v>
      </c>
    </row>
    <row r="62" spans="1:50" x14ac:dyDescent="0.2">
      <c r="A62" s="1" t="s">
        <v>12</v>
      </c>
      <c r="B62" s="3">
        <v>0</v>
      </c>
      <c r="C62" s="3">
        <v>2</v>
      </c>
      <c r="D62" s="3">
        <v>5</v>
      </c>
      <c r="E62" s="3">
        <v>17</v>
      </c>
      <c r="F62" s="3">
        <v>34</v>
      </c>
      <c r="G62" s="3">
        <v>56</v>
      </c>
      <c r="H62" s="3">
        <v>83</v>
      </c>
      <c r="I62" s="3">
        <v>122</v>
      </c>
      <c r="J62" s="3">
        <v>136</v>
      </c>
      <c r="K62" s="3">
        <v>155</v>
      </c>
      <c r="L62" s="3">
        <v>163</v>
      </c>
      <c r="M62" s="3">
        <v>170</v>
      </c>
      <c r="N62" s="3">
        <v>173</v>
      </c>
      <c r="O62" s="3">
        <v>174</v>
      </c>
      <c r="P62" s="3">
        <v>176</v>
      </c>
      <c r="Q62" s="3">
        <v>181</v>
      </c>
      <c r="R62" s="3">
        <v>183</v>
      </c>
      <c r="S62" s="3">
        <v>183</v>
      </c>
      <c r="T62" s="3">
        <v>184</v>
      </c>
      <c r="U62" s="3">
        <v>188</v>
      </c>
      <c r="V62" s="4">
        <f>U62*$V$82</f>
        <v>192.0927813599296</v>
      </c>
      <c r="W62" s="4">
        <f t="shared" ref="W62:W81" si="48">V62*$W$82</f>
        <v>194.36206005877938</v>
      </c>
      <c r="X62" s="4">
        <f t="shared" si="47"/>
        <v>195.55472973566708</v>
      </c>
      <c r="Y62" s="4">
        <f t="shared" si="46"/>
        <v>198.03698064803584</v>
      </c>
      <c r="Z62" s="4">
        <f t="shared" si="45"/>
        <v>199.93310643001197</v>
      </c>
      <c r="AA62" s="4">
        <f t="shared" si="44"/>
        <v>201.72791836266236</v>
      </c>
      <c r="AB62" s="4">
        <f t="shared" si="43"/>
        <v>202.15484664722246</v>
      </c>
      <c r="AC62" s="4">
        <f t="shared" si="42"/>
        <v>203.62384074700645</v>
      </c>
      <c r="AD62" s="4">
        <f t="shared" si="41"/>
        <v>205.75564149654318</v>
      </c>
      <c r="AE62" s="4">
        <f t="shared" si="40"/>
        <v>206.95093587274931</v>
      </c>
      <c r="AF62" s="4">
        <f t="shared" si="39"/>
        <v>209.90021425545061</v>
      </c>
      <c r="AG62" s="4">
        <f t="shared" si="38"/>
        <v>211.74890303733298</v>
      </c>
      <c r="AH62" s="4">
        <f t="shared" si="37"/>
        <v>213.74700384302076</v>
      </c>
      <c r="AI62" s="4">
        <f t="shared" si="36"/>
        <v>215.20232658051592</v>
      </c>
      <c r="AJ62" s="4">
        <f t="shared" si="35"/>
        <v>215.20232658051592</v>
      </c>
      <c r="AK62" s="4">
        <f t="shared" si="34"/>
        <v>215.20232658051592</v>
      </c>
      <c r="AL62" s="16">
        <f t="shared" si="32"/>
        <v>215.20232658051592</v>
      </c>
      <c r="AM62" s="20">
        <f>AL62-U62</f>
        <v>27.202326580515916</v>
      </c>
      <c r="AN62" s="17">
        <f>'Предявени брой (3)'!U62-U62</f>
        <v>25</v>
      </c>
      <c r="AO62" s="18">
        <f t="shared" si="33"/>
        <v>2.2023265805159156</v>
      </c>
    </row>
    <row r="63" spans="1:50" ht="15.75" x14ac:dyDescent="0.2">
      <c r="A63" s="1" t="s">
        <v>11</v>
      </c>
      <c r="B63" s="3">
        <v>0</v>
      </c>
      <c r="C63" s="3">
        <v>0</v>
      </c>
      <c r="D63" s="3">
        <v>4</v>
      </c>
      <c r="E63" s="3">
        <v>11</v>
      </c>
      <c r="F63" s="3">
        <v>19</v>
      </c>
      <c r="G63" s="3">
        <v>40</v>
      </c>
      <c r="H63" s="3">
        <v>69</v>
      </c>
      <c r="I63" s="3">
        <v>85</v>
      </c>
      <c r="J63" s="3">
        <v>96</v>
      </c>
      <c r="K63" s="3">
        <v>107</v>
      </c>
      <c r="L63" s="3">
        <v>115</v>
      </c>
      <c r="M63" s="3">
        <v>121</v>
      </c>
      <c r="N63" s="3">
        <v>122</v>
      </c>
      <c r="O63" s="3">
        <v>127</v>
      </c>
      <c r="P63" s="3">
        <v>135</v>
      </c>
      <c r="Q63" s="3">
        <v>141</v>
      </c>
      <c r="R63" s="3">
        <v>143</v>
      </c>
      <c r="S63" s="3">
        <v>149</v>
      </c>
      <c r="T63" s="3">
        <v>154</v>
      </c>
      <c r="U63" s="4">
        <f>T63*$U$82</f>
        <v>156.32472602771139</v>
      </c>
      <c r="V63" s="4">
        <f t="shared" ref="V63:V81" si="49">U63*$V$82</f>
        <v>159.72793307442586</v>
      </c>
      <c r="W63" s="4">
        <f t="shared" si="48"/>
        <v>161.61487121739509</v>
      </c>
      <c r="X63" s="4">
        <f t="shared" si="47"/>
        <v>162.60659334761331</v>
      </c>
      <c r="Y63" s="4">
        <f t="shared" si="46"/>
        <v>164.67062097425205</v>
      </c>
      <c r="Z63" s="4">
        <f t="shared" si="45"/>
        <v>166.24727705606855</v>
      </c>
      <c r="AA63" s="4">
        <f t="shared" si="44"/>
        <v>167.73968920310492</v>
      </c>
      <c r="AB63" s="4">
        <f t="shared" si="43"/>
        <v>168.09468626223969</v>
      </c>
      <c r="AC63" s="4">
        <f t="shared" si="42"/>
        <v>169.31617615684107</v>
      </c>
      <c r="AD63" s="4">
        <f t="shared" si="41"/>
        <v>171.08879939150594</v>
      </c>
      <c r="AE63" s="4">
        <f t="shared" si="40"/>
        <v>172.08270399726598</v>
      </c>
      <c r="AF63" s="4">
        <f t="shared" si="39"/>
        <v>174.53507173745339</v>
      </c>
      <c r="AG63" s="4">
        <f t="shared" si="38"/>
        <v>176.07228326584843</v>
      </c>
      <c r="AH63" s="4">
        <f t="shared" si="37"/>
        <v>177.73373305853403</v>
      </c>
      <c r="AI63" s="4">
        <f t="shared" si="36"/>
        <v>178.94385501715544</v>
      </c>
      <c r="AJ63" s="4">
        <f t="shared" si="35"/>
        <v>178.94385501715544</v>
      </c>
      <c r="AK63" s="4">
        <f t="shared" si="34"/>
        <v>178.94385501715544</v>
      </c>
      <c r="AL63" s="16">
        <f t="shared" si="32"/>
        <v>178.94385501715544</v>
      </c>
      <c r="AM63" s="20">
        <f>AL63-T63</f>
        <v>24.943855017155443</v>
      </c>
      <c r="AN63" s="17">
        <f>'Предявени брой (3)'!T63-T63</f>
        <v>25</v>
      </c>
      <c r="AO63" s="18">
        <f t="shared" si="33"/>
        <v>0</v>
      </c>
      <c r="AP63" s="14"/>
      <c r="AQ63" s="14"/>
      <c r="AR63" s="14"/>
      <c r="AS63" s="14"/>
      <c r="AT63" s="14"/>
      <c r="AU63" s="14"/>
      <c r="AV63" s="14"/>
      <c r="AW63" s="14"/>
      <c r="AX63" s="14"/>
    </row>
    <row r="64" spans="1:50" x14ac:dyDescent="0.2">
      <c r="A64" s="1" t="s">
        <v>10</v>
      </c>
      <c r="B64" s="3">
        <v>0</v>
      </c>
      <c r="C64" s="3">
        <v>0</v>
      </c>
      <c r="D64" s="3">
        <v>4</v>
      </c>
      <c r="E64" s="3">
        <v>10</v>
      </c>
      <c r="F64" s="3">
        <v>13</v>
      </c>
      <c r="G64" s="3">
        <v>33</v>
      </c>
      <c r="H64" s="3">
        <v>50</v>
      </c>
      <c r="I64" s="3">
        <v>70</v>
      </c>
      <c r="J64" s="3">
        <v>89</v>
      </c>
      <c r="K64" s="3">
        <v>106</v>
      </c>
      <c r="L64" s="3">
        <v>111</v>
      </c>
      <c r="M64" s="3">
        <v>116</v>
      </c>
      <c r="N64" s="3">
        <v>120</v>
      </c>
      <c r="O64" s="3">
        <v>124</v>
      </c>
      <c r="P64" s="3">
        <v>131</v>
      </c>
      <c r="Q64" s="3">
        <v>132</v>
      </c>
      <c r="R64" s="3">
        <v>140</v>
      </c>
      <c r="S64" s="3">
        <v>143</v>
      </c>
      <c r="T64" s="4">
        <f>S64*$T$82</f>
        <v>147.17063354610045</v>
      </c>
      <c r="U64" s="4">
        <f t="shared" ref="U64:U81" si="50">T64*$U$82</f>
        <v>149.39226602869394</v>
      </c>
      <c r="V64" s="4">
        <f t="shared" si="49"/>
        <v>152.64455263358693</v>
      </c>
      <c r="W64" s="4">
        <f t="shared" si="48"/>
        <v>154.44781160737318</v>
      </c>
      <c r="X64" s="4">
        <f t="shared" si="47"/>
        <v>155.39555429702193</v>
      </c>
      <c r="Y64" s="4">
        <f t="shared" si="46"/>
        <v>157.36804944941855</v>
      </c>
      <c r="Z64" s="4">
        <f t="shared" si="45"/>
        <v>158.8747862964656</v>
      </c>
      <c r="AA64" s="4">
        <f t="shared" si="44"/>
        <v>160.30101513536977</v>
      </c>
      <c r="AB64" s="4">
        <f t="shared" si="43"/>
        <v>160.64026930484943</v>
      </c>
      <c r="AC64" s="4">
        <f t="shared" si="42"/>
        <v>161.8075903545809</v>
      </c>
      <c r="AD64" s="4">
        <f t="shared" si="41"/>
        <v>163.5016038901924</v>
      </c>
      <c r="AE64" s="4">
        <f t="shared" si="40"/>
        <v>164.45143227015404</v>
      </c>
      <c r="AF64" s="4">
        <f t="shared" si="39"/>
        <v>166.79504599750081</v>
      </c>
      <c r="AG64" s="4">
        <f t="shared" si="38"/>
        <v>168.26408752041164</v>
      </c>
      <c r="AH64" s="4">
        <f t="shared" si="37"/>
        <v>169.85185777102578</v>
      </c>
      <c r="AI64" s="4">
        <f t="shared" si="36"/>
        <v>171.00831501335281</v>
      </c>
      <c r="AJ64" s="4">
        <f t="shared" si="35"/>
        <v>171.00831501335281</v>
      </c>
      <c r="AK64" s="4">
        <f t="shared" si="34"/>
        <v>171.00831501335281</v>
      </c>
      <c r="AL64" s="16">
        <f t="shared" si="32"/>
        <v>171.00831501335281</v>
      </c>
      <c r="AM64" s="20">
        <f>AL64-S64</f>
        <v>28.008315013352814</v>
      </c>
      <c r="AN64" s="17">
        <f>'Предявени брой (3)'!S64-S64</f>
        <v>29</v>
      </c>
      <c r="AO64" s="18">
        <f t="shared" si="33"/>
        <v>0</v>
      </c>
    </row>
    <row r="65" spans="1:50" x14ac:dyDescent="0.2">
      <c r="A65" s="1" t="s">
        <v>9</v>
      </c>
      <c r="B65" s="3">
        <v>0</v>
      </c>
      <c r="C65" s="3">
        <v>0</v>
      </c>
      <c r="D65" s="3">
        <v>3</v>
      </c>
      <c r="E65" s="3">
        <v>7</v>
      </c>
      <c r="F65" s="3">
        <v>19</v>
      </c>
      <c r="G65" s="3">
        <v>41</v>
      </c>
      <c r="H65" s="3">
        <v>61</v>
      </c>
      <c r="I65" s="3">
        <v>81</v>
      </c>
      <c r="J65" s="3">
        <v>91</v>
      </c>
      <c r="K65" s="3">
        <v>100</v>
      </c>
      <c r="L65" s="3">
        <v>111</v>
      </c>
      <c r="M65" s="3">
        <v>114</v>
      </c>
      <c r="N65" s="3">
        <v>119</v>
      </c>
      <c r="O65" s="3">
        <v>128</v>
      </c>
      <c r="P65" s="3">
        <v>132</v>
      </c>
      <c r="Q65" s="3">
        <v>133</v>
      </c>
      <c r="R65" s="3">
        <v>136</v>
      </c>
      <c r="S65" s="4">
        <f>R65*$S$82</f>
        <v>139.47099596430436</v>
      </c>
      <c r="T65" s="4">
        <f t="shared" ref="T65:T81" si="51">S65*$T$82</f>
        <v>143.53870515644959</v>
      </c>
      <c r="U65" s="4">
        <f t="shared" si="50"/>
        <v>145.7055114152885</v>
      </c>
      <c r="V65" s="4">
        <f t="shared" si="49"/>
        <v>148.87753695337096</v>
      </c>
      <c r="W65" s="4">
        <f t="shared" si="48"/>
        <v>150.63629447124185</v>
      </c>
      <c r="X65" s="4">
        <f t="shared" si="47"/>
        <v>151.5606484351803</v>
      </c>
      <c r="Y65" s="4">
        <f t="shared" si="46"/>
        <v>153.48446566203006</v>
      </c>
      <c r="Z65" s="4">
        <f t="shared" si="45"/>
        <v>154.95401872995851</v>
      </c>
      <c r="AA65" s="4">
        <f t="shared" si="44"/>
        <v>156.34505059453875</v>
      </c>
      <c r="AB65" s="4">
        <f t="shared" si="43"/>
        <v>156.67593253091897</v>
      </c>
      <c r="AC65" s="4">
        <f t="shared" si="42"/>
        <v>157.81444602333957</v>
      </c>
      <c r="AD65" s="4">
        <f t="shared" si="41"/>
        <v>159.46665410018394</v>
      </c>
      <c r="AE65" s="4">
        <f t="shared" si="40"/>
        <v>160.39304228303996</v>
      </c>
      <c r="AF65" s="4">
        <f t="shared" si="39"/>
        <v>162.67881949079288</v>
      </c>
      <c r="AG65" s="4">
        <f t="shared" si="38"/>
        <v>164.11160749298372</v>
      </c>
      <c r="AH65" s="4">
        <f t="shared" si="37"/>
        <v>165.66019419379245</v>
      </c>
      <c r="AI65" s="4">
        <f t="shared" si="36"/>
        <v>166.78811197964899</v>
      </c>
      <c r="AJ65" s="4">
        <f t="shared" si="35"/>
        <v>166.78811197964899</v>
      </c>
      <c r="AK65" s="4">
        <f t="shared" si="34"/>
        <v>166.78811197964899</v>
      </c>
      <c r="AL65" s="16">
        <f t="shared" si="32"/>
        <v>166.78811197964899</v>
      </c>
      <c r="AM65" s="20">
        <f>AL65-R65</f>
        <v>30.788111979648988</v>
      </c>
      <c r="AN65" s="17">
        <f>'Предявени брой (3)'!R65-R65</f>
        <v>30</v>
      </c>
      <c r="AO65" s="18">
        <f t="shared" si="33"/>
        <v>0.78811197964898838</v>
      </c>
    </row>
    <row r="66" spans="1:50" ht="15.75" x14ac:dyDescent="0.2">
      <c r="A66" s="2" t="s">
        <v>8</v>
      </c>
      <c r="B66" s="3">
        <v>0</v>
      </c>
      <c r="C66" s="3">
        <v>0</v>
      </c>
      <c r="D66" s="3">
        <v>0</v>
      </c>
      <c r="E66" s="3">
        <v>6</v>
      </c>
      <c r="F66" s="3">
        <v>29</v>
      </c>
      <c r="G66" s="3">
        <v>63</v>
      </c>
      <c r="H66" s="3">
        <v>83</v>
      </c>
      <c r="I66" s="3">
        <v>104</v>
      </c>
      <c r="J66" s="3">
        <v>115</v>
      </c>
      <c r="K66" s="3">
        <v>128</v>
      </c>
      <c r="L66" s="3">
        <v>133</v>
      </c>
      <c r="M66" s="3">
        <v>137</v>
      </c>
      <c r="N66" s="3">
        <v>140</v>
      </c>
      <c r="O66" s="3">
        <v>145</v>
      </c>
      <c r="P66" s="3">
        <v>153</v>
      </c>
      <c r="Q66" s="3">
        <v>155</v>
      </c>
      <c r="R66" s="4">
        <f>Q66*$R$82</f>
        <v>161.17633115960368</v>
      </c>
      <c r="S66" s="4">
        <f t="shared" ref="S66:S81" si="52">R66*$S$82</f>
        <v>165.2898781816358</v>
      </c>
      <c r="T66" s="4">
        <f t="shared" si="51"/>
        <v>170.11060203321051</v>
      </c>
      <c r="U66" s="4">
        <f t="shared" si="50"/>
        <v>172.67852764448494</v>
      </c>
      <c r="V66" s="4">
        <f t="shared" si="49"/>
        <v>176.43775881046068</v>
      </c>
      <c r="W66" s="4">
        <f t="shared" si="48"/>
        <v>178.52209766435627</v>
      </c>
      <c r="X66" s="4">
        <f t="shared" si="47"/>
        <v>179.61756810994771</v>
      </c>
      <c r="Y66" s="4">
        <f t="shared" si="46"/>
        <v>181.89752253969249</v>
      </c>
      <c r="Z66" s="4">
        <f t="shared" si="45"/>
        <v>183.63911939214137</v>
      </c>
      <c r="AA66" s="4">
        <f t="shared" si="44"/>
        <v>185.28765918963509</v>
      </c>
      <c r="AB66" s="4">
        <f t="shared" si="43"/>
        <v>185.67979401722883</v>
      </c>
      <c r="AC66" s="4">
        <f t="shared" si="42"/>
        <v>187.02906922078807</v>
      </c>
      <c r="AD66" s="4">
        <f t="shared" si="41"/>
        <v>188.98713419239132</v>
      </c>
      <c r="AE66" s="4">
        <f t="shared" si="40"/>
        <v>190.08501543167327</v>
      </c>
      <c r="AF66" s="4">
        <f t="shared" si="39"/>
        <v>192.79393590368693</v>
      </c>
      <c r="AG66" s="4">
        <f t="shared" si="38"/>
        <v>194.49196173841204</v>
      </c>
      <c r="AH66" s="4">
        <f t="shared" si="37"/>
        <v>196.32722293634518</v>
      </c>
      <c r="AI66" s="4">
        <f t="shared" si="36"/>
        <v>197.66394095527178</v>
      </c>
      <c r="AJ66" s="4">
        <f t="shared" si="35"/>
        <v>197.66394095527178</v>
      </c>
      <c r="AK66" s="4">
        <f t="shared" si="34"/>
        <v>197.66394095527178</v>
      </c>
      <c r="AL66" s="16">
        <f>AK66</f>
        <v>197.66394095527178</v>
      </c>
      <c r="AM66" s="20">
        <f>AL66-Q66</f>
        <v>42.663940955271784</v>
      </c>
      <c r="AN66" s="17">
        <f>'Предявени брой (3)'!Q66-Q66</f>
        <v>44</v>
      </c>
      <c r="AO66" s="18">
        <f>IF(AM66-AN66&lt;0,0,AM66-AN66)</f>
        <v>0</v>
      </c>
      <c r="AP66" s="14"/>
      <c r="AQ66" s="14"/>
      <c r="AR66" s="14"/>
      <c r="AS66" s="14"/>
      <c r="AT66" s="14"/>
      <c r="AU66" s="14"/>
      <c r="AV66" s="14"/>
      <c r="AW66" s="14"/>
      <c r="AX66" s="14"/>
    </row>
    <row r="67" spans="1:50" x14ac:dyDescent="0.2">
      <c r="A67" s="2" t="s">
        <v>7</v>
      </c>
      <c r="B67" s="3">
        <v>0</v>
      </c>
      <c r="C67" s="3">
        <v>0</v>
      </c>
      <c r="D67" s="3">
        <v>1</v>
      </c>
      <c r="E67" s="3">
        <v>9</v>
      </c>
      <c r="F67" s="3">
        <v>28</v>
      </c>
      <c r="G67" s="3">
        <v>47</v>
      </c>
      <c r="H67" s="3">
        <v>66</v>
      </c>
      <c r="I67" s="3">
        <v>73</v>
      </c>
      <c r="J67" s="3">
        <v>79</v>
      </c>
      <c r="K67" s="3">
        <v>89</v>
      </c>
      <c r="L67" s="3">
        <v>93</v>
      </c>
      <c r="M67" s="3">
        <v>102</v>
      </c>
      <c r="N67" s="3">
        <v>107</v>
      </c>
      <c r="O67" s="3">
        <v>115</v>
      </c>
      <c r="P67" s="3">
        <v>123</v>
      </c>
      <c r="Q67" s="4">
        <f>P67*$Q$82</f>
        <v>127.46845381024946</v>
      </c>
      <c r="R67" s="4">
        <f t="shared" ref="R67:R81" si="53">Q67*$R$82</f>
        <v>132.54772724982845</v>
      </c>
      <c r="S67" s="4">
        <f t="shared" si="52"/>
        <v>135.93061420837162</v>
      </c>
      <c r="T67" s="4">
        <f t="shared" si="51"/>
        <v>139.895067212284</v>
      </c>
      <c r="U67" s="4">
        <f t="shared" si="50"/>
        <v>142.00687048434136</v>
      </c>
      <c r="V67" s="4">
        <f t="shared" si="49"/>
        <v>145.09837618912994</v>
      </c>
      <c r="W67" s="4">
        <f t="shared" si="48"/>
        <v>146.81248877572799</v>
      </c>
      <c r="X67" s="4">
        <f t="shared" si="47"/>
        <v>147.71337860730455</v>
      </c>
      <c r="Y67" s="4">
        <f t="shared" si="46"/>
        <v>149.58836096806195</v>
      </c>
      <c r="Z67" s="4">
        <f t="shared" si="45"/>
        <v>151.02061037414231</v>
      </c>
      <c r="AA67" s="4">
        <f t="shared" si="44"/>
        <v>152.37633178724676</v>
      </c>
      <c r="AB67" s="4">
        <f t="shared" si="43"/>
        <v>152.6988144979469</v>
      </c>
      <c r="AC67" s="4">
        <f t="shared" si="42"/>
        <v>153.80842755576759</v>
      </c>
      <c r="AD67" s="4">
        <f t="shared" si="41"/>
        <v>155.41869539054358</v>
      </c>
      <c r="AE67" s="4">
        <f t="shared" si="40"/>
        <v>156.3215678036955</v>
      </c>
      <c r="AF67" s="4">
        <f t="shared" si="39"/>
        <v>158.54932202345364</v>
      </c>
      <c r="AG67" s="4">
        <f t="shared" si="38"/>
        <v>159.94573962140376</v>
      </c>
      <c r="AH67" s="4">
        <f t="shared" si="37"/>
        <v>161.45501644229719</v>
      </c>
      <c r="AI67" s="4">
        <f t="shared" si="36"/>
        <v>162.55430275876736</v>
      </c>
      <c r="AJ67" s="4">
        <f t="shared" si="35"/>
        <v>162.55430275876736</v>
      </c>
      <c r="AK67" s="4">
        <f t="shared" si="34"/>
        <v>162.55430275876736</v>
      </c>
      <c r="AL67" s="16">
        <f t="shared" si="32"/>
        <v>162.55430275876736</v>
      </c>
      <c r="AM67" s="20">
        <f>AL67-P67</f>
        <v>39.554302758767363</v>
      </c>
      <c r="AN67" s="17">
        <f>'Предявени брой (3)'!P67-P67</f>
        <v>36</v>
      </c>
      <c r="AO67" s="18">
        <f t="shared" si="33"/>
        <v>3.5543027587673635</v>
      </c>
    </row>
    <row r="68" spans="1:50" x14ac:dyDescent="0.2">
      <c r="A68" s="2" t="s">
        <v>6</v>
      </c>
      <c r="B68" s="3">
        <v>0</v>
      </c>
      <c r="C68" s="3">
        <v>1</v>
      </c>
      <c r="D68" s="3">
        <v>6</v>
      </c>
      <c r="E68" s="3">
        <v>17</v>
      </c>
      <c r="F68" s="3">
        <v>26</v>
      </c>
      <c r="G68" s="3">
        <v>43</v>
      </c>
      <c r="H68" s="3">
        <v>56</v>
      </c>
      <c r="I68" s="3">
        <v>69</v>
      </c>
      <c r="J68" s="3">
        <v>82</v>
      </c>
      <c r="K68" s="3">
        <v>84</v>
      </c>
      <c r="L68" s="3">
        <v>92</v>
      </c>
      <c r="M68" s="3">
        <v>99</v>
      </c>
      <c r="N68" s="3">
        <v>104</v>
      </c>
      <c r="O68" s="3">
        <v>113</v>
      </c>
      <c r="P68" s="4">
        <f>O68*$P$82</f>
        <v>118.68441587730723</v>
      </c>
      <c r="Q68" s="4">
        <f t="shared" ref="Q68:Q81" si="54">P68*$Q$82</f>
        <v>122.99608929473962</v>
      </c>
      <c r="R68" s="4">
        <f t="shared" si="53"/>
        <v>127.89715109358153</v>
      </c>
      <c r="S68" s="4">
        <f t="shared" si="52"/>
        <v>131.16134591190394</v>
      </c>
      <c r="T68" s="4">
        <f t="shared" si="51"/>
        <v>134.98670192037855</v>
      </c>
      <c r="U68" s="4">
        <f t="shared" si="50"/>
        <v>137.02441035771119</v>
      </c>
      <c r="V68" s="4">
        <f t="shared" si="49"/>
        <v>140.0074473394526</v>
      </c>
      <c r="W68" s="4">
        <f t="shared" si="48"/>
        <v>141.66141848651219</v>
      </c>
      <c r="X68" s="4">
        <f t="shared" si="47"/>
        <v>142.53069965261355</v>
      </c>
      <c r="Y68" s="4">
        <f t="shared" si="46"/>
        <v>144.33989628892854</v>
      </c>
      <c r="Z68" s="4">
        <f t="shared" si="45"/>
        <v>145.72189372105268</v>
      </c>
      <c r="AA68" s="4">
        <f t="shared" si="44"/>
        <v>147.03004822517184</v>
      </c>
      <c r="AB68" s="4">
        <f t="shared" si="43"/>
        <v>147.34121629143181</v>
      </c>
      <c r="AC68" s="4">
        <f t="shared" si="42"/>
        <v>148.41189741027148</v>
      </c>
      <c r="AD68" s="4">
        <f t="shared" si="41"/>
        <v>149.96566730764062</v>
      </c>
      <c r="AE68" s="4">
        <f t="shared" si="40"/>
        <v>150.83686149436153</v>
      </c>
      <c r="AF68" s="4">
        <f t="shared" si="39"/>
        <v>152.9864526186721</v>
      </c>
      <c r="AG68" s="4">
        <f t="shared" si="38"/>
        <v>154.33387543926969</v>
      </c>
      <c r="AH68" s="4">
        <f t="shared" si="37"/>
        <v>155.79019769849648</v>
      </c>
      <c r="AI68" s="4">
        <f t="shared" si="36"/>
        <v>156.85091440054671</v>
      </c>
      <c r="AJ68" s="4">
        <f t="shared" si="35"/>
        <v>156.85091440054671</v>
      </c>
      <c r="AK68" s="4">
        <f t="shared" si="34"/>
        <v>156.85091440054671</v>
      </c>
      <c r="AL68" s="16">
        <f t="shared" si="32"/>
        <v>156.85091440054671</v>
      </c>
      <c r="AM68" s="20">
        <f>AL68-O68</f>
        <v>43.850914400546714</v>
      </c>
      <c r="AN68" s="17">
        <f>'Предявени брой (3)'!O68-O68</f>
        <v>46</v>
      </c>
      <c r="AO68" s="18">
        <f t="shared" si="33"/>
        <v>0</v>
      </c>
    </row>
    <row r="69" spans="1:50" ht="15.75" x14ac:dyDescent="0.2">
      <c r="A69" s="2" t="s">
        <v>5</v>
      </c>
      <c r="B69" s="3">
        <v>0</v>
      </c>
      <c r="C69" s="3">
        <v>0</v>
      </c>
      <c r="D69" s="3">
        <v>2</v>
      </c>
      <c r="E69" s="3">
        <v>11</v>
      </c>
      <c r="F69" s="3">
        <v>23</v>
      </c>
      <c r="G69" s="3">
        <v>38</v>
      </c>
      <c r="H69" s="3">
        <v>54</v>
      </c>
      <c r="I69" s="3">
        <v>66</v>
      </c>
      <c r="J69" s="3">
        <v>72</v>
      </c>
      <c r="K69" s="3">
        <v>82</v>
      </c>
      <c r="L69" s="3">
        <v>90</v>
      </c>
      <c r="M69" s="3">
        <v>99</v>
      </c>
      <c r="N69" s="3">
        <v>106</v>
      </c>
      <c r="O69" s="4">
        <f>N69*$O$82</f>
        <v>112.5905934968182</v>
      </c>
      <c r="P69" s="4">
        <f t="shared" ref="P69:P81" si="55">O69*$P$82</f>
        <v>118.25441435795764</v>
      </c>
      <c r="Q69" s="4">
        <f t="shared" si="54"/>
        <v>122.55046629630425</v>
      </c>
      <c r="R69" s="4">
        <f t="shared" si="53"/>
        <v>127.43377122281923</v>
      </c>
      <c r="S69" s="4">
        <f t="shared" si="52"/>
        <v>130.68613964657285</v>
      </c>
      <c r="T69" s="4">
        <f t="shared" si="51"/>
        <v>134.49763613622574</v>
      </c>
      <c r="U69" s="4">
        <f t="shared" si="50"/>
        <v>136.5279618205864</v>
      </c>
      <c r="V69" s="4">
        <f t="shared" si="49"/>
        <v>139.50019106126979</v>
      </c>
      <c r="W69" s="4">
        <f t="shared" si="48"/>
        <v>141.14816976104018</v>
      </c>
      <c r="X69" s="4">
        <f t="shared" si="47"/>
        <v>142.01430146375662</v>
      </c>
      <c r="Y69" s="4">
        <f t="shared" si="46"/>
        <v>143.81694326052789</v>
      </c>
      <c r="Z69" s="4">
        <f t="shared" si="45"/>
        <v>145.19393362419103</v>
      </c>
      <c r="AA69" s="4">
        <f t="shared" si="44"/>
        <v>146.49734859768051</v>
      </c>
      <c r="AB69" s="4">
        <f t="shared" si="43"/>
        <v>146.80738928137492</v>
      </c>
      <c r="AC69" s="4">
        <f t="shared" si="42"/>
        <v>147.87419125142799</v>
      </c>
      <c r="AD69" s="4">
        <f t="shared" si="41"/>
        <v>149.42233173728889</v>
      </c>
      <c r="AE69" s="4">
        <f t="shared" si="40"/>
        <v>150.29036952962417</v>
      </c>
      <c r="AF69" s="4">
        <f t="shared" si="39"/>
        <v>152.43217254255887</v>
      </c>
      <c r="AG69" s="4">
        <f t="shared" si="38"/>
        <v>153.77471356080878</v>
      </c>
      <c r="AH69" s="4">
        <f t="shared" si="37"/>
        <v>155.22575946779082</v>
      </c>
      <c r="AI69" s="4">
        <f t="shared" si="36"/>
        <v>156.2826331227981</v>
      </c>
      <c r="AJ69" s="4">
        <f t="shared" si="35"/>
        <v>156.2826331227981</v>
      </c>
      <c r="AK69" s="4">
        <f t="shared" si="34"/>
        <v>156.2826331227981</v>
      </c>
      <c r="AL69" s="16">
        <f t="shared" si="32"/>
        <v>156.2826331227981</v>
      </c>
      <c r="AM69" s="20">
        <f>AL69-N69</f>
        <v>50.282633122798103</v>
      </c>
      <c r="AN69" s="17">
        <f>'Предявени брой (3)'!N69-N69</f>
        <v>58</v>
      </c>
      <c r="AO69" s="18">
        <f t="shared" si="33"/>
        <v>0</v>
      </c>
      <c r="AP69" s="14"/>
      <c r="AQ69" s="14"/>
      <c r="AR69" s="14"/>
      <c r="AS69" s="14"/>
      <c r="AT69" s="14"/>
      <c r="AU69" s="14"/>
      <c r="AV69" s="14"/>
      <c r="AW69" s="14"/>
      <c r="AX69" s="14"/>
    </row>
    <row r="70" spans="1:50" x14ac:dyDescent="0.2">
      <c r="A70" s="1" t="s">
        <v>4</v>
      </c>
      <c r="B70" s="3">
        <v>1</v>
      </c>
      <c r="C70" s="3">
        <v>3</v>
      </c>
      <c r="D70" s="3">
        <v>14</v>
      </c>
      <c r="E70" s="3">
        <v>30</v>
      </c>
      <c r="F70" s="3">
        <v>42</v>
      </c>
      <c r="G70" s="3">
        <v>59</v>
      </c>
      <c r="H70" s="3">
        <v>74</v>
      </c>
      <c r="I70" s="3">
        <v>87</v>
      </c>
      <c r="J70" s="3">
        <v>101</v>
      </c>
      <c r="K70" s="3">
        <v>109</v>
      </c>
      <c r="L70" s="3">
        <v>119</v>
      </c>
      <c r="M70" s="3">
        <v>127</v>
      </c>
      <c r="N70" s="4">
        <f>M70*$N$82</f>
        <v>136.35238761225901</v>
      </c>
      <c r="O70" s="4">
        <f t="shared" ref="O70:O81" si="56">N70*$O$82</f>
        <v>144.83015326389099</v>
      </c>
      <c r="P70" s="4">
        <f t="shared" si="55"/>
        <v>152.11577116412198</v>
      </c>
      <c r="Q70" s="4">
        <f t="shared" si="54"/>
        <v>157.64196870279966</v>
      </c>
      <c r="R70" s="4">
        <f t="shared" si="53"/>
        <v>163.92357517609236</v>
      </c>
      <c r="S70" s="4">
        <f t="shared" si="52"/>
        <v>168.10723743999353</v>
      </c>
      <c r="T70" s="4">
        <f t="shared" si="51"/>
        <v>173.01013033376631</v>
      </c>
      <c r="U70" s="4">
        <f t="shared" si="50"/>
        <v>175.62182613275755</v>
      </c>
      <c r="V70" s="4">
        <f t="shared" si="49"/>
        <v>179.44513324123068</v>
      </c>
      <c r="W70" s="4">
        <f t="shared" si="48"/>
        <v>181.56499956621028</v>
      </c>
      <c r="X70" s="4">
        <f t="shared" si="47"/>
        <v>182.67914226104102</v>
      </c>
      <c r="Y70" s="4">
        <f t="shared" si="46"/>
        <v>184.99795842141287</v>
      </c>
      <c r="Z70" s="4">
        <f t="shared" si="45"/>
        <v>186.7692407214557</v>
      </c>
      <c r="AA70" s="4">
        <f t="shared" si="44"/>
        <v>188.44587981282231</v>
      </c>
      <c r="AB70" s="4">
        <f t="shared" si="43"/>
        <v>188.84469856262109</v>
      </c>
      <c r="AC70" s="4">
        <f t="shared" si="42"/>
        <v>190.21697210720788</v>
      </c>
      <c r="AD70" s="4">
        <f t="shared" si="41"/>
        <v>192.20841221670162</v>
      </c>
      <c r="AE70" s="4">
        <f t="shared" si="40"/>
        <v>193.32500679710338</v>
      </c>
      <c r="AF70" s="4">
        <f t="shared" si="39"/>
        <v>196.08010070850693</v>
      </c>
      <c r="AG70" s="4">
        <f t="shared" si="38"/>
        <v>197.8070693245991</v>
      </c>
      <c r="AH70" s="4">
        <f t="shared" si="37"/>
        <v>199.67361247508967</v>
      </c>
      <c r="AI70" s="4">
        <f t="shared" si="36"/>
        <v>201.0331147983419</v>
      </c>
      <c r="AJ70" s="4">
        <f t="shared" si="35"/>
        <v>201.0331147983419</v>
      </c>
      <c r="AK70" s="4">
        <f t="shared" si="34"/>
        <v>201.0331147983419</v>
      </c>
      <c r="AL70" s="16">
        <f t="shared" si="32"/>
        <v>201.0331147983419</v>
      </c>
      <c r="AM70" s="20">
        <f>AL70-M70</f>
        <v>74.033114798341899</v>
      </c>
      <c r="AN70" s="17">
        <f>'Предявени брой (3)'!M70-M70</f>
        <v>59</v>
      </c>
      <c r="AO70" s="18">
        <f t="shared" si="33"/>
        <v>15.033114798341899</v>
      </c>
    </row>
    <row r="71" spans="1:50" x14ac:dyDescent="0.2">
      <c r="A71" s="1" t="s">
        <v>3</v>
      </c>
      <c r="B71" s="3">
        <v>0</v>
      </c>
      <c r="C71" s="3">
        <v>2</v>
      </c>
      <c r="D71" s="3">
        <v>12</v>
      </c>
      <c r="E71" s="3">
        <v>24</v>
      </c>
      <c r="F71" s="3">
        <v>37</v>
      </c>
      <c r="G71" s="3">
        <v>56</v>
      </c>
      <c r="H71" s="3">
        <v>60</v>
      </c>
      <c r="I71" s="3">
        <v>66</v>
      </c>
      <c r="J71" s="3">
        <v>80</v>
      </c>
      <c r="K71" s="3">
        <v>91</v>
      </c>
      <c r="L71" s="3">
        <v>99</v>
      </c>
      <c r="M71" s="4">
        <f>L71*$M$82</f>
        <v>106.49304685216802</v>
      </c>
      <c r="N71" s="4">
        <f t="shared" ref="N71:N81" si="57">M71*$N$82</f>
        <v>114.33528505824624</v>
      </c>
      <c r="O71" s="4">
        <f t="shared" si="56"/>
        <v>121.44412832392297</v>
      </c>
      <c r="P71" s="4">
        <f t="shared" si="55"/>
        <v>127.55332240578353</v>
      </c>
      <c r="Q71" s="4">
        <f t="shared" si="54"/>
        <v>132.1871933774429</v>
      </c>
      <c r="R71" s="4">
        <f t="shared" si="53"/>
        <v>137.45449583781487</v>
      </c>
      <c r="S71" s="4">
        <f t="shared" si="52"/>
        <v>140.96261348728947</v>
      </c>
      <c r="T71" s="4">
        <f t="shared" si="51"/>
        <v>145.07382610656276</v>
      </c>
      <c r="U71" s="4">
        <f t="shared" si="50"/>
        <v>147.26380597337837</v>
      </c>
      <c r="V71" s="4">
        <f t="shared" si="49"/>
        <v>150.46975576103864</v>
      </c>
      <c r="W71" s="4">
        <f t="shared" si="48"/>
        <v>152.24732287809681</v>
      </c>
      <c r="X71" s="4">
        <f t="shared" si="47"/>
        <v>153.18156264345598</v>
      </c>
      <c r="Y71" s="4">
        <f t="shared" si="46"/>
        <v>155.12595475375554</v>
      </c>
      <c r="Z71" s="4">
        <f t="shared" si="45"/>
        <v>156.61122443066009</v>
      </c>
      <c r="AA71" s="4">
        <f t="shared" si="44"/>
        <v>158.01713313389695</v>
      </c>
      <c r="AB71" s="4">
        <f t="shared" si="43"/>
        <v>158.35155379380123</v>
      </c>
      <c r="AC71" s="4">
        <f t="shared" si="42"/>
        <v>159.50224348575139</v>
      </c>
      <c r="AD71" s="4">
        <f t="shared" si="41"/>
        <v>161.17212163444117</v>
      </c>
      <c r="AE71" s="4">
        <f t="shared" si="40"/>
        <v>162.10841737432781</v>
      </c>
      <c r="AF71" s="4">
        <f t="shared" si="39"/>
        <v>164.41864056321933</v>
      </c>
      <c r="AG71" s="4">
        <f t="shared" si="38"/>
        <v>165.86675197854001</v>
      </c>
      <c r="AH71" s="4">
        <f t="shared" si="37"/>
        <v>167.43190053898712</v>
      </c>
      <c r="AI71" s="4">
        <f t="shared" si="36"/>
        <v>168.57188120517398</v>
      </c>
      <c r="AJ71" s="4">
        <f t="shared" si="35"/>
        <v>168.57188120517398</v>
      </c>
      <c r="AK71" s="4">
        <f t="shared" si="34"/>
        <v>168.57188120517398</v>
      </c>
      <c r="AL71" s="16">
        <f t="shared" si="32"/>
        <v>168.57188120517398</v>
      </c>
      <c r="AM71" s="20">
        <f>AL71-L71</f>
        <v>69.57188120517398</v>
      </c>
      <c r="AN71" s="17">
        <f>'Предявени брой (3)'!L71-L71</f>
        <v>31</v>
      </c>
      <c r="AO71" s="18">
        <f t="shared" si="33"/>
        <v>38.57188120517398</v>
      </c>
    </row>
    <row r="72" spans="1:50" ht="15.75" x14ac:dyDescent="0.2">
      <c r="A72" s="1" t="s">
        <v>2</v>
      </c>
      <c r="B72" s="3">
        <v>0</v>
      </c>
      <c r="C72" s="3">
        <v>2</v>
      </c>
      <c r="D72" s="3">
        <v>15</v>
      </c>
      <c r="E72" s="3">
        <v>25</v>
      </c>
      <c r="F72" s="3">
        <v>34</v>
      </c>
      <c r="G72" s="3">
        <v>53</v>
      </c>
      <c r="H72" s="3">
        <v>69</v>
      </c>
      <c r="I72" s="3">
        <v>77</v>
      </c>
      <c r="J72" s="3">
        <v>87</v>
      </c>
      <c r="K72" s="3">
        <v>95</v>
      </c>
      <c r="L72" s="4">
        <f>K72*$L$82</f>
        <v>104.49191303568919</v>
      </c>
      <c r="M72" s="4">
        <f t="shared" ref="M72:M81" si="58">L72*$M$82</f>
        <v>112.40062818770015</v>
      </c>
      <c r="N72" s="4">
        <f t="shared" si="57"/>
        <v>120.67790568906059</v>
      </c>
      <c r="O72" s="4">
        <f t="shared" si="56"/>
        <v>128.18110399513571</v>
      </c>
      <c r="P72" s="4">
        <f t="shared" si="55"/>
        <v>134.62919870947835</v>
      </c>
      <c r="Q72" s="4">
        <f t="shared" si="54"/>
        <v>139.52012843260192</v>
      </c>
      <c r="R72" s="4">
        <f t="shared" si="53"/>
        <v>145.07962853989343</v>
      </c>
      <c r="S72" s="4">
        <f t="shared" si="52"/>
        <v>148.78235504845776</v>
      </c>
      <c r="T72" s="4">
        <f t="shared" si="51"/>
        <v>153.1216325381985</v>
      </c>
      <c r="U72" s="4">
        <f t="shared" si="50"/>
        <v>155.43309906136221</v>
      </c>
      <c r="V72" s="4">
        <f t="shared" si="49"/>
        <v>158.8168952877156</v>
      </c>
      <c r="W72" s="4">
        <f t="shared" si="48"/>
        <v>160.69307093024835</v>
      </c>
      <c r="X72" s="4">
        <f t="shared" si="47"/>
        <v>161.67913659000988</v>
      </c>
      <c r="Y72" s="4">
        <f t="shared" si="46"/>
        <v>163.73139165361292</v>
      </c>
      <c r="Z72" s="4">
        <f t="shared" si="45"/>
        <v>165.29905498607408</v>
      </c>
      <c r="AA72" s="4">
        <f t="shared" si="44"/>
        <v>166.78295488460685</v>
      </c>
      <c r="AB72" s="4">
        <f t="shared" si="43"/>
        <v>167.1359271524054</v>
      </c>
      <c r="AC72" s="4">
        <f t="shared" si="42"/>
        <v>168.35045005364097</v>
      </c>
      <c r="AD72" s="4">
        <f t="shared" si="41"/>
        <v>170.11296280407623</v>
      </c>
      <c r="AE72" s="4">
        <f t="shared" si="40"/>
        <v>171.10119849122697</v>
      </c>
      <c r="AF72" s="4">
        <f t="shared" si="39"/>
        <v>173.53957869876925</v>
      </c>
      <c r="AG72" s="4">
        <f t="shared" si="38"/>
        <v>175.06802245710941</v>
      </c>
      <c r="AH72" s="4">
        <f t="shared" si="37"/>
        <v>176.71999586383845</v>
      </c>
      <c r="AI72" s="4">
        <f t="shared" si="36"/>
        <v>177.92321566821789</v>
      </c>
      <c r="AJ72" s="4">
        <f t="shared" si="35"/>
        <v>177.92321566821789</v>
      </c>
      <c r="AK72" s="4">
        <f t="shared" si="34"/>
        <v>177.92321566821789</v>
      </c>
      <c r="AL72" s="16">
        <f t="shared" si="32"/>
        <v>177.92321566821789</v>
      </c>
      <c r="AM72" s="20">
        <f>AL72-K72</f>
        <v>82.923215668217892</v>
      </c>
      <c r="AN72" s="17">
        <f>'Предявени брой (3)'!K72-K72</f>
        <v>80</v>
      </c>
      <c r="AO72" s="18">
        <f t="shared" si="33"/>
        <v>2.9232156682178925</v>
      </c>
      <c r="AP72" s="14"/>
      <c r="AQ72" s="14"/>
      <c r="AR72" s="14"/>
      <c r="AS72" s="14"/>
      <c r="AT72" s="14"/>
      <c r="AU72" s="14"/>
      <c r="AV72" s="14"/>
      <c r="AW72" s="14"/>
      <c r="AX72" s="14"/>
    </row>
    <row r="73" spans="1:50" x14ac:dyDescent="0.2">
      <c r="A73" s="1" t="s">
        <v>1</v>
      </c>
      <c r="B73" s="3">
        <v>0</v>
      </c>
      <c r="C73" s="3">
        <v>2</v>
      </c>
      <c r="D73" s="3">
        <v>10</v>
      </c>
      <c r="E73" s="3">
        <v>17</v>
      </c>
      <c r="F73" s="3">
        <v>32</v>
      </c>
      <c r="G73" s="3">
        <v>43</v>
      </c>
      <c r="H73" s="3">
        <v>66</v>
      </c>
      <c r="I73" s="3">
        <v>87</v>
      </c>
      <c r="J73" s="3">
        <v>102</v>
      </c>
      <c r="K73" s="4">
        <f>J73*$K$82</f>
        <v>115.58561304632137</v>
      </c>
      <c r="L73" s="4">
        <f t="shared" ref="L73:L81" si="59">K73*$L$82</f>
        <v>127.13433501697932</v>
      </c>
      <c r="M73" s="4">
        <f t="shared" si="58"/>
        <v>136.75679490386267</v>
      </c>
      <c r="N73" s="4">
        <f t="shared" si="57"/>
        <v>146.82768116017078</v>
      </c>
      <c r="O73" s="4">
        <f t="shared" si="56"/>
        <v>155.95675248665302</v>
      </c>
      <c r="P73" s="4">
        <f t="shared" si="55"/>
        <v>163.80208912389551</v>
      </c>
      <c r="Q73" s="4">
        <f t="shared" si="54"/>
        <v>169.75283765456618</v>
      </c>
      <c r="R73" s="4">
        <f t="shared" si="53"/>
        <v>176.51702952964385</v>
      </c>
      <c r="S73" s="4">
        <f t="shared" si="52"/>
        <v>181.02210230264672</v>
      </c>
      <c r="T73" s="4">
        <f t="shared" si="51"/>
        <v>186.30166071138129</v>
      </c>
      <c r="U73" s="4">
        <f t="shared" si="50"/>
        <v>189.11400044944367</v>
      </c>
      <c r="V73" s="4">
        <f t="shared" si="49"/>
        <v>193.23103372572666</v>
      </c>
      <c r="W73" s="4">
        <f t="shared" si="48"/>
        <v>195.51375911335532</v>
      </c>
      <c r="X73" s="4">
        <f t="shared" si="47"/>
        <v>196.7134959953286</v>
      </c>
      <c r="Y73" s="4">
        <f t="shared" si="46"/>
        <v>199.2104555706336</v>
      </c>
      <c r="Z73" s="4">
        <f t="shared" si="45"/>
        <v>201.11781691097849</v>
      </c>
      <c r="AA73" s="4">
        <f t="shared" si="44"/>
        <v>202.92326406330781</v>
      </c>
      <c r="AB73" s="4">
        <f t="shared" si="43"/>
        <v>203.35272212606407</v>
      </c>
      <c r="AC73" s="4">
        <f t="shared" si="42"/>
        <v>204.83042080078101</v>
      </c>
      <c r="AD73" s="4">
        <f t="shared" si="41"/>
        <v>206.97485360879173</v>
      </c>
      <c r="AE73" s="4">
        <f t="shared" si="40"/>
        <v>208.17723074282929</v>
      </c>
      <c r="AF73" s="4">
        <f t="shared" si="39"/>
        <v>211.14398517576393</v>
      </c>
      <c r="AG73" s="4">
        <f t="shared" si="38"/>
        <v>213.00362842644364</v>
      </c>
      <c r="AH73" s="4">
        <f t="shared" si="37"/>
        <v>215.01356904700148</v>
      </c>
      <c r="AI73" s="4">
        <f t="shared" si="36"/>
        <v>216.4775153493033</v>
      </c>
      <c r="AJ73" s="4">
        <f t="shared" si="35"/>
        <v>216.4775153493033</v>
      </c>
      <c r="AK73" s="4">
        <f t="shared" si="34"/>
        <v>216.4775153493033</v>
      </c>
      <c r="AL73" s="16">
        <f t="shared" si="32"/>
        <v>216.4775153493033</v>
      </c>
      <c r="AM73" s="20">
        <f>AL73-J73</f>
        <v>114.4775153493033</v>
      </c>
      <c r="AN73" s="17">
        <f>'Предявени брой (3)'!J73-J73</f>
        <v>66</v>
      </c>
      <c r="AO73" s="18">
        <f t="shared" si="33"/>
        <v>48.477515349303303</v>
      </c>
    </row>
    <row r="74" spans="1:50" x14ac:dyDescent="0.2">
      <c r="A74" s="2" t="s">
        <v>24</v>
      </c>
      <c r="B74" s="3">
        <v>0</v>
      </c>
      <c r="C74" s="3">
        <v>0</v>
      </c>
      <c r="D74" s="3">
        <v>7</v>
      </c>
      <c r="E74" s="3">
        <v>19</v>
      </c>
      <c r="F74" s="3">
        <v>29</v>
      </c>
      <c r="G74" s="3">
        <v>37</v>
      </c>
      <c r="H74" s="3">
        <v>44</v>
      </c>
      <c r="I74" s="3">
        <v>59</v>
      </c>
      <c r="J74" s="4">
        <f>I74*$J$82</f>
        <v>67.985060993911105</v>
      </c>
      <c r="K74" s="4">
        <f t="shared" ref="K74:K81" si="60">J74*$K$82</f>
        <v>77.040146597772207</v>
      </c>
      <c r="L74" s="4">
        <f t="shared" si="59"/>
        <v>84.737603142643792</v>
      </c>
      <c r="M74" s="4">
        <f t="shared" si="58"/>
        <v>91.151167086969551</v>
      </c>
      <c r="N74" s="4">
        <f t="shared" si="57"/>
        <v>97.863616267340603</v>
      </c>
      <c r="O74" s="4">
        <f t="shared" si="56"/>
        <v>103.94832676683727</v>
      </c>
      <c r="P74" s="4">
        <f t="shared" si="55"/>
        <v>109.17740215704019</v>
      </c>
      <c r="Q74" s="4">
        <f t="shared" si="54"/>
        <v>113.14369629250169</v>
      </c>
      <c r="R74" s="4">
        <f t="shared" si="53"/>
        <v>117.6521668533024</v>
      </c>
      <c r="S74" s="4">
        <f t="shared" si="52"/>
        <v>120.65488888521031</v>
      </c>
      <c r="T74" s="4">
        <f t="shared" si="51"/>
        <v>124.17382124245282</v>
      </c>
      <c r="U74" s="4">
        <f t="shared" si="50"/>
        <v>126.0483025035094</v>
      </c>
      <c r="V74" s="4">
        <f t="shared" si="49"/>
        <v>128.79238837019628</v>
      </c>
      <c r="W74" s="4">
        <f t="shared" si="48"/>
        <v>130.31387096539515</v>
      </c>
      <c r="X74" s="4">
        <f t="shared" si="47"/>
        <v>131.11351983890103</v>
      </c>
      <c r="Y74" s="4">
        <f t="shared" si="46"/>
        <v>132.77779384896417</v>
      </c>
      <c r="Z74" s="4">
        <f t="shared" si="45"/>
        <v>134.04908872210902</v>
      </c>
      <c r="AA74" s="4">
        <f t="shared" si="44"/>
        <v>135.25245572968149</v>
      </c>
      <c r="AB74" s="4">
        <f t="shared" si="43"/>
        <v>135.53869820606198</v>
      </c>
      <c r="AC74" s="4">
        <f t="shared" si="42"/>
        <v>136.52361423087817</v>
      </c>
      <c r="AD74" s="4">
        <f t="shared" si="41"/>
        <v>137.95292202744633</v>
      </c>
      <c r="AE74" s="4">
        <f t="shared" si="40"/>
        <v>138.75433068230151</v>
      </c>
      <c r="AF74" s="4">
        <f t="shared" si="39"/>
        <v>140.73173245756638</v>
      </c>
      <c r="AG74" s="4">
        <f t="shared" si="38"/>
        <v>141.97122225976614</v>
      </c>
      <c r="AH74" s="4">
        <f t="shared" si="37"/>
        <v>143.31088829587168</v>
      </c>
      <c r="AI74" s="4">
        <f t="shared" si="36"/>
        <v>144.28663808659519</v>
      </c>
      <c r="AJ74" s="4">
        <f t="shared" si="35"/>
        <v>144.28663808659519</v>
      </c>
      <c r="AK74" s="4">
        <f t="shared" si="34"/>
        <v>144.28663808659519</v>
      </c>
      <c r="AL74" s="16">
        <f t="shared" si="32"/>
        <v>144.28663808659519</v>
      </c>
      <c r="AM74" s="20">
        <f>AL74-I74</f>
        <v>85.28663808659519</v>
      </c>
      <c r="AN74" s="17">
        <f>'Предявени брой (3)'!I74-I74</f>
        <v>70</v>
      </c>
      <c r="AO74" s="18">
        <f t="shared" si="33"/>
        <v>15.28663808659519</v>
      </c>
    </row>
    <row r="75" spans="1:50" ht="15.75" x14ac:dyDescent="0.2">
      <c r="A75" s="2" t="s">
        <v>23</v>
      </c>
      <c r="B75" s="3">
        <v>0</v>
      </c>
      <c r="C75" s="3">
        <v>1</v>
      </c>
      <c r="D75" s="3">
        <v>7</v>
      </c>
      <c r="E75" s="3">
        <v>15</v>
      </c>
      <c r="F75" s="3">
        <v>28</v>
      </c>
      <c r="G75" s="3">
        <v>37</v>
      </c>
      <c r="H75" s="3">
        <v>48</v>
      </c>
      <c r="I75" s="4">
        <f>H75*$I$82</f>
        <v>60.19568275420437</v>
      </c>
      <c r="J75" s="4">
        <f t="shared" ref="J75:J81" si="61">I75*$J$82</f>
        <v>69.362833281605191</v>
      </c>
      <c r="K75" s="4">
        <f t="shared" si="60"/>
        <v>78.601427524354108</v>
      </c>
      <c r="L75" s="4">
        <f t="shared" si="59"/>
        <v>86.454879256377225</v>
      </c>
      <c r="M75" s="4">
        <f t="shared" si="58"/>
        <v>92.998419265130394</v>
      </c>
      <c r="N75" s="4">
        <f t="shared" si="57"/>
        <v>99.846901661153026</v>
      </c>
      <c r="O75" s="4">
        <f t="shared" si="56"/>
        <v>106.05492374384588</v>
      </c>
      <c r="P75" s="4">
        <f t="shared" si="55"/>
        <v>111.38997057920982</v>
      </c>
      <c r="Q75" s="4">
        <f t="shared" si="54"/>
        <v>115.43664487561831</v>
      </c>
      <c r="R75" s="4">
        <f t="shared" si="53"/>
        <v>120.03648324145951</v>
      </c>
      <c r="S75" s="4">
        <f t="shared" si="52"/>
        <v>123.10005786572711</v>
      </c>
      <c r="T75" s="4">
        <f t="shared" si="51"/>
        <v>126.69030423538939</v>
      </c>
      <c r="U75" s="4">
        <f t="shared" si="50"/>
        <v>128.60277337639386</v>
      </c>
      <c r="V75" s="4">
        <f t="shared" si="49"/>
        <v>131.40247036421383</v>
      </c>
      <c r="W75" s="4">
        <f t="shared" si="48"/>
        <v>132.95478703568222</v>
      </c>
      <c r="X75" s="4">
        <f t="shared" si="47"/>
        <v>133.77064144084011</v>
      </c>
      <c r="Y75" s="4">
        <f t="shared" si="46"/>
        <v>135.46864331076941</v>
      </c>
      <c r="Z75" s="4">
        <f t="shared" si="45"/>
        <v>136.7657020034961</v>
      </c>
      <c r="AA75" s="4">
        <f t="shared" si="44"/>
        <v>137.9934562174742</v>
      </c>
      <c r="AB75" s="4">
        <f t="shared" si="43"/>
        <v>138.28549962932129</v>
      </c>
      <c r="AC75" s="4">
        <f t="shared" si="42"/>
        <v>139.29037577456481</v>
      </c>
      <c r="AD75" s="4">
        <f t="shared" si="41"/>
        <v>140.74864965050256</v>
      </c>
      <c r="AE75" s="4">
        <f t="shared" si="40"/>
        <v>141.56629950040318</v>
      </c>
      <c r="AF75" s="4">
        <f t="shared" si="39"/>
        <v>143.58377492313952</v>
      </c>
      <c r="AG75" s="4">
        <f t="shared" si="38"/>
        <v>144.84838398941557</v>
      </c>
      <c r="AH75" s="4">
        <f t="shared" si="37"/>
        <v>146.21519944205949</v>
      </c>
      <c r="AI75" s="4">
        <f t="shared" si="36"/>
        <v>147.21072359205735</v>
      </c>
      <c r="AJ75" s="4">
        <f t="shared" si="35"/>
        <v>147.21072359205735</v>
      </c>
      <c r="AK75" s="4">
        <f t="shared" si="34"/>
        <v>147.21072359205735</v>
      </c>
      <c r="AL75" s="16">
        <f t="shared" si="32"/>
        <v>147.21072359205735</v>
      </c>
      <c r="AM75" s="20">
        <f>AL75-H75</f>
        <v>99.210723592057349</v>
      </c>
      <c r="AN75" s="17">
        <f>'Предявени брой (3)'!H75-H75</f>
        <v>39</v>
      </c>
      <c r="AO75" s="18">
        <f t="shared" si="33"/>
        <v>60.210723592057349</v>
      </c>
      <c r="AP75" s="14"/>
      <c r="AQ75" s="14"/>
      <c r="AR75" s="14"/>
      <c r="AS75" s="14"/>
      <c r="AT75" s="14"/>
      <c r="AU75" s="14"/>
      <c r="AV75" s="14"/>
      <c r="AW75" s="14"/>
      <c r="AX75" s="14"/>
    </row>
    <row r="76" spans="1:50" x14ac:dyDescent="0.2">
      <c r="A76" s="2" t="s">
        <v>22</v>
      </c>
      <c r="B76" s="3">
        <v>1</v>
      </c>
      <c r="C76" s="3">
        <v>3</v>
      </c>
      <c r="D76" s="3">
        <v>15</v>
      </c>
      <c r="E76" s="3">
        <v>20</v>
      </c>
      <c r="F76" s="3">
        <v>29</v>
      </c>
      <c r="G76" s="3">
        <v>47</v>
      </c>
      <c r="H76" s="4">
        <f t="shared" ref="H76:H81" si="62">G76*$H$82</f>
        <v>63.588281094763175</v>
      </c>
      <c r="I76" s="4">
        <f t="shared" ref="I76:I81" si="63">H76*$I$82</f>
        <v>79.744583243031983</v>
      </c>
      <c r="J76" s="4">
        <f t="shared" si="61"/>
        <v>91.888819588331359</v>
      </c>
      <c r="K76" s="4">
        <f t="shared" si="60"/>
        <v>104.12770141392259</v>
      </c>
      <c r="L76" s="4">
        <f t="shared" si="59"/>
        <v>114.53160758684011</v>
      </c>
      <c r="M76" s="4">
        <f t="shared" si="58"/>
        <v>123.20020053332814</v>
      </c>
      <c r="N76" s="4">
        <f t="shared" si="57"/>
        <v>132.27276769313698</v>
      </c>
      <c r="O76" s="4">
        <f t="shared" si="56"/>
        <v>140.49688130223635</v>
      </c>
      <c r="P76" s="4">
        <f t="shared" si="55"/>
        <v>147.56451584017069</v>
      </c>
      <c r="Q76" s="4">
        <f t="shared" si="54"/>
        <v>152.9253713122327</v>
      </c>
      <c r="R76" s="4">
        <f t="shared" si="53"/>
        <v>159.01903412468241</v>
      </c>
      <c r="S76" s="4">
        <f t="shared" si="52"/>
        <v>163.07752254890556</v>
      </c>
      <c r="T76" s="4">
        <f t="shared" si="51"/>
        <v>167.83372245210427</v>
      </c>
      <c r="U76" s="4">
        <f t="shared" si="50"/>
        <v>170.36727714633867</v>
      </c>
      <c r="V76" s="4">
        <f t="shared" si="49"/>
        <v>174.07619212637323</v>
      </c>
      <c r="W76" s="4">
        <f t="shared" si="48"/>
        <v>176.13263272748611</v>
      </c>
      <c r="X76" s="4">
        <f t="shared" si="47"/>
        <v>177.2134406284774</v>
      </c>
      <c r="Y76" s="4">
        <f t="shared" si="46"/>
        <v>179.46287854940442</v>
      </c>
      <c r="Z76" s="4">
        <f t="shared" si="45"/>
        <v>181.18116464835256</v>
      </c>
      <c r="AA76" s="4">
        <f t="shared" si="44"/>
        <v>182.80763923322172</v>
      </c>
      <c r="AB76" s="4">
        <f t="shared" si="43"/>
        <v>183.19452545331353</v>
      </c>
      <c r="AC76" s="4">
        <f t="shared" si="42"/>
        <v>184.52574101142119</v>
      </c>
      <c r="AD76" s="4">
        <f t="shared" si="41"/>
        <v>186.45759786842703</v>
      </c>
      <c r="AE76" s="4">
        <f t="shared" si="40"/>
        <v>187.54078429535559</v>
      </c>
      <c r="AF76" s="4">
        <f t="shared" si="39"/>
        <v>190.21344667624592</v>
      </c>
      <c r="AG76" s="4">
        <f t="shared" si="38"/>
        <v>191.88874494252403</v>
      </c>
      <c r="AH76" s="4">
        <f t="shared" si="37"/>
        <v>193.69944171767793</v>
      </c>
      <c r="AI76" s="4">
        <f t="shared" si="36"/>
        <v>195.01826816531729</v>
      </c>
      <c r="AJ76" s="4">
        <f t="shared" si="35"/>
        <v>195.01826816531729</v>
      </c>
      <c r="AK76" s="4">
        <f t="shared" si="34"/>
        <v>195.01826816531729</v>
      </c>
      <c r="AL76" s="16">
        <f t="shared" si="32"/>
        <v>195.01826816531729</v>
      </c>
      <c r="AM76" s="20">
        <f>AL76-G76</f>
        <v>148.01826816531729</v>
      </c>
      <c r="AN76" s="17">
        <f>'Предявени брой (3)'!G76-G76</f>
        <v>22</v>
      </c>
      <c r="AO76" s="18">
        <f t="shared" si="33"/>
        <v>126.01826816531729</v>
      </c>
    </row>
    <row r="77" spans="1:50" x14ac:dyDescent="0.2">
      <c r="A77" s="8" t="s">
        <v>21</v>
      </c>
      <c r="B77" s="3">
        <v>2</v>
      </c>
      <c r="C77" s="3">
        <v>6</v>
      </c>
      <c r="D77" s="3">
        <v>22</v>
      </c>
      <c r="E77" s="3">
        <v>38</v>
      </c>
      <c r="F77" s="3">
        <v>50</v>
      </c>
      <c r="G77" s="4">
        <f>F77*$G$82</f>
        <v>77.164164656135085</v>
      </c>
      <c r="H77" s="4">
        <f t="shared" si="62"/>
        <v>104.39865090631719</v>
      </c>
      <c r="I77" s="4">
        <f t="shared" si="63"/>
        <v>130.92391812340833</v>
      </c>
      <c r="J77" s="4">
        <f t="shared" si="61"/>
        <v>150.86221286748707</v>
      </c>
      <c r="K77" s="4">
        <f t="shared" si="60"/>
        <v>170.95589568444242</v>
      </c>
      <c r="L77" s="4">
        <f t="shared" si="59"/>
        <v>188.03693247154854</v>
      </c>
      <c r="M77" s="4">
        <f t="shared" si="58"/>
        <v>202.26894807707649</v>
      </c>
      <c r="N77" s="4">
        <f t="shared" si="57"/>
        <v>217.16420480416869</v>
      </c>
      <c r="O77" s="4">
        <f t="shared" si="56"/>
        <v>230.66647835062199</v>
      </c>
      <c r="P77" s="4">
        <f t="shared" si="55"/>
        <v>242.27005527008058</v>
      </c>
      <c r="Q77" s="4">
        <f t="shared" si="54"/>
        <v>251.07145812846218</v>
      </c>
      <c r="R77" s="4">
        <f t="shared" si="53"/>
        <v>261.07597729056505</v>
      </c>
      <c r="S77" s="4">
        <f t="shared" si="52"/>
        <v>267.73916599315601</v>
      </c>
      <c r="T77" s="4">
        <f t="shared" si="51"/>
        <v>275.54785093928194</v>
      </c>
      <c r="U77" s="4">
        <f t="shared" si="50"/>
        <v>279.70741756888253</v>
      </c>
      <c r="V77" s="4">
        <f t="shared" si="49"/>
        <v>285.79667982877601</v>
      </c>
      <c r="W77" s="4">
        <f t="shared" si="48"/>
        <v>289.17292495962357</v>
      </c>
      <c r="X77" s="4">
        <f t="shared" si="47"/>
        <v>290.94738536034151</v>
      </c>
      <c r="Y77" s="4">
        <f t="shared" si="46"/>
        <v>294.64049170319612</v>
      </c>
      <c r="Z77" s="4">
        <f t="shared" si="45"/>
        <v>297.46155790459147</v>
      </c>
      <c r="AA77" s="4">
        <f t="shared" si="44"/>
        <v>300.13188881258856</v>
      </c>
      <c r="AB77" s="4">
        <f t="shared" si="43"/>
        <v>300.76707502514927</v>
      </c>
      <c r="AC77" s="4">
        <f t="shared" si="42"/>
        <v>302.95265239788603</v>
      </c>
      <c r="AD77" s="4">
        <f t="shared" si="41"/>
        <v>306.12435709163242</v>
      </c>
      <c r="AE77" s="4">
        <f t="shared" si="40"/>
        <v>307.90272253420278</v>
      </c>
      <c r="AF77" s="4">
        <f t="shared" si="39"/>
        <v>312.29067487525128</v>
      </c>
      <c r="AG77" s="4">
        <f t="shared" si="38"/>
        <v>315.04116405114956</v>
      </c>
      <c r="AH77" s="4">
        <f t="shared" si="37"/>
        <v>318.01394924477319</v>
      </c>
      <c r="AI77" s="4">
        <f t="shared" si="36"/>
        <v>320.17918629069896</v>
      </c>
      <c r="AJ77" s="4">
        <f t="shared" si="35"/>
        <v>320.17918629069896</v>
      </c>
      <c r="AK77" s="4">
        <f t="shared" si="34"/>
        <v>320.17918629069896</v>
      </c>
      <c r="AL77" s="16">
        <f t="shared" si="32"/>
        <v>320.17918629069896</v>
      </c>
      <c r="AM77" s="20">
        <f>AL77-F77</f>
        <v>270.17918629069896</v>
      </c>
      <c r="AN77" s="17">
        <f>'Предявени брой (3)'!F77-F77</f>
        <v>42</v>
      </c>
      <c r="AO77" s="18">
        <f t="shared" si="33"/>
        <v>228.17918629069896</v>
      </c>
    </row>
    <row r="78" spans="1:50" ht="15.75" x14ac:dyDescent="0.2">
      <c r="A78" s="21" t="s">
        <v>20</v>
      </c>
      <c r="B78" s="3">
        <v>0</v>
      </c>
      <c r="C78" s="3">
        <v>6</v>
      </c>
      <c r="D78" s="3">
        <v>16</v>
      </c>
      <c r="E78" s="3">
        <v>28</v>
      </c>
      <c r="F78" s="4">
        <f>E78*$F$82</f>
        <v>47.985429230884819</v>
      </c>
      <c r="G78" s="4">
        <f>F78*$G$82</f>
        <v>74.055111245346282</v>
      </c>
      <c r="H78" s="4">
        <f t="shared" si="62"/>
        <v>100.19228149729865</v>
      </c>
      <c r="I78" s="4">
        <f t="shared" si="63"/>
        <v>125.64880815481936</v>
      </c>
      <c r="J78" s="4">
        <f t="shared" si="61"/>
        <v>144.78376078334963</v>
      </c>
      <c r="K78" s="4">
        <f t="shared" si="60"/>
        <v>164.06784067936678</v>
      </c>
      <c r="L78" s="4">
        <f t="shared" si="59"/>
        <v>180.46065831812319</v>
      </c>
      <c r="M78" s="4">
        <f t="shared" si="58"/>
        <v>194.11924587116138</v>
      </c>
      <c r="N78" s="4">
        <f t="shared" si="57"/>
        <v>208.41435162223624</v>
      </c>
      <c r="O78" s="4">
        <f t="shared" si="56"/>
        <v>221.3725994566239</v>
      </c>
      <c r="P78" s="4">
        <f t="shared" si="55"/>
        <v>232.50865183850007</v>
      </c>
      <c r="Q78" s="4">
        <f t="shared" si="54"/>
        <v>240.95543371836763</v>
      </c>
      <c r="R78" s="4">
        <f t="shared" si="53"/>
        <v>250.55685664321001</v>
      </c>
      <c r="S78" s="4">
        <f t="shared" si="52"/>
        <v>256.95157604201421</v>
      </c>
      <c r="T78" s="4">
        <f t="shared" si="51"/>
        <v>264.44563801938625</v>
      </c>
      <c r="U78" s="4">
        <f t="shared" si="50"/>
        <v>268.43760982210324</v>
      </c>
      <c r="V78" s="4">
        <f t="shared" si="49"/>
        <v>274.28152708691152</v>
      </c>
      <c r="W78" s="4">
        <f t="shared" si="48"/>
        <v>277.52173852275962</v>
      </c>
      <c r="X78" s="4">
        <f t="shared" si="47"/>
        <v>279.22470340239278</v>
      </c>
      <c r="Y78" s="4">
        <f t="shared" si="46"/>
        <v>282.76900926353642</v>
      </c>
      <c r="Z78" s="4">
        <f t="shared" si="45"/>
        <v>285.47641071479035</v>
      </c>
      <c r="AA78" s="4">
        <f t="shared" si="44"/>
        <v>288.03915021096515</v>
      </c>
      <c r="AB78" s="4">
        <f t="shared" si="43"/>
        <v>288.64874387199046</v>
      </c>
      <c r="AC78" s="4">
        <f t="shared" si="42"/>
        <v>290.74626123895212</v>
      </c>
      <c r="AD78" s="4">
        <f t="shared" si="41"/>
        <v>293.79017346141279</v>
      </c>
      <c r="AE78" s="4">
        <f t="shared" si="40"/>
        <v>295.49688604323501</v>
      </c>
      <c r="AF78" s="4">
        <f t="shared" si="39"/>
        <v>299.70804157383253</v>
      </c>
      <c r="AG78" s="4">
        <f>AF78*$AG$82</f>
        <v>302.34770964784019</v>
      </c>
      <c r="AH78" s="4">
        <f>AG78*$AH$82</f>
        <v>305.20071711838511</v>
      </c>
      <c r="AI78" s="4">
        <f t="shared" si="36"/>
        <v>307.27871369909235</v>
      </c>
      <c r="AJ78" s="4">
        <f t="shared" si="35"/>
        <v>307.27871369909235</v>
      </c>
      <c r="AK78" s="4">
        <f t="shared" si="34"/>
        <v>307.27871369909235</v>
      </c>
      <c r="AL78" s="16">
        <f t="shared" si="32"/>
        <v>307.27871369909235</v>
      </c>
      <c r="AM78" s="20">
        <f>AL78-E78</f>
        <v>279.27871369909235</v>
      </c>
      <c r="AN78" s="17">
        <f>'Предявени брой (3)'!E78-E78</f>
        <v>55</v>
      </c>
      <c r="AO78" s="18">
        <f t="shared" si="33"/>
        <v>224.27871369909235</v>
      </c>
      <c r="AP78" s="14"/>
      <c r="AQ78" s="14"/>
      <c r="AR78" s="14"/>
      <c r="AS78" s="14"/>
      <c r="AT78" s="14"/>
      <c r="AU78" s="14"/>
      <c r="AV78" s="14"/>
      <c r="AW78" s="14"/>
      <c r="AX78" s="14"/>
    </row>
    <row r="79" spans="1:50" x14ac:dyDescent="0.2">
      <c r="A79" s="21" t="s">
        <v>19</v>
      </c>
      <c r="B79" s="3">
        <v>0</v>
      </c>
      <c r="C79" s="3">
        <v>2</v>
      </c>
      <c r="D79" s="3">
        <v>12</v>
      </c>
      <c r="E79" s="4">
        <f>D79*$E$82</f>
        <v>26.013455035908024</v>
      </c>
      <c r="F79" s="4">
        <f>E79*$F$82</f>
        <v>44.580957345584601</v>
      </c>
      <c r="G79" s="4">
        <f>F79*$G$82</f>
        <v>68.801046662856507</v>
      </c>
      <c r="H79" s="4">
        <f t="shared" si="62"/>
        <v>93.083836059822076</v>
      </c>
      <c r="I79" s="4">
        <f t="shared" si="63"/>
        <v>116.73427218752954</v>
      </c>
      <c r="J79" s="4">
        <f t="shared" si="61"/>
        <v>134.51163753811892</v>
      </c>
      <c r="K79" s="4">
        <f t="shared" si="60"/>
        <v>152.42754986968677</v>
      </c>
      <c r="L79" s="4">
        <f t="shared" si="59"/>
        <v>167.65732931817357</v>
      </c>
      <c r="M79" s="4">
        <f t="shared" si="58"/>
        <v>180.34686693120827</v>
      </c>
      <c r="N79" s="4">
        <f t="shared" si="57"/>
        <v>193.62776302724885</v>
      </c>
      <c r="O79" s="4">
        <f t="shared" si="56"/>
        <v>205.66664864810585</v>
      </c>
      <c r="P79" s="4">
        <f t="shared" si="55"/>
        <v>216.01262000215772</v>
      </c>
      <c r="Q79" s="4">
        <f t="shared" si="54"/>
        <v>223.86011931037405</v>
      </c>
      <c r="R79" s="4">
        <f t="shared" si="53"/>
        <v>232.78034015094991</v>
      </c>
      <c r="S79" s="4">
        <f t="shared" si="52"/>
        <v>238.72136677766568</v>
      </c>
      <c r="T79" s="4">
        <f t="shared" si="51"/>
        <v>245.68373978783265</v>
      </c>
      <c r="U79" s="4">
        <f t="shared" si="50"/>
        <v>249.39248903763948</v>
      </c>
      <c r="V79" s="4">
        <f t="shared" si="49"/>
        <v>254.82179185912725</v>
      </c>
      <c r="W79" s="4">
        <f t="shared" si="48"/>
        <v>257.8321166624583</v>
      </c>
      <c r="X79" s="4">
        <f t="shared" si="47"/>
        <v>259.41425953117499</v>
      </c>
      <c r="Y79" s="4">
        <f t="shared" si="46"/>
        <v>262.70710385804517</v>
      </c>
      <c r="Z79" s="4">
        <f t="shared" si="45"/>
        <v>265.2224204979147</v>
      </c>
      <c r="AA79" s="4">
        <f t="shared" si="44"/>
        <v>267.60333866407501</v>
      </c>
      <c r="AB79" s="4">
        <f t="shared" si="43"/>
        <v>268.16968285304847</v>
      </c>
      <c r="AC79" s="4">
        <f t="shared" si="42"/>
        <v>270.11838548563753</v>
      </c>
      <c r="AD79" s="4">
        <f t="shared" si="41"/>
        <v>272.94633811893152</v>
      </c>
      <c r="AE79" s="4">
        <f t="shared" si="40"/>
        <v>274.53196279773334</v>
      </c>
      <c r="AF79" s="4">
        <f t="shared" si="39"/>
        <v>278.44434512074815</v>
      </c>
      <c r="AG79" s="4">
        <f t="shared" si="38"/>
        <v>280.89673393335244</v>
      </c>
      <c r="AH79" s="4">
        <f t="shared" si="37"/>
        <v>283.54732613164282</v>
      </c>
      <c r="AI79" s="4">
        <f t="shared" si="36"/>
        <v>285.47789293939275</v>
      </c>
      <c r="AJ79" s="4">
        <f t="shared" si="35"/>
        <v>285.47789293939275</v>
      </c>
      <c r="AK79" s="4">
        <f t="shared" si="34"/>
        <v>285.47789293939275</v>
      </c>
      <c r="AL79" s="16">
        <f t="shared" si="32"/>
        <v>285.47789293939275</v>
      </c>
      <c r="AM79" s="20">
        <f>AL79-D79</f>
        <v>273.47789293939275</v>
      </c>
      <c r="AN79" s="17">
        <f>'Предявени брой (3)'!D79-D79</f>
        <v>40</v>
      </c>
      <c r="AO79" s="18">
        <f t="shared" si="33"/>
        <v>233.47789293939275</v>
      </c>
    </row>
    <row r="80" spans="1:50" x14ac:dyDescent="0.2">
      <c r="A80" s="21" t="s">
        <v>18</v>
      </c>
      <c r="B80" s="3">
        <v>0</v>
      </c>
      <c r="C80" s="3">
        <v>3</v>
      </c>
      <c r="D80" s="4">
        <f>C80*$D$82</f>
        <v>12.306237204376988</v>
      </c>
      <c r="E80" s="4">
        <f>D80*$E$82</f>
        <v>26.677312348106604</v>
      </c>
      <c r="F80" s="4">
        <f>E80*$F$82</f>
        <v>45.718652991081399</v>
      </c>
      <c r="G80" s="4">
        <f>F80*$G$82</f>
        <v>70.556833345210165</v>
      </c>
      <c r="H80" s="4">
        <f t="shared" si="62"/>
        <v>95.459313870459226</v>
      </c>
      <c r="I80" s="4">
        <f t="shared" si="63"/>
        <v>119.71330361833716</v>
      </c>
      <c r="J80" s="4">
        <f t="shared" si="61"/>
        <v>137.94434319110593</v>
      </c>
      <c r="K80" s="4">
        <f t="shared" si="60"/>
        <v>156.31746543153065</v>
      </c>
      <c r="L80" s="4">
        <f t="shared" si="59"/>
        <v>171.93590530348266</v>
      </c>
      <c r="M80" s="4">
        <f t="shared" si="58"/>
        <v>184.94927696013841</v>
      </c>
      <c r="N80" s="4">
        <f t="shared" si="57"/>
        <v>198.56909843051838</v>
      </c>
      <c r="O80" s="4">
        <f t="shared" si="56"/>
        <v>210.91521360773751</v>
      </c>
      <c r="P80" s="4">
        <f t="shared" si="55"/>
        <v>221.52521174045847</v>
      </c>
      <c r="Q80" s="4">
        <f t="shared" si="54"/>
        <v>229.57297740279969</v>
      </c>
      <c r="R80" s="4">
        <f t="shared" si="53"/>
        <v>238.72084020109583</v>
      </c>
      <c r="S80" s="4">
        <f t="shared" si="52"/>
        <v>244.81348044325281</v>
      </c>
      <c r="T80" s="4">
        <f t="shared" si="51"/>
        <v>251.95353159062509</v>
      </c>
      <c r="U80" s="4">
        <f t="shared" si="50"/>
        <v>255.75692725726492</v>
      </c>
      <c r="V80" s="4">
        <f t="shared" si="49"/>
        <v>261.32478462190005</v>
      </c>
      <c r="W80" s="4">
        <f t="shared" si="48"/>
        <v>264.41193221290104</v>
      </c>
      <c r="X80" s="4">
        <f t="shared" si="47"/>
        <v>266.0344509990378</v>
      </c>
      <c r="Y80" s="4">
        <f t="shared" si="46"/>
        <v>269.41132794600043</v>
      </c>
      <c r="Z80" s="4">
        <f t="shared" si="45"/>
        <v>271.99083488052969</v>
      </c>
      <c r="AA80" s="4">
        <f t="shared" si="44"/>
        <v>274.43251352361125</v>
      </c>
      <c r="AB80" s="4">
        <f t="shared" si="43"/>
        <v>275.01331068434689</v>
      </c>
      <c r="AC80" s="4">
        <f t="shared" si="42"/>
        <v>277.01174375413314</v>
      </c>
      <c r="AD80" s="4">
        <f t="shared" si="41"/>
        <v>279.91186507980467</v>
      </c>
      <c r="AE80" s="4">
        <f t="shared" si="40"/>
        <v>281.53795453100878</v>
      </c>
      <c r="AF80" s="4">
        <f t="shared" si="39"/>
        <v>285.55017993944477</v>
      </c>
      <c r="AG80" s="4">
        <f t="shared" si="38"/>
        <v>288.06515314321717</v>
      </c>
      <c r="AH80" s="4">
        <f t="shared" si="37"/>
        <v>290.78338783690322</v>
      </c>
      <c r="AI80" s="4">
        <f t="shared" si="36"/>
        <v>292.76322225982551</v>
      </c>
      <c r="AJ80" s="4">
        <f t="shared" si="35"/>
        <v>292.76322225982551</v>
      </c>
      <c r="AK80" s="4">
        <f t="shared" si="34"/>
        <v>292.76322225982551</v>
      </c>
      <c r="AL80" s="16">
        <f>AK80</f>
        <v>292.76322225982551</v>
      </c>
      <c r="AM80" s="17">
        <f>AL80-C80</f>
        <v>289.76322225982551</v>
      </c>
      <c r="AN80" s="17">
        <f>'Предявени брой (3)'!C80-C80</f>
        <v>58</v>
      </c>
      <c r="AO80" s="18">
        <f t="shared" si="33"/>
        <v>231.76322225982551</v>
      </c>
    </row>
    <row r="81" spans="1:50" ht="15.75" x14ac:dyDescent="0.2">
      <c r="A81" s="21" t="s">
        <v>17</v>
      </c>
      <c r="B81" s="3">
        <v>0</v>
      </c>
      <c r="C81" s="4">
        <f>B81*C82</f>
        <v>0</v>
      </c>
      <c r="D81" s="4">
        <f>C81*$D$82</f>
        <v>0</v>
      </c>
      <c r="E81" s="4">
        <f>D81*$E$82</f>
        <v>0</v>
      </c>
      <c r="F81" s="4">
        <f>E81*$F$82</f>
        <v>0</v>
      </c>
      <c r="G81" s="4">
        <f>F81*$G$82</f>
        <v>0</v>
      </c>
      <c r="H81" s="4">
        <f t="shared" si="62"/>
        <v>0</v>
      </c>
      <c r="I81" s="4">
        <f t="shared" si="63"/>
        <v>0</v>
      </c>
      <c r="J81" s="4">
        <f t="shared" si="61"/>
        <v>0</v>
      </c>
      <c r="K81" s="4">
        <f t="shared" si="60"/>
        <v>0</v>
      </c>
      <c r="L81" s="4">
        <f t="shared" si="59"/>
        <v>0</v>
      </c>
      <c r="M81" s="4">
        <f t="shared" si="58"/>
        <v>0</v>
      </c>
      <c r="N81" s="4">
        <f t="shared" si="57"/>
        <v>0</v>
      </c>
      <c r="O81" s="4">
        <f t="shared" si="56"/>
        <v>0</v>
      </c>
      <c r="P81" s="4">
        <f t="shared" si="55"/>
        <v>0</v>
      </c>
      <c r="Q81" s="4">
        <f t="shared" si="54"/>
        <v>0</v>
      </c>
      <c r="R81" s="4">
        <f t="shared" si="53"/>
        <v>0</v>
      </c>
      <c r="S81" s="4">
        <f t="shared" si="52"/>
        <v>0</v>
      </c>
      <c r="T81" s="4">
        <f t="shared" si="51"/>
        <v>0</v>
      </c>
      <c r="U81" s="4">
        <f t="shared" si="50"/>
        <v>0</v>
      </c>
      <c r="V81" s="4">
        <f t="shared" si="49"/>
        <v>0</v>
      </c>
      <c r="W81" s="4">
        <f t="shared" si="48"/>
        <v>0</v>
      </c>
      <c r="X81" s="4">
        <f t="shared" si="47"/>
        <v>0</v>
      </c>
      <c r="Y81" s="4">
        <f t="shared" si="46"/>
        <v>0</v>
      </c>
      <c r="Z81" s="4">
        <f t="shared" si="45"/>
        <v>0</v>
      </c>
      <c r="AA81" s="4">
        <f t="shared" si="44"/>
        <v>0</v>
      </c>
      <c r="AB81" s="4">
        <f t="shared" si="43"/>
        <v>0</v>
      </c>
      <c r="AC81" s="4">
        <f t="shared" si="42"/>
        <v>0</v>
      </c>
      <c r="AD81" s="4">
        <f t="shared" si="41"/>
        <v>0</v>
      </c>
      <c r="AE81" s="4">
        <f t="shared" si="40"/>
        <v>0</v>
      </c>
      <c r="AF81" s="4">
        <f t="shared" si="39"/>
        <v>0</v>
      </c>
      <c r="AG81" s="4">
        <f t="shared" si="38"/>
        <v>0</v>
      </c>
      <c r="AH81" s="4">
        <f t="shared" si="37"/>
        <v>0</v>
      </c>
      <c r="AI81" s="4">
        <f t="shared" si="36"/>
        <v>0</v>
      </c>
      <c r="AJ81" s="4">
        <f t="shared" si="35"/>
        <v>0</v>
      </c>
      <c r="AK81" s="4">
        <f t="shared" si="34"/>
        <v>0</v>
      </c>
      <c r="AL81" s="16">
        <f t="shared" si="32"/>
        <v>0</v>
      </c>
      <c r="AM81" s="17">
        <f>AL81-B81</f>
        <v>0</v>
      </c>
      <c r="AN81" s="17">
        <f>'Предявени брой (3)'!B81-B81</f>
        <v>17</v>
      </c>
      <c r="AO81" s="18">
        <f t="shared" si="33"/>
        <v>0</v>
      </c>
      <c r="AP81" s="14"/>
      <c r="AQ81" s="14"/>
      <c r="AR81" s="14"/>
      <c r="AS81" s="14"/>
      <c r="AT81" s="14"/>
      <c r="AU81" s="14"/>
      <c r="AV81" s="14"/>
      <c r="AW81" s="14"/>
      <c r="AX81" s="14"/>
    </row>
    <row r="82" spans="1:50" ht="25.5" customHeight="1" x14ac:dyDescent="0.2">
      <c r="A82" s="7" t="s">
        <v>41</v>
      </c>
      <c r="B82" s="25"/>
      <c r="C82" s="23">
        <f>IF(SUM(C46:C80)/SUM(B46:B80)&lt;1,1,SUM(C46:C80)/SUM(B46:B80))</f>
        <v>7.450659962287868</v>
      </c>
      <c r="D82" s="23">
        <f>IF(SUM(D46:D79)/SUM(C46:C79)&lt;1,1,SUM(D46:D79)/SUM(C46:C79))</f>
        <v>4.1020790681256623</v>
      </c>
      <c r="E82" s="23">
        <f>IF(SUM(E46:E78)/SUM(D46:D78)&lt;1,1,SUM(E46:E78)/SUM(D46:D78))</f>
        <v>2.167787919659002</v>
      </c>
      <c r="F82" s="23">
        <f>IF(SUM(F46:F77)/SUM(E46:E77)&lt;1,1,SUM(F46:F77)/SUM(E46:E77))</f>
        <v>1.7137653296744579</v>
      </c>
      <c r="G82" s="23">
        <f>IF(SUM(G46:G76)/SUM(F46:F76)&lt;1,1,SUM(G46:G76)/SUM(F46:F76))</f>
        <v>1.5432832931227018</v>
      </c>
      <c r="H82" s="23">
        <f>IF(SUM(H46:H75)/SUM(G46:G75)&lt;1,1,SUM(H46:H75)/SUM(G46:G75))</f>
        <v>1.352942150952408</v>
      </c>
      <c r="I82" s="23">
        <f>IF(SUM(I46:I74)/SUM(H46:H74)&lt;1,1,SUM(I46:I74)/SUM(H46:H74))</f>
        <v>1.2540767240459243</v>
      </c>
      <c r="J82" s="23">
        <f>IF(SUM(J46:J73)/SUM(I46:I73)&lt;1,1,SUM(J46:J73)/SUM(I46:I73))</f>
        <v>1.1522891693883237</v>
      </c>
      <c r="K82" s="23">
        <f>IF(SUM(K46:K72)/SUM(J46:J72)&lt;1,1,SUM(K46:K72)/SUM(J46:J72))</f>
        <v>1.1331922847678566</v>
      </c>
      <c r="L82" s="23">
        <f>IF(SUM(L46:L71)/SUM(K46:K71)&lt;1,1,SUM(L46:L71)/SUM(K46:K71))</f>
        <v>1.0999148740598863</v>
      </c>
      <c r="M82" s="23">
        <f>IF(SUM(M46:M70)/SUM(L46:L70)&lt;1,1,SUM(M46:M70)/SUM(L46:L70))</f>
        <v>1.0756873419410911</v>
      </c>
      <c r="N82" s="23">
        <f>IF(SUM(N46:N69)/SUM(M46:M69)&lt;1,1,SUM(N46:N69)/SUM(M46:M69))</f>
        <v>1.073640847340622</v>
      </c>
      <c r="O82" s="23">
        <f>IF(SUM(O46:O68)/SUM(N46:N68)&lt;1,1,SUM(O46:O68)/SUM(N46:N68))</f>
        <v>1.0621754103473415</v>
      </c>
      <c r="P82" s="23">
        <f>IF(SUM(P46:P67)/SUM(O46:O67)&lt;1,1,SUM(P46:P67)/SUM(O46:O67))</f>
        <v>1.0503045652859047</v>
      </c>
      <c r="Q82" s="23">
        <f>IF(SUM(Q46:Q66)/SUM(P46:P66)&lt;1,1,SUM(Q46:Q66)/SUM(P46:P66))</f>
        <v>1.0363288927662557</v>
      </c>
      <c r="R82" s="23">
        <f>IF(SUM(R46:R65)/SUM(Q46:Q65)&lt;1,1,SUM(R46:R65)/SUM(Q46:Q65))</f>
        <v>1.0398472978038946</v>
      </c>
      <c r="S82" s="23">
        <f>IF(SUM(S46:S64)/SUM(R46:R64)&lt;1,1,SUM(S46:S64)/SUM(R46:R64))</f>
        <v>1.0255220291492968</v>
      </c>
      <c r="T82" s="23">
        <f>IF(SUM(T46:T63)/SUM(S46:S63)&lt;1,1,SUM(T46:T63)/SUM(S46:S63))</f>
        <v>1.0291652695531499</v>
      </c>
      <c r="U82" s="23">
        <f>IF(SUM(U46:U62)/SUM(T46:T62)&lt;1,1,SUM(U46:U62)/SUM(T46:T62))</f>
        <v>1.0150956235565676</v>
      </c>
      <c r="V82" s="23">
        <f>IF(SUM(V46:V61)/SUM(U46:U61)&lt;1,1,SUM(V46:V61)/SUM(U46:U61))</f>
        <v>1.0217701136166468</v>
      </c>
      <c r="W82" s="23">
        <f>IF(SUM(W46:W60)/SUM(V46:V60)&lt;1,1,SUM(W46:W60)/SUM(V46:V60))</f>
        <v>1.0118134512019885</v>
      </c>
      <c r="X82" s="23">
        <f>IF(SUM(X46:X59)/SUM(W46:W59)&lt;1,1,SUM(X46:X59)/SUM(W46:W59))</f>
        <v>1.0061363296752823</v>
      </c>
      <c r="Y82" s="23">
        <f>IF(SUM(Y46:Y58)/SUM(X46:X58)&lt;1,1,SUM(Y46:Y58)/SUM(X46:X58))</f>
        <v>1.0126933821325828</v>
      </c>
      <c r="Z82" s="23">
        <f>IF(SUM(Z46:Z57)/SUM(Y46:Y57)&lt;1,1,SUM(Z46:Z57)/SUM(Y46:Y57))</f>
        <v>1.0095746045802731</v>
      </c>
      <c r="AA82" s="23">
        <f>IF(SUM(AA46:AA56)/SUM(Z46:Z56)&lt;1,1,SUM(AA46:AA56)/SUM(Z46:Z56))</f>
        <v>1.0089770622019454</v>
      </c>
      <c r="AB82" s="23">
        <f>IF(SUM(AB46:AB55)/SUM(AA46:AA55)&lt;1,1,SUM(AB46:AB55)/SUM(AA46:AA55))</f>
        <v>1.0021163569625131</v>
      </c>
      <c r="AC82" s="23">
        <f>IF(SUM(AC46:AC54)/SUM(AB46:AB54)&lt;1,1,SUM(AC46:AC54)/SUM(AB46:AB54))</f>
        <v>1.007266677619397</v>
      </c>
      <c r="AD82" s="23">
        <f>IF(SUM(AD46:AD53)/SUM(AC46:AC53)&lt;1,1,SUM(AD46:AD53)/SUM(AC46:AC53))</f>
        <v>1.010469308219097</v>
      </c>
      <c r="AE82" s="23">
        <f>IF(SUM(AE46:AE52)/SUM(AD46:AD52)&lt;1,1,SUM(AE46:AE52)/SUM(AD46:AD52))</f>
        <v>1.0058092909021219</v>
      </c>
      <c r="AF82" s="23">
        <f>IF(SUM(AF46:AF51)/SUM(AE46:AE51)&lt;1,1,SUM(AF46:AF51)/SUM(AE46:AE51))</f>
        <v>1.0142510995191381</v>
      </c>
      <c r="AG82" s="23">
        <f>IF(SUM(AG46:AG50)/SUM(AF46:AF50)&lt;1,1,SUM(AG46:AG50)/SUM(AF46:AF50))</f>
        <v>1.0088074649587184</v>
      </c>
      <c r="AH82" s="23">
        <f>IF(SUM(AH46:AH49)/SUM(AG46:AG49)&lt;1,1,SUM(AH46:AH49)/SUM(AG46:AG49))</f>
        <v>1.0094361801975216</v>
      </c>
      <c r="AI82" s="23">
        <f>IF(SUM(AI46:AI48)/SUM(AH46:AH48)&lt;1,1,SUM(AI46:AI48)/SUM(AH46:AH48))</f>
        <v>1.0068086228640845</v>
      </c>
      <c r="AJ82" s="23">
        <f>IF(SUM(AJ46:AJ47)/SUM(AI46:AI47)&lt;1,1,SUM(AJ46:AJ47)/SUM(AI46:AI47))</f>
        <v>1</v>
      </c>
      <c r="AK82" s="23">
        <f>IF(SUM(AK46:AK46)/SUM(AJ46:AJ46)&lt;1,1,SUM(AK46:AK46)/SUM(AJ46:AJ46))</f>
        <v>1</v>
      </c>
      <c r="AL82" s="17">
        <f>SUM(AL46:AL81)</f>
        <v>6648.3050510880694</v>
      </c>
      <c r="AM82" s="17">
        <f>SUM(AM46:AM81)</f>
        <v>2227.7748077790661</v>
      </c>
      <c r="AN82" s="17">
        <f>SUM(AN46:AN81)</f>
        <v>1090</v>
      </c>
      <c r="AO82" s="17">
        <f>SUM(AO46:AO81)</f>
        <v>1239.8110121120997</v>
      </c>
    </row>
    <row r="83" spans="1:50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  <c r="AN83" s="24"/>
      <c r="AO83" s="24"/>
    </row>
    <row r="84" spans="1:50" ht="15.75" x14ac:dyDescent="0.2">
      <c r="AO84" s="9">
        <f>AO42+AO82</f>
        <v>13665.680431585602</v>
      </c>
    </row>
  </sheetData>
  <mergeCells count="14">
    <mergeCell ref="AO4:AO5"/>
    <mergeCell ref="A44:A45"/>
    <mergeCell ref="B44:AK44"/>
    <mergeCell ref="AL44:AL45"/>
    <mergeCell ref="AM44:AM45"/>
    <mergeCell ref="AN44:AN45"/>
    <mergeCell ref="AO44:AO45"/>
    <mergeCell ref="AM4:AM5"/>
    <mergeCell ref="AN4:AN5"/>
    <mergeCell ref="A1:AD1"/>
    <mergeCell ref="A2:AK2"/>
    <mergeCell ref="A4:A5"/>
    <mergeCell ref="B4:AK4"/>
    <mergeCell ref="AL4:AL5"/>
  </mergeCells>
  <conditionalFormatting sqref="AN46:AN81">
    <cfRule type="cellIs" dxfId="43" priority="2" operator="lessThan">
      <formula>0</formula>
    </cfRule>
  </conditionalFormatting>
  <conditionalFormatting sqref="AN6:AN41">
    <cfRule type="cellIs" dxfId="42" priority="1" operator="lessThan">
      <formula>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84"/>
  <sheetViews>
    <sheetView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8.7109375" style="33" customWidth="1"/>
    <col min="5" max="37" width="8.7109375" style="10" customWidth="1"/>
    <col min="38" max="38" width="10.28515625" style="10" customWidth="1"/>
    <col min="39" max="39" width="14.28515625" style="10" customWidth="1"/>
    <col min="40" max="40" width="14.85546875" style="10" customWidth="1"/>
    <col min="41" max="41" width="15.140625" style="10" customWidth="1"/>
    <col min="42" max="16384" width="11" style="10"/>
  </cols>
  <sheetData>
    <row r="1" spans="1:50" ht="17.25" customHeight="1" x14ac:dyDescent="0.2">
      <c r="A1" s="57" t="str">
        <f>'Описание на групите'!B10</f>
        <v>Моторни превозни средства, различни от предходните рискови групи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"/>
      <c r="AF1" s="5"/>
      <c r="AG1" s="5"/>
      <c r="AH1" s="5"/>
      <c r="AI1" s="5"/>
      <c r="AJ1" s="5"/>
      <c r="AK1" s="5"/>
    </row>
    <row r="2" spans="1:50" ht="16.5" customHeight="1" x14ac:dyDescent="0.2">
      <c r="A2" s="58" t="str">
        <f>"Справка № 1.2: Брой на изплатените претенции към края на "&amp;'Описание на групите'!B2&amp;" тримесечие на "&amp;'Описание на групите'!B1&amp; " година"</f>
        <v>Справка № 1.2: Брой на изплатените претенции към края на трето тримесечие на 2021 година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</row>
    <row r="3" spans="1:50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50" s="15" customFormat="1" ht="42" customHeight="1" x14ac:dyDescent="0.2">
      <c r="A4" s="59" t="s">
        <v>0</v>
      </c>
      <c r="B4" s="60" t="s">
        <v>38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2" t="s">
        <v>43</v>
      </c>
      <c r="AM4" s="61" t="s">
        <v>44</v>
      </c>
      <c r="AN4" s="61" t="str">
        <f>"Брой на предявените, но неизплатени към " &amp;'Описание на групите'!$B$4&amp; " претенции"</f>
        <v>Брой на предявените, но неизплатени към 30.9.2021 г. претенции</v>
      </c>
      <c r="AO4" s="61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30.9.2021 г.</v>
      </c>
      <c r="AP4" s="10"/>
      <c r="AQ4" s="10"/>
      <c r="AR4" s="10"/>
      <c r="AS4" s="10"/>
      <c r="AT4" s="10"/>
      <c r="AU4" s="10"/>
      <c r="AV4" s="10"/>
      <c r="AW4" s="10"/>
      <c r="AX4" s="10"/>
    </row>
    <row r="5" spans="1:50" s="15" customFormat="1" ht="25.5" customHeight="1" x14ac:dyDescent="0.2">
      <c r="A5" s="59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2"/>
      <c r="AM5" s="61"/>
      <c r="AN5" s="61">
        <v>0</v>
      </c>
      <c r="AO5" s="61">
        <v>0</v>
      </c>
      <c r="AP5" s="10"/>
      <c r="AQ5" s="10"/>
      <c r="AR5" s="10"/>
      <c r="AS5" s="10"/>
      <c r="AT5" s="10"/>
      <c r="AU5" s="10"/>
      <c r="AV5" s="10"/>
      <c r="AW5" s="10"/>
      <c r="AX5" s="10"/>
    </row>
    <row r="6" spans="1:50" s="19" customFormat="1" ht="12.75" customHeight="1" x14ac:dyDescent="0.2">
      <c r="A6" s="1" t="s">
        <v>37</v>
      </c>
      <c r="B6" s="3">
        <v>88.116778523489927</v>
      </c>
      <c r="C6" s="3">
        <v>176.96510067114093</v>
      </c>
      <c r="D6" s="3">
        <v>211.10677852348994</v>
      </c>
      <c r="E6" s="3">
        <v>240.25335570469798</v>
      </c>
      <c r="F6" s="3">
        <v>255.08462265069628</v>
      </c>
      <c r="G6" s="3">
        <v>264.15765799980528</v>
      </c>
      <c r="H6" s="3">
        <v>283.2258243256403</v>
      </c>
      <c r="I6" s="3">
        <v>293.28425260492747</v>
      </c>
      <c r="J6" s="3">
        <v>299.17301091178103</v>
      </c>
      <c r="K6" s="3">
        <v>306.20537636397268</v>
      </c>
      <c r="L6" s="3">
        <v>309.22387090808218</v>
      </c>
      <c r="M6" s="3">
        <v>316.25623636027376</v>
      </c>
      <c r="N6" s="3">
        <v>317.18873578655212</v>
      </c>
      <c r="O6" s="3">
        <v>318.19768913958279</v>
      </c>
      <c r="P6" s="3">
        <v>318.19768913958279</v>
      </c>
      <c r="Q6" s="3">
        <v>320.20216581609816</v>
      </c>
      <c r="R6" s="3">
        <v>321.16793524416141</v>
      </c>
      <c r="S6" s="3">
        <v>322.18793524416139</v>
      </c>
      <c r="T6" s="3">
        <v>322.18793524416139</v>
      </c>
      <c r="U6" s="3">
        <v>324.18793524416139</v>
      </c>
      <c r="V6" s="3">
        <v>337.18793524416139</v>
      </c>
      <c r="W6" s="3">
        <v>338.47793524416136</v>
      </c>
      <c r="X6" s="3">
        <v>339.47793524416136</v>
      </c>
      <c r="Y6" s="3">
        <v>339.47793524416136</v>
      </c>
      <c r="Z6" s="3">
        <v>339.47793524416136</v>
      </c>
      <c r="AA6" s="3">
        <v>339.47793524416136</v>
      </c>
      <c r="AB6" s="3">
        <v>339.47793524416136</v>
      </c>
      <c r="AC6" s="3">
        <v>339.47793524416136</v>
      </c>
      <c r="AD6" s="3">
        <v>339.47793524416136</v>
      </c>
      <c r="AE6" s="3">
        <v>339.47793524416136</v>
      </c>
      <c r="AF6" s="3">
        <v>339.47793524416136</v>
      </c>
      <c r="AG6" s="3">
        <v>340.47793524416136</v>
      </c>
      <c r="AH6" s="3">
        <v>340.47793524416136</v>
      </c>
      <c r="AI6" s="3">
        <v>340.47793524416136</v>
      </c>
      <c r="AJ6" s="3">
        <v>340.47793524416136</v>
      </c>
      <c r="AK6" s="3">
        <v>340.47793524416136</v>
      </c>
      <c r="AL6" s="16">
        <f>AK6</f>
        <v>340.47793524416136</v>
      </c>
      <c r="AM6" s="17">
        <f>AL6-AK6</f>
        <v>0</v>
      </c>
      <c r="AN6" s="17">
        <f>'Предявени брой (4)'!AK6-AK6</f>
        <v>11</v>
      </c>
      <c r="AO6" s="18">
        <f>IF(AM6-AN6&lt;0,0,AM6-AN6)</f>
        <v>0</v>
      </c>
      <c r="AP6" s="14"/>
      <c r="AQ6" s="14"/>
      <c r="AR6" s="14"/>
      <c r="AS6" s="14"/>
      <c r="AT6" s="14"/>
      <c r="AU6" s="14"/>
      <c r="AV6" s="14"/>
      <c r="AW6" s="14"/>
      <c r="AX6" s="14"/>
    </row>
    <row r="7" spans="1:50" s="19" customFormat="1" x14ac:dyDescent="0.2">
      <c r="A7" s="1" t="s">
        <v>36</v>
      </c>
      <c r="B7" s="3">
        <v>248.6312425089892</v>
      </c>
      <c r="C7" s="3">
        <v>406.26902117459048</v>
      </c>
      <c r="D7" s="3">
        <v>475.59622852576911</v>
      </c>
      <c r="E7" s="3">
        <v>518.7304674390731</v>
      </c>
      <c r="F7" s="3">
        <v>544.62419912101302</v>
      </c>
      <c r="G7" s="3">
        <v>579.67989730647059</v>
      </c>
      <c r="H7" s="3">
        <v>590.60167094556368</v>
      </c>
      <c r="I7" s="3">
        <v>599.63300117488359</v>
      </c>
      <c r="J7" s="3">
        <v>605.5384488923595</v>
      </c>
      <c r="K7" s="3">
        <v>609.57050676092229</v>
      </c>
      <c r="L7" s="3">
        <v>617.6079076075788</v>
      </c>
      <c r="M7" s="3">
        <v>628.64530845423531</v>
      </c>
      <c r="N7" s="3">
        <v>632.59622443628734</v>
      </c>
      <c r="O7" s="3">
        <v>637.60146827477718</v>
      </c>
      <c r="P7" s="3">
        <v>641.61195595175673</v>
      </c>
      <c r="Q7" s="3">
        <v>642.10487676979551</v>
      </c>
      <c r="R7" s="3">
        <v>644.14487676979547</v>
      </c>
      <c r="S7" s="3">
        <v>646.14487676979547</v>
      </c>
      <c r="T7" s="3">
        <v>646.14487676979547</v>
      </c>
      <c r="U7" s="3">
        <v>647.14487676979547</v>
      </c>
      <c r="V7" s="3">
        <v>649.14487676979547</v>
      </c>
      <c r="W7" s="3">
        <v>650.14487676979547</v>
      </c>
      <c r="X7" s="3">
        <v>651.14487676979547</v>
      </c>
      <c r="Y7" s="3">
        <v>653.14487676979547</v>
      </c>
      <c r="Z7" s="3">
        <v>656.14487676979547</v>
      </c>
      <c r="AA7" s="3">
        <v>657.14487676979547</v>
      </c>
      <c r="AB7" s="3">
        <v>657.14487676979547</v>
      </c>
      <c r="AC7" s="3">
        <v>657.14487676979547</v>
      </c>
      <c r="AD7" s="3">
        <v>657.14487676979547</v>
      </c>
      <c r="AE7" s="3">
        <v>657.14487676979547</v>
      </c>
      <c r="AF7" s="3">
        <v>657.14487676979547</v>
      </c>
      <c r="AG7" s="3">
        <v>657.14487676979547</v>
      </c>
      <c r="AH7" s="3">
        <v>657.14487676979547</v>
      </c>
      <c r="AI7" s="3">
        <v>657.14487676979547</v>
      </c>
      <c r="AJ7" s="3">
        <v>657.14487676979547</v>
      </c>
      <c r="AK7" s="4">
        <f>AJ7*$AK$42</f>
        <v>657.14487676979547</v>
      </c>
      <c r="AL7" s="16">
        <f t="shared" ref="AL7:AL41" si="0">AK7</f>
        <v>657.14487676979547</v>
      </c>
      <c r="AM7" s="20">
        <f>AL7-AJ7</f>
        <v>0</v>
      </c>
      <c r="AN7" s="17">
        <f>'Предявени брой (4)'!AJ7-AJ7</f>
        <v>6</v>
      </c>
      <c r="AO7" s="18">
        <f t="shared" ref="AO7:AO41" si="1">IF(AM7-AN7&lt;0,0,AM7-AN7)</f>
        <v>0</v>
      </c>
      <c r="AP7" s="10"/>
      <c r="AQ7" s="10"/>
      <c r="AR7" s="10"/>
      <c r="AS7" s="10"/>
      <c r="AT7" s="10"/>
      <c r="AU7" s="10"/>
      <c r="AV7" s="10"/>
      <c r="AW7" s="10"/>
      <c r="AX7" s="10"/>
    </row>
    <row r="8" spans="1:50" s="19" customFormat="1" x14ac:dyDescent="0.2">
      <c r="A8" s="1" t="s">
        <v>35</v>
      </c>
      <c r="B8" s="3">
        <v>263.87734718337992</v>
      </c>
      <c r="C8" s="3">
        <v>455.62005593288052</v>
      </c>
      <c r="D8" s="3">
        <v>547.92768677586901</v>
      </c>
      <c r="E8" s="3">
        <v>621.86553335996803</v>
      </c>
      <c r="F8" s="3">
        <v>665.66370523475905</v>
      </c>
      <c r="G8" s="3">
        <v>683.69851660067002</v>
      </c>
      <c r="H8" s="3">
        <v>705.70896001044332</v>
      </c>
      <c r="I8" s="3">
        <v>717.73332796658099</v>
      </c>
      <c r="J8" s="3">
        <v>733.84214006822572</v>
      </c>
      <c r="K8" s="3">
        <v>743.88488389297595</v>
      </c>
      <c r="L8" s="3">
        <v>750.64159878344492</v>
      </c>
      <c r="M8" s="3">
        <v>758.92228473963246</v>
      </c>
      <c r="N8" s="3">
        <v>759.89075511274245</v>
      </c>
      <c r="O8" s="3">
        <v>764.11221814368116</v>
      </c>
      <c r="P8" s="3">
        <v>765.83062401678023</v>
      </c>
      <c r="Q8" s="3">
        <v>767.85062401678033</v>
      </c>
      <c r="R8" s="3">
        <v>768.85062401678033</v>
      </c>
      <c r="S8" s="3">
        <v>771.85062401678033</v>
      </c>
      <c r="T8" s="3">
        <v>800.85062401678033</v>
      </c>
      <c r="U8" s="3">
        <v>801.85062401678033</v>
      </c>
      <c r="V8" s="3">
        <v>801.85062401678033</v>
      </c>
      <c r="W8" s="3">
        <v>801.85062401678033</v>
      </c>
      <c r="X8" s="3">
        <v>801.85062401678033</v>
      </c>
      <c r="Y8" s="3">
        <v>804.85062401678033</v>
      </c>
      <c r="Z8" s="3">
        <v>805.85062401678033</v>
      </c>
      <c r="AA8" s="3">
        <v>805.85062401678033</v>
      </c>
      <c r="AB8" s="3">
        <v>805.85062401678033</v>
      </c>
      <c r="AC8" s="3">
        <v>805.85062401678033</v>
      </c>
      <c r="AD8" s="3">
        <v>805.85062401678033</v>
      </c>
      <c r="AE8" s="3">
        <v>805.85062401678033</v>
      </c>
      <c r="AF8" s="3">
        <v>805.85062401678033</v>
      </c>
      <c r="AG8" s="3">
        <v>805.85062401678033</v>
      </c>
      <c r="AH8" s="3">
        <v>805.85062401678033</v>
      </c>
      <c r="AI8" s="3">
        <v>805.85062401678033</v>
      </c>
      <c r="AJ8" s="4">
        <f>AI8*$AJ$42</f>
        <v>805.85062401678033</v>
      </c>
      <c r="AK8" s="4">
        <f t="shared" ref="AK8:AK41" si="2">AJ8*$AK$42</f>
        <v>805.85062401678033</v>
      </c>
      <c r="AL8" s="16">
        <f>AK8</f>
        <v>805.85062401678033</v>
      </c>
      <c r="AM8" s="20">
        <f>AL8-AI8</f>
        <v>0</v>
      </c>
      <c r="AN8" s="17">
        <f>'Предявени брой (4)'!AI8-AI8</f>
        <v>16</v>
      </c>
      <c r="AO8" s="18">
        <f t="shared" si="1"/>
        <v>0</v>
      </c>
      <c r="AP8" s="10"/>
      <c r="AQ8" s="10"/>
      <c r="AR8" s="10"/>
      <c r="AS8" s="10"/>
      <c r="AT8" s="10"/>
      <c r="AU8" s="10"/>
      <c r="AV8" s="10"/>
      <c r="AW8" s="10"/>
      <c r="AX8" s="10"/>
    </row>
    <row r="9" spans="1:50" s="19" customFormat="1" ht="15.75" x14ac:dyDescent="0.2">
      <c r="A9" s="1" t="s">
        <v>34</v>
      </c>
      <c r="B9" s="3">
        <v>278.39402317219333</v>
      </c>
      <c r="C9" s="3">
        <v>461.89420295645226</v>
      </c>
      <c r="D9" s="3">
        <v>559.72585297642831</v>
      </c>
      <c r="E9" s="3">
        <v>639.56171394326805</v>
      </c>
      <c r="F9" s="3">
        <v>680.30043035551114</v>
      </c>
      <c r="G9" s="3">
        <v>720.17960967755971</v>
      </c>
      <c r="H9" s="3">
        <v>746.21442104347068</v>
      </c>
      <c r="I9" s="3">
        <v>760.26663809233708</v>
      </c>
      <c r="J9" s="3">
        <v>773.66602729028807</v>
      </c>
      <c r="K9" s="3">
        <v>782.70342813694458</v>
      </c>
      <c r="L9" s="3">
        <v>789.74082898360109</v>
      </c>
      <c r="M9" s="3">
        <v>795.75151493978865</v>
      </c>
      <c r="N9" s="3">
        <v>796.69935500786573</v>
      </c>
      <c r="O9" s="3">
        <v>801.47177241740951</v>
      </c>
      <c r="P9" s="3">
        <v>806.02177241740958</v>
      </c>
      <c r="Q9" s="3">
        <v>813.02177241740958</v>
      </c>
      <c r="R9" s="3">
        <v>815.02177241740958</v>
      </c>
      <c r="S9" s="3">
        <v>847.02177241740958</v>
      </c>
      <c r="T9" s="3">
        <v>847.02177241740958</v>
      </c>
      <c r="U9" s="3">
        <v>848.4817724174095</v>
      </c>
      <c r="V9" s="3">
        <v>850.4817724174095</v>
      </c>
      <c r="W9" s="3">
        <v>850.4817724174095</v>
      </c>
      <c r="X9" s="3">
        <v>855.66177241740957</v>
      </c>
      <c r="Y9" s="3">
        <v>858.66177241740957</v>
      </c>
      <c r="Z9" s="3">
        <v>859.66177241740957</v>
      </c>
      <c r="AA9" s="3">
        <v>860.66177241740957</v>
      </c>
      <c r="AB9" s="3">
        <v>861.66177241740957</v>
      </c>
      <c r="AC9" s="3">
        <v>861.66177241740957</v>
      </c>
      <c r="AD9" s="3">
        <v>861.66177241740957</v>
      </c>
      <c r="AE9" s="3">
        <v>861.66177241740957</v>
      </c>
      <c r="AF9" s="3">
        <v>861.66177241740957</v>
      </c>
      <c r="AG9" s="3">
        <v>861.66177241740957</v>
      </c>
      <c r="AH9" s="3">
        <v>861.66177241740957</v>
      </c>
      <c r="AI9" s="4">
        <f>AH9*$AI$42</f>
        <v>861.66177241740957</v>
      </c>
      <c r="AJ9" s="4">
        <f t="shared" ref="AJ9:AJ41" si="3">AI9*$AJ$42</f>
        <v>861.66177241740957</v>
      </c>
      <c r="AK9" s="4">
        <f t="shared" si="2"/>
        <v>861.66177241740957</v>
      </c>
      <c r="AL9" s="16">
        <f t="shared" si="0"/>
        <v>861.66177241740957</v>
      </c>
      <c r="AM9" s="20">
        <f>AL9-AH9</f>
        <v>0</v>
      </c>
      <c r="AN9" s="17">
        <f>'Предявени брой (4)'!AH9-AH9</f>
        <v>17</v>
      </c>
      <c r="AO9" s="18">
        <f t="shared" si="1"/>
        <v>0</v>
      </c>
      <c r="AP9" s="14"/>
      <c r="AQ9" s="14"/>
      <c r="AR9" s="14"/>
      <c r="AS9" s="14"/>
      <c r="AT9" s="14"/>
      <c r="AU9" s="14"/>
      <c r="AV9" s="14"/>
      <c r="AW9" s="14"/>
      <c r="AX9" s="14"/>
    </row>
    <row r="10" spans="1:50" s="19" customFormat="1" x14ac:dyDescent="0.2">
      <c r="A10" s="2" t="s">
        <v>33</v>
      </c>
      <c r="B10" s="3">
        <v>183.80764282860565</v>
      </c>
      <c r="C10" s="3">
        <v>365.00079904115063</v>
      </c>
      <c r="D10" s="3">
        <v>474.10847782660812</v>
      </c>
      <c r="E10" s="3">
        <v>527.6443867359169</v>
      </c>
      <c r="F10" s="3">
        <v>566.39842913711323</v>
      </c>
      <c r="G10" s="3">
        <v>606.43672163961526</v>
      </c>
      <c r="H10" s="3">
        <v>622.45064618597962</v>
      </c>
      <c r="I10" s="3">
        <v>637.01849527870854</v>
      </c>
      <c r="J10" s="3">
        <v>649.19966462537502</v>
      </c>
      <c r="K10" s="3">
        <v>665.20500760346886</v>
      </c>
      <c r="L10" s="3">
        <v>673.22103653775025</v>
      </c>
      <c r="M10" s="3">
        <v>683.2477514282192</v>
      </c>
      <c r="N10" s="3">
        <v>686.81902464604093</v>
      </c>
      <c r="O10" s="3">
        <v>691.85902464604089</v>
      </c>
      <c r="P10" s="3">
        <v>699.85902464604089</v>
      </c>
      <c r="Q10" s="3">
        <v>701.85902464604089</v>
      </c>
      <c r="R10" s="3">
        <v>706.85902464604089</v>
      </c>
      <c r="S10" s="3">
        <v>709.01902464604086</v>
      </c>
      <c r="T10" s="3">
        <v>710.01902464604086</v>
      </c>
      <c r="U10" s="3">
        <v>710.01902464604086</v>
      </c>
      <c r="V10" s="3">
        <v>710.01902464604086</v>
      </c>
      <c r="W10" s="3">
        <v>707</v>
      </c>
      <c r="X10" s="3">
        <v>709</v>
      </c>
      <c r="Y10" s="3">
        <v>709</v>
      </c>
      <c r="Z10" s="3">
        <v>709</v>
      </c>
      <c r="AA10" s="3">
        <v>710</v>
      </c>
      <c r="AB10" s="3">
        <v>710</v>
      </c>
      <c r="AC10" s="3">
        <v>713</v>
      </c>
      <c r="AD10" s="3">
        <v>715</v>
      </c>
      <c r="AE10" s="3">
        <v>716</v>
      </c>
      <c r="AF10" s="3">
        <v>716</v>
      </c>
      <c r="AG10" s="3">
        <v>716</v>
      </c>
      <c r="AH10" s="4">
        <f>AG10*$AH$42</f>
        <v>716</v>
      </c>
      <c r="AI10" s="4">
        <f t="shared" ref="AI10:AI41" si="4">AH10*$AI$42</f>
        <v>716</v>
      </c>
      <c r="AJ10" s="4">
        <f t="shared" si="3"/>
        <v>716</v>
      </c>
      <c r="AK10" s="4">
        <f t="shared" si="2"/>
        <v>716</v>
      </c>
      <c r="AL10" s="16">
        <f t="shared" si="0"/>
        <v>716</v>
      </c>
      <c r="AM10" s="20">
        <f>AL10-AG10</f>
        <v>0</v>
      </c>
      <c r="AN10" s="17">
        <f>'Предявени брой (4)'!AG10-AG10</f>
        <v>12</v>
      </c>
      <c r="AO10" s="18">
        <f t="shared" si="1"/>
        <v>0</v>
      </c>
      <c r="AP10" s="10"/>
      <c r="AQ10" s="10"/>
      <c r="AR10" s="10"/>
      <c r="AS10" s="10"/>
      <c r="AT10" s="10"/>
      <c r="AU10" s="10"/>
      <c r="AV10" s="10"/>
      <c r="AW10" s="10"/>
      <c r="AX10" s="10"/>
    </row>
    <row r="11" spans="1:50" s="19" customFormat="1" x14ac:dyDescent="0.2">
      <c r="A11" s="2" t="s">
        <v>32</v>
      </c>
      <c r="B11" s="3">
        <v>122.77843615494979</v>
      </c>
      <c r="C11" s="3">
        <v>201.29411764705881</v>
      </c>
      <c r="D11" s="3">
        <v>239.74605451936873</v>
      </c>
      <c r="E11" s="3">
        <v>278.05738880918221</v>
      </c>
      <c r="F11" s="3">
        <v>306.69222851260935</v>
      </c>
      <c r="G11" s="3">
        <v>322.70972722593928</v>
      </c>
      <c r="H11" s="3">
        <v>336.80597014925371</v>
      </c>
      <c r="I11" s="3">
        <v>348.84971693257847</v>
      </c>
      <c r="J11" s="3">
        <v>352.91420118343194</v>
      </c>
      <c r="K11" s="3">
        <v>360.94082840236689</v>
      </c>
      <c r="L11" s="3">
        <v>362.97633136094674</v>
      </c>
      <c r="M11" s="3">
        <v>364.97633136094674</v>
      </c>
      <c r="N11" s="3">
        <v>365.99633136094673</v>
      </c>
      <c r="O11" s="3">
        <v>367.99633136094673</v>
      </c>
      <c r="P11" s="3">
        <v>367.99633136094673</v>
      </c>
      <c r="Q11" s="3">
        <v>367.99633136094673</v>
      </c>
      <c r="R11" s="3">
        <v>368.99633136094673</v>
      </c>
      <c r="S11" s="3">
        <v>368.99633136094673</v>
      </c>
      <c r="T11" s="3">
        <v>375.99633136094673</v>
      </c>
      <c r="U11" s="3">
        <v>377.99633136094673</v>
      </c>
      <c r="V11" s="3">
        <v>378.99633136094673</v>
      </c>
      <c r="W11" s="3">
        <v>379.99633136094673</v>
      </c>
      <c r="X11" s="3">
        <v>379.99633136094673</v>
      </c>
      <c r="Y11" s="3">
        <v>379.99633136094673</v>
      </c>
      <c r="Z11" s="3">
        <v>380.99633136094673</v>
      </c>
      <c r="AA11" s="3">
        <v>380.99633136094673</v>
      </c>
      <c r="AB11" s="3">
        <v>381.99633136094673</v>
      </c>
      <c r="AC11" s="3">
        <v>381.99633136094673</v>
      </c>
      <c r="AD11" s="3">
        <v>381.99633136094673</v>
      </c>
      <c r="AE11" s="3">
        <v>381.99633136094673</v>
      </c>
      <c r="AF11" s="3">
        <v>381.99633136094673</v>
      </c>
      <c r="AG11" s="4">
        <f>AF11*$AG$42</f>
        <v>382.10934350626155</v>
      </c>
      <c r="AH11" s="4">
        <f t="shared" ref="AH11:AH41" si="5">AG11*$AH$42</f>
        <v>382.10934350626155</v>
      </c>
      <c r="AI11" s="4">
        <f t="shared" si="4"/>
        <v>382.10934350626155</v>
      </c>
      <c r="AJ11" s="4">
        <f t="shared" si="3"/>
        <v>382.10934350626155</v>
      </c>
      <c r="AK11" s="4">
        <f t="shared" si="2"/>
        <v>382.10934350626155</v>
      </c>
      <c r="AL11" s="16">
        <f t="shared" si="0"/>
        <v>382.10934350626155</v>
      </c>
      <c r="AM11" s="20">
        <f>AL11-AF11</f>
        <v>0.11301214531482628</v>
      </c>
      <c r="AN11" s="17">
        <f>'Предявени брой (4)'!AF11-AF11</f>
        <v>5</v>
      </c>
      <c r="AO11" s="18">
        <f t="shared" si="1"/>
        <v>0</v>
      </c>
      <c r="AP11" s="10"/>
      <c r="AQ11" s="10"/>
      <c r="AR11" s="10"/>
      <c r="AS11" s="10"/>
      <c r="AT11" s="10"/>
      <c r="AU11" s="10"/>
      <c r="AV11" s="10"/>
      <c r="AW11" s="10"/>
      <c r="AX11" s="10"/>
    </row>
    <row r="12" spans="1:50" s="19" customFormat="1" ht="15.75" x14ac:dyDescent="0.2">
      <c r="A12" s="2" t="s">
        <v>31</v>
      </c>
      <c r="B12" s="3">
        <v>132.30989956958393</v>
      </c>
      <c r="C12" s="3">
        <v>238.57532281205164</v>
      </c>
      <c r="D12" s="3">
        <v>295.02725968436152</v>
      </c>
      <c r="E12" s="3">
        <v>335.19859397417503</v>
      </c>
      <c r="F12" s="3">
        <v>358.73596500257338</v>
      </c>
      <c r="G12" s="3">
        <v>383.79721049922802</v>
      </c>
      <c r="H12" s="3">
        <v>402.03345342254244</v>
      </c>
      <c r="I12" s="3">
        <v>416.10344827586209</v>
      </c>
      <c r="J12" s="3">
        <v>420.2248520710059</v>
      </c>
      <c r="K12" s="3">
        <v>423.27810650887574</v>
      </c>
      <c r="L12" s="3">
        <v>425.9378698224852</v>
      </c>
      <c r="M12" s="3">
        <v>432.97786982248522</v>
      </c>
      <c r="N12" s="3">
        <v>433.97786982248522</v>
      </c>
      <c r="O12" s="3">
        <v>436.97786982248522</v>
      </c>
      <c r="P12" s="3">
        <v>480.97786982248522</v>
      </c>
      <c r="Q12" s="3">
        <v>481.97786982248522</v>
      </c>
      <c r="R12" s="3">
        <v>481.97786982248522</v>
      </c>
      <c r="S12" s="3">
        <v>483.97786982248522</v>
      </c>
      <c r="T12" s="3">
        <v>487.97786982248522</v>
      </c>
      <c r="U12" s="3">
        <v>487.97786982248522</v>
      </c>
      <c r="V12" s="3">
        <v>487.97786982248522</v>
      </c>
      <c r="W12" s="3">
        <v>489.97786982248522</v>
      </c>
      <c r="X12" s="3">
        <v>490.97786982248522</v>
      </c>
      <c r="Y12" s="3">
        <v>490.97786982248522</v>
      </c>
      <c r="Z12" s="3">
        <v>490.97786982248522</v>
      </c>
      <c r="AA12" s="3">
        <v>490.97786982248522</v>
      </c>
      <c r="AB12" s="3">
        <v>490.97786982248522</v>
      </c>
      <c r="AC12" s="3">
        <v>490.97786982248522</v>
      </c>
      <c r="AD12" s="3">
        <v>490.97786982248522</v>
      </c>
      <c r="AE12" s="3">
        <v>490.97786982248522</v>
      </c>
      <c r="AF12" s="4">
        <f>AE12*$AF$42</f>
        <v>490.97786982248522</v>
      </c>
      <c r="AG12" s="4">
        <f t="shared" ref="AG12:AG41" si="6">AF12*$AG$42</f>
        <v>491.12312373676514</v>
      </c>
      <c r="AH12" s="4">
        <f t="shared" si="5"/>
        <v>491.12312373676514</v>
      </c>
      <c r="AI12" s="4">
        <f t="shared" si="4"/>
        <v>491.12312373676514</v>
      </c>
      <c r="AJ12" s="4">
        <f t="shared" si="3"/>
        <v>491.12312373676514</v>
      </c>
      <c r="AK12" s="4">
        <f t="shared" si="2"/>
        <v>491.12312373676514</v>
      </c>
      <c r="AL12" s="16">
        <f t="shared" si="0"/>
        <v>491.12312373676514</v>
      </c>
      <c r="AM12" s="20">
        <f>AL12-AE12</f>
        <v>0.14525391427991963</v>
      </c>
      <c r="AN12" s="17">
        <f>'Предявени брой (4)'!AE12-AE12</f>
        <v>20</v>
      </c>
      <c r="AO12" s="18">
        <f t="shared" si="1"/>
        <v>0</v>
      </c>
      <c r="AP12" s="14"/>
      <c r="AQ12" s="14"/>
      <c r="AR12" s="14"/>
      <c r="AS12" s="14"/>
      <c r="AT12" s="14"/>
      <c r="AU12" s="14"/>
      <c r="AV12" s="14"/>
      <c r="AW12" s="14"/>
      <c r="AX12" s="14"/>
    </row>
    <row r="13" spans="1:50" s="19" customFormat="1" x14ac:dyDescent="0.2">
      <c r="A13" s="2" t="s">
        <v>30</v>
      </c>
      <c r="B13" s="3">
        <v>170.94860832137732</v>
      </c>
      <c r="C13" s="3">
        <v>337.94691535150645</v>
      </c>
      <c r="D13" s="3">
        <v>395.58975609756101</v>
      </c>
      <c r="E13" s="3">
        <v>448.72074605451934</v>
      </c>
      <c r="F13" s="3">
        <v>485.38342768914049</v>
      </c>
      <c r="G13" s="3">
        <v>511.54092125579001</v>
      </c>
      <c r="H13" s="3">
        <v>523.58466803911472</v>
      </c>
      <c r="I13" s="3">
        <v>527.61966546577446</v>
      </c>
      <c r="J13" s="3">
        <v>533.73863905325436</v>
      </c>
      <c r="K13" s="3">
        <v>536.21201183431947</v>
      </c>
      <c r="L13" s="3">
        <v>541.40201183431952</v>
      </c>
      <c r="M13" s="3">
        <v>544.40201183431952</v>
      </c>
      <c r="N13" s="3">
        <v>549.40201183431952</v>
      </c>
      <c r="O13" s="3">
        <v>594.40201183431952</v>
      </c>
      <c r="P13" s="3">
        <v>599.40201183431952</v>
      </c>
      <c r="Q13" s="3">
        <v>599.40201183431952</v>
      </c>
      <c r="R13" s="3">
        <v>601.40201183431952</v>
      </c>
      <c r="S13" s="3">
        <v>607.14201183431953</v>
      </c>
      <c r="T13" s="3">
        <v>610.14201183431953</v>
      </c>
      <c r="U13" s="3">
        <v>610.14201183431953</v>
      </c>
      <c r="V13" s="3">
        <v>610.14201183431953</v>
      </c>
      <c r="W13" s="3">
        <v>611.14201183431953</v>
      </c>
      <c r="X13" s="3">
        <v>611.19201183431949</v>
      </c>
      <c r="Y13" s="3">
        <v>614.19201183431949</v>
      </c>
      <c r="Z13" s="3">
        <v>615.19201183431949</v>
      </c>
      <c r="AA13" s="3">
        <v>616.19201183431949</v>
      </c>
      <c r="AB13" s="3">
        <v>616.19201183431949</v>
      </c>
      <c r="AC13" s="3">
        <v>616.19201183431949</v>
      </c>
      <c r="AD13" s="3">
        <v>616.19201183431949</v>
      </c>
      <c r="AE13" s="4">
        <f>AD13*$AE$42</f>
        <v>616.33692626442291</v>
      </c>
      <c r="AF13" s="4">
        <f t="shared" ref="AF13:AF41" si="7">AE13*$AF$42</f>
        <v>616.33692626442291</v>
      </c>
      <c r="AG13" s="4">
        <f t="shared" si="6"/>
        <v>616.51926717336755</v>
      </c>
      <c r="AH13" s="4">
        <f t="shared" si="5"/>
        <v>616.51926717336755</v>
      </c>
      <c r="AI13" s="4">
        <f t="shared" si="4"/>
        <v>616.51926717336755</v>
      </c>
      <c r="AJ13" s="4">
        <f t="shared" si="3"/>
        <v>616.51926717336755</v>
      </c>
      <c r="AK13" s="4">
        <f t="shared" si="2"/>
        <v>616.51926717336755</v>
      </c>
      <c r="AL13" s="16">
        <f t="shared" si="0"/>
        <v>616.51926717336755</v>
      </c>
      <c r="AM13" s="20">
        <f>AL13-AD13</f>
        <v>0.32725533904806525</v>
      </c>
      <c r="AN13" s="17">
        <f>'Предявени брой (4)'!AD13-AD13</f>
        <v>18</v>
      </c>
      <c r="AO13" s="18">
        <f t="shared" si="1"/>
        <v>0</v>
      </c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50" s="19" customFormat="1" x14ac:dyDescent="0.2">
      <c r="A14" s="1" t="s">
        <v>29</v>
      </c>
      <c r="B14" s="3">
        <v>142.39843615494979</v>
      </c>
      <c r="C14" s="3">
        <v>414.896700143472</v>
      </c>
      <c r="D14" s="3">
        <v>487.77044476327114</v>
      </c>
      <c r="E14" s="3">
        <v>566.06169296987082</v>
      </c>
      <c r="F14" s="3">
        <v>634.64590838908907</v>
      </c>
      <c r="G14" s="3">
        <v>670.69840452907874</v>
      </c>
      <c r="H14" s="3">
        <v>694.79464745239318</v>
      </c>
      <c r="I14" s="3">
        <v>711.90838908903754</v>
      </c>
      <c r="J14" s="3">
        <v>717.76331360946745</v>
      </c>
      <c r="K14" s="3">
        <v>723.86331360946747</v>
      </c>
      <c r="L14" s="3">
        <v>727.86331360946747</v>
      </c>
      <c r="M14" s="3">
        <v>732.86331360946747</v>
      </c>
      <c r="N14" s="3">
        <v>772.86331360946747</v>
      </c>
      <c r="O14" s="3">
        <v>773.86331360946747</v>
      </c>
      <c r="P14" s="3">
        <v>776.86331360946747</v>
      </c>
      <c r="Q14" s="3">
        <v>777.86331360946747</v>
      </c>
      <c r="R14" s="3">
        <v>777.86331360946747</v>
      </c>
      <c r="S14" s="3">
        <v>777.86331360946747</v>
      </c>
      <c r="T14" s="3">
        <v>778.86331360946747</v>
      </c>
      <c r="U14" s="3">
        <v>778.86331360946747</v>
      </c>
      <c r="V14" s="3">
        <v>778.86331360946747</v>
      </c>
      <c r="W14" s="3">
        <v>779.86331360946747</v>
      </c>
      <c r="X14" s="3">
        <v>780.86331360946747</v>
      </c>
      <c r="Y14" s="3">
        <v>781.86331360946747</v>
      </c>
      <c r="Z14" s="3">
        <v>781.86331360946747</v>
      </c>
      <c r="AA14" s="3">
        <v>781.86331360946747</v>
      </c>
      <c r="AB14" s="3">
        <v>781.86331360946747</v>
      </c>
      <c r="AC14" s="3">
        <v>782.86331360946747</v>
      </c>
      <c r="AD14" s="4">
        <f>AC14*$AD$42</f>
        <v>783.18506240626664</v>
      </c>
      <c r="AE14" s="4">
        <f t="shared" ref="AE14:AE41" si="8">AD14*$AE$42</f>
        <v>783.36924982642847</v>
      </c>
      <c r="AF14" s="4">
        <f t="shared" si="7"/>
        <v>783.36924982642847</v>
      </c>
      <c r="AG14" s="4">
        <f t="shared" si="6"/>
        <v>783.60100660582248</v>
      </c>
      <c r="AH14" s="4">
        <f t="shared" si="5"/>
        <v>783.60100660582248</v>
      </c>
      <c r="AI14" s="4">
        <f t="shared" si="4"/>
        <v>783.60100660582248</v>
      </c>
      <c r="AJ14" s="4">
        <f t="shared" si="3"/>
        <v>783.60100660582248</v>
      </c>
      <c r="AK14" s="4">
        <f t="shared" si="2"/>
        <v>783.60100660582248</v>
      </c>
      <c r="AL14" s="16">
        <f t="shared" si="0"/>
        <v>783.60100660582248</v>
      </c>
      <c r="AM14" s="20">
        <f>AL14-AC14</f>
        <v>0.73769299635500829</v>
      </c>
      <c r="AN14" s="17">
        <f>'Предявени брой (4)'!AC14-AC14</f>
        <v>10</v>
      </c>
      <c r="AO14" s="18">
        <f t="shared" si="1"/>
        <v>0</v>
      </c>
      <c r="AP14" s="10"/>
      <c r="AQ14" s="10"/>
      <c r="AR14" s="10"/>
      <c r="AS14" s="10"/>
      <c r="AT14" s="10"/>
      <c r="AU14" s="10"/>
      <c r="AV14" s="10"/>
      <c r="AW14" s="10"/>
      <c r="AX14" s="10"/>
    </row>
    <row r="15" spans="1:50" s="19" customFormat="1" ht="15.75" x14ac:dyDescent="0.2">
      <c r="A15" s="1" t="s">
        <v>28</v>
      </c>
      <c r="B15" s="3">
        <v>204.34391891891892</v>
      </c>
      <c r="C15" s="3">
        <v>503.34391891891892</v>
      </c>
      <c r="D15" s="3">
        <v>591.83648648648648</v>
      </c>
      <c r="E15" s="3">
        <v>683.31689189189194</v>
      </c>
      <c r="F15" s="3">
        <v>760.72280701754391</v>
      </c>
      <c r="G15" s="3">
        <v>809.84210526315792</v>
      </c>
      <c r="H15" s="3">
        <v>838.96842105263158</v>
      </c>
      <c r="I15" s="3">
        <v>858.4666666666667</v>
      </c>
      <c r="J15" s="3">
        <v>874.62666666666667</v>
      </c>
      <c r="K15" s="3">
        <v>886.62666666666667</v>
      </c>
      <c r="L15" s="3">
        <v>895.62666666666667</v>
      </c>
      <c r="M15" s="3">
        <v>917.62666666666667</v>
      </c>
      <c r="N15" s="3">
        <v>924.62666666666667</v>
      </c>
      <c r="O15" s="3">
        <v>928.62666666666667</v>
      </c>
      <c r="P15" s="3">
        <v>932.62666666666667</v>
      </c>
      <c r="Q15" s="3">
        <v>934.62666666666667</v>
      </c>
      <c r="R15" s="3">
        <v>936.62666666666667</v>
      </c>
      <c r="S15" s="3">
        <v>936.62666666666667</v>
      </c>
      <c r="T15" s="3">
        <v>940.62666666666667</v>
      </c>
      <c r="U15" s="3">
        <v>940.62666666666667</v>
      </c>
      <c r="V15" s="3">
        <v>941.62666666666667</v>
      </c>
      <c r="W15" s="3">
        <v>941.62666666666667</v>
      </c>
      <c r="X15" s="3">
        <v>941.62666666666667</v>
      </c>
      <c r="Y15" s="3">
        <v>941.62666666666667</v>
      </c>
      <c r="Z15" s="3">
        <v>941.62666666666667</v>
      </c>
      <c r="AA15" s="3">
        <v>941.62666666666667</v>
      </c>
      <c r="AB15" s="3">
        <v>941.62666666666667</v>
      </c>
      <c r="AC15" s="4">
        <f>AB15*$AC$42</f>
        <v>942.29387601190763</v>
      </c>
      <c r="AD15" s="4">
        <f t="shared" ref="AD15:AD41" si="9">AC15*$AD$42</f>
        <v>942.68114913553904</v>
      </c>
      <c r="AE15" s="4">
        <f t="shared" si="8"/>
        <v>942.90284642935751</v>
      </c>
      <c r="AF15" s="4">
        <f t="shared" si="7"/>
        <v>942.90284642935751</v>
      </c>
      <c r="AG15" s="4">
        <f t="shared" si="6"/>
        <v>943.18180060967325</v>
      </c>
      <c r="AH15" s="4">
        <f t="shared" si="5"/>
        <v>943.18180060967325</v>
      </c>
      <c r="AI15" s="4">
        <f t="shared" si="4"/>
        <v>943.18180060967325</v>
      </c>
      <c r="AJ15" s="4">
        <f t="shared" si="3"/>
        <v>943.18180060967325</v>
      </c>
      <c r="AK15" s="4">
        <f t="shared" si="2"/>
        <v>943.18180060967325</v>
      </c>
      <c r="AL15" s="16">
        <f t="shared" si="0"/>
        <v>943.18180060967325</v>
      </c>
      <c r="AM15" s="20">
        <f>AL15-AB15</f>
        <v>1.5551339430065809</v>
      </c>
      <c r="AN15" s="17">
        <f>'Предявени брой (4)'!AB15-AB15</f>
        <v>25</v>
      </c>
      <c r="AO15" s="18">
        <f t="shared" si="1"/>
        <v>0</v>
      </c>
      <c r="AP15" s="14"/>
      <c r="AQ15" s="14"/>
      <c r="AR15" s="14"/>
      <c r="AS15" s="14"/>
      <c r="AT15" s="14"/>
      <c r="AU15" s="14"/>
      <c r="AV15" s="14"/>
      <c r="AW15" s="14"/>
      <c r="AX15" s="14"/>
    </row>
    <row r="16" spans="1:50" s="19" customFormat="1" x14ac:dyDescent="0.2">
      <c r="A16" s="1" t="s">
        <v>27</v>
      </c>
      <c r="B16" s="3">
        <v>187.36216216216215</v>
      </c>
      <c r="C16" s="3">
        <v>494.83378378378376</v>
      </c>
      <c r="D16" s="3">
        <v>604.44189189189194</v>
      </c>
      <c r="E16" s="3">
        <v>705.6</v>
      </c>
      <c r="F16" s="3">
        <v>768.44210526315794</v>
      </c>
      <c r="G16" s="3">
        <v>799.5333333333333</v>
      </c>
      <c r="H16" s="3">
        <v>821.87719298245611</v>
      </c>
      <c r="I16" s="3">
        <v>847.03719298245619</v>
      </c>
      <c r="J16" s="3">
        <v>868.03719298245619</v>
      </c>
      <c r="K16" s="3">
        <v>871.03719298245619</v>
      </c>
      <c r="L16" s="3">
        <v>925.03719298245619</v>
      </c>
      <c r="M16" s="3">
        <v>927.03719298245619</v>
      </c>
      <c r="N16" s="3">
        <v>928.03719298245619</v>
      </c>
      <c r="O16" s="3">
        <v>934.03719298245619</v>
      </c>
      <c r="P16" s="3">
        <v>937.03719298245619</v>
      </c>
      <c r="Q16" s="3">
        <v>941.03719298245619</v>
      </c>
      <c r="R16" s="3">
        <v>942.03719298245619</v>
      </c>
      <c r="S16" s="3">
        <v>943.03719298245619</v>
      </c>
      <c r="T16" s="3">
        <v>945.03719298245619</v>
      </c>
      <c r="U16" s="3">
        <v>945.03719298245619</v>
      </c>
      <c r="V16" s="3">
        <v>945.03719298245619</v>
      </c>
      <c r="W16" s="3">
        <v>945.03719298245619</v>
      </c>
      <c r="X16" s="3">
        <v>945.03719298245619</v>
      </c>
      <c r="Y16" s="3">
        <v>945.03719298245619</v>
      </c>
      <c r="Z16" s="3">
        <v>946.03719298245619</v>
      </c>
      <c r="AA16" s="3">
        <v>947.03719298245619</v>
      </c>
      <c r="AB16" s="4">
        <f>AA16*$AB$42</f>
        <v>947.32483677713492</v>
      </c>
      <c r="AC16" s="4">
        <f t="shared" ref="AC16:AC41" si="10">AB16*$AC$42</f>
        <v>947.99608368044755</v>
      </c>
      <c r="AD16" s="4">
        <f t="shared" si="9"/>
        <v>948.38570035297778</v>
      </c>
      <c r="AE16" s="4">
        <f t="shared" si="8"/>
        <v>948.60873922827216</v>
      </c>
      <c r="AF16" s="4">
        <f t="shared" si="7"/>
        <v>948.60873922827216</v>
      </c>
      <c r="AG16" s="4">
        <f t="shared" si="6"/>
        <v>948.88938147502529</v>
      </c>
      <c r="AH16" s="4">
        <f t="shared" si="5"/>
        <v>948.88938147502529</v>
      </c>
      <c r="AI16" s="4">
        <f t="shared" si="4"/>
        <v>948.88938147502529</v>
      </c>
      <c r="AJ16" s="4">
        <f t="shared" si="3"/>
        <v>948.88938147502529</v>
      </c>
      <c r="AK16" s="4">
        <f t="shared" si="2"/>
        <v>948.88938147502529</v>
      </c>
      <c r="AL16" s="16">
        <f t="shared" si="0"/>
        <v>948.88938147502529</v>
      </c>
      <c r="AM16" s="20">
        <f>AL16-AA16</f>
        <v>1.8521884925690983</v>
      </c>
      <c r="AN16" s="17">
        <f>'Предявени брой (4)'!AA16-AA16</f>
        <v>32</v>
      </c>
      <c r="AO16" s="18">
        <f t="shared" si="1"/>
        <v>0</v>
      </c>
      <c r="AP16" s="10"/>
      <c r="AQ16" s="10"/>
      <c r="AR16" s="10"/>
      <c r="AS16" s="10"/>
      <c r="AT16" s="10"/>
      <c r="AU16" s="10"/>
      <c r="AV16" s="10"/>
      <c r="AW16" s="10"/>
      <c r="AX16" s="10"/>
    </row>
    <row r="17" spans="1:50" s="19" customFormat="1" x14ac:dyDescent="0.2">
      <c r="A17" s="1" t="s">
        <v>26</v>
      </c>
      <c r="B17" s="3">
        <v>259.84527027027025</v>
      </c>
      <c r="C17" s="3">
        <v>520.19527027027027</v>
      </c>
      <c r="D17" s="3">
        <v>650.90810810810808</v>
      </c>
      <c r="E17" s="3">
        <v>728.69391891891894</v>
      </c>
      <c r="F17" s="3">
        <v>769.34035087719303</v>
      </c>
      <c r="G17" s="3">
        <v>792.17543859649118</v>
      </c>
      <c r="H17" s="3">
        <v>829.33543859649126</v>
      </c>
      <c r="I17" s="3">
        <v>843.33543859649126</v>
      </c>
      <c r="J17" s="3">
        <v>859.33543859649126</v>
      </c>
      <c r="K17" s="3">
        <v>903.33543859649126</v>
      </c>
      <c r="L17" s="3">
        <v>909.33543859649126</v>
      </c>
      <c r="M17" s="3">
        <v>913.33543859649126</v>
      </c>
      <c r="N17" s="3">
        <v>918.33543859649126</v>
      </c>
      <c r="O17" s="3">
        <v>921.33543859649126</v>
      </c>
      <c r="P17" s="3">
        <v>929.33543859649126</v>
      </c>
      <c r="Q17" s="3">
        <v>939.33543859649126</v>
      </c>
      <c r="R17" s="3">
        <v>942.33543859649126</v>
      </c>
      <c r="S17" s="3">
        <v>943.33543859649126</v>
      </c>
      <c r="T17" s="3">
        <v>943.33543859649126</v>
      </c>
      <c r="U17" s="3">
        <v>945.33543859649126</v>
      </c>
      <c r="V17" s="3">
        <v>945.33543859649126</v>
      </c>
      <c r="W17" s="3">
        <v>945.33543859649126</v>
      </c>
      <c r="X17" s="3">
        <v>946.33543859649126</v>
      </c>
      <c r="Y17" s="3">
        <v>946.33543859649126</v>
      </c>
      <c r="Z17" s="3">
        <v>946.33543859649126</v>
      </c>
      <c r="AA17" s="4">
        <f>Z17*$AA$42</f>
        <v>946.96408014630674</v>
      </c>
      <c r="AB17" s="4">
        <f t="shared" ref="AB17:AB41" si="11">AA17*$AB$42</f>
        <v>947.25170173440927</v>
      </c>
      <c r="AC17" s="4">
        <f t="shared" si="10"/>
        <v>947.92289681635179</v>
      </c>
      <c r="AD17" s="4">
        <f t="shared" si="9"/>
        <v>948.31248340983109</v>
      </c>
      <c r="AE17" s="4">
        <f t="shared" si="8"/>
        <v>948.53550506615568</v>
      </c>
      <c r="AF17" s="4">
        <f t="shared" si="7"/>
        <v>948.53550506615568</v>
      </c>
      <c r="AG17" s="4">
        <f t="shared" si="6"/>
        <v>948.81612564686361</v>
      </c>
      <c r="AH17" s="4">
        <f t="shared" si="5"/>
        <v>948.81612564686361</v>
      </c>
      <c r="AI17" s="4">
        <f t="shared" si="4"/>
        <v>948.81612564686361</v>
      </c>
      <c r="AJ17" s="4">
        <f t="shared" si="3"/>
        <v>948.81612564686361</v>
      </c>
      <c r="AK17" s="4">
        <f t="shared" si="2"/>
        <v>948.81612564686361</v>
      </c>
      <c r="AL17" s="16">
        <f t="shared" si="0"/>
        <v>948.81612564686361</v>
      </c>
      <c r="AM17" s="20">
        <f>AL17-Z17</f>
        <v>2.480687050372353</v>
      </c>
      <c r="AN17" s="17">
        <f>'Предявени брой (4)'!Z17-Z17</f>
        <v>29</v>
      </c>
      <c r="AO17" s="18">
        <f t="shared" si="1"/>
        <v>0</v>
      </c>
      <c r="AP17" s="10"/>
      <c r="AQ17" s="10"/>
      <c r="AR17" s="10"/>
      <c r="AS17" s="10"/>
      <c r="AT17" s="10"/>
      <c r="AU17" s="10"/>
      <c r="AV17" s="10"/>
      <c r="AW17" s="10"/>
      <c r="AX17" s="10"/>
    </row>
    <row r="18" spans="1:50" s="19" customFormat="1" ht="15.75" x14ac:dyDescent="0.2">
      <c r="A18" s="2" t="s">
        <v>16</v>
      </c>
      <c r="B18" s="3">
        <v>220.04594594594596</v>
      </c>
      <c r="C18" s="3">
        <v>421.65405405405403</v>
      </c>
      <c r="D18" s="3">
        <v>484.02499999999998</v>
      </c>
      <c r="E18" s="3">
        <v>543.35945945945946</v>
      </c>
      <c r="F18" s="3">
        <v>590.48333333333335</v>
      </c>
      <c r="G18" s="3">
        <v>636.9133333333333</v>
      </c>
      <c r="H18" s="3">
        <v>656.9133333333333</v>
      </c>
      <c r="I18" s="3">
        <v>675.9133333333333</v>
      </c>
      <c r="J18" s="3">
        <v>687.9133333333333</v>
      </c>
      <c r="K18" s="3">
        <v>689.9133333333333</v>
      </c>
      <c r="L18" s="3">
        <v>700.9133333333333</v>
      </c>
      <c r="M18" s="3">
        <v>709.9133333333333</v>
      </c>
      <c r="N18" s="3">
        <v>716.9133333333333</v>
      </c>
      <c r="O18" s="3">
        <v>724.9133333333333</v>
      </c>
      <c r="P18" s="3">
        <v>731.9133333333333</v>
      </c>
      <c r="Q18" s="3">
        <v>735.9133333333333</v>
      </c>
      <c r="R18" s="3">
        <v>737.9133333333333</v>
      </c>
      <c r="S18" s="3">
        <v>738.9133333333333</v>
      </c>
      <c r="T18" s="3">
        <v>738.9133333333333</v>
      </c>
      <c r="U18" s="3">
        <v>738.9133333333333</v>
      </c>
      <c r="V18" s="3">
        <v>738.9133333333333</v>
      </c>
      <c r="W18" s="3">
        <v>740.9133333333333</v>
      </c>
      <c r="X18" s="3">
        <v>740.9133333333333</v>
      </c>
      <c r="Y18" s="3">
        <v>742.9133333333333</v>
      </c>
      <c r="Z18" s="4">
        <f>Y18*$Z$42</f>
        <v>743.61542329204781</v>
      </c>
      <c r="AA18" s="4">
        <f t="shared" ref="AA18:AA41" si="12">Z18*$AA$42</f>
        <v>744.10939988121402</v>
      </c>
      <c r="AB18" s="4">
        <f t="shared" si="11"/>
        <v>744.33540837699854</v>
      </c>
      <c r="AC18" s="4">
        <f t="shared" si="10"/>
        <v>744.86282285881327</v>
      </c>
      <c r="AD18" s="4">
        <f t="shared" si="9"/>
        <v>745.16895384345514</v>
      </c>
      <c r="AE18" s="4">
        <f t="shared" si="8"/>
        <v>745.34420073436422</v>
      </c>
      <c r="AF18" s="4">
        <f t="shared" si="7"/>
        <v>745.34420073436422</v>
      </c>
      <c r="AG18" s="4">
        <f t="shared" si="6"/>
        <v>745.56470794924462</v>
      </c>
      <c r="AH18" s="4">
        <f t="shared" si="5"/>
        <v>745.56470794924462</v>
      </c>
      <c r="AI18" s="4">
        <f t="shared" si="4"/>
        <v>745.56470794924462</v>
      </c>
      <c r="AJ18" s="4">
        <f t="shared" si="3"/>
        <v>745.56470794924462</v>
      </c>
      <c r="AK18" s="4">
        <f t="shared" si="2"/>
        <v>745.56470794924462</v>
      </c>
      <c r="AL18" s="16">
        <f t="shared" si="0"/>
        <v>745.56470794924462</v>
      </c>
      <c r="AM18" s="20">
        <f>AL18-Y18</f>
        <v>2.6513746159113225</v>
      </c>
      <c r="AN18" s="17">
        <f>'Предявени брой (4)'!Y18-Y18</f>
        <v>28</v>
      </c>
      <c r="AO18" s="18">
        <f t="shared" si="1"/>
        <v>0</v>
      </c>
      <c r="AP18" s="14"/>
      <c r="AQ18" s="14"/>
      <c r="AR18" s="14"/>
      <c r="AS18" s="14"/>
      <c r="AT18" s="14"/>
      <c r="AU18" s="14"/>
      <c r="AV18" s="14"/>
      <c r="AW18" s="14"/>
      <c r="AX18" s="14"/>
    </row>
    <row r="19" spans="1:50" s="19" customFormat="1" x14ac:dyDescent="0.2">
      <c r="A19" s="2" t="s">
        <v>15</v>
      </c>
      <c r="B19" s="3">
        <v>155.6</v>
      </c>
      <c r="C19" s="3">
        <v>229.1904761904762</v>
      </c>
      <c r="D19" s="3">
        <v>268.2</v>
      </c>
      <c r="E19" s="3">
        <v>322.7714285714286</v>
      </c>
      <c r="F19" s="3">
        <v>350.91142857142859</v>
      </c>
      <c r="G19" s="3">
        <v>375.91142857142859</v>
      </c>
      <c r="H19" s="3">
        <v>384.91142857142859</v>
      </c>
      <c r="I19" s="3">
        <v>392.91142857142859</v>
      </c>
      <c r="J19" s="3">
        <v>396.91142857142859</v>
      </c>
      <c r="K19" s="3">
        <v>398.91142857142859</v>
      </c>
      <c r="L19" s="3">
        <v>402.91142857142859</v>
      </c>
      <c r="M19" s="3">
        <v>408.91142857142859</v>
      </c>
      <c r="N19" s="3">
        <v>412.91142857142859</v>
      </c>
      <c r="O19" s="3">
        <v>412.91142857142859</v>
      </c>
      <c r="P19" s="3">
        <v>414.91142857142859</v>
      </c>
      <c r="Q19" s="3">
        <v>415.91142857142859</v>
      </c>
      <c r="R19" s="3">
        <v>419.91142857142859</v>
      </c>
      <c r="S19" s="3">
        <v>420.91142857142859</v>
      </c>
      <c r="T19" s="3">
        <v>421.91142857142859</v>
      </c>
      <c r="U19" s="3">
        <v>421.91142857142859</v>
      </c>
      <c r="V19" s="3">
        <v>425.91142857142859</v>
      </c>
      <c r="W19" s="3">
        <v>426.91142857142859</v>
      </c>
      <c r="X19" s="3">
        <v>427.91142857142859</v>
      </c>
      <c r="Y19" s="4">
        <f>X19*$Y$42</f>
        <v>428.56301760653145</v>
      </c>
      <c r="Z19" s="4">
        <f t="shared" ref="Z19:Z41" si="13">Y19*$Z$42</f>
        <v>428.96803092078699</v>
      </c>
      <c r="AA19" s="4">
        <f t="shared" si="12"/>
        <v>429.25299026689294</v>
      </c>
      <c r="AB19" s="4">
        <f t="shared" si="11"/>
        <v>429.38336736286396</v>
      </c>
      <c r="AC19" s="4">
        <f t="shared" si="10"/>
        <v>429.68761596322457</v>
      </c>
      <c r="AD19" s="4">
        <f t="shared" si="9"/>
        <v>429.86421316867825</v>
      </c>
      <c r="AE19" s="4">
        <f t="shared" si="8"/>
        <v>429.9653075130982</v>
      </c>
      <c r="AF19" s="4">
        <f t="shared" si="7"/>
        <v>429.9653075130982</v>
      </c>
      <c r="AG19" s="4">
        <f t="shared" si="6"/>
        <v>430.09251109549882</v>
      </c>
      <c r="AH19" s="4">
        <f t="shared" si="5"/>
        <v>430.09251109549882</v>
      </c>
      <c r="AI19" s="4">
        <f t="shared" si="4"/>
        <v>430.09251109549882</v>
      </c>
      <c r="AJ19" s="4">
        <f t="shared" si="3"/>
        <v>430.09251109549882</v>
      </c>
      <c r="AK19" s="4">
        <f t="shared" si="2"/>
        <v>430.09251109549882</v>
      </c>
      <c r="AL19" s="16">
        <f t="shared" si="0"/>
        <v>430.09251109549882</v>
      </c>
      <c r="AM19" s="20">
        <f>AL19-X19</f>
        <v>2.1810825240702343</v>
      </c>
      <c r="AN19" s="17">
        <f>'Предявени брой (4)'!X19-X19</f>
        <v>27</v>
      </c>
      <c r="AO19" s="18">
        <f t="shared" si="1"/>
        <v>0</v>
      </c>
      <c r="AP19" s="10"/>
      <c r="AQ19" s="10"/>
      <c r="AR19" s="10"/>
      <c r="AS19" s="10"/>
      <c r="AT19" s="10"/>
      <c r="AU19" s="10"/>
      <c r="AV19" s="10"/>
      <c r="AW19" s="10"/>
      <c r="AX19" s="10"/>
    </row>
    <row r="20" spans="1:50" s="19" customFormat="1" x14ac:dyDescent="0.2">
      <c r="A20" s="2" t="s">
        <v>14</v>
      </c>
      <c r="B20" s="3">
        <v>161.05666666666667</v>
      </c>
      <c r="C20" s="3">
        <v>249.34285714285716</v>
      </c>
      <c r="D20" s="3">
        <v>316.31571428571425</v>
      </c>
      <c r="E20" s="3">
        <v>369.43571428571425</v>
      </c>
      <c r="F20" s="3">
        <v>422.43571428571425</v>
      </c>
      <c r="G20" s="3">
        <v>449.43571428571425</v>
      </c>
      <c r="H20" s="3">
        <v>456.43571428571425</v>
      </c>
      <c r="I20" s="3">
        <v>463.43571428571425</v>
      </c>
      <c r="J20" s="3">
        <v>469.5157142857143</v>
      </c>
      <c r="K20" s="3">
        <v>485.5157142857143</v>
      </c>
      <c r="L20" s="3">
        <v>496.87571428571431</v>
      </c>
      <c r="M20" s="3">
        <v>506.5157142857143</v>
      </c>
      <c r="N20" s="3">
        <v>508.5157142857143</v>
      </c>
      <c r="O20" s="3">
        <v>511.5157142857143</v>
      </c>
      <c r="P20" s="3">
        <v>512.51571428571424</v>
      </c>
      <c r="Q20" s="3">
        <v>513.51571428571424</v>
      </c>
      <c r="R20" s="3">
        <v>517.51571428571424</v>
      </c>
      <c r="S20" s="3">
        <v>519.51571428571424</v>
      </c>
      <c r="T20" s="3">
        <v>520.51571428571424</v>
      </c>
      <c r="U20" s="3">
        <v>521.51571428571424</v>
      </c>
      <c r="V20" s="3">
        <v>522.51571428571424</v>
      </c>
      <c r="W20" s="3">
        <v>526.51571428571424</v>
      </c>
      <c r="X20" s="4">
        <f>W20*$X$42</f>
        <v>527.24065733491022</v>
      </c>
      <c r="Y20" s="4">
        <f t="shared" ref="Y20:Y41" si="14">X20*$Y$42</f>
        <v>528.04349691394827</v>
      </c>
      <c r="Z20" s="4">
        <f t="shared" si="13"/>
        <v>528.54252421674869</v>
      </c>
      <c r="AA20" s="4">
        <f t="shared" si="12"/>
        <v>528.89362994312808</v>
      </c>
      <c r="AB20" s="4">
        <f t="shared" si="11"/>
        <v>529.0542709103737</v>
      </c>
      <c r="AC20" s="4">
        <f t="shared" si="10"/>
        <v>529.42914342215226</v>
      </c>
      <c r="AD20" s="4">
        <f t="shared" si="9"/>
        <v>529.64673337294596</v>
      </c>
      <c r="AE20" s="4">
        <f t="shared" si="8"/>
        <v>529.77129431020057</v>
      </c>
      <c r="AF20" s="4">
        <f t="shared" si="7"/>
        <v>529.77129431020057</v>
      </c>
      <c r="AG20" s="4">
        <f t="shared" si="6"/>
        <v>529.92802510989941</v>
      </c>
      <c r="AH20" s="4">
        <f t="shared" si="5"/>
        <v>529.92802510989941</v>
      </c>
      <c r="AI20" s="4">
        <f t="shared" si="4"/>
        <v>529.92802510989941</v>
      </c>
      <c r="AJ20" s="4">
        <f t="shared" si="3"/>
        <v>529.92802510989941</v>
      </c>
      <c r="AK20" s="4">
        <f t="shared" si="2"/>
        <v>529.92802510989941</v>
      </c>
      <c r="AL20" s="16">
        <f t="shared" si="0"/>
        <v>529.92802510989941</v>
      </c>
      <c r="AM20" s="20">
        <f>AL20-W20</f>
        <v>3.4123108241851696</v>
      </c>
      <c r="AN20" s="17">
        <f>'Предявени брой (4)'!W20-W20</f>
        <v>35</v>
      </c>
      <c r="AO20" s="18">
        <f t="shared" si="1"/>
        <v>0</v>
      </c>
      <c r="AP20" s="10"/>
      <c r="AQ20" s="10"/>
      <c r="AR20" s="10"/>
      <c r="AS20" s="10"/>
      <c r="AT20" s="10"/>
      <c r="AU20" s="10"/>
      <c r="AV20" s="10"/>
      <c r="AW20" s="10"/>
      <c r="AX20" s="10"/>
    </row>
    <row r="21" spans="1:50" s="19" customFormat="1" ht="15.75" x14ac:dyDescent="0.2">
      <c r="A21" s="2" t="s">
        <v>13</v>
      </c>
      <c r="B21" s="3">
        <v>182.62619047619049</v>
      </c>
      <c r="C21" s="3">
        <v>289.2</v>
      </c>
      <c r="D21" s="3">
        <v>336.22</v>
      </c>
      <c r="E21" s="3">
        <v>390.71000000000004</v>
      </c>
      <c r="F21" s="3">
        <v>432.71000000000004</v>
      </c>
      <c r="G21" s="3">
        <v>446.71000000000004</v>
      </c>
      <c r="H21" s="3">
        <v>461.71000000000004</v>
      </c>
      <c r="I21" s="3">
        <v>475.71000000000004</v>
      </c>
      <c r="J21" s="3">
        <v>487.71000000000004</v>
      </c>
      <c r="K21" s="3">
        <v>495.71000000000004</v>
      </c>
      <c r="L21" s="3">
        <v>503.71000000000004</v>
      </c>
      <c r="M21" s="3">
        <v>511.71000000000004</v>
      </c>
      <c r="N21" s="3">
        <v>516.71</v>
      </c>
      <c r="O21" s="3">
        <v>516.71</v>
      </c>
      <c r="P21" s="3">
        <v>519.71</v>
      </c>
      <c r="Q21" s="3">
        <v>521.71</v>
      </c>
      <c r="R21" s="3">
        <v>522.71</v>
      </c>
      <c r="S21" s="3">
        <v>522.71</v>
      </c>
      <c r="T21" s="3">
        <v>522.71</v>
      </c>
      <c r="U21" s="3">
        <v>523.71</v>
      </c>
      <c r="V21" s="3">
        <v>524.71</v>
      </c>
      <c r="W21" s="4">
        <f>V21*$W$42</f>
        <v>525.29415561176211</v>
      </c>
      <c r="X21" s="4">
        <f t="shared" ref="X21:X41" si="15">W21*$X$42</f>
        <v>526.01741673495701</v>
      </c>
      <c r="Y21" s="4">
        <f t="shared" si="14"/>
        <v>526.81839366179884</v>
      </c>
      <c r="Z21" s="4">
        <f t="shared" si="13"/>
        <v>527.31626318124404</v>
      </c>
      <c r="AA21" s="4">
        <f t="shared" si="12"/>
        <v>527.6665543141861</v>
      </c>
      <c r="AB21" s="4">
        <f t="shared" si="11"/>
        <v>527.82682258150726</v>
      </c>
      <c r="AC21" s="4">
        <f t="shared" si="10"/>
        <v>528.20082535900076</v>
      </c>
      <c r="AD21" s="4">
        <f t="shared" si="9"/>
        <v>528.4179104836619</v>
      </c>
      <c r="AE21" s="4">
        <f t="shared" si="8"/>
        <v>528.5421824295546</v>
      </c>
      <c r="AF21" s="4">
        <f t="shared" si="7"/>
        <v>528.5421824295546</v>
      </c>
      <c r="AG21" s="4">
        <f t="shared" si="6"/>
        <v>528.69854960123121</v>
      </c>
      <c r="AH21" s="4">
        <f t="shared" si="5"/>
        <v>528.69854960123121</v>
      </c>
      <c r="AI21" s="4">
        <f t="shared" si="4"/>
        <v>528.69854960123121</v>
      </c>
      <c r="AJ21" s="4">
        <f t="shared" si="3"/>
        <v>528.69854960123121</v>
      </c>
      <c r="AK21" s="4">
        <f t="shared" si="2"/>
        <v>528.69854960123121</v>
      </c>
      <c r="AL21" s="16">
        <f t="shared" si="0"/>
        <v>528.69854960123121</v>
      </c>
      <c r="AM21" s="20">
        <f>AL21-V21</f>
        <v>3.9885496012311705</v>
      </c>
      <c r="AN21" s="17">
        <f>'Предявени брой (4)'!V21-V21</f>
        <v>58</v>
      </c>
      <c r="AO21" s="18">
        <f t="shared" si="1"/>
        <v>0</v>
      </c>
      <c r="AP21" s="14"/>
      <c r="AQ21" s="14"/>
      <c r="AR21" s="14"/>
      <c r="AS21" s="14"/>
      <c r="AT21" s="14"/>
      <c r="AU21" s="14"/>
      <c r="AV21" s="14"/>
      <c r="AW21" s="14"/>
      <c r="AX21" s="14"/>
    </row>
    <row r="22" spans="1:50" s="19" customFormat="1" x14ac:dyDescent="0.2">
      <c r="A22" s="1" t="s">
        <v>12</v>
      </c>
      <c r="B22" s="3">
        <v>151</v>
      </c>
      <c r="C22" s="3">
        <v>218</v>
      </c>
      <c r="D22" s="3">
        <v>261.09000000000003</v>
      </c>
      <c r="E22" s="3">
        <v>297.09000000000003</v>
      </c>
      <c r="F22" s="3">
        <v>326.09000000000003</v>
      </c>
      <c r="G22" s="3">
        <v>336.09000000000003</v>
      </c>
      <c r="H22" s="3">
        <v>352.09000000000003</v>
      </c>
      <c r="I22" s="3">
        <v>366.09000000000003</v>
      </c>
      <c r="J22" s="3">
        <v>374.09000000000003</v>
      </c>
      <c r="K22" s="3">
        <v>380.09000000000003</v>
      </c>
      <c r="L22" s="3">
        <v>380.09000000000003</v>
      </c>
      <c r="M22" s="3">
        <v>386.35</v>
      </c>
      <c r="N22" s="3">
        <v>388.35</v>
      </c>
      <c r="O22" s="3">
        <v>392.35</v>
      </c>
      <c r="P22" s="3">
        <v>396.35</v>
      </c>
      <c r="Q22" s="3">
        <v>396.35</v>
      </c>
      <c r="R22" s="3">
        <v>398.35</v>
      </c>
      <c r="S22" s="3">
        <v>400.35</v>
      </c>
      <c r="T22" s="3">
        <v>402.35</v>
      </c>
      <c r="U22" s="3">
        <v>405.35</v>
      </c>
      <c r="V22" s="4">
        <f>U22*$V$42</f>
        <v>406.30388020087497</v>
      </c>
      <c r="W22" s="4">
        <f t="shared" ref="W22:W41" si="16">V22*$W$42</f>
        <v>406.75621518915426</v>
      </c>
      <c r="X22" s="4">
        <f t="shared" si="15"/>
        <v>407.31626512293201</v>
      </c>
      <c r="Y22" s="4">
        <f t="shared" si="14"/>
        <v>407.93649350304145</v>
      </c>
      <c r="Z22" s="4">
        <f t="shared" si="13"/>
        <v>408.32201372866001</v>
      </c>
      <c r="AA22" s="4">
        <f t="shared" si="12"/>
        <v>408.59325812368644</v>
      </c>
      <c r="AB22" s="4">
        <f t="shared" si="11"/>
        <v>408.71736023511119</v>
      </c>
      <c r="AC22" s="4">
        <f t="shared" si="10"/>
        <v>409.00696550221397</v>
      </c>
      <c r="AD22" s="4">
        <f t="shared" si="9"/>
        <v>409.17506317232454</v>
      </c>
      <c r="AE22" s="4">
        <f t="shared" si="8"/>
        <v>409.27129189641272</v>
      </c>
      <c r="AF22" s="4">
        <f t="shared" si="7"/>
        <v>409.27129189641272</v>
      </c>
      <c r="AG22" s="4">
        <f t="shared" si="6"/>
        <v>409.39237323389102</v>
      </c>
      <c r="AH22" s="4">
        <f t="shared" si="5"/>
        <v>409.39237323389102</v>
      </c>
      <c r="AI22" s="4">
        <f t="shared" si="4"/>
        <v>409.39237323389102</v>
      </c>
      <c r="AJ22" s="4">
        <f t="shared" si="3"/>
        <v>409.39237323389102</v>
      </c>
      <c r="AK22" s="4">
        <f t="shared" si="2"/>
        <v>409.39237323389102</v>
      </c>
      <c r="AL22" s="16">
        <f t="shared" si="0"/>
        <v>409.39237323389102</v>
      </c>
      <c r="AM22" s="20">
        <f>AL22-U22</f>
        <v>4.0423732338909986</v>
      </c>
      <c r="AN22" s="17">
        <f>'Предявени брой (4)'!U22-U22</f>
        <v>47</v>
      </c>
      <c r="AO22" s="18">
        <f>IF(AM22-AN22&lt;0,0,AM22-AN22)</f>
        <v>0</v>
      </c>
      <c r="AP22" s="10"/>
      <c r="AQ22" s="10"/>
      <c r="AR22" s="10"/>
      <c r="AS22" s="10"/>
      <c r="AT22" s="10"/>
      <c r="AU22" s="10"/>
      <c r="AV22" s="10"/>
      <c r="AW22" s="10"/>
      <c r="AX22" s="10"/>
    </row>
    <row r="23" spans="1:50" s="19" customFormat="1" x14ac:dyDescent="0.2">
      <c r="A23" s="1" t="s">
        <v>11</v>
      </c>
      <c r="B23" s="3">
        <v>164.95</v>
      </c>
      <c r="C23" s="3">
        <v>257.52</v>
      </c>
      <c r="D23" s="3">
        <v>294.33</v>
      </c>
      <c r="E23" s="3">
        <v>338.18</v>
      </c>
      <c r="F23" s="3">
        <v>358.18</v>
      </c>
      <c r="G23" s="3">
        <v>376.18</v>
      </c>
      <c r="H23" s="3">
        <v>391.18</v>
      </c>
      <c r="I23" s="3">
        <v>405.18</v>
      </c>
      <c r="J23" s="3">
        <v>410.18</v>
      </c>
      <c r="K23" s="3">
        <v>416.18</v>
      </c>
      <c r="L23" s="3">
        <v>417.18</v>
      </c>
      <c r="M23" s="3">
        <v>419.18</v>
      </c>
      <c r="N23" s="3">
        <v>425.84000000000003</v>
      </c>
      <c r="O23" s="3">
        <v>431.84000000000003</v>
      </c>
      <c r="P23" s="3">
        <v>433.84000000000003</v>
      </c>
      <c r="Q23" s="3">
        <v>436.84000000000003</v>
      </c>
      <c r="R23" s="3">
        <v>440.84000000000003</v>
      </c>
      <c r="S23" s="3">
        <v>442.84000000000003</v>
      </c>
      <c r="T23" s="3">
        <v>443.84000000000003</v>
      </c>
      <c r="U23" s="4">
        <f>T23*$U$42</f>
        <v>444.42267429963294</v>
      </c>
      <c r="V23" s="4">
        <f t="shared" ref="V23:V41" si="17">U23*$V$42</f>
        <v>445.46850133758613</v>
      </c>
      <c r="W23" s="4">
        <f t="shared" si="16"/>
        <v>445.96443799768332</v>
      </c>
      <c r="X23" s="4">
        <f t="shared" si="15"/>
        <v>446.57847250936663</v>
      </c>
      <c r="Y23" s="4">
        <f t="shared" si="14"/>
        <v>447.25848621447273</v>
      </c>
      <c r="Z23" s="4">
        <f t="shared" si="13"/>
        <v>447.68116767411504</v>
      </c>
      <c r="AA23" s="4">
        <f t="shared" si="12"/>
        <v>447.97855797737503</v>
      </c>
      <c r="AB23" s="4">
        <f t="shared" si="11"/>
        <v>448.11462259374508</v>
      </c>
      <c r="AC23" s="4">
        <f t="shared" si="10"/>
        <v>448.43214361828456</v>
      </c>
      <c r="AD23" s="4">
        <f t="shared" si="9"/>
        <v>448.61644463245523</v>
      </c>
      <c r="AE23" s="4">
        <f t="shared" si="8"/>
        <v>448.72194907775861</v>
      </c>
      <c r="AF23" s="4">
        <f t="shared" si="7"/>
        <v>448.72194907775861</v>
      </c>
      <c r="AG23" s="4">
        <f t="shared" si="6"/>
        <v>448.85470174042018</v>
      </c>
      <c r="AH23" s="4">
        <f t="shared" si="5"/>
        <v>448.85470174042018</v>
      </c>
      <c r="AI23" s="4">
        <f t="shared" si="4"/>
        <v>448.85470174042018</v>
      </c>
      <c r="AJ23" s="4">
        <f t="shared" si="3"/>
        <v>448.85470174042018</v>
      </c>
      <c r="AK23" s="4">
        <f t="shared" si="2"/>
        <v>448.85470174042018</v>
      </c>
      <c r="AL23" s="16">
        <f>AK23</f>
        <v>448.85470174042018</v>
      </c>
      <c r="AM23" s="20">
        <f>AL23-T23</f>
        <v>5.0147017404201506</v>
      </c>
      <c r="AN23" s="17">
        <f>'Предявени брой (4)'!T23-T23</f>
        <v>51</v>
      </c>
      <c r="AO23" s="18">
        <f t="shared" si="1"/>
        <v>0</v>
      </c>
      <c r="AP23" s="10"/>
      <c r="AQ23" s="10"/>
      <c r="AR23" s="10"/>
      <c r="AS23" s="10"/>
      <c r="AT23" s="10"/>
      <c r="AU23" s="10"/>
      <c r="AV23" s="10"/>
      <c r="AW23" s="10"/>
      <c r="AX23" s="10"/>
    </row>
    <row r="24" spans="1:50" s="19" customFormat="1" ht="15.75" x14ac:dyDescent="0.2">
      <c r="A24" s="1" t="s">
        <v>10</v>
      </c>
      <c r="B24" s="3">
        <v>153</v>
      </c>
      <c r="C24" s="3">
        <v>246</v>
      </c>
      <c r="D24" s="3">
        <v>318</v>
      </c>
      <c r="E24" s="3">
        <v>358</v>
      </c>
      <c r="F24" s="3">
        <v>382</v>
      </c>
      <c r="G24" s="3">
        <v>406</v>
      </c>
      <c r="H24" s="3">
        <v>430</v>
      </c>
      <c r="I24" s="3">
        <v>444</v>
      </c>
      <c r="J24" s="3">
        <v>457</v>
      </c>
      <c r="K24" s="3">
        <v>460</v>
      </c>
      <c r="L24" s="3">
        <v>469</v>
      </c>
      <c r="M24" s="3">
        <v>474</v>
      </c>
      <c r="N24" s="3">
        <v>482</v>
      </c>
      <c r="O24" s="3">
        <v>487</v>
      </c>
      <c r="P24" s="3">
        <v>490</v>
      </c>
      <c r="Q24" s="3">
        <v>496</v>
      </c>
      <c r="R24" s="3">
        <v>500</v>
      </c>
      <c r="S24" s="3">
        <v>505</v>
      </c>
      <c r="T24" s="4">
        <f>S24*$T$42</f>
        <v>507.48017014206511</v>
      </c>
      <c r="U24" s="4">
        <f t="shared" ref="U24:U41" si="18">T24*$U$42</f>
        <v>508.14639142161428</v>
      </c>
      <c r="V24" s="4">
        <f t="shared" si="17"/>
        <v>509.34217477408288</v>
      </c>
      <c r="W24" s="4">
        <f t="shared" si="16"/>
        <v>509.90922150408875</v>
      </c>
      <c r="X24" s="4">
        <f t="shared" si="15"/>
        <v>510.6112995918279</v>
      </c>
      <c r="Y24" s="4">
        <f t="shared" si="14"/>
        <v>511.38881732516916</v>
      </c>
      <c r="Z24" s="4">
        <f t="shared" si="13"/>
        <v>511.87210512945711</v>
      </c>
      <c r="AA24" s="4">
        <f t="shared" si="12"/>
        <v>512.21213685642397</v>
      </c>
      <c r="AB24" s="4">
        <f t="shared" si="11"/>
        <v>512.3677111504619</v>
      </c>
      <c r="AC24" s="4">
        <f t="shared" si="10"/>
        <v>512.73076004996847</v>
      </c>
      <c r="AD24" s="4">
        <f t="shared" si="9"/>
        <v>512.94148713637048</v>
      </c>
      <c r="AE24" s="4">
        <f t="shared" si="8"/>
        <v>513.06211937738817</v>
      </c>
      <c r="AF24" s="4">
        <f t="shared" si="7"/>
        <v>513.06211937738817</v>
      </c>
      <c r="AG24" s="4">
        <f t="shared" si="6"/>
        <v>513.21390683195364</v>
      </c>
      <c r="AH24" s="4">
        <f t="shared" si="5"/>
        <v>513.21390683195364</v>
      </c>
      <c r="AI24" s="4">
        <f t="shared" si="4"/>
        <v>513.21390683195364</v>
      </c>
      <c r="AJ24" s="4">
        <f t="shared" si="3"/>
        <v>513.21390683195364</v>
      </c>
      <c r="AK24" s="4">
        <f t="shared" si="2"/>
        <v>513.21390683195364</v>
      </c>
      <c r="AL24" s="16">
        <f t="shared" si="0"/>
        <v>513.21390683195364</v>
      </c>
      <c r="AM24" s="20">
        <f>AL24-S24</f>
        <v>8.2139068319536364</v>
      </c>
      <c r="AN24" s="17">
        <f>'Предявени брой (4)'!S24-S24</f>
        <v>77</v>
      </c>
      <c r="AO24" s="18">
        <f t="shared" si="1"/>
        <v>0</v>
      </c>
      <c r="AP24" s="14"/>
      <c r="AQ24" s="14"/>
      <c r="AR24" s="14"/>
      <c r="AS24" s="14"/>
      <c r="AT24" s="14"/>
      <c r="AU24" s="14"/>
      <c r="AV24" s="14"/>
      <c r="AW24" s="14"/>
      <c r="AX24" s="14"/>
    </row>
    <row r="25" spans="1:50" s="19" customFormat="1" x14ac:dyDescent="0.2">
      <c r="A25" s="1" t="s">
        <v>9</v>
      </c>
      <c r="B25" s="3">
        <v>133</v>
      </c>
      <c r="C25" s="3">
        <v>255.22</v>
      </c>
      <c r="D25" s="3">
        <v>313.22000000000003</v>
      </c>
      <c r="E25" s="3">
        <v>345.48</v>
      </c>
      <c r="F25" s="3">
        <v>392.48</v>
      </c>
      <c r="G25" s="3">
        <v>427.48</v>
      </c>
      <c r="H25" s="3">
        <v>456.48</v>
      </c>
      <c r="I25" s="3">
        <v>467.48</v>
      </c>
      <c r="J25" s="3">
        <v>472</v>
      </c>
      <c r="K25" s="3">
        <v>483</v>
      </c>
      <c r="L25" s="3">
        <v>488</v>
      </c>
      <c r="M25" s="3">
        <v>493</v>
      </c>
      <c r="N25" s="3">
        <v>499</v>
      </c>
      <c r="O25" s="3">
        <v>506</v>
      </c>
      <c r="P25" s="3">
        <v>509</v>
      </c>
      <c r="Q25" s="3">
        <v>513</v>
      </c>
      <c r="R25" s="3">
        <v>517</v>
      </c>
      <c r="S25" s="4">
        <f>R25*$S$42</f>
        <v>519.74638653941543</v>
      </c>
      <c r="T25" s="4">
        <f t="shared" ref="T25:T41" si="19">S25*$T$42</f>
        <v>522.29897954801197</v>
      </c>
      <c r="U25" s="4">
        <f t="shared" si="18"/>
        <v>522.98465499886618</v>
      </c>
      <c r="V25" s="4">
        <f t="shared" si="17"/>
        <v>524.21535614050879</v>
      </c>
      <c r="W25" s="4">
        <f t="shared" si="16"/>
        <v>524.79896106906233</v>
      </c>
      <c r="X25" s="4">
        <f t="shared" si="15"/>
        <v>525.52154037435128</v>
      </c>
      <c r="Y25" s="4">
        <f t="shared" si="14"/>
        <v>526.32176222063731</v>
      </c>
      <c r="Z25" s="4">
        <f t="shared" si="13"/>
        <v>526.8191623987309</v>
      </c>
      <c r="AA25" s="4">
        <f t="shared" si="12"/>
        <v>527.16912331239382</v>
      </c>
      <c r="AB25" s="4">
        <f t="shared" si="11"/>
        <v>527.32924049489804</v>
      </c>
      <c r="AC25" s="4">
        <f t="shared" si="10"/>
        <v>527.70289070015667</v>
      </c>
      <c r="AD25" s="4">
        <f t="shared" si="9"/>
        <v>527.91977117877741</v>
      </c>
      <c r="AE25" s="4">
        <f t="shared" si="8"/>
        <v>528.04392597356775</v>
      </c>
      <c r="AF25" s="4">
        <f t="shared" si="7"/>
        <v>528.04392597356775</v>
      </c>
      <c r="AG25" s="4">
        <f t="shared" si="6"/>
        <v>528.20014573798835</v>
      </c>
      <c r="AH25" s="4">
        <f t="shared" si="5"/>
        <v>528.20014573798835</v>
      </c>
      <c r="AI25" s="4">
        <f t="shared" si="4"/>
        <v>528.20014573798835</v>
      </c>
      <c r="AJ25" s="4">
        <f t="shared" si="3"/>
        <v>528.20014573798835</v>
      </c>
      <c r="AK25" s="4">
        <f t="shared" si="2"/>
        <v>528.20014573798835</v>
      </c>
      <c r="AL25" s="16">
        <f t="shared" si="0"/>
        <v>528.20014573798835</v>
      </c>
      <c r="AM25" s="20">
        <f>AL25-R25</f>
        <v>11.20014573798835</v>
      </c>
      <c r="AN25" s="17">
        <f>'Предявени брой (4)'!R25-R25</f>
        <v>85</v>
      </c>
      <c r="AO25" s="18">
        <f t="shared" si="1"/>
        <v>0</v>
      </c>
      <c r="AP25" s="10"/>
      <c r="AQ25" s="10"/>
      <c r="AR25" s="10"/>
      <c r="AS25" s="10"/>
      <c r="AT25" s="10"/>
      <c r="AU25" s="10"/>
      <c r="AV25" s="10"/>
      <c r="AW25" s="10"/>
      <c r="AX25" s="10"/>
    </row>
    <row r="26" spans="1:50" s="19" customFormat="1" x14ac:dyDescent="0.2">
      <c r="A26" s="2" t="s">
        <v>8</v>
      </c>
      <c r="B26" s="3">
        <v>111</v>
      </c>
      <c r="C26" s="3">
        <v>181</v>
      </c>
      <c r="D26" s="3">
        <v>226</v>
      </c>
      <c r="E26" s="3">
        <v>271.52</v>
      </c>
      <c r="F26" s="3">
        <v>316.87</v>
      </c>
      <c r="G26" s="3">
        <v>352.87</v>
      </c>
      <c r="H26" s="3">
        <v>368.87</v>
      </c>
      <c r="I26" s="3">
        <v>379.87</v>
      </c>
      <c r="J26" s="3">
        <v>387.87</v>
      </c>
      <c r="K26" s="3">
        <v>391.87</v>
      </c>
      <c r="L26" s="3">
        <v>401.87</v>
      </c>
      <c r="M26" s="3">
        <v>407.87</v>
      </c>
      <c r="N26" s="3">
        <v>412.87</v>
      </c>
      <c r="O26" s="3">
        <v>416.87</v>
      </c>
      <c r="P26" s="3">
        <v>420.87</v>
      </c>
      <c r="Q26" s="3">
        <v>422.87</v>
      </c>
      <c r="R26" s="4">
        <f>Q26*$R$42</f>
        <v>424.41520864432533</v>
      </c>
      <c r="S26" s="4">
        <f t="shared" ref="S26:S41" si="20">R26*$S$42</f>
        <v>426.66976999083204</v>
      </c>
      <c r="T26" s="4">
        <f t="shared" si="19"/>
        <v>428.76524251370932</v>
      </c>
      <c r="U26" s="4">
        <f t="shared" si="18"/>
        <v>429.32812663273558</v>
      </c>
      <c r="V26" s="4">
        <f t="shared" si="17"/>
        <v>430.33843278710515</v>
      </c>
      <c r="W26" s="4">
        <f t="shared" si="16"/>
        <v>430.81752525812624</v>
      </c>
      <c r="X26" s="4">
        <f t="shared" si="15"/>
        <v>431.41070445854461</v>
      </c>
      <c r="Y26" s="4">
        <f t="shared" si="14"/>
        <v>432.06762190893767</v>
      </c>
      <c r="Z26" s="4">
        <f t="shared" si="13"/>
        <v>432.47594724813553</v>
      </c>
      <c r="AA26" s="4">
        <f t="shared" si="12"/>
        <v>432.76323686939202</v>
      </c>
      <c r="AB26" s="4">
        <f t="shared" si="11"/>
        <v>432.89468013326064</v>
      </c>
      <c r="AC26" s="4">
        <f t="shared" si="10"/>
        <v>433.20141674800891</v>
      </c>
      <c r="AD26" s="4">
        <f t="shared" si="9"/>
        <v>433.37945808956533</v>
      </c>
      <c r="AE26" s="4">
        <f t="shared" si="8"/>
        <v>433.48137914011681</v>
      </c>
      <c r="AF26" s="4">
        <f t="shared" si="7"/>
        <v>433.48137914011681</v>
      </c>
      <c r="AG26" s="4">
        <f t="shared" si="6"/>
        <v>433.60962293878396</v>
      </c>
      <c r="AH26" s="4">
        <f t="shared" si="5"/>
        <v>433.60962293878396</v>
      </c>
      <c r="AI26" s="4">
        <f t="shared" si="4"/>
        <v>433.60962293878396</v>
      </c>
      <c r="AJ26" s="4">
        <f t="shared" si="3"/>
        <v>433.60962293878396</v>
      </c>
      <c r="AK26" s="4">
        <f t="shared" si="2"/>
        <v>433.60962293878396</v>
      </c>
      <c r="AL26" s="16">
        <f t="shared" si="0"/>
        <v>433.60962293878396</v>
      </c>
      <c r="AM26" s="20">
        <f>AL26-Q26</f>
        <v>10.739622938783953</v>
      </c>
      <c r="AN26" s="17">
        <f>'Предявени брой (4)'!Q26-Q26</f>
        <v>66</v>
      </c>
      <c r="AO26" s="18">
        <f t="shared" si="1"/>
        <v>0</v>
      </c>
      <c r="AP26" s="10"/>
      <c r="AQ26" s="10"/>
      <c r="AR26" s="10"/>
      <c r="AS26" s="10"/>
      <c r="AT26" s="10"/>
      <c r="AU26" s="10"/>
      <c r="AV26" s="10"/>
      <c r="AW26" s="10"/>
      <c r="AX26" s="10"/>
    </row>
    <row r="27" spans="1:50" s="19" customFormat="1" ht="15.75" x14ac:dyDescent="0.2">
      <c r="A27" s="2" t="s">
        <v>7</v>
      </c>
      <c r="B27" s="3">
        <v>107</v>
      </c>
      <c r="C27" s="3">
        <v>188</v>
      </c>
      <c r="D27" s="3">
        <v>239</v>
      </c>
      <c r="E27" s="3">
        <v>263</v>
      </c>
      <c r="F27" s="3">
        <v>311</v>
      </c>
      <c r="G27" s="3">
        <v>336</v>
      </c>
      <c r="H27" s="3">
        <v>350</v>
      </c>
      <c r="I27" s="3">
        <v>372</v>
      </c>
      <c r="J27" s="3">
        <v>381</v>
      </c>
      <c r="K27" s="3">
        <v>389</v>
      </c>
      <c r="L27" s="3">
        <v>391</v>
      </c>
      <c r="M27" s="3">
        <v>396</v>
      </c>
      <c r="N27" s="3">
        <v>398</v>
      </c>
      <c r="O27" s="3">
        <v>405</v>
      </c>
      <c r="P27" s="3">
        <v>409</v>
      </c>
      <c r="Q27" s="4">
        <f>P27*$Q$42</f>
        <v>410.7578118600934</v>
      </c>
      <c r="R27" s="4">
        <f t="shared" ref="R27:R41" si="21">Q27*$R$42</f>
        <v>412.25876137557185</v>
      </c>
      <c r="S27" s="4">
        <f t="shared" si="20"/>
        <v>414.44874573340155</v>
      </c>
      <c r="T27" s="4">
        <f t="shared" si="19"/>
        <v>416.48419801970709</v>
      </c>
      <c r="U27" s="4">
        <f t="shared" si="18"/>
        <v>417.03095955176661</v>
      </c>
      <c r="V27" s="4">
        <f t="shared" si="17"/>
        <v>418.01232769156758</v>
      </c>
      <c r="W27" s="4">
        <f t="shared" si="16"/>
        <v>418.47769760448472</v>
      </c>
      <c r="X27" s="4">
        <f t="shared" si="15"/>
        <v>419.05388648145578</v>
      </c>
      <c r="Y27" s="4">
        <f t="shared" si="14"/>
        <v>419.69198796535431</v>
      </c>
      <c r="Z27" s="4">
        <f t="shared" si="13"/>
        <v>420.08861771647389</v>
      </c>
      <c r="AA27" s="4">
        <f t="shared" si="12"/>
        <v>420.36767855360455</v>
      </c>
      <c r="AB27" s="4">
        <f t="shared" si="11"/>
        <v>420.4953569120845</v>
      </c>
      <c r="AC27" s="4">
        <f t="shared" si="10"/>
        <v>420.79330772602583</v>
      </c>
      <c r="AD27" s="4">
        <f t="shared" si="9"/>
        <v>420.96624946196914</v>
      </c>
      <c r="AE27" s="4">
        <f t="shared" si="8"/>
        <v>421.06525120649349</v>
      </c>
      <c r="AF27" s="4">
        <f t="shared" si="7"/>
        <v>421.06525120649349</v>
      </c>
      <c r="AG27" s="4">
        <f t="shared" si="6"/>
        <v>421.18982174146913</v>
      </c>
      <c r="AH27" s="4">
        <f t="shared" si="5"/>
        <v>421.18982174146913</v>
      </c>
      <c r="AI27" s="4">
        <f t="shared" si="4"/>
        <v>421.18982174146913</v>
      </c>
      <c r="AJ27" s="4">
        <f t="shared" si="3"/>
        <v>421.18982174146913</v>
      </c>
      <c r="AK27" s="4">
        <f t="shared" si="2"/>
        <v>421.18982174146913</v>
      </c>
      <c r="AL27" s="16">
        <f t="shared" si="0"/>
        <v>421.18982174146913</v>
      </c>
      <c r="AM27" s="20">
        <f>AL27-P27</f>
        <v>12.189821741469132</v>
      </c>
      <c r="AN27" s="17">
        <f>'Предявени брой (4)'!P27-P27</f>
        <v>64</v>
      </c>
      <c r="AO27" s="18">
        <f t="shared" si="1"/>
        <v>0</v>
      </c>
      <c r="AP27" s="14"/>
      <c r="AQ27" s="14"/>
      <c r="AR27" s="14"/>
      <c r="AS27" s="14"/>
      <c r="AT27" s="14"/>
      <c r="AU27" s="14"/>
      <c r="AV27" s="14"/>
      <c r="AW27" s="14"/>
      <c r="AX27" s="14"/>
    </row>
    <row r="28" spans="1:50" s="19" customFormat="1" x14ac:dyDescent="0.2">
      <c r="A28" s="2" t="s">
        <v>6</v>
      </c>
      <c r="B28" s="3">
        <v>109</v>
      </c>
      <c r="C28" s="3">
        <v>220</v>
      </c>
      <c r="D28" s="3">
        <v>289</v>
      </c>
      <c r="E28" s="3">
        <v>346.43</v>
      </c>
      <c r="F28" s="3">
        <v>388.43</v>
      </c>
      <c r="G28" s="3">
        <v>414.43</v>
      </c>
      <c r="H28" s="3">
        <v>446.43</v>
      </c>
      <c r="I28" s="3">
        <v>463.43</v>
      </c>
      <c r="J28" s="3">
        <v>479.43</v>
      </c>
      <c r="K28" s="3">
        <v>490.43</v>
      </c>
      <c r="L28" s="3">
        <v>498.43</v>
      </c>
      <c r="M28" s="3">
        <v>507.43</v>
      </c>
      <c r="N28" s="3">
        <v>511.43</v>
      </c>
      <c r="O28" s="3">
        <v>515.43000000000006</v>
      </c>
      <c r="P28" s="4">
        <f>O28*$P$42</f>
        <v>520.12839777447937</v>
      </c>
      <c r="Q28" s="4">
        <f t="shared" ref="Q28:Q41" si="22">P28*$Q$42</f>
        <v>522.36382043066362</v>
      </c>
      <c r="R28" s="4">
        <f t="shared" si="21"/>
        <v>524.27258929772029</v>
      </c>
      <c r="S28" s="4">
        <f t="shared" si="20"/>
        <v>527.05760899255927</v>
      </c>
      <c r="T28" s="4">
        <f t="shared" si="19"/>
        <v>529.64610908161183</v>
      </c>
      <c r="U28" s="4">
        <f t="shared" si="18"/>
        <v>530.34142986311508</v>
      </c>
      <c r="V28" s="4">
        <f t="shared" si="17"/>
        <v>531.58944315940255</v>
      </c>
      <c r="W28" s="4">
        <f t="shared" si="16"/>
        <v>532.18125760238058</v>
      </c>
      <c r="X28" s="4">
        <f t="shared" si="15"/>
        <v>532.91400136129118</v>
      </c>
      <c r="Y28" s="4">
        <f t="shared" si="14"/>
        <v>533.72547985135884</v>
      </c>
      <c r="Z28" s="4">
        <f t="shared" si="13"/>
        <v>534.22987690993955</v>
      </c>
      <c r="AA28" s="4">
        <f t="shared" si="12"/>
        <v>534.58476069013113</v>
      </c>
      <c r="AB28" s="4">
        <f t="shared" si="11"/>
        <v>534.74713022564868</v>
      </c>
      <c r="AC28" s="4">
        <f t="shared" si="10"/>
        <v>535.12603653242354</v>
      </c>
      <c r="AD28" s="4">
        <f t="shared" si="9"/>
        <v>535.34596784788698</v>
      </c>
      <c r="AE28" s="4">
        <f t="shared" si="8"/>
        <v>535.47186911623987</v>
      </c>
      <c r="AF28" s="4">
        <f t="shared" si="7"/>
        <v>535.47186911623987</v>
      </c>
      <c r="AG28" s="4">
        <f t="shared" si="6"/>
        <v>535.63028640906828</v>
      </c>
      <c r="AH28" s="4">
        <f t="shared" si="5"/>
        <v>535.63028640906828</v>
      </c>
      <c r="AI28" s="4">
        <f t="shared" si="4"/>
        <v>535.63028640906828</v>
      </c>
      <c r="AJ28" s="4">
        <f t="shared" si="3"/>
        <v>535.63028640906828</v>
      </c>
      <c r="AK28" s="4">
        <f t="shared" si="2"/>
        <v>535.63028640906828</v>
      </c>
      <c r="AL28" s="16">
        <f t="shared" si="0"/>
        <v>535.63028640906828</v>
      </c>
      <c r="AM28" s="20">
        <f>AL28-O28</f>
        <v>20.200286409068212</v>
      </c>
      <c r="AN28" s="17">
        <f>'Предявени брой (4)'!O28-O28</f>
        <v>79</v>
      </c>
      <c r="AO28" s="18">
        <f t="shared" si="1"/>
        <v>0</v>
      </c>
      <c r="AP28" s="10"/>
      <c r="AQ28" s="10"/>
      <c r="AR28" s="10"/>
      <c r="AS28" s="10"/>
      <c r="AT28" s="10"/>
      <c r="AU28" s="10"/>
      <c r="AV28" s="10"/>
      <c r="AW28" s="10"/>
      <c r="AX28" s="10"/>
    </row>
    <row r="29" spans="1:50" s="19" customFormat="1" x14ac:dyDescent="0.2">
      <c r="A29" s="2" t="s">
        <v>5</v>
      </c>
      <c r="B29" s="3">
        <v>134</v>
      </c>
      <c r="C29" s="3">
        <v>275</v>
      </c>
      <c r="D29" s="3">
        <v>388</v>
      </c>
      <c r="E29" s="3">
        <v>442</v>
      </c>
      <c r="F29" s="3">
        <v>471.93</v>
      </c>
      <c r="G29" s="3">
        <v>497.93</v>
      </c>
      <c r="H29" s="3">
        <v>521.93000000000006</v>
      </c>
      <c r="I29" s="3">
        <v>539</v>
      </c>
      <c r="J29" s="3">
        <v>551</v>
      </c>
      <c r="K29" s="3">
        <v>559</v>
      </c>
      <c r="L29" s="3">
        <v>567</v>
      </c>
      <c r="M29" s="3">
        <v>581</v>
      </c>
      <c r="N29" s="3">
        <v>587</v>
      </c>
      <c r="O29" s="4">
        <f>N29*$O$42</f>
        <v>592.80225884669323</v>
      </c>
      <c r="P29" s="4">
        <f t="shared" ref="P29:P41" si="23">O29*$P$42</f>
        <v>598.20594278761951</v>
      </c>
      <c r="Q29" s="4">
        <f t="shared" si="22"/>
        <v>600.77692934265724</v>
      </c>
      <c r="R29" s="4">
        <f t="shared" si="21"/>
        <v>602.97222743552618</v>
      </c>
      <c r="S29" s="4">
        <f t="shared" si="20"/>
        <v>606.17531217260603</v>
      </c>
      <c r="T29" s="4">
        <f t="shared" si="19"/>
        <v>609.15237734113566</v>
      </c>
      <c r="U29" s="4">
        <f t="shared" si="18"/>
        <v>609.95207415718869</v>
      </c>
      <c r="V29" s="4">
        <f t="shared" si="17"/>
        <v>611.38742929971033</v>
      </c>
      <c r="W29" s="4">
        <f t="shared" si="16"/>
        <v>612.06808222758707</v>
      </c>
      <c r="X29" s="4">
        <f t="shared" si="15"/>
        <v>612.91081966126001</v>
      </c>
      <c r="Y29" s="4">
        <f t="shared" si="14"/>
        <v>613.84411085874092</v>
      </c>
      <c r="Z29" s="4">
        <f t="shared" si="13"/>
        <v>614.42422399860914</v>
      </c>
      <c r="AA29" s="4">
        <f t="shared" si="12"/>
        <v>614.83238011394121</v>
      </c>
      <c r="AB29" s="4">
        <f t="shared" si="11"/>
        <v>615.01912327484115</v>
      </c>
      <c r="AC29" s="4">
        <f t="shared" si="10"/>
        <v>615.4549079876972</v>
      </c>
      <c r="AD29" s="4">
        <f t="shared" si="9"/>
        <v>615.7078536458813</v>
      </c>
      <c r="AE29" s="4">
        <f t="shared" si="8"/>
        <v>615.85265421292479</v>
      </c>
      <c r="AF29" s="4">
        <f t="shared" si="7"/>
        <v>615.85265421292479</v>
      </c>
      <c r="AG29" s="4">
        <f t="shared" si="6"/>
        <v>616.0348518518457</v>
      </c>
      <c r="AH29" s="4">
        <f t="shared" si="5"/>
        <v>616.0348518518457</v>
      </c>
      <c r="AI29" s="4">
        <f t="shared" si="4"/>
        <v>616.0348518518457</v>
      </c>
      <c r="AJ29" s="4">
        <f t="shared" si="3"/>
        <v>616.0348518518457</v>
      </c>
      <c r="AK29" s="4">
        <f t="shared" si="2"/>
        <v>616.0348518518457</v>
      </c>
      <c r="AL29" s="16">
        <f t="shared" si="0"/>
        <v>616.0348518518457</v>
      </c>
      <c r="AM29" s="20">
        <f>AL29-N29</f>
        <v>29.034851851845701</v>
      </c>
      <c r="AN29" s="17">
        <f>'Предявени брой (4)'!N29-N29</f>
        <v>84</v>
      </c>
      <c r="AO29" s="18">
        <f t="shared" si="1"/>
        <v>0</v>
      </c>
      <c r="AP29" s="10"/>
      <c r="AQ29" s="10"/>
      <c r="AR29" s="10"/>
      <c r="AS29" s="10"/>
      <c r="AT29" s="10"/>
      <c r="AU29" s="10"/>
      <c r="AV29" s="10"/>
      <c r="AW29" s="10"/>
      <c r="AX29" s="10"/>
    </row>
    <row r="30" spans="1:50" s="19" customFormat="1" ht="15.75" x14ac:dyDescent="0.2">
      <c r="A30" s="1" t="s">
        <v>4</v>
      </c>
      <c r="B30" s="3">
        <v>123</v>
      </c>
      <c r="C30" s="3">
        <v>240</v>
      </c>
      <c r="D30" s="3">
        <v>294</v>
      </c>
      <c r="E30" s="3">
        <v>326</v>
      </c>
      <c r="F30" s="3">
        <v>364</v>
      </c>
      <c r="G30" s="3">
        <v>385</v>
      </c>
      <c r="H30" s="3">
        <v>403</v>
      </c>
      <c r="I30" s="3">
        <v>411</v>
      </c>
      <c r="J30" s="3">
        <v>414</v>
      </c>
      <c r="K30" s="3">
        <v>418</v>
      </c>
      <c r="L30" s="3">
        <v>427</v>
      </c>
      <c r="M30" s="3">
        <v>436</v>
      </c>
      <c r="N30" s="4">
        <f>M30*$N$42</f>
        <v>440.04042185137337</v>
      </c>
      <c r="O30" s="4">
        <f t="shared" ref="O30:O41" si="24">N30*$O$42</f>
        <v>444.39004439070851</v>
      </c>
      <c r="P30" s="4">
        <f t="shared" si="23"/>
        <v>448.44087805496184</v>
      </c>
      <c r="Q30" s="4">
        <f t="shared" si="22"/>
        <v>450.36820004517142</v>
      </c>
      <c r="R30" s="4">
        <f t="shared" si="21"/>
        <v>452.01388982179083</v>
      </c>
      <c r="S30" s="4">
        <f t="shared" si="20"/>
        <v>454.41505976886123</v>
      </c>
      <c r="T30" s="4">
        <f t="shared" si="19"/>
        <v>456.64679573587796</v>
      </c>
      <c r="U30" s="4">
        <f t="shared" si="18"/>
        <v>457.24628283006734</v>
      </c>
      <c r="V30" s="4">
        <f t="shared" si="17"/>
        <v>458.32228671834974</v>
      </c>
      <c r="W30" s="4">
        <f t="shared" si="16"/>
        <v>458.83253339895833</v>
      </c>
      <c r="X30" s="4">
        <f t="shared" si="15"/>
        <v>459.46428558945814</v>
      </c>
      <c r="Y30" s="4">
        <f t="shared" si="14"/>
        <v>460.16392077216631</v>
      </c>
      <c r="Z30" s="4">
        <f t="shared" si="13"/>
        <v>460.59879850775258</v>
      </c>
      <c r="AA30" s="4">
        <f t="shared" si="12"/>
        <v>460.90476986920396</v>
      </c>
      <c r="AB30" s="4">
        <f t="shared" si="11"/>
        <v>461.04476056647871</v>
      </c>
      <c r="AC30" s="4">
        <f t="shared" si="10"/>
        <v>461.37144351176244</v>
      </c>
      <c r="AD30" s="4">
        <f t="shared" si="9"/>
        <v>461.56106244554917</v>
      </c>
      <c r="AE30" s="4">
        <f t="shared" si="8"/>
        <v>461.66961117230579</v>
      </c>
      <c r="AF30" s="4">
        <f t="shared" si="7"/>
        <v>461.66961117230579</v>
      </c>
      <c r="AG30" s="4">
        <f t="shared" si="6"/>
        <v>461.8061943509959</v>
      </c>
      <c r="AH30" s="4">
        <f t="shared" si="5"/>
        <v>461.8061943509959</v>
      </c>
      <c r="AI30" s="4">
        <f t="shared" si="4"/>
        <v>461.8061943509959</v>
      </c>
      <c r="AJ30" s="4">
        <f t="shared" si="3"/>
        <v>461.8061943509959</v>
      </c>
      <c r="AK30" s="4">
        <f t="shared" si="2"/>
        <v>461.8061943509959</v>
      </c>
      <c r="AL30" s="16">
        <f t="shared" si="0"/>
        <v>461.8061943509959</v>
      </c>
      <c r="AM30" s="20">
        <f>AL30-M30</f>
        <v>25.806194350995895</v>
      </c>
      <c r="AN30" s="17">
        <f>'Предявени брой (4)'!M30-M30</f>
        <v>88</v>
      </c>
      <c r="AO30" s="18">
        <f t="shared" si="1"/>
        <v>0</v>
      </c>
      <c r="AP30" s="14"/>
      <c r="AQ30" s="14"/>
      <c r="AR30" s="14"/>
      <c r="AS30" s="14"/>
      <c r="AT30" s="14"/>
      <c r="AU30" s="14"/>
      <c r="AV30" s="14"/>
      <c r="AW30" s="14"/>
      <c r="AX30" s="14"/>
    </row>
    <row r="31" spans="1:50" s="19" customFormat="1" x14ac:dyDescent="0.2">
      <c r="A31" s="1" t="s">
        <v>3</v>
      </c>
      <c r="B31" s="3">
        <v>102</v>
      </c>
      <c r="C31" s="3">
        <v>182</v>
      </c>
      <c r="D31" s="3">
        <v>236</v>
      </c>
      <c r="E31" s="3">
        <v>294</v>
      </c>
      <c r="F31" s="3">
        <v>323</v>
      </c>
      <c r="G31" s="3">
        <v>339</v>
      </c>
      <c r="H31" s="3">
        <v>349</v>
      </c>
      <c r="I31" s="3">
        <v>359</v>
      </c>
      <c r="J31" s="3">
        <v>370</v>
      </c>
      <c r="K31" s="3">
        <v>378</v>
      </c>
      <c r="L31" s="3">
        <v>384</v>
      </c>
      <c r="M31" s="4">
        <f>L31*$M$42</f>
        <v>388.94790746467663</v>
      </c>
      <c r="N31" s="4">
        <f t="shared" ref="N31:N40" si="25">M31*$N$42</f>
        <v>392.55229651138814</v>
      </c>
      <c r="O31" s="4">
        <f t="shared" si="24"/>
        <v>396.43251803646979</v>
      </c>
      <c r="P31" s="4">
        <f t="shared" si="23"/>
        <v>400.04619527775145</v>
      </c>
      <c r="Q31" s="4">
        <f t="shared" si="22"/>
        <v>401.76552522064748</v>
      </c>
      <c r="R31" s="4">
        <f t="shared" si="21"/>
        <v>403.23361603475786</v>
      </c>
      <c r="S31" s="4">
        <f t="shared" si="20"/>
        <v>405.37565737966634</v>
      </c>
      <c r="T31" s="4">
        <f t="shared" si="19"/>
        <v>407.36654966036548</v>
      </c>
      <c r="U31" s="4">
        <f t="shared" si="18"/>
        <v>407.90134152008346</v>
      </c>
      <c r="V31" s="4">
        <f t="shared" si="17"/>
        <v>408.86122560442129</v>
      </c>
      <c r="W31" s="4">
        <f t="shared" si="16"/>
        <v>409.3164076656908</v>
      </c>
      <c r="X31" s="4">
        <f t="shared" si="15"/>
        <v>409.87998264856037</v>
      </c>
      <c r="Y31" s="4">
        <f t="shared" si="14"/>
        <v>410.50411485109021</v>
      </c>
      <c r="Z31" s="4">
        <f t="shared" si="13"/>
        <v>410.89206160627202</v>
      </c>
      <c r="AA31" s="4">
        <f t="shared" si="12"/>
        <v>411.16501325943864</v>
      </c>
      <c r="AB31" s="4">
        <f t="shared" si="11"/>
        <v>411.28989649056143</v>
      </c>
      <c r="AC31" s="4">
        <f t="shared" si="10"/>
        <v>411.58132458224145</v>
      </c>
      <c r="AD31" s="4">
        <f t="shared" si="9"/>
        <v>411.75048028754429</v>
      </c>
      <c r="AE31" s="4">
        <f t="shared" si="8"/>
        <v>411.84731469151205</v>
      </c>
      <c r="AF31" s="4">
        <f t="shared" si="7"/>
        <v>411.84731469151205</v>
      </c>
      <c r="AG31" s="4">
        <f t="shared" si="6"/>
        <v>411.9691581354258</v>
      </c>
      <c r="AH31" s="4">
        <f t="shared" si="5"/>
        <v>411.9691581354258</v>
      </c>
      <c r="AI31" s="4">
        <f t="shared" si="4"/>
        <v>411.9691581354258</v>
      </c>
      <c r="AJ31" s="4">
        <f t="shared" si="3"/>
        <v>411.9691581354258</v>
      </c>
      <c r="AK31" s="4">
        <f t="shared" si="2"/>
        <v>411.9691581354258</v>
      </c>
      <c r="AL31" s="16">
        <f t="shared" si="0"/>
        <v>411.9691581354258</v>
      </c>
      <c r="AM31" s="20">
        <f>AL31-L31</f>
        <v>27.969158135425801</v>
      </c>
      <c r="AN31" s="17">
        <f>'Предявени брой (4)'!L31-L31</f>
        <v>76</v>
      </c>
      <c r="AO31" s="18">
        <f t="shared" si="1"/>
        <v>0</v>
      </c>
      <c r="AP31" s="10"/>
      <c r="AQ31" s="10"/>
      <c r="AR31" s="10"/>
      <c r="AS31" s="10"/>
      <c r="AT31" s="10"/>
      <c r="AU31" s="10"/>
      <c r="AV31" s="10"/>
      <c r="AW31" s="10"/>
      <c r="AX31" s="10"/>
    </row>
    <row r="32" spans="1:50" s="19" customFormat="1" x14ac:dyDescent="0.2">
      <c r="A32" s="1" t="s">
        <v>2</v>
      </c>
      <c r="B32" s="3">
        <v>130</v>
      </c>
      <c r="C32" s="3">
        <v>226</v>
      </c>
      <c r="D32" s="3">
        <v>287</v>
      </c>
      <c r="E32" s="3">
        <v>344</v>
      </c>
      <c r="F32" s="3">
        <v>384</v>
      </c>
      <c r="G32" s="3">
        <v>406</v>
      </c>
      <c r="H32" s="3">
        <v>419</v>
      </c>
      <c r="I32" s="3">
        <v>434</v>
      </c>
      <c r="J32" s="3">
        <v>448</v>
      </c>
      <c r="K32" s="3">
        <v>458</v>
      </c>
      <c r="L32" s="4">
        <f>K32*$L$42</f>
        <v>464.68948243206336</v>
      </c>
      <c r="M32" s="4">
        <f t="shared" ref="M32:M41" si="26">L32*$M$42</f>
        <v>470.67708805415276</v>
      </c>
      <c r="N32" s="4">
        <f t="shared" si="25"/>
        <v>475.03886326404904</v>
      </c>
      <c r="O32" s="4">
        <f t="shared" si="24"/>
        <v>479.73443131668432</v>
      </c>
      <c r="P32" s="4">
        <f t="shared" si="23"/>
        <v>484.10744643889183</v>
      </c>
      <c r="Q32" s="4">
        <f t="shared" si="22"/>
        <v>486.18805722351237</v>
      </c>
      <c r="R32" s="4">
        <f t="shared" si="21"/>
        <v>487.96463628750251</v>
      </c>
      <c r="S32" s="4">
        <f t="shared" si="20"/>
        <v>490.55678233936084</v>
      </c>
      <c r="T32" s="4">
        <f t="shared" si="19"/>
        <v>492.9660185463818</v>
      </c>
      <c r="U32" s="4">
        <f t="shared" si="18"/>
        <v>493.61318561018709</v>
      </c>
      <c r="V32" s="4">
        <f t="shared" si="17"/>
        <v>494.77476904337908</v>
      </c>
      <c r="W32" s="4">
        <f t="shared" si="16"/>
        <v>495.32559799250328</v>
      </c>
      <c r="X32" s="4">
        <f t="shared" si="15"/>
        <v>496.00759634432961</v>
      </c>
      <c r="Y32" s="4">
        <f t="shared" si="14"/>
        <v>496.76287673537848</v>
      </c>
      <c r="Z32" s="4">
        <f t="shared" si="13"/>
        <v>497.23234230016135</v>
      </c>
      <c r="AA32" s="4">
        <f t="shared" si="12"/>
        <v>497.56264897317948</v>
      </c>
      <c r="AB32" s="4">
        <f t="shared" si="11"/>
        <v>497.71377377535367</v>
      </c>
      <c r="AC32" s="4">
        <f t="shared" si="10"/>
        <v>498.06643931985616</v>
      </c>
      <c r="AD32" s="4">
        <f t="shared" si="9"/>
        <v>498.27113952076138</v>
      </c>
      <c r="AE32" s="4">
        <f t="shared" si="8"/>
        <v>498.38832162769211</v>
      </c>
      <c r="AF32" s="4">
        <f t="shared" si="7"/>
        <v>498.38832162769211</v>
      </c>
      <c r="AG32" s="4">
        <f t="shared" si="6"/>
        <v>498.53576789563488</v>
      </c>
      <c r="AH32" s="4">
        <f t="shared" si="5"/>
        <v>498.53576789563488</v>
      </c>
      <c r="AI32" s="4">
        <f t="shared" si="4"/>
        <v>498.53576789563488</v>
      </c>
      <c r="AJ32" s="4">
        <f t="shared" si="3"/>
        <v>498.53576789563488</v>
      </c>
      <c r="AK32" s="4">
        <f t="shared" si="2"/>
        <v>498.53576789563488</v>
      </c>
      <c r="AL32" s="16">
        <f t="shared" si="0"/>
        <v>498.53576789563488</v>
      </c>
      <c r="AM32" s="20">
        <f>AL32-K32</f>
        <v>40.535767895634876</v>
      </c>
      <c r="AN32" s="17">
        <f>'Предявени брой (4)'!K32-K32</f>
        <v>83</v>
      </c>
      <c r="AO32" s="18">
        <f t="shared" si="1"/>
        <v>0</v>
      </c>
      <c r="AP32" s="10"/>
      <c r="AQ32" s="10"/>
      <c r="AR32" s="10"/>
      <c r="AS32" s="10"/>
      <c r="AT32" s="10"/>
      <c r="AU32" s="10"/>
      <c r="AV32" s="10"/>
      <c r="AW32" s="10"/>
      <c r="AX32" s="10"/>
    </row>
    <row r="33" spans="1:50" s="19" customFormat="1" ht="15.75" x14ac:dyDescent="0.2">
      <c r="A33" s="1" t="s">
        <v>1</v>
      </c>
      <c r="B33" s="3">
        <v>118</v>
      </c>
      <c r="C33" s="3">
        <v>228</v>
      </c>
      <c r="D33" s="3">
        <v>314</v>
      </c>
      <c r="E33" s="3">
        <v>366</v>
      </c>
      <c r="F33" s="3">
        <v>410</v>
      </c>
      <c r="G33" s="3">
        <v>423</v>
      </c>
      <c r="H33" s="3">
        <v>439</v>
      </c>
      <c r="I33" s="3">
        <v>451</v>
      </c>
      <c r="J33" s="3">
        <v>463</v>
      </c>
      <c r="K33" s="4">
        <f>J33*$K$42</f>
        <v>470.41466236552799</v>
      </c>
      <c r="L33" s="4">
        <f t="shared" ref="L33:L41" si="27">K33*$L$42</f>
        <v>477.28547157880138</v>
      </c>
      <c r="M33" s="4">
        <f t="shared" si="26"/>
        <v>483.43537873402653</v>
      </c>
      <c r="N33" s="4">
        <f t="shared" si="25"/>
        <v>487.91538531192538</v>
      </c>
      <c r="O33" s="4">
        <f t="shared" si="24"/>
        <v>492.73823260470874</v>
      </c>
      <c r="P33" s="4">
        <f t="shared" si="23"/>
        <v>497.22978376678867</v>
      </c>
      <c r="Q33" s="4">
        <f t="shared" si="22"/>
        <v>499.36679210687896</v>
      </c>
      <c r="R33" s="4">
        <f t="shared" si="21"/>
        <v>501.19152756660077</v>
      </c>
      <c r="S33" s="4">
        <f t="shared" si="20"/>
        <v>503.85393697661618</v>
      </c>
      <c r="T33" s="4">
        <f t="shared" si="19"/>
        <v>506.32847854186639</v>
      </c>
      <c r="U33" s="4">
        <f t="shared" si="18"/>
        <v>506.99318787770494</v>
      </c>
      <c r="V33" s="4">
        <f t="shared" si="17"/>
        <v>508.18625748149185</v>
      </c>
      <c r="W33" s="4">
        <f t="shared" si="16"/>
        <v>508.75201733765653</v>
      </c>
      <c r="X33" s="4">
        <f t="shared" si="15"/>
        <v>509.4525021071068</v>
      </c>
      <c r="Y33" s="4">
        <f t="shared" si="14"/>
        <v>510.22825531703376</v>
      </c>
      <c r="Z33" s="4">
        <f t="shared" si="13"/>
        <v>510.71044633264421</v>
      </c>
      <c r="AA33" s="4">
        <f t="shared" si="12"/>
        <v>511.04970638082085</v>
      </c>
      <c r="AB33" s="4">
        <f t="shared" si="11"/>
        <v>511.20492760961963</v>
      </c>
      <c r="AC33" s="4">
        <f t="shared" si="10"/>
        <v>511.56715259443428</v>
      </c>
      <c r="AD33" s="4">
        <f t="shared" si="9"/>
        <v>511.77740145010017</v>
      </c>
      <c r="AE33" s="4">
        <f t="shared" si="8"/>
        <v>511.8977599244825</v>
      </c>
      <c r="AF33" s="4">
        <f t="shared" si="7"/>
        <v>511.8977599244825</v>
      </c>
      <c r="AG33" s="4">
        <f t="shared" si="6"/>
        <v>512.04920290778239</v>
      </c>
      <c r="AH33" s="4">
        <f t="shared" si="5"/>
        <v>512.04920290778239</v>
      </c>
      <c r="AI33" s="4">
        <f t="shared" si="4"/>
        <v>512.04920290778239</v>
      </c>
      <c r="AJ33" s="4">
        <f t="shared" si="3"/>
        <v>512.04920290778239</v>
      </c>
      <c r="AK33" s="4">
        <f t="shared" si="2"/>
        <v>512.04920290778239</v>
      </c>
      <c r="AL33" s="16">
        <f t="shared" si="0"/>
        <v>512.04920290778239</v>
      </c>
      <c r="AM33" s="20">
        <f>AL33-J33</f>
        <v>49.049202907782387</v>
      </c>
      <c r="AN33" s="17">
        <f>'Предявени брой (4)'!J33-J33</f>
        <v>90</v>
      </c>
      <c r="AO33" s="18">
        <f t="shared" si="1"/>
        <v>0</v>
      </c>
      <c r="AP33" s="14"/>
      <c r="AQ33" s="14"/>
      <c r="AR33" s="14"/>
      <c r="AS33" s="14"/>
      <c r="AT33" s="14"/>
      <c r="AU33" s="14"/>
      <c r="AV33" s="14"/>
      <c r="AW33" s="14"/>
      <c r="AX33" s="14"/>
    </row>
    <row r="34" spans="1:50" s="19" customFormat="1" x14ac:dyDescent="0.2">
      <c r="A34" s="2" t="s">
        <v>24</v>
      </c>
      <c r="B34" s="3">
        <v>95</v>
      </c>
      <c r="C34" s="3">
        <v>190</v>
      </c>
      <c r="D34" s="3">
        <v>257</v>
      </c>
      <c r="E34" s="3">
        <v>304</v>
      </c>
      <c r="F34" s="3">
        <v>331</v>
      </c>
      <c r="G34" s="3">
        <v>345</v>
      </c>
      <c r="H34" s="3">
        <v>354</v>
      </c>
      <c r="I34" s="3">
        <v>363</v>
      </c>
      <c r="J34" s="4">
        <f>I34*$J$42</f>
        <v>369.84349819559264</v>
      </c>
      <c r="K34" s="4">
        <f t="shared" ref="K34:K41" si="28">J34*$K$42</f>
        <v>375.76631605132928</v>
      </c>
      <c r="L34" s="4">
        <f t="shared" si="27"/>
        <v>381.25470506833045</v>
      </c>
      <c r="M34" s="4">
        <f t="shared" si="26"/>
        <v>386.16723892549368</v>
      </c>
      <c r="N34" s="4">
        <f t="shared" si="25"/>
        <v>389.74585945402367</v>
      </c>
      <c r="O34" s="4">
        <f t="shared" si="24"/>
        <v>393.59834047783824</v>
      </c>
      <c r="P34" s="4">
        <f t="shared" si="23"/>
        <v>397.18618279772619</v>
      </c>
      <c r="Q34" s="4">
        <f t="shared" si="22"/>
        <v>398.89322089745008</v>
      </c>
      <c r="R34" s="4">
        <f t="shared" si="21"/>
        <v>400.35081602856252</v>
      </c>
      <c r="S34" s="4">
        <f t="shared" si="20"/>
        <v>402.47754347959699</v>
      </c>
      <c r="T34" s="4">
        <f t="shared" si="19"/>
        <v>404.45420246215104</v>
      </c>
      <c r="U34" s="4">
        <f t="shared" si="18"/>
        <v>404.98517098493676</v>
      </c>
      <c r="V34" s="4">
        <f t="shared" si="17"/>
        <v>405.93819266065032</v>
      </c>
      <c r="W34" s="4">
        <f t="shared" si="16"/>
        <v>406.39012053180062</v>
      </c>
      <c r="X34" s="4">
        <f t="shared" si="15"/>
        <v>406.9496664012741</v>
      </c>
      <c r="Y34" s="4">
        <f t="shared" si="14"/>
        <v>407.5693365543969</v>
      </c>
      <c r="Z34" s="4">
        <f t="shared" si="13"/>
        <v>407.95450979848295</v>
      </c>
      <c r="AA34" s="4">
        <f t="shared" si="12"/>
        <v>408.22551006417552</v>
      </c>
      <c r="AB34" s="4">
        <f t="shared" si="11"/>
        <v>408.34950047940913</v>
      </c>
      <c r="AC34" s="4">
        <f t="shared" si="10"/>
        <v>408.63884509175836</v>
      </c>
      <c r="AD34" s="4">
        <f t="shared" si="9"/>
        <v>408.80679146815385</v>
      </c>
      <c r="AE34" s="4">
        <f t="shared" si="8"/>
        <v>408.9029335830632</v>
      </c>
      <c r="AF34" s="4">
        <f t="shared" si="7"/>
        <v>408.9029335830632</v>
      </c>
      <c r="AG34" s="4">
        <f t="shared" si="6"/>
        <v>409.02390594315136</v>
      </c>
      <c r="AH34" s="4">
        <f t="shared" si="5"/>
        <v>409.02390594315136</v>
      </c>
      <c r="AI34" s="4">
        <f t="shared" si="4"/>
        <v>409.02390594315136</v>
      </c>
      <c r="AJ34" s="4">
        <f t="shared" si="3"/>
        <v>409.02390594315136</v>
      </c>
      <c r="AK34" s="4">
        <f t="shared" si="2"/>
        <v>409.02390594315136</v>
      </c>
      <c r="AL34" s="16">
        <f t="shared" si="0"/>
        <v>409.02390594315136</v>
      </c>
      <c r="AM34" s="20">
        <f>AL34-I34</f>
        <v>46.023905943151362</v>
      </c>
      <c r="AN34" s="17">
        <f>'Предявени брой (4)'!I34-I34</f>
        <v>56</v>
      </c>
      <c r="AO34" s="18">
        <f t="shared" si="1"/>
        <v>0</v>
      </c>
      <c r="AP34" s="10"/>
      <c r="AQ34" s="10"/>
      <c r="AR34" s="10"/>
      <c r="AS34" s="10"/>
      <c r="AT34" s="10"/>
      <c r="AU34" s="10"/>
      <c r="AV34" s="10"/>
      <c r="AW34" s="10"/>
      <c r="AX34" s="10"/>
    </row>
    <row r="35" spans="1:50" s="19" customFormat="1" x14ac:dyDescent="0.2">
      <c r="A35" s="2" t="s">
        <v>23</v>
      </c>
      <c r="B35" s="3">
        <v>61</v>
      </c>
      <c r="C35" s="3">
        <v>133</v>
      </c>
      <c r="D35" s="3">
        <v>188</v>
      </c>
      <c r="E35" s="3">
        <v>215</v>
      </c>
      <c r="F35" s="3">
        <v>237</v>
      </c>
      <c r="G35" s="3">
        <v>252</v>
      </c>
      <c r="H35" s="3">
        <v>266</v>
      </c>
      <c r="I35" s="4">
        <f>H35*$I$42</f>
        <v>273.04638837820227</v>
      </c>
      <c r="J35" s="4">
        <f t="shared" ref="J35:J41" si="29">I35*$J$42</f>
        <v>278.19402602607914</v>
      </c>
      <c r="K35" s="4">
        <f t="shared" si="28"/>
        <v>282.64913353167367</v>
      </c>
      <c r="L35" s="4">
        <f t="shared" si="27"/>
        <v>286.77746631158209</v>
      </c>
      <c r="M35" s="4">
        <f t="shared" si="26"/>
        <v>290.47264434872824</v>
      </c>
      <c r="N35" s="4">
        <f t="shared" si="25"/>
        <v>293.16446090710622</v>
      </c>
      <c r="O35" s="4">
        <f t="shared" si="24"/>
        <v>296.06227366150875</v>
      </c>
      <c r="P35" s="4">
        <f t="shared" si="23"/>
        <v>298.76102679516129</v>
      </c>
      <c r="Q35" s="4">
        <f t="shared" si="22"/>
        <v>300.04505045343564</v>
      </c>
      <c r="R35" s="4">
        <f t="shared" si="21"/>
        <v>301.14144463048217</v>
      </c>
      <c r="S35" s="4">
        <f t="shared" si="20"/>
        <v>302.74115606180379</v>
      </c>
      <c r="T35" s="4">
        <f t="shared" si="19"/>
        <v>304.22798690544488</v>
      </c>
      <c r="U35" s="4">
        <f t="shared" si="18"/>
        <v>304.62737819329379</v>
      </c>
      <c r="V35" s="4">
        <f t="shared" si="17"/>
        <v>305.34423529136467</v>
      </c>
      <c r="W35" s="4">
        <f t="shared" si="16"/>
        <v>305.68417268261823</v>
      </c>
      <c r="X35" s="4">
        <f t="shared" si="15"/>
        <v>306.10505967653467</v>
      </c>
      <c r="Y35" s="4">
        <f t="shared" si="14"/>
        <v>306.57117179029763</v>
      </c>
      <c r="Z35" s="4">
        <f t="shared" si="13"/>
        <v>306.86089675778419</v>
      </c>
      <c r="AA35" s="4">
        <f t="shared" si="12"/>
        <v>307.06474150653594</v>
      </c>
      <c r="AB35" s="4">
        <f t="shared" si="11"/>
        <v>307.1580063414479</v>
      </c>
      <c r="AC35" s="4">
        <f t="shared" si="10"/>
        <v>307.37564959598961</v>
      </c>
      <c r="AD35" s="4">
        <f t="shared" si="9"/>
        <v>307.50197783708052</v>
      </c>
      <c r="AE35" s="4">
        <f t="shared" si="8"/>
        <v>307.5742953501578</v>
      </c>
      <c r="AF35" s="4">
        <f t="shared" si="7"/>
        <v>307.5742953501578</v>
      </c>
      <c r="AG35" s="4">
        <f t="shared" si="6"/>
        <v>307.66529002237723</v>
      </c>
      <c r="AH35" s="4">
        <f t="shared" si="5"/>
        <v>307.66529002237723</v>
      </c>
      <c r="AI35" s="4">
        <f t="shared" si="4"/>
        <v>307.66529002237723</v>
      </c>
      <c r="AJ35" s="4">
        <f t="shared" si="3"/>
        <v>307.66529002237723</v>
      </c>
      <c r="AK35" s="4">
        <f t="shared" si="2"/>
        <v>307.66529002237723</v>
      </c>
      <c r="AL35" s="16">
        <f t="shared" si="0"/>
        <v>307.66529002237723</v>
      </c>
      <c r="AM35" s="20">
        <f>AL35-H35</f>
        <v>41.665290022377235</v>
      </c>
      <c r="AN35" s="17">
        <f>'Предявени брой (4)'!H35-H35</f>
        <v>54</v>
      </c>
      <c r="AO35" s="18">
        <f t="shared" si="1"/>
        <v>0</v>
      </c>
      <c r="AP35" s="10"/>
      <c r="AQ35" s="10"/>
      <c r="AR35" s="10"/>
      <c r="AS35" s="10"/>
      <c r="AT35" s="10"/>
      <c r="AU35" s="10"/>
      <c r="AV35" s="10"/>
      <c r="AW35" s="10"/>
      <c r="AX35" s="10"/>
    </row>
    <row r="36" spans="1:50" s="19" customFormat="1" ht="15.75" x14ac:dyDescent="0.2">
      <c r="A36" s="2" t="s">
        <v>22</v>
      </c>
      <c r="B36" s="3">
        <v>82</v>
      </c>
      <c r="C36" s="3">
        <v>172</v>
      </c>
      <c r="D36" s="3">
        <v>218</v>
      </c>
      <c r="E36" s="3">
        <v>242</v>
      </c>
      <c r="F36" s="3">
        <v>259</v>
      </c>
      <c r="G36" s="3">
        <v>275</v>
      </c>
      <c r="H36" s="4">
        <f t="shared" ref="H36:H41" si="30">G36*$H$42</f>
        <v>285.58101074630787</v>
      </c>
      <c r="I36" s="4">
        <f t="shared" ref="I36:I41" si="31">H36*$I$42</f>
        <v>293.14610366043581</v>
      </c>
      <c r="J36" s="4">
        <f t="shared" si="29"/>
        <v>298.67267344403143</v>
      </c>
      <c r="K36" s="4">
        <f t="shared" si="28"/>
        <v>303.45573398700571</v>
      </c>
      <c r="L36" s="4">
        <f t="shared" si="27"/>
        <v>307.88796499446198</v>
      </c>
      <c r="M36" s="4">
        <f t="shared" si="26"/>
        <v>311.85515551602498</v>
      </c>
      <c r="N36" s="4">
        <f>M36*$N$42</f>
        <v>314.74512428852586</v>
      </c>
      <c r="O36" s="4">
        <f t="shared" si="24"/>
        <v>317.85625321843497</v>
      </c>
      <c r="P36" s="4">
        <f t="shared" si="23"/>
        <v>320.75366918709386</v>
      </c>
      <c r="Q36" s="4">
        <f t="shared" si="22"/>
        <v>322.13221345082383</v>
      </c>
      <c r="R36" s="4">
        <f t="shared" si="21"/>
        <v>323.30931629765587</v>
      </c>
      <c r="S36" s="4">
        <f t="shared" si="20"/>
        <v>325.02678700238988</v>
      </c>
      <c r="T36" s="4">
        <f t="shared" si="19"/>
        <v>326.62306766079519</v>
      </c>
      <c r="U36" s="4">
        <f t="shared" si="18"/>
        <v>327.05185926856643</v>
      </c>
      <c r="V36" s="4">
        <f t="shared" si="17"/>
        <v>327.82148624085119</v>
      </c>
      <c r="W36" s="4">
        <f t="shared" si="16"/>
        <v>328.18644738289873</v>
      </c>
      <c r="X36" s="4">
        <f t="shared" si="15"/>
        <v>328.6383170563297</v>
      </c>
      <c r="Y36" s="4">
        <f t="shared" si="14"/>
        <v>329.13874099832037</v>
      </c>
      <c r="Z36" s="4">
        <f t="shared" si="13"/>
        <v>329.44979343837019</v>
      </c>
      <c r="AA36" s="4">
        <f t="shared" si="12"/>
        <v>329.6686437743997</v>
      </c>
      <c r="AB36" s="4">
        <f t="shared" si="11"/>
        <v>329.76877409703599</v>
      </c>
      <c r="AC36" s="4">
        <f t="shared" si="10"/>
        <v>330.00243868581094</v>
      </c>
      <c r="AD36" s="4">
        <f t="shared" si="9"/>
        <v>330.13806630527159</v>
      </c>
      <c r="AE36" s="4">
        <f t="shared" si="8"/>
        <v>330.21570731459212</v>
      </c>
      <c r="AF36" s="4">
        <f t="shared" si="7"/>
        <v>330.21570731459212</v>
      </c>
      <c r="AG36" s="4">
        <f t="shared" si="6"/>
        <v>330.31340036145286</v>
      </c>
      <c r="AH36" s="4">
        <f t="shared" si="5"/>
        <v>330.31340036145286</v>
      </c>
      <c r="AI36" s="4">
        <f t="shared" si="4"/>
        <v>330.31340036145286</v>
      </c>
      <c r="AJ36" s="4">
        <f t="shared" si="3"/>
        <v>330.31340036145286</v>
      </c>
      <c r="AK36" s="4">
        <f t="shared" si="2"/>
        <v>330.31340036145286</v>
      </c>
      <c r="AL36" s="16">
        <f t="shared" si="0"/>
        <v>330.31340036145286</v>
      </c>
      <c r="AM36" s="20">
        <f>AL36-G36</f>
        <v>55.313400361452864</v>
      </c>
      <c r="AN36" s="17">
        <f>'Предявени брой (4)'!G36-G36</f>
        <v>69</v>
      </c>
      <c r="AO36" s="18">
        <f t="shared" si="1"/>
        <v>0</v>
      </c>
      <c r="AP36" s="14"/>
      <c r="AQ36" s="14"/>
      <c r="AR36" s="14"/>
      <c r="AS36" s="14"/>
      <c r="AT36" s="14"/>
      <c r="AU36" s="14"/>
      <c r="AV36" s="14"/>
      <c r="AW36" s="14"/>
      <c r="AX36" s="14"/>
    </row>
    <row r="37" spans="1:50" s="19" customFormat="1" x14ac:dyDescent="0.2">
      <c r="A37" s="8" t="s">
        <v>21</v>
      </c>
      <c r="B37" s="3">
        <v>126</v>
      </c>
      <c r="C37" s="3">
        <v>256</v>
      </c>
      <c r="D37" s="3">
        <v>327</v>
      </c>
      <c r="E37" s="3">
        <v>366</v>
      </c>
      <c r="F37" s="3">
        <v>396</v>
      </c>
      <c r="G37" s="4">
        <f>F37*$G$42</f>
        <v>418.24412700122201</v>
      </c>
      <c r="H37" s="4">
        <f t="shared" si="30"/>
        <v>434.33665646442233</v>
      </c>
      <c r="I37" s="4">
        <f t="shared" si="31"/>
        <v>445.84231348824989</v>
      </c>
      <c r="J37" s="4">
        <f t="shared" si="29"/>
        <v>454.24760568625453</v>
      </c>
      <c r="K37" s="4">
        <f t="shared" si="28"/>
        <v>461.52210379967369</v>
      </c>
      <c r="L37" s="4">
        <f t="shared" si="27"/>
        <v>468.26302957560563</v>
      </c>
      <c r="M37" s="4">
        <f t="shared" si="26"/>
        <v>474.29668098047341</v>
      </c>
      <c r="N37" s="4">
        <f t="shared" si="25"/>
        <v>478.69199903980223</v>
      </c>
      <c r="O37" s="4">
        <f t="shared" si="24"/>
        <v>483.42367686990434</v>
      </c>
      <c r="P37" s="4">
        <f t="shared" si="23"/>
        <v>487.83032127852664</v>
      </c>
      <c r="Q37" s="4">
        <f t="shared" si="22"/>
        <v>489.92693234076762</v>
      </c>
      <c r="R37" s="4">
        <f t="shared" si="21"/>
        <v>491.71717362281822</v>
      </c>
      <c r="S37" s="4">
        <f t="shared" si="20"/>
        <v>494.32925375209697</v>
      </c>
      <c r="T37" s="4">
        <f t="shared" si="19"/>
        <v>496.75701742636483</v>
      </c>
      <c r="U37" s="4">
        <f t="shared" si="18"/>
        <v>497.4091613233021</v>
      </c>
      <c r="V37" s="4">
        <f t="shared" si="17"/>
        <v>498.57967754562878</v>
      </c>
      <c r="W37" s="4">
        <f t="shared" si="16"/>
        <v>499.1347424701562</v>
      </c>
      <c r="X37" s="4">
        <f t="shared" si="15"/>
        <v>499.82198551409243</v>
      </c>
      <c r="Y37" s="4">
        <f t="shared" si="14"/>
        <v>500.58307414954112</v>
      </c>
      <c r="Z37" s="4">
        <f t="shared" si="13"/>
        <v>501.05614999041467</v>
      </c>
      <c r="AA37" s="4">
        <f t="shared" si="12"/>
        <v>501.38899678218411</v>
      </c>
      <c r="AB37" s="4">
        <f t="shared" si="11"/>
        <v>501.54128376173816</v>
      </c>
      <c r="AC37" s="4">
        <f t="shared" si="10"/>
        <v>501.89666136880464</v>
      </c>
      <c r="AD37" s="4">
        <f t="shared" si="9"/>
        <v>502.10293575170857</v>
      </c>
      <c r="AE37" s="4">
        <f t="shared" si="8"/>
        <v>502.22101901048228</v>
      </c>
      <c r="AF37" s="4">
        <f t="shared" si="7"/>
        <v>502.22101901048228</v>
      </c>
      <c r="AG37" s="4">
        <f t="shared" si="6"/>
        <v>502.36959916720355</v>
      </c>
      <c r="AH37" s="4">
        <f t="shared" si="5"/>
        <v>502.36959916720355</v>
      </c>
      <c r="AI37" s="4">
        <f t="shared" si="4"/>
        <v>502.36959916720355</v>
      </c>
      <c r="AJ37" s="4">
        <f t="shared" si="3"/>
        <v>502.36959916720355</v>
      </c>
      <c r="AK37" s="4">
        <f t="shared" si="2"/>
        <v>502.36959916720355</v>
      </c>
      <c r="AL37" s="16">
        <f t="shared" si="0"/>
        <v>502.36959916720355</v>
      </c>
      <c r="AM37" s="20">
        <f>AL37-F37</f>
        <v>106.36959916720355</v>
      </c>
      <c r="AN37" s="17">
        <f>'Предявени брой (4)'!F37-F37</f>
        <v>89</v>
      </c>
      <c r="AO37" s="18">
        <f t="shared" si="1"/>
        <v>17.369599167203546</v>
      </c>
      <c r="AP37" s="10"/>
      <c r="AQ37" s="10"/>
      <c r="AR37" s="10"/>
      <c r="AS37" s="10"/>
      <c r="AT37" s="10"/>
      <c r="AU37" s="10"/>
      <c r="AV37" s="10"/>
      <c r="AW37" s="10"/>
      <c r="AX37" s="10"/>
    </row>
    <row r="38" spans="1:50" s="19" customFormat="1" x14ac:dyDescent="0.2">
      <c r="A38" s="21" t="s">
        <v>20</v>
      </c>
      <c r="B38" s="3">
        <v>83</v>
      </c>
      <c r="C38" s="3">
        <v>188</v>
      </c>
      <c r="D38" s="3">
        <v>240</v>
      </c>
      <c r="E38" s="3">
        <v>271</v>
      </c>
      <c r="F38" s="4">
        <f>E38*$F$42</f>
        <v>296.04246205157722</v>
      </c>
      <c r="G38" s="4">
        <f>F38*$G$42</f>
        <v>312.67177044458157</v>
      </c>
      <c r="H38" s="4">
        <f t="shared" si="30"/>
        <v>324.70225540145879</v>
      </c>
      <c r="I38" s="4">
        <f t="shared" si="31"/>
        <v>333.30367720159751</v>
      </c>
      <c r="J38" s="4">
        <f t="shared" si="29"/>
        <v>339.58732214240609</v>
      </c>
      <c r="K38" s="4">
        <f t="shared" si="28"/>
        <v>345.0256058082802</v>
      </c>
      <c r="L38" s="4">
        <f t="shared" si="27"/>
        <v>350.06500041235557</v>
      </c>
      <c r="M38" s="4">
        <f t="shared" si="26"/>
        <v>354.57564944533038</v>
      </c>
      <c r="N38" s="4">
        <f t="shared" si="25"/>
        <v>357.86151000033914</v>
      </c>
      <c r="O38" s="4">
        <f t="shared" si="24"/>
        <v>361.39882705705202</v>
      </c>
      <c r="P38" s="4">
        <f t="shared" si="23"/>
        <v>364.69315498663371</v>
      </c>
      <c r="Q38" s="4">
        <f t="shared" si="22"/>
        <v>366.26054362509433</v>
      </c>
      <c r="R38" s="4">
        <f t="shared" si="21"/>
        <v>367.59889573823733</v>
      </c>
      <c r="S38" s="4">
        <f t="shared" si="20"/>
        <v>369.55163975982242</v>
      </c>
      <c r="T38" s="4">
        <f t="shared" si="19"/>
        <v>371.36659212196798</v>
      </c>
      <c r="U38" s="4">
        <f t="shared" si="18"/>
        <v>371.85412314434478</v>
      </c>
      <c r="V38" s="4">
        <f t="shared" si="17"/>
        <v>372.72917997345814</v>
      </c>
      <c r="W38" s="4">
        <f t="shared" si="16"/>
        <v>373.14413650592172</v>
      </c>
      <c r="X38" s="4">
        <f t="shared" si="15"/>
        <v>373.65790701792855</v>
      </c>
      <c r="Y38" s="4">
        <f t="shared" si="14"/>
        <v>374.22688316307426</v>
      </c>
      <c r="Z38" s="4">
        <f t="shared" si="13"/>
        <v>374.58054613446149</v>
      </c>
      <c r="AA38" s="4">
        <f t="shared" si="12"/>
        <v>374.82937639638419</v>
      </c>
      <c r="AB38" s="4">
        <f t="shared" si="11"/>
        <v>374.94322339730735</v>
      </c>
      <c r="AC38" s="4">
        <f t="shared" si="10"/>
        <v>375.20889729062543</v>
      </c>
      <c r="AD38" s="4">
        <f t="shared" si="9"/>
        <v>375.36310430116345</v>
      </c>
      <c r="AE38" s="4">
        <f t="shared" si="8"/>
        <v>375.45138121695749</v>
      </c>
      <c r="AF38" s="4">
        <f t="shared" si="7"/>
        <v>375.45138121695749</v>
      </c>
      <c r="AG38" s="4">
        <f t="shared" si="6"/>
        <v>375.56245706394685</v>
      </c>
      <c r="AH38" s="4">
        <f t="shared" si="5"/>
        <v>375.56245706394685</v>
      </c>
      <c r="AI38" s="4">
        <f t="shared" si="4"/>
        <v>375.56245706394685</v>
      </c>
      <c r="AJ38" s="4">
        <f t="shared" si="3"/>
        <v>375.56245706394685</v>
      </c>
      <c r="AK38" s="4">
        <f t="shared" si="2"/>
        <v>375.56245706394685</v>
      </c>
      <c r="AL38" s="16">
        <f t="shared" si="0"/>
        <v>375.56245706394685</v>
      </c>
      <c r="AM38" s="20">
        <f>AL38-E38</f>
        <v>104.56245706394685</v>
      </c>
      <c r="AN38" s="17">
        <f>'Предявени брой (4)'!E38-E38</f>
        <v>74</v>
      </c>
      <c r="AO38" s="18">
        <f t="shared" si="1"/>
        <v>30.562457063946852</v>
      </c>
      <c r="AP38" s="10"/>
      <c r="AQ38" s="10"/>
      <c r="AR38" s="10"/>
      <c r="AS38" s="10"/>
      <c r="AT38" s="10"/>
      <c r="AU38" s="10"/>
      <c r="AV38" s="10"/>
      <c r="AW38" s="10"/>
      <c r="AX38" s="10"/>
    </row>
    <row r="39" spans="1:50" s="19" customFormat="1" ht="15.75" x14ac:dyDescent="0.2">
      <c r="A39" s="21" t="s">
        <v>19</v>
      </c>
      <c r="B39" s="3">
        <v>83</v>
      </c>
      <c r="C39" s="3">
        <v>185</v>
      </c>
      <c r="D39" s="3">
        <v>225</v>
      </c>
      <c r="E39" s="4">
        <f>D39*E42</f>
        <v>257.5361589130269</v>
      </c>
      <c r="F39" s="4">
        <f>E39*$F$42</f>
        <v>281.33445960117609</v>
      </c>
      <c r="G39" s="4">
        <f>F39*$G$42</f>
        <v>297.13758952336985</v>
      </c>
      <c r="H39" s="4">
        <f t="shared" si="30"/>
        <v>308.57037507929277</v>
      </c>
      <c r="I39" s="4">
        <f t="shared" si="31"/>
        <v>316.74446043574483</v>
      </c>
      <c r="J39" s="4">
        <f t="shared" si="29"/>
        <v>322.71592088603677</v>
      </c>
      <c r="K39" s="4">
        <f t="shared" si="28"/>
        <v>327.88401935979573</v>
      </c>
      <c r="L39" s="4">
        <f t="shared" si="27"/>
        <v>332.67304640621859</v>
      </c>
      <c r="M39" s="4">
        <f t="shared" si="26"/>
        <v>336.95959705624477</v>
      </c>
      <c r="N39" s="4">
        <f t="shared" si="25"/>
        <v>340.08220925573102</v>
      </c>
      <c r="O39" s="4">
        <f t="shared" si="24"/>
        <v>343.44378507729328</v>
      </c>
      <c r="P39" s="4">
        <f t="shared" si="23"/>
        <v>346.57444397465264</v>
      </c>
      <c r="Q39" s="4">
        <f t="shared" si="22"/>
        <v>348.06396150038347</v>
      </c>
      <c r="R39" s="4">
        <f t="shared" si="21"/>
        <v>349.33582150957898</v>
      </c>
      <c r="S39" s="4">
        <f t="shared" si="20"/>
        <v>351.19154916514867</v>
      </c>
      <c r="T39" s="4">
        <f t="shared" si="19"/>
        <v>352.91633093620806</v>
      </c>
      <c r="U39" s="4">
        <f t="shared" si="18"/>
        <v>353.37964040799352</v>
      </c>
      <c r="V39" s="4">
        <f t="shared" si="17"/>
        <v>354.2112226020912</v>
      </c>
      <c r="W39" s="4">
        <f t="shared" si="16"/>
        <v>354.60556323488282</v>
      </c>
      <c r="X39" s="4">
        <f t="shared" si="15"/>
        <v>355.09380856412645</v>
      </c>
      <c r="Y39" s="4">
        <f t="shared" si="14"/>
        <v>355.63451679635511</v>
      </c>
      <c r="Z39" s="4">
        <f t="shared" si="13"/>
        <v>355.97060905908882</v>
      </c>
      <c r="AA39" s="4">
        <f t="shared" si="12"/>
        <v>356.20707691841318</v>
      </c>
      <c r="AB39" s="4">
        <f t="shared" si="11"/>
        <v>356.31526776461806</v>
      </c>
      <c r="AC39" s="4">
        <f t="shared" si="10"/>
        <v>356.56774242885649</v>
      </c>
      <c r="AD39" s="4">
        <f t="shared" si="9"/>
        <v>356.71428811583587</v>
      </c>
      <c r="AE39" s="4">
        <f t="shared" si="8"/>
        <v>356.79817925168192</v>
      </c>
      <c r="AF39" s="4">
        <f t="shared" si="7"/>
        <v>356.79817925168192</v>
      </c>
      <c r="AG39" s="4">
        <f t="shared" si="6"/>
        <v>356.90373662061791</v>
      </c>
      <c r="AH39" s="4">
        <f t="shared" si="5"/>
        <v>356.90373662061791</v>
      </c>
      <c r="AI39" s="4">
        <f t="shared" si="4"/>
        <v>356.90373662061791</v>
      </c>
      <c r="AJ39" s="4">
        <f t="shared" si="3"/>
        <v>356.90373662061791</v>
      </c>
      <c r="AK39" s="4">
        <f t="shared" si="2"/>
        <v>356.90373662061791</v>
      </c>
      <c r="AL39" s="16">
        <f t="shared" si="0"/>
        <v>356.90373662061791</v>
      </c>
      <c r="AM39" s="20">
        <f>AL39-D39</f>
        <v>131.90373662061791</v>
      </c>
      <c r="AN39" s="17">
        <f>'Предявени брой (4)'!D39-D39</f>
        <v>90</v>
      </c>
      <c r="AO39" s="18">
        <f t="shared" si="1"/>
        <v>41.903736620617906</v>
      </c>
      <c r="AP39" s="14"/>
      <c r="AQ39" s="14"/>
      <c r="AR39" s="14"/>
      <c r="AS39" s="14"/>
      <c r="AT39" s="14"/>
      <c r="AU39" s="14"/>
      <c r="AV39" s="14"/>
      <c r="AW39" s="14"/>
      <c r="AX39" s="14"/>
    </row>
    <row r="40" spans="1:50" s="15" customFormat="1" x14ac:dyDescent="0.2">
      <c r="A40" s="21" t="s">
        <v>18</v>
      </c>
      <c r="B40" s="3">
        <v>105</v>
      </c>
      <c r="C40" s="3">
        <v>211</v>
      </c>
      <c r="D40" s="4">
        <f>C40*D42</f>
        <v>260.33433212864117</v>
      </c>
      <c r="E40" s="4">
        <f>D40*E42</f>
        <v>297.98001746488205</v>
      </c>
      <c r="F40" s="4">
        <f>E40*$F$42</f>
        <v>325.51563842241939</v>
      </c>
      <c r="G40" s="4">
        <f>F40*$G$42</f>
        <v>343.80051519502587</v>
      </c>
      <c r="H40" s="4">
        <f t="shared" si="30"/>
        <v>357.02872227089773</v>
      </c>
      <c r="I40" s="4">
        <f t="shared" si="31"/>
        <v>366.48647805771748</v>
      </c>
      <c r="J40" s="4">
        <f t="shared" si="29"/>
        <v>373.39570547175907</v>
      </c>
      <c r="K40" s="4">
        <f t="shared" si="28"/>
        <v>379.37540975860838</v>
      </c>
      <c r="L40" s="4">
        <f t="shared" si="27"/>
        <v>384.91651268161507</v>
      </c>
      <c r="M40" s="4">
        <f t="shared" si="26"/>
        <v>389.87622957321577</v>
      </c>
      <c r="N40" s="4">
        <f t="shared" si="25"/>
        <v>393.48922140188245</v>
      </c>
      <c r="O40" s="4">
        <f t="shared" si="24"/>
        <v>397.37870405257667</v>
      </c>
      <c r="P40" s="4">
        <f t="shared" si="23"/>
        <v>401.00100624442837</v>
      </c>
      <c r="Q40" s="4">
        <f t="shared" si="22"/>
        <v>402.72443980111746</v>
      </c>
      <c r="R40" s="4">
        <f t="shared" si="21"/>
        <v>404.19603458358432</v>
      </c>
      <c r="S40" s="4">
        <f t="shared" si="20"/>
        <v>406.34318844947495</v>
      </c>
      <c r="T40" s="4">
        <f t="shared" si="19"/>
        <v>408.33883249585892</v>
      </c>
      <c r="U40" s="4">
        <f t="shared" si="18"/>
        <v>408.87490077099733</v>
      </c>
      <c r="V40" s="4">
        <f t="shared" si="17"/>
        <v>409.8370758603773</v>
      </c>
      <c r="W40" s="4">
        <f t="shared" si="16"/>
        <v>410.29334432823953</v>
      </c>
      <c r="X40" s="4">
        <f t="shared" si="15"/>
        <v>410.85826442469983</v>
      </c>
      <c r="Y40" s="4">
        <f t="shared" si="14"/>
        <v>411.4838862758719</v>
      </c>
      <c r="Z40" s="4">
        <f t="shared" si="13"/>
        <v>411.87275896366026</v>
      </c>
      <c r="AA40" s="4">
        <f t="shared" si="12"/>
        <v>412.14636208466953</v>
      </c>
      <c r="AB40" s="4">
        <f t="shared" si="11"/>
        <v>412.2715433810659</v>
      </c>
      <c r="AC40" s="4">
        <f t="shared" si="10"/>
        <v>412.56366703926102</v>
      </c>
      <c r="AD40" s="4">
        <f t="shared" si="9"/>
        <v>412.73322647724376</v>
      </c>
      <c r="AE40" s="4">
        <f t="shared" si="8"/>
        <v>412.83029200089709</v>
      </c>
      <c r="AF40" s="4">
        <f t="shared" si="7"/>
        <v>412.83029200089709</v>
      </c>
      <c r="AG40" s="4">
        <f t="shared" si="6"/>
        <v>412.95242625486685</v>
      </c>
      <c r="AH40" s="4">
        <f t="shared" si="5"/>
        <v>412.95242625486685</v>
      </c>
      <c r="AI40" s="4">
        <f t="shared" si="4"/>
        <v>412.95242625486685</v>
      </c>
      <c r="AJ40" s="4">
        <f t="shared" si="3"/>
        <v>412.95242625486685</v>
      </c>
      <c r="AK40" s="4">
        <f t="shared" si="2"/>
        <v>412.95242625486685</v>
      </c>
      <c r="AL40" s="16">
        <f t="shared" si="0"/>
        <v>412.95242625486685</v>
      </c>
      <c r="AM40" s="17">
        <f>AL40-C40</f>
        <v>201.95242625486685</v>
      </c>
      <c r="AN40" s="17">
        <f>'Предявени брой (4)'!C40-C40</f>
        <v>139</v>
      </c>
      <c r="AO40" s="18">
        <f t="shared" si="1"/>
        <v>62.95242625486685</v>
      </c>
      <c r="AP40" s="10"/>
      <c r="AQ40" s="10"/>
      <c r="AR40" s="10"/>
      <c r="AS40" s="10"/>
      <c r="AT40" s="10"/>
      <c r="AU40" s="10"/>
      <c r="AV40" s="10"/>
      <c r="AW40" s="10"/>
      <c r="AX40" s="10"/>
    </row>
    <row r="41" spans="1:50" s="15" customFormat="1" x14ac:dyDescent="0.2">
      <c r="A41" s="21" t="s">
        <v>17</v>
      </c>
      <c r="B41" s="3">
        <v>133</v>
      </c>
      <c r="C41" s="4">
        <f>B41*C42</f>
        <v>252.41941989226837</v>
      </c>
      <c r="D41" s="4">
        <f>C41*D42</f>
        <v>311.43810945001292</v>
      </c>
      <c r="E41" s="4">
        <f>D41*E42</f>
        <v>356.4736642084053</v>
      </c>
      <c r="F41" s="4">
        <f>E41*$F$42</f>
        <v>389.41454320591697</v>
      </c>
      <c r="G41" s="4">
        <f>F41*$G$42</f>
        <v>411.28875167863231</v>
      </c>
      <c r="H41" s="4">
        <f t="shared" si="30"/>
        <v>427.11366331989473</v>
      </c>
      <c r="I41" s="4">
        <f t="shared" si="31"/>
        <v>438.42798194165675</v>
      </c>
      <c r="J41" s="4">
        <f t="shared" si="29"/>
        <v>446.69349462296543</v>
      </c>
      <c r="K41" s="4">
        <f t="shared" si="28"/>
        <v>453.84701825904983</v>
      </c>
      <c r="L41" s="4">
        <f t="shared" si="27"/>
        <v>460.47584283435168</v>
      </c>
      <c r="M41" s="4">
        <f t="shared" si="26"/>
        <v>466.40915496993335</v>
      </c>
      <c r="N41" s="4">
        <f>M41*$N$42</f>
        <v>470.7313791475047</v>
      </c>
      <c r="O41" s="4">
        <f t="shared" si="24"/>
        <v>475.38436945257234</v>
      </c>
      <c r="P41" s="4">
        <f t="shared" si="23"/>
        <v>479.71773162291214</v>
      </c>
      <c r="Q41" s="4">
        <f t="shared" si="22"/>
        <v>481.77947616605115</v>
      </c>
      <c r="R41" s="4">
        <f t="shared" si="21"/>
        <v>483.53994584049082</v>
      </c>
      <c r="S41" s="4">
        <f t="shared" si="20"/>
        <v>486.10858723028963</v>
      </c>
      <c r="T41" s="4">
        <f t="shared" si="19"/>
        <v>488.49597733692332</v>
      </c>
      <c r="U41" s="4">
        <f t="shared" si="18"/>
        <v>489.13727611907069</v>
      </c>
      <c r="V41" s="4">
        <f t="shared" si="17"/>
        <v>490.28832672521327</v>
      </c>
      <c r="W41" s="4">
        <f t="shared" si="16"/>
        <v>490.83416095257309</v>
      </c>
      <c r="X41" s="4">
        <f t="shared" si="15"/>
        <v>491.50997518496166</v>
      </c>
      <c r="Y41" s="4">
        <f t="shared" si="14"/>
        <v>492.25840696100329</v>
      </c>
      <c r="Z41" s="4">
        <f t="shared" si="13"/>
        <v>492.72361557836575</v>
      </c>
      <c r="AA41" s="4">
        <f t="shared" si="12"/>
        <v>493.05092714749316</v>
      </c>
      <c r="AB41" s="4">
        <f t="shared" si="11"/>
        <v>493.20068160350132</v>
      </c>
      <c r="AC41" s="4">
        <f t="shared" si="10"/>
        <v>493.55014930178771</v>
      </c>
      <c r="AD41" s="4">
        <f t="shared" si="9"/>
        <v>493.75299335379179</v>
      </c>
      <c r="AE41" s="4">
        <f t="shared" si="8"/>
        <v>493.86911289489188</v>
      </c>
      <c r="AF41" s="4">
        <f t="shared" si="7"/>
        <v>493.86911289489188</v>
      </c>
      <c r="AG41" s="4">
        <f t="shared" si="6"/>
        <v>494.01522217231383</v>
      </c>
      <c r="AH41" s="4">
        <f t="shared" si="5"/>
        <v>494.01522217231383</v>
      </c>
      <c r="AI41" s="4">
        <f t="shared" si="4"/>
        <v>494.01522217231383</v>
      </c>
      <c r="AJ41" s="4">
        <f t="shared" si="3"/>
        <v>494.01522217231383</v>
      </c>
      <c r="AK41" s="4">
        <f t="shared" si="2"/>
        <v>494.01522217231383</v>
      </c>
      <c r="AL41" s="16">
        <f t="shared" si="0"/>
        <v>494.01522217231383</v>
      </c>
      <c r="AM41" s="17">
        <f>AL41-B41</f>
        <v>361.01522217231383</v>
      </c>
      <c r="AN41" s="17">
        <f>'Предявени брой (4)'!B41-B41</f>
        <v>151</v>
      </c>
      <c r="AO41" s="18">
        <f t="shared" si="1"/>
        <v>210.01522217231383</v>
      </c>
      <c r="AP41" s="10"/>
      <c r="AQ41" s="10"/>
      <c r="AR41" s="10"/>
      <c r="AS41" s="10"/>
      <c r="AT41" s="10"/>
      <c r="AU41" s="10"/>
      <c r="AV41" s="10"/>
      <c r="AW41" s="10"/>
      <c r="AX41" s="10"/>
    </row>
    <row r="42" spans="1:50" s="15" customFormat="1" ht="25.5" customHeight="1" x14ac:dyDescent="0.2">
      <c r="A42" s="7" t="s">
        <v>41</v>
      </c>
      <c r="B42" s="22"/>
      <c r="C42" s="23">
        <f>IF(SUM(C6:C40)/SUM(B6:B40)&lt;1,1,SUM(C6:C40)/SUM(B6:B40))</f>
        <v>1.8978903751298373</v>
      </c>
      <c r="D42" s="23">
        <f>IF(SUM(D6:D39)/SUM(C6:C39)&lt;1,1,SUM(D6:D39)/SUM(C6:C39))</f>
        <v>1.2338120006096738</v>
      </c>
      <c r="E42" s="23">
        <f>IF(SUM(E6:E38)/SUM(D6:D38)&lt;1,1,SUM(E6:E38)/SUM(D6:D38))</f>
        <v>1.144605150724564</v>
      </c>
      <c r="F42" s="23">
        <f>IF(SUM(F6:F37)/SUM(E6:E37)&lt;1,1,SUM(F6:F37)/SUM(E6:E37))</f>
        <v>1.0924076090464103</v>
      </c>
      <c r="G42" s="23">
        <f>IF(SUM(G6:G36)/SUM(F6:F36)&lt;1,1,SUM(G6:G36)/SUM(F6:F36))</f>
        <v>1.0561720378818737</v>
      </c>
      <c r="H42" s="23">
        <f>IF(SUM(H6:H35)/SUM(G6:G35)&lt;1,1,SUM(H6:H35)/SUM(G6:G35))</f>
        <v>1.0384764027138469</v>
      </c>
      <c r="I42" s="23">
        <f>IF(SUM(I6:I34)/SUM(H6:H34)&lt;1,1,SUM(I6:I34)/SUM(H6:H34))</f>
        <v>1.0264901818729408</v>
      </c>
      <c r="J42" s="23">
        <f>IF(SUM(J6:J33)/SUM(I6:I33)&lt;1,1,SUM(J6:J33)/SUM(I6:I33))</f>
        <v>1.0188526121090706</v>
      </c>
      <c r="K42" s="23">
        <f>IF(SUM(K6:K32)/SUM(J6:J32)&lt;1,1,SUM(K6:K32)/SUM(J6:J32))</f>
        <v>1.0160143895583758</v>
      </c>
      <c r="L42" s="23">
        <f>IF(SUM(L6:L31)/SUM(K6:K31)&lt;1,1,SUM(L6:L31)/SUM(K6:K31))</f>
        <v>1.0146058568385663</v>
      </c>
      <c r="M42" s="23">
        <f>IF(SUM(M6:M30)/SUM(L6:L30)&lt;1,1,SUM(M6:M30)/SUM(L6:L30))</f>
        <v>1.0128851756892621</v>
      </c>
      <c r="N42" s="23">
        <f>IF(SUM(N6:N29)/SUM(M6:M29)&lt;1,1,SUM(N6:N29)/SUM(M6:M29))</f>
        <v>1.009267022594893</v>
      </c>
      <c r="O42" s="23">
        <f>IF(SUM(O6:O28)/SUM(N6:N28)&lt;1,1,SUM(O6:O28)/SUM(N6:N28))</f>
        <v>1.009884597694537</v>
      </c>
      <c r="P42" s="23">
        <f>IF(SUM(P6:P27)/SUM(O6:O27)&lt;1,1,SUM(P6:P27)/SUM(O6:O27))</f>
        <v>1.0091154914818294</v>
      </c>
      <c r="Q42" s="23">
        <f>IF(SUM(Q6:Q26)/SUM(P6:P26)&lt;1,1,SUM(Q6:Q26)/SUM(P6:P26))</f>
        <v>1.0042978285087858</v>
      </c>
      <c r="R42" s="23">
        <f>IF(SUM(R6:R25)/SUM(Q6:Q25)&lt;1,1,SUM(R6:R25)/SUM(Q6:Q25))</f>
        <v>1.0036540985275033</v>
      </c>
      <c r="S42" s="23">
        <f>IF(SUM(S6:S24)/SUM(R6:R24)&lt;1,1,SUM(S6:S24)/SUM(R6:R24))</f>
        <v>1.0053121596507069</v>
      </c>
      <c r="T42" s="23">
        <f>IF(SUM(T6:T23)/SUM(S6:S23)&lt;1,1,SUM(T6:T23)/SUM(S6:S23))</f>
        <v>1.0049112280040893</v>
      </c>
      <c r="U42" s="23">
        <f>IF(SUM(U6:U22)/SUM(T6:T22)&lt;1,1,SUM(U6:U22)/SUM(T6:T22))</f>
        <v>1.0013128025856906</v>
      </c>
      <c r="V42" s="23">
        <f>IF(SUM(V6:V21)/SUM(U6:U21)&lt;1,1,SUM(V6:V21)/SUM(U6:U21))</f>
        <v>1.002353226103059</v>
      </c>
      <c r="W42" s="23">
        <f>IF(SUM(W6:W20)/SUM(V6:V20)&lt;1,1,SUM(W6:W20)/SUM(V6:V20))</f>
        <v>1.0011132923172077</v>
      </c>
      <c r="X42" s="23">
        <f>IF(SUM(X6:X19)/SUM(W6:W19)&lt;1,1,SUM(X6:X19)/SUM(W6:W19))</f>
        <v>1.0013768687800315</v>
      </c>
      <c r="Y42" s="23">
        <f>IF(SUM(Y6:Y18)/SUM(X6:X18)&lt;1,1,SUM(Y6:Y18)/SUM(X6:X18))</f>
        <v>1.0015227194031209</v>
      </c>
      <c r="Z42" s="23">
        <f>IF(SUM(Z6:Z17)/SUM(Y6:Y17)&lt;1,1,SUM(Z6:Z17)/SUM(Y6:Y17))</f>
        <v>1.0009450496137475</v>
      </c>
      <c r="AA42" s="23">
        <f>IF(SUM(AA6:AA16)/SUM(Z6:Z16)&lt;1,1,SUM(AA6:AA16)/SUM(Z6:Z16))</f>
        <v>1.0006642904029335</v>
      </c>
      <c r="AB42" s="23">
        <f>IF(SUM(AB6:AB15)/SUM(AA6:AA15)&lt;1,1,SUM(AB6:AB15)/SUM(AA6:AA15))</f>
        <v>1.0003037301985711</v>
      </c>
      <c r="AC42" s="23">
        <f>IF(SUM(AC6:AC14)/SUM(AB6:AB14)&lt;1,1,SUM(AC6:AC14)/SUM(AB6:AB14))</f>
        <v>1.000708570996192</v>
      </c>
      <c r="AD42" s="23">
        <f>IF(SUM(AD6:AD13)/SUM(AC6:AC13)&lt;1,1,SUM(AD6:AD13)/SUM(AC6:AC13))</f>
        <v>1.0004109897490479</v>
      </c>
      <c r="AE42" s="23">
        <f>IF(SUM(AE6:AE12)/SUM(AD6:AD12)&lt;1,1,SUM(AE6:AE12)/SUM(AD6:AD12))</f>
        <v>1.0002351773916576</v>
      </c>
      <c r="AF42" s="23">
        <f>IF(SUM(AF6:AF11)/SUM(AE6:AE11)&lt;1,1,SUM(AF6:AF11)/SUM(AE6:AE11))</f>
        <v>1</v>
      </c>
      <c r="AG42" s="23">
        <f>IF(SUM(AG6:AG10)/SUM(AF6:AF10)&lt;1,1,SUM(AG6:AG10)/SUM(AF6:AF10))</f>
        <v>1.00029584615358</v>
      </c>
      <c r="AH42" s="23">
        <f>IF(SUM(AH6:AH9)/SUM(AG6:AG9)&lt;1,1,SUM(AH6:AH9)/SUM(AG6:AG9))</f>
        <v>1</v>
      </c>
      <c r="AI42" s="23">
        <f>IF(SUM(AI6:AI8)/SUM(AH6:AH8)&lt;1,1,SUM(AI6:AI8)/SUM(AH6:AH8))</f>
        <v>1</v>
      </c>
      <c r="AJ42" s="23">
        <f>IF(SUM(AJ6:AJ7)/SUM(AI6:AI7)&lt;1,1,SUM(AJ6:AJ7)/SUM(AI6:AI7))</f>
        <v>1</v>
      </c>
      <c r="AK42" s="23">
        <f>IF(SUM(AK6:AK6)/SUM(AJ6:AJ6)&lt;1,1,SUM(AK6:AK6)/SUM(AJ6:AJ6))</f>
        <v>1</v>
      </c>
      <c r="AL42" s="17">
        <f>SUM(AL6:AL41)</f>
        <v>19708.951122338993</v>
      </c>
      <c r="AM42" s="17">
        <f>SUM(AM6:AM41)</f>
        <v>1312.2466128275332</v>
      </c>
      <c r="AN42" s="17">
        <f>SUM(AN6:AN41)</f>
        <v>1961</v>
      </c>
      <c r="AO42" s="17">
        <f>SUM(AO6:AO41)</f>
        <v>362.80344127894898</v>
      </c>
      <c r="AP42" s="14"/>
      <c r="AQ42" s="14"/>
      <c r="AR42" s="14"/>
      <c r="AS42" s="14"/>
      <c r="AT42" s="14"/>
      <c r="AU42" s="14"/>
      <c r="AV42" s="14"/>
      <c r="AW42" s="14"/>
      <c r="AX42" s="14"/>
    </row>
    <row r="43" spans="1:50" s="24" customFormat="1" ht="25.5" customHeight="1" x14ac:dyDescent="0.2">
      <c r="A43" s="11" t="s">
        <v>61</v>
      </c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</row>
    <row r="44" spans="1:50" ht="42" customHeight="1" x14ac:dyDescent="0.2">
      <c r="A44" s="59" t="s">
        <v>0</v>
      </c>
      <c r="B44" s="60" t="s">
        <v>38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2" t="s">
        <v>43</v>
      </c>
      <c r="AM44" s="61" t="s">
        <v>44</v>
      </c>
      <c r="AN44" s="61" t="str">
        <f>"Брой на предявените, но неизплатени към " &amp;'Описание на групите'!$B$4&amp; " претенции"</f>
        <v>Брой на предявените, но неизплатени към 30.9.2021 г. претенции</v>
      </c>
      <c r="AO44" s="61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30.9.2021 г.</v>
      </c>
    </row>
    <row r="45" spans="1:50" ht="25.5" customHeight="1" x14ac:dyDescent="0.2">
      <c r="A45" s="59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2"/>
      <c r="AM45" s="61"/>
      <c r="AN45" s="61">
        <v>0</v>
      </c>
      <c r="AO45" s="61">
        <v>0</v>
      </c>
      <c r="AP45" s="14"/>
      <c r="AQ45" s="14"/>
      <c r="AR45" s="14"/>
      <c r="AS45" s="14"/>
      <c r="AT45" s="14"/>
      <c r="AU45" s="14"/>
      <c r="AV45" s="14"/>
      <c r="AW45" s="14"/>
      <c r="AX45" s="14"/>
    </row>
    <row r="46" spans="1:50" s="19" customFormat="1" x14ac:dyDescent="0.2">
      <c r="A46" s="1" t="s">
        <v>37</v>
      </c>
      <c r="B46" s="3">
        <v>1</v>
      </c>
      <c r="C46" s="3">
        <v>6</v>
      </c>
      <c r="D46" s="3">
        <v>6</v>
      </c>
      <c r="E46" s="3">
        <v>9</v>
      </c>
      <c r="F46" s="3">
        <v>10</v>
      </c>
      <c r="G46" s="3">
        <v>12</v>
      </c>
      <c r="H46" s="3">
        <v>12</v>
      </c>
      <c r="I46" s="3">
        <v>12</v>
      </c>
      <c r="J46" s="3">
        <v>13</v>
      </c>
      <c r="K46" s="3">
        <v>13</v>
      </c>
      <c r="L46" s="3">
        <v>14</v>
      </c>
      <c r="M46" s="3">
        <v>14</v>
      </c>
      <c r="N46" s="3">
        <v>14</v>
      </c>
      <c r="O46" s="3">
        <v>14</v>
      </c>
      <c r="P46" s="3">
        <v>14</v>
      </c>
      <c r="Q46" s="3">
        <v>15</v>
      </c>
      <c r="R46" s="3">
        <v>16</v>
      </c>
      <c r="S46" s="3">
        <v>16</v>
      </c>
      <c r="T46" s="3">
        <v>16</v>
      </c>
      <c r="U46" s="3">
        <v>17</v>
      </c>
      <c r="V46" s="3">
        <v>17</v>
      </c>
      <c r="W46" s="3">
        <v>18</v>
      </c>
      <c r="X46" s="3">
        <v>22</v>
      </c>
      <c r="Y46" s="3">
        <v>23</v>
      </c>
      <c r="Z46" s="3">
        <v>25</v>
      </c>
      <c r="AA46" s="3">
        <v>26</v>
      </c>
      <c r="AB46" s="3">
        <v>27</v>
      </c>
      <c r="AC46" s="3">
        <v>27</v>
      </c>
      <c r="AD46" s="3">
        <v>27</v>
      </c>
      <c r="AE46" s="3">
        <v>27</v>
      </c>
      <c r="AF46" s="3">
        <v>27</v>
      </c>
      <c r="AG46" s="3">
        <v>27</v>
      </c>
      <c r="AH46" s="3">
        <v>27</v>
      </c>
      <c r="AI46" s="3">
        <v>27</v>
      </c>
      <c r="AJ46" s="3">
        <v>27</v>
      </c>
      <c r="AK46" s="3">
        <v>27</v>
      </c>
      <c r="AL46" s="16">
        <f>AK46</f>
        <v>27</v>
      </c>
      <c r="AM46" s="17">
        <f>AL46-AK46</f>
        <v>0</v>
      </c>
      <c r="AN46" s="17">
        <f>'Предявени брой (4)'!AK46-AK46</f>
        <v>1</v>
      </c>
      <c r="AO46" s="18">
        <f>IF(AM46-AN46&lt;0,0,AM46-AN46)</f>
        <v>0</v>
      </c>
      <c r="AP46" s="10"/>
      <c r="AQ46" s="10"/>
      <c r="AR46" s="10"/>
      <c r="AS46" s="10"/>
      <c r="AT46" s="10"/>
      <c r="AU46" s="10"/>
      <c r="AV46" s="10"/>
      <c r="AW46" s="10"/>
      <c r="AX46" s="10"/>
    </row>
    <row r="47" spans="1:50" s="19" customFormat="1" x14ac:dyDescent="0.2">
      <c r="A47" s="1" t="s">
        <v>36</v>
      </c>
      <c r="B47" s="3">
        <v>2</v>
      </c>
      <c r="C47" s="3">
        <v>5</v>
      </c>
      <c r="D47" s="3">
        <v>8</v>
      </c>
      <c r="E47" s="3">
        <v>13</v>
      </c>
      <c r="F47" s="3">
        <v>15</v>
      </c>
      <c r="G47" s="3">
        <v>15</v>
      </c>
      <c r="H47" s="3">
        <v>18</v>
      </c>
      <c r="I47" s="3">
        <v>18</v>
      </c>
      <c r="J47" s="3">
        <v>20</v>
      </c>
      <c r="K47" s="3">
        <v>24</v>
      </c>
      <c r="L47" s="3">
        <v>25</v>
      </c>
      <c r="M47" s="3">
        <v>26</v>
      </c>
      <c r="N47" s="3">
        <v>26</v>
      </c>
      <c r="O47" s="3">
        <v>28</v>
      </c>
      <c r="P47" s="3">
        <v>28</v>
      </c>
      <c r="Q47" s="3">
        <v>28</v>
      </c>
      <c r="R47" s="3">
        <v>28</v>
      </c>
      <c r="S47" s="3">
        <v>29</v>
      </c>
      <c r="T47" s="3">
        <v>32</v>
      </c>
      <c r="U47" s="3">
        <v>32</v>
      </c>
      <c r="V47" s="3">
        <v>27</v>
      </c>
      <c r="W47" s="3">
        <v>27</v>
      </c>
      <c r="X47" s="3">
        <v>27</v>
      </c>
      <c r="Y47" s="3">
        <v>28</v>
      </c>
      <c r="Z47" s="3">
        <v>28</v>
      </c>
      <c r="AA47" s="3">
        <v>28</v>
      </c>
      <c r="AB47" s="3">
        <v>29</v>
      </c>
      <c r="AC47" s="3">
        <v>29</v>
      </c>
      <c r="AD47" s="3">
        <v>29</v>
      </c>
      <c r="AE47" s="3">
        <v>29</v>
      </c>
      <c r="AF47" s="3">
        <v>29</v>
      </c>
      <c r="AG47" s="3">
        <v>29</v>
      </c>
      <c r="AH47" s="3">
        <v>29</v>
      </c>
      <c r="AI47" s="3">
        <v>29</v>
      </c>
      <c r="AJ47" s="3">
        <v>29</v>
      </c>
      <c r="AK47" s="4">
        <f>AJ47*$AK$82</f>
        <v>29</v>
      </c>
      <c r="AL47" s="16">
        <f t="shared" ref="AL47:AL81" si="32">AK47</f>
        <v>29</v>
      </c>
      <c r="AM47" s="20">
        <f>AL47-AJ47</f>
        <v>0</v>
      </c>
      <c r="AN47" s="17">
        <f>'Предявени брой (4)'!AJ47-AJ47</f>
        <v>2</v>
      </c>
      <c r="AO47" s="18">
        <f t="shared" ref="AO47:AO81" si="33">IF(AM47-AN47&lt;0,0,AM47-AN47)</f>
        <v>0</v>
      </c>
      <c r="AP47" s="10"/>
      <c r="AQ47" s="10"/>
      <c r="AR47" s="10"/>
      <c r="AS47" s="10"/>
      <c r="AT47" s="10"/>
      <c r="AU47" s="10"/>
      <c r="AV47" s="10"/>
      <c r="AW47" s="10"/>
      <c r="AX47" s="10"/>
    </row>
    <row r="48" spans="1:50" s="19" customFormat="1" ht="15.75" x14ac:dyDescent="0.2">
      <c r="A48" s="1" t="s">
        <v>35</v>
      </c>
      <c r="B48" s="3">
        <v>3</v>
      </c>
      <c r="C48" s="3">
        <v>3</v>
      </c>
      <c r="D48" s="3">
        <v>6</v>
      </c>
      <c r="E48" s="3">
        <v>7</v>
      </c>
      <c r="F48" s="3">
        <v>17</v>
      </c>
      <c r="G48" s="3">
        <v>18</v>
      </c>
      <c r="H48" s="3">
        <v>20</v>
      </c>
      <c r="I48" s="3">
        <v>25</v>
      </c>
      <c r="J48" s="3">
        <v>25</v>
      </c>
      <c r="K48" s="3">
        <v>27</v>
      </c>
      <c r="L48" s="3">
        <v>28</v>
      </c>
      <c r="M48" s="3">
        <v>29</v>
      </c>
      <c r="N48" s="3">
        <v>29</v>
      </c>
      <c r="O48" s="3">
        <v>29</v>
      </c>
      <c r="P48" s="3">
        <v>30</v>
      </c>
      <c r="Q48" s="3">
        <v>31.04</v>
      </c>
      <c r="R48" s="3">
        <v>33</v>
      </c>
      <c r="S48" s="3">
        <v>34</v>
      </c>
      <c r="T48" s="3">
        <v>37</v>
      </c>
      <c r="U48" s="3">
        <v>37</v>
      </c>
      <c r="V48" s="3">
        <v>37</v>
      </c>
      <c r="W48" s="3">
        <v>38.730000000000004</v>
      </c>
      <c r="X48" s="3">
        <v>38.730000000000004</v>
      </c>
      <c r="Y48" s="3">
        <v>38.730000000000004</v>
      </c>
      <c r="Z48" s="3">
        <v>38.730000000000004</v>
      </c>
      <c r="AA48" s="3">
        <v>39.870000000000005</v>
      </c>
      <c r="AB48" s="3">
        <v>39.870000000000005</v>
      </c>
      <c r="AC48" s="3">
        <v>39.870000000000005</v>
      </c>
      <c r="AD48" s="3">
        <v>39.870000000000005</v>
      </c>
      <c r="AE48" s="3">
        <v>39.870000000000005</v>
      </c>
      <c r="AF48" s="3">
        <v>39.870000000000005</v>
      </c>
      <c r="AG48" s="3">
        <v>39.870000000000005</v>
      </c>
      <c r="AH48" s="3">
        <v>40.870000000000005</v>
      </c>
      <c r="AI48" s="3">
        <v>40.870000000000005</v>
      </c>
      <c r="AJ48" s="4">
        <f>AI48*$AJ$82</f>
        <v>40.870000000000005</v>
      </c>
      <c r="AK48" s="4">
        <f t="shared" ref="AK48:AK81" si="34">AJ48*$AK$82</f>
        <v>40.870000000000005</v>
      </c>
      <c r="AL48" s="16">
        <f t="shared" si="32"/>
        <v>40.870000000000005</v>
      </c>
      <c r="AM48" s="20">
        <f>AL48-AI48</f>
        <v>0</v>
      </c>
      <c r="AN48" s="17">
        <f>'Предявени брой (4)'!AI48-AI48</f>
        <v>4</v>
      </c>
      <c r="AO48" s="18">
        <f t="shared" si="33"/>
        <v>0</v>
      </c>
      <c r="AP48" s="14"/>
      <c r="AQ48" s="14"/>
      <c r="AR48" s="14"/>
      <c r="AS48" s="14"/>
      <c r="AT48" s="14"/>
      <c r="AU48" s="14"/>
      <c r="AV48" s="14"/>
      <c r="AW48" s="14"/>
      <c r="AX48" s="14"/>
    </row>
    <row r="49" spans="1:50" s="19" customFormat="1" x14ac:dyDescent="0.2">
      <c r="A49" s="1" t="s">
        <v>34</v>
      </c>
      <c r="B49" s="3">
        <v>22</v>
      </c>
      <c r="C49" s="3">
        <v>28</v>
      </c>
      <c r="D49" s="3">
        <v>32</v>
      </c>
      <c r="E49" s="3">
        <v>40</v>
      </c>
      <c r="F49" s="3">
        <v>46</v>
      </c>
      <c r="G49" s="3">
        <v>53</v>
      </c>
      <c r="H49" s="3">
        <v>55</v>
      </c>
      <c r="I49" s="3">
        <v>57</v>
      </c>
      <c r="J49" s="3">
        <v>60.65</v>
      </c>
      <c r="K49" s="3">
        <v>64</v>
      </c>
      <c r="L49" s="3">
        <v>64</v>
      </c>
      <c r="M49" s="3">
        <v>64</v>
      </c>
      <c r="N49" s="3">
        <v>67</v>
      </c>
      <c r="O49" s="3">
        <v>70</v>
      </c>
      <c r="P49" s="3">
        <v>71.12</v>
      </c>
      <c r="Q49" s="3">
        <v>72</v>
      </c>
      <c r="R49" s="3">
        <v>73</v>
      </c>
      <c r="S49" s="3">
        <v>76</v>
      </c>
      <c r="T49" s="3">
        <v>77</v>
      </c>
      <c r="U49" s="3">
        <v>77</v>
      </c>
      <c r="V49" s="3">
        <v>78</v>
      </c>
      <c r="W49" s="3">
        <v>78</v>
      </c>
      <c r="X49" s="3">
        <v>88</v>
      </c>
      <c r="Y49" s="3">
        <v>90</v>
      </c>
      <c r="Z49" s="3">
        <v>91</v>
      </c>
      <c r="AA49" s="3">
        <v>91</v>
      </c>
      <c r="AB49" s="3">
        <v>93</v>
      </c>
      <c r="AC49" s="3">
        <v>93</v>
      </c>
      <c r="AD49" s="3">
        <v>93</v>
      </c>
      <c r="AE49" s="3">
        <v>93</v>
      </c>
      <c r="AF49" s="3">
        <v>93</v>
      </c>
      <c r="AG49" s="3">
        <v>93</v>
      </c>
      <c r="AH49" s="3">
        <v>93</v>
      </c>
      <c r="AI49" s="4">
        <f>AH49*$AI$82</f>
        <v>93</v>
      </c>
      <c r="AJ49" s="4">
        <f t="shared" ref="AJ49:AJ81" si="35">AI49*$AJ$82</f>
        <v>93</v>
      </c>
      <c r="AK49" s="4">
        <f t="shared" si="34"/>
        <v>93</v>
      </c>
      <c r="AL49" s="16">
        <f>AK49</f>
        <v>93</v>
      </c>
      <c r="AM49" s="20">
        <f>AL49-AH49</f>
        <v>0</v>
      </c>
      <c r="AN49" s="17">
        <f>'Предявени брой (4)'!AH49-AH49</f>
        <v>1</v>
      </c>
      <c r="AO49" s="18">
        <f t="shared" si="33"/>
        <v>0</v>
      </c>
      <c r="AP49" s="10"/>
      <c r="AQ49" s="10"/>
      <c r="AR49" s="10"/>
      <c r="AS49" s="10"/>
      <c r="AT49" s="10"/>
      <c r="AU49" s="10"/>
      <c r="AV49" s="10"/>
      <c r="AW49" s="10"/>
      <c r="AX49" s="10"/>
    </row>
    <row r="50" spans="1:50" s="19" customFormat="1" x14ac:dyDescent="0.2">
      <c r="A50" s="2" t="s">
        <v>33</v>
      </c>
      <c r="B50" s="3">
        <v>0</v>
      </c>
      <c r="C50" s="3">
        <v>2</v>
      </c>
      <c r="D50" s="3">
        <v>3</v>
      </c>
      <c r="E50" s="3">
        <v>6</v>
      </c>
      <c r="F50" s="3">
        <v>9</v>
      </c>
      <c r="G50" s="3">
        <v>12</v>
      </c>
      <c r="H50" s="3">
        <v>16</v>
      </c>
      <c r="I50" s="3">
        <v>16</v>
      </c>
      <c r="J50" s="3">
        <v>22</v>
      </c>
      <c r="K50" s="3">
        <v>23</v>
      </c>
      <c r="L50" s="3">
        <v>24</v>
      </c>
      <c r="M50" s="3">
        <v>26</v>
      </c>
      <c r="N50" s="3">
        <v>30</v>
      </c>
      <c r="O50" s="3">
        <v>34.04</v>
      </c>
      <c r="P50" s="3">
        <v>35</v>
      </c>
      <c r="Q50" s="3">
        <v>35</v>
      </c>
      <c r="R50" s="3">
        <v>37</v>
      </c>
      <c r="S50" s="3">
        <v>39</v>
      </c>
      <c r="T50" s="3">
        <v>41</v>
      </c>
      <c r="U50" s="3">
        <v>41</v>
      </c>
      <c r="V50" s="3">
        <v>41</v>
      </c>
      <c r="W50" s="3">
        <v>45</v>
      </c>
      <c r="X50" s="3">
        <v>46</v>
      </c>
      <c r="Y50" s="3">
        <v>46</v>
      </c>
      <c r="Z50" s="3">
        <v>46</v>
      </c>
      <c r="AA50" s="3">
        <v>48</v>
      </c>
      <c r="AB50" s="3">
        <v>48</v>
      </c>
      <c r="AC50" s="3">
        <v>48</v>
      </c>
      <c r="AD50" s="3">
        <v>48</v>
      </c>
      <c r="AE50" s="3">
        <v>48</v>
      </c>
      <c r="AF50" s="3">
        <v>48</v>
      </c>
      <c r="AG50" s="3">
        <v>48</v>
      </c>
      <c r="AH50" s="4">
        <f>AG50*$AH$82</f>
        <v>48.254143061364964</v>
      </c>
      <c r="AI50" s="4">
        <f t="shared" ref="AI50:AI81" si="36">AH50*$AI$82</f>
        <v>48.254143061364964</v>
      </c>
      <c r="AJ50" s="4">
        <f t="shared" si="35"/>
        <v>48.254143061364964</v>
      </c>
      <c r="AK50" s="4">
        <f t="shared" si="34"/>
        <v>48.254143061364964</v>
      </c>
      <c r="AL50" s="16">
        <f t="shared" si="32"/>
        <v>48.254143061364964</v>
      </c>
      <c r="AM50" s="20">
        <f>AL50-AG50</f>
        <v>0.25414306136496378</v>
      </c>
      <c r="AN50" s="17">
        <f>'Предявени брой (4)'!AG50-AG50</f>
        <v>2</v>
      </c>
      <c r="AO50" s="18">
        <f t="shared" si="33"/>
        <v>0</v>
      </c>
      <c r="AP50" s="10"/>
      <c r="AQ50" s="10"/>
      <c r="AR50" s="10"/>
      <c r="AS50" s="10"/>
      <c r="AT50" s="10"/>
      <c r="AU50" s="10"/>
      <c r="AV50" s="10"/>
      <c r="AW50" s="10"/>
      <c r="AX50" s="10"/>
    </row>
    <row r="51" spans="1:50" s="19" customFormat="1" ht="15.75" x14ac:dyDescent="0.2">
      <c r="A51" s="2" t="s">
        <v>32</v>
      </c>
      <c r="B51" s="3">
        <v>1</v>
      </c>
      <c r="C51" s="3">
        <v>3</v>
      </c>
      <c r="D51" s="3">
        <v>10</v>
      </c>
      <c r="E51" s="3">
        <v>12</v>
      </c>
      <c r="F51" s="3">
        <v>13</v>
      </c>
      <c r="G51" s="3">
        <v>14</v>
      </c>
      <c r="H51" s="3">
        <v>15</v>
      </c>
      <c r="I51" s="3">
        <v>15</v>
      </c>
      <c r="J51" s="3">
        <v>18</v>
      </c>
      <c r="K51" s="3">
        <v>19</v>
      </c>
      <c r="L51" s="3">
        <v>20</v>
      </c>
      <c r="M51" s="3">
        <v>23</v>
      </c>
      <c r="N51" s="3">
        <v>24</v>
      </c>
      <c r="O51" s="3">
        <v>26</v>
      </c>
      <c r="P51" s="3">
        <v>27</v>
      </c>
      <c r="Q51" s="3">
        <v>28</v>
      </c>
      <c r="R51" s="3">
        <v>28</v>
      </c>
      <c r="S51" s="3">
        <v>28</v>
      </c>
      <c r="T51" s="3">
        <v>33</v>
      </c>
      <c r="U51" s="3">
        <v>35</v>
      </c>
      <c r="V51" s="3">
        <v>37</v>
      </c>
      <c r="W51" s="3">
        <v>40</v>
      </c>
      <c r="X51" s="3">
        <v>42</v>
      </c>
      <c r="Y51" s="3">
        <v>42</v>
      </c>
      <c r="Z51" s="3">
        <v>42</v>
      </c>
      <c r="AA51" s="3">
        <v>44</v>
      </c>
      <c r="AB51" s="3">
        <v>45</v>
      </c>
      <c r="AC51" s="3">
        <v>45</v>
      </c>
      <c r="AD51" s="3">
        <v>45</v>
      </c>
      <c r="AE51" s="3">
        <v>46</v>
      </c>
      <c r="AF51" s="3">
        <v>46</v>
      </c>
      <c r="AG51" s="4">
        <f>AF51*$AG$82</f>
        <v>46</v>
      </c>
      <c r="AH51" s="4">
        <f t="shared" ref="AH51:AH81" si="37">AG51*$AH$82</f>
        <v>46.243553767141421</v>
      </c>
      <c r="AI51" s="4">
        <f t="shared" si="36"/>
        <v>46.243553767141421</v>
      </c>
      <c r="AJ51" s="4">
        <f t="shared" si="35"/>
        <v>46.243553767141421</v>
      </c>
      <c r="AK51" s="4">
        <f t="shared" si="34"/>
        <v>46.243553767141421</v>
      </c>
      <c r="AL51" s="16">
        <f t="shared" si="32"/>
        <v>46.243553767141421</v>
      </c>
      <c r="AM51" s="20">
        <f>AL51-AF51</f>
        <v>0.24355376714142096</v>
      </c>
      <c r="AN51" s="17">
        <f>'Предявени брой (4)'!AF51-AF51</f>
        <v>2</v>
      </c>
      <c r="AO51" s="18">
        <f t="shared" si="33"/>
        <v>0</v>
      </c>
      <c r="AP51" s="14"/>
      <c r="AQ51" s="14"/>
      <c r="AR51" s="14"/>
      <c r="AS51" s="14"/>
      <c r="AT51" s="14"/>
      <c r="AU51" s="14"/>
      <c r="AV51" s="14"/>
      <c r="AW51" s="14"/>
      <c r="AX51" s="14"/>
    </row>
    <row r="52" spans="1:50" s="19" customFormat="1" x14ac:dyDescent="0.2">
      <c r="A52" s="2" t="s">
        <v>31</v>
      </c>
      <c r="B52" s="3">
        <v>1</v>
      </c>
      <c r="C52" s="3">
        <v>3</v>
      </c>
      <c r="D52" s="3">
        <v>9</v>
      </c>
      <c r="E52" s="3">
        <v>11</v>
      </c>
      <c r="F52" s="3">
        <v>11</v>
      </c>
      <c r="G52" s="3">
        <v>11</v>
      </c>
      <c r="H52" s="3">
        <v>13</v>
      </c>
      <c r="I52" s="3">
        <v>16</v>
      </c>
      <c r="J52" s="3">
        <v>16</v>
      </c>
      <c r="K52" s="3">
        <v>17</v>
      </c>
      <c r="L52" s="3">
        <v>19</v>
      </c>
      <c r="M52" s="3">
        <v>22</v>
      </c>
      <c r="N52" s="3">
        <v>24</v>
      </c>
      <c r="O52" s="3">
        <v>27</v>
      </c>
      <c r="P52" s="3">
        <v>36</v>
      </c>
      <c r="Q52" s="3">
        <v>36</v>
      </c>
      <c r="R52" s="3">
        <v>37</v>
      </c>
      <c r="S52" s="3">
        <v>41</v>
      </c>
      <c r="T52" s="3">
        <v>44</v>
      </c>
      <c r="U52" s="3">
        <v>47</v>
      </c>
      <c r="V52" s="3">
        <v>48</v>
      </c>
      <c r="W52" s="3">
        <v>48</v>
      </c>
      <c r="X52" s="3">
        <v>49</v>
      </c>
      <c r="Y52" s="3">
        <v>50</v>
      </c>
      <c r="Z52" s="3">
        <v>50</v>
      </c>
      <c r="AA52" s="3">
        <v>50</v>
      </c>
      <c r="AB52" s="3">
        <v>50</v>
      </c>
      <c r="AC52" s="3">
        <v>50</v>
      </c>
      <c r="AD52" s="3">
        <v>50</v>
      </c>
      <c r="AE52" s="3">
        <v>50</v>
      </c>
      <c r="AF52" s="4">
        <f>AE52*$AF$82</f>
        <v>50</v>
      </c>
      <c r="AG52" s="4">
        <f t="shared" ref="AG52:AG81" si="38">AF52*$AG$82</f>
        <v>50</v>
      </c>
      <c r="AH52" s="4">
        <f t="shared" si="37"/>
        <v>50.264732355588507</v>
      </c>
      <c r="AI52" s="4">
        <f t="shared" si="36"/>
        <v>50.264732355588507</v>
      </c>
      <c r="AJ52" s="4">
        <f t="shared" si="35"/>
        <v>50.264732355588507</v>
      </c>
      <c r="AK52" s="4">
        <f t="shared" si="34"/>
        <v>50.264732355588507</v>
      </c>
      <c r="AL52" s="16">
        <f t="shared" si="32"/>
        <v>50.264732355588507</v>
      </c>
      <c r="AM52" s="20">
        <f>AL52-AE52</f>
        <v>0.26473235558850661</v>
      </c>
      <c r="AN52" s="17">
        <f>'Предявени брой (4)'!AE52-AE52</f>
        <v>12</v>
      </c>
      <c r="AO52" s="18">
        <f t="shared" si="33"/>
        <v>0</v>
      </c>
      <c r="AP52" s="10"/>
      <c r="AQ52" s="10"/>
      <c r="AR52" s="10"/>
      <c r="AS52" s="10"/>
      <c r="AT52" s="10"/>
      <c r="AU52" s="10"/>
      <c r="AV52" s="10"/>
      <c r="AW52" s="10"/>
      <c r="AX52" s="10"/>
    </row>
    <row r="53" spans="1:50" x14ac:dyDescent="0.2">
      <c r="A53" s="2" t="s">
        <v>30</v>
      </c>
      <c r="B53" s="3">
        <v>1</v>
      </c>
      <c r="C53" s="3">
        <v>2</v>
      </c>
      <c r="D53" s="3">
        <v>7</v>
      </c>
      <c r="E53" s="3">
        <v>10</v>
      </c>
      <c r="F53" s="3">
        <v>11</v>
      </c>
      <c r="G53" s="3">
        <v>15</v>
      </c>
      <c r="H53" s="3">
        <v>18</v>
      </c>
      <c r="I53" s="3">
        <v>20</v>
      </c>
      <c r="J53" s="3">
        <v>23</v>
      </c>
      <c r="K53" s="3">
        <v>26</v>
      </c>
      <c r="L53" s="3">
        <v>30.04</v>
      </c>
      <c r="M53" s="3">
        <v>32</v>
      </c>
      <c r="N53" s="3">
        <v>35</v>
      </c>
      <c r="O53" s="3">
        <v>38</v>
      </c>
      <c r="P53" s="3">
        <v>42.44</v>
      </c>
      <c r="Q53" s="3">
        <v>43.44</v>
      </c>
      <c r="R53" s="3">
        <v>46.44</v>
      </c>
      <c r="S53" s="3">
        <v>48.91</v>
      </c>
      <c r="T53" s="3">
        <v>54.91</v>
      </c>
      <c r="U53" s="3">
        <v>57.37</v>
      </c>
      <c r="V53" s="3">
        <v>57.37</v>
      </c>
      <c r="W53" s="3">
        <v>57.37</v>
      </c>
      <c r="X53" s="3">
        <v>58.37</v>
      </c>
      <c r="Y53" s="3">
        <v>58.37</v>
      </c>
      <c r="Z53" s="3">
        <v>59.37</v>
      </c>
      <c r="AA53" s="3">
        <v>59.37</v>
      </c>
      <c r="AB53" s="3">
        <v>60.37</v>
      </c>
      <c r="AC53" s="3">
        <v>61.37</v>
      </c>
      <c r="AD53" s="3">
        <v>62.37</v>
      </c>
      <c r="AE53" s="4">
        <f>AD53*$AE$82</f>
        <v>62.557935034802782</v>
      </c>
      <c r="AF53" s="4">
        <f t="shared" ref="AF53:AF81" si="39">AE53*$AF$82</f>
        <v>62.557935034802782</v>
      </c>
      <c r="AG53" s="4">
        <f t="shared" si="38"/>
        <v>62.557935034802782</v>
      </c>
      <c r="AH53" s="4">
        <f t="shared" si="37"/>
        <v>62.889157224853101</v>
      </c>
      <c r="AI53" s="4">
        <f t="shared" si="36"/>
        <v>62.889157224853101</v>
      </c>
      <c r="AJ53" s="4">
        <f t="shared" si="35"/>
        <v>62.889157224853101</v>
      </c>
      <c r="AK53" s="4">
        <f t="shared" si="34"/>
        <v>62.889157224853101</v>
      </c>
      <c r="AL53" s="16">
        <f t="shared" si="32"/>
        <v>62.889157224853101</v>
      </c>
      <c r="AM53" s="20">
        <f>AL53-AD53</f>
        <v>0.51915722485310312</v>
      </c>
      <c r="AN53" s="17">
        <f>'Предявени брой (4)'!AD53-AD53</f>
        <v>12.000000000000007</v>
      </c>
      <c r="AO53" s="18">
        <f t="shared" si="33"/>
        <v>0</v>
      </c>
    </row>
    <row r="54" spans="1:50" ht="15.75" x14ac:dyDescent="0.2">
      <c r="A54" s="1" t="s">
        <v>29</v>
      </c>
      <c r="B54" s="3">
        <v>0</v>
      </c>
      <c r="C54" s="3">
        <v>1</v>
      </c>
      <c r="D54" s="3">
        <v>6</v>
      </c>
      <c r="E54" s="3">
        <v>9</v>
      </c>
      <c r="F54" s="3">
        <v>14</v>
      </c>
      <c r="G54" s="3">
        <v>18</v>
      </c>
      <c r="H54" s="3">
        <v>21</v>
      </c>
      <c r="I54" s="3">
        <v>25</v>
      </c>
      <c r="J54" s="3">
        <v>27</v>
      </c>
      <c r="K54" s="3">
        <v>27.02</v>
      </c>
      <c r="L54" s="3">
        <v>27</v>
      </c>
      <c r="M54" s="3">
        <v>29</v>
      </c>
      <c r="N54" s="3">
        <v>36</v>
      </c>
      <c r="O54" s="3">
        <v>36</v>
      </c>
      <c r="P54" s="3">
        <v>36</v>
      </c>
      <c r="Q54" s="3">
        <v>37</v>
      </c>
      <c r="R54" s="3">
        <v>37</v>
      </c>
      <c r="S54" s="3">
        <v>38</v>
      </c>
      <c r="T54" s="3">
        <v>38</v>
      </c>
      <c r="U54" s="3">
        <v>39</v>
      </c>
      <c r="V54" s="3">
        <v>39</v>
      </c>
      <c r="W54" s="3">
        <v>39</v>
      </c>
      <c r="X54" s="3">
        <v>39</v>
      </c>
      <c r="Y54" s="3">
        <v>40</v>
      </c>
      <c r="Z54" s="3">
        <v>41</v>
      </c>
      <c r="AA54" s="3">
        <v>41</v>
      </c>
      <c r="AB54" s="3">
        <v>41</v>
      </c>
      <c r="AC54" s="3">
        <v>41</v>
      </c>
      <c r="AD54" s="4">
        <f>AC54*$AD$82</f>
        <v>41.104262028277894</v>
      </c>
      <c r="AE54" s="4">
        <f t="shared" ref="AE54:AE81" si="40">AD54*$AE$82</f>
        <v>41.228118544468806</v>
      </c>
      <c r="AF54" s="4">
        <f t="shared" si="39"/>
        <v>41.228118544468806</v>
      </c>
      <c r="AG54" s="4">
        <f t="shared" si="38"/>
        <v>41.228118544468806</v>
      </c>
      <c r="AH54" s="4">
        <f t="shared" si="37"/>
        <v>41.446406883243995</v>
      </c>
      <c r="AI54" s="4">
        <f t="shared" si="36"/>
        <v>41.446406883243995</v>
      </c>
      <c r="AJ54" s="4">
        <f t="shared" si="35"/>
        <v>41.446406883243995</v>
      </c>
      <c r="AK54" s="4">
        <f t="shared" si="34"/>
        <v>41.446406883243995</v>
      </c>
      <c r="AL54" s="16">
        <f t="shared" si="32"/>
        <v>41.446406883243995</v>
      </c>
      <c r="AM54" s="20">
        <f>AL54-AC54</f>
        <v>0.44640688324399491</v>
      </c>
      <c r="AN54" s="17">
        <f>'Предявени брой (4)'!AC54-AC54</f>
        <v>5</v>
      </c>
      <c r="AO54" s="18">
        <f t="shared" si="33"/>
        <v>0</v>
      </c>
      <c r="AP54" s="14"/>
      <c r="AQ54" s="14"/>
      <c r="AR54" s="14"/>
      <c r="AS54" s="14"/>
      <c r="AT54" s="14"/>
      <c r="AU54" s="14"/>
      <c r="AV54" s="14"/>
      <c r="AW54" s="14"/>
      <c r="AX54" s="14"/>
    </row>
    <row r="55" spans="1:50" x14ac:dyDescent="0.2">
      <c r="A55" s="1" t="s">
        <v>28</v>
      </c>
      <c r="B55" s="3">
        <v>4</v>
      </c>
      <c r="C55" s="3">
        <v>9</v>
      </c>
      <c r="D55" s="3">
        <v>12</v>
      </c>
      <c r="E55" s="3">
        <v>18</v>
      </c>
      <c r="F55" s="3">
        <v>24</v>
      </c>
      <c r="G55" s="3">
        <v>28</v>
      </c>
      <c r="H55" s="3">
        <v>29</v>
      </c>
      <c r="I55" s="3">
        <v>30</v>
      </c>
      <c r="J55" s="3">
        <v>33.1</v>
      </c>
      <c r="K55" s="3">
        <v>34</v>
      </c>
      <c r="L55" s="3">
        <v>35</v>
      </c>
      <c r="M55" s="3">
        <v>40</v>
      </c>
      <c r="N55" s="3">
        <v>40</v>
      </c>
      <c r="O55" s="3">
        <v>41</v>
      </c>
      <c r="P55" s="3">
        <v>43</v>
      </c>
      <c r="Q55" s="3">
        <v>43</v>
      </c>
      <c r="R55" s="3">
        <v>46</v>
      </c>
      <c r="S55" s="3">
        <v>46</v>
      </c>
      <c r="T55" s="3">
        <v>47</v>
      </c>
      <c r="U55" s="3">
        <v>47</v>
      </c>
      <c r="V55" s="3">
        <v>49</v>
      </c>
      <c r="W55" s="3">
        <v>49</v>
      </c>
      <c r="X55" s="3">
        <v>49</v>
      </c>
      <c r="Y55" s="3">
        <v>49</v>
      </c>
      <c r="Z55" s="3">
        <v>49</v>
      </c>
      <c r="AA55" s="3">
        <v>49</v>
      </c>
      <c r="AB55" s="3">
        <v>49</v>
      </c>
      <c r="AC55" s="4">
        <f>AB55*$AC$82</f>
        <v>49.11310128335333</v>
      </c>
      <c r="AD55" s="4">
        <f t="shared" ref="AD55:AD81" si="41">AC55*$AD$82</f>
        <v>49.237994735909922</v>
      </c>
      <c r="AE55" s="4">
        <f t="shared" si="40"/>
        <v>49.386360043819373</v>
      </c>
      <c r="AF55" s="4">
        <f t="shared" si="39"/>
        <v>49.386360043819373</v>
      </c>
      <c r="AG55" s="4">
        <f t="shared" si="38"/>
        <v>49.386360043819373</v>
      </c>
      <c r="AH55" s="4">
        <f t="shared" si="37"/>
        <v>49.647843392386221</v>
      </c>
      <c r="AI55" s="4">
        <f t="shared" si="36"/>
        <v>49.647843392386221</v>
      </c>
      <c r="AJ55" s="4">
        <f t="shared" si="35"/>
        <v>49.647843392386221</v>
      </c>
      <c r="AK55" s="4">
        <f t="shared" si="34"/>
        <v>49.647843392386221</v>
      </c>
      <c r="AL55" s="16">
        <f t="shared" si="32"/>
        <v>49.647843392386221</v>
      </c>
      <c r="AM55" s="20">
        <f>AL55-AB55</f>
        <v>0.64784339238622124</v>
      </c>
      <c r="AN55" s="17">
        <f>'Предявени брой (4)'!AB55-AB55</f>
        <v>8</v>
      </c>
      <c r="AO55" s="18">
        <f t="shared" si="33"/>
        <v>0</v>
      </c>
    </row>
    <row r="56" spans="1:50" x14ac:dyDescent="0.2">
      <c r="A56" s="1" t="s">
        <v>27</v>
      </c>
      <c r="B56" s="3">
        <v>4</v>
      </c>
      <c r="C56" s="3">
        <v>10</v>
      </c>
      <c r="D56" s="3">
        <v>14</v>
      </c>
      <c r="E56" s="3">
        <v>20</v>
      </c>
      <c r="F56" s="3">
        <v>23</v>
      </c>
      <c r="G56" s="3">
        <v>25</v>
      </c>
      <c r="H56" s="3">
        <v>28</v>
      </c>
      <c r="I56" s="3">
        <v>30.04</v>
      </c>
      <c r="J56" s="3">
        <v>32</v>
      </c>
      <c r="K56" s="3">
        <v>32</v>
      </c>
      <c r="L56" s="3">
        <v>32</v>
      </c>
      <c r="M56" s="3">
        <v>31</v>
      </c>
      <c r="N56" s="3">
        <v>31</v>
      </c>
      <c r="O56" s="3">
        <v>33</v>
      </c>
      <c r="P56" s="3">
        <v>35</v>
      </c>
      <c r="Q56" s="3">
        <v>36</v>
      </c>
      <c r="R56" s="3">
        <v>36</v>
      </c>
      <c r="S56" s="3">
        <v>37</v>
      </c>
      <c r="T56" s="3">
        <v>38</v>
      </c>
      <c r="U56" s="3">
        <v>38</v>
      </c>
      <c r="V56" s="3">
        <v>39</v>
      </c>
      <c r="W56" s="3">
        <v>40</v>
      </c>
      <c r="X56" s="3">
        <v>42</v>
      </c>
      <c r="Y56" s="3">
        <v>42</v>
      </c>
      <c r="Z56" s="3">
        <v>42</v>
      </c>
      <c r="AA56" s="3">
        <v>42</v>
      </c>
      <c r="AB56" s="4">
        <f>AA56*$AB$82</f>
        <v>42.529144968923227</v>
      </c>
      <c r="AC56" s="4">
        <f t="shared" ref="AC56:AC81" si="42">AB56*$AC$82</f>
        <v>42.627310292921294</v>
      </c>
      <c r="AD56" s="4">
        <f t="shared" si="41"/>
        <v>42.735710532705959</v>
      </c>
      <c r="AE56" s="4">
        <f t="shared" si="40"/>
        <v>42.864482975327185</v>
      </c>
      <c r="AF56" s="4">
        <f t="shared" si="39"/>
        <v>42.864482975327185</v>
      </c>
      <c r="AG56" s="4">
        <f t="shared" si="38"/>
        <v>42.864482975327185</v>
      </c>
      <c r="AH56" s="4">
        <f t="shared" si="37"/>
        <v>43.091435286310016</v>
      </c>
      <c r="AI56" s="4">
        <f t="shared" si="36"/>
        <v>43.091435286310016</v>
      </c>
      <c r="AJ56" s="4">
        <f t="shared" si="35"/>
        <v>43.091435286310016</v>
      </c>
      <c r="AK56" s="4">
        <f t="shared" si="34"/>
        <v>43.091435286310016</v>
      </c>
      <c r="AL56" s="16">
        <f t="shared" si="32"/>
        <v>43.091435286310016</v>
      </c>
      <c r="AM56" s="20">
        <f>AL56-AA56</f>
        <v>1.0914352863100163</v>
      </c>
      <c r="AN56" s="17">
        <f>'Предявени брой (4)'!AA56-AA56</f>
        <v>7</v>
      </c>
      <c r="AO56" s="18">
        <f t="shared" si="33"/>
        <v>0</v>
      </c>
    </row>
    <row r="57" spans="1:50" ht="15.75" x14ac:dyDescent="0.2">
      <c r="A57" s="1" t="s">
        <v>26</v>
      </c>
      <c r="B57" s="3">
        <v>1</v>
      </c>
      <c r="C57" s="3">
        <v>5</v>
      </c>
      <c r="D57" s="3">
        <v>10</v>
      </c>
      <c r="E57" s="3">
        <v>16.5</v>
      </c>
      <c r="F57" s="3">
        <v>23.17</v>
      </c>
      <c r="G57" s="3">
        <v>26.5</v>
      </c>
      <c r="H57" s="3">
        <v>31.52</v>
      </c>
      <c r="I57" s="3">
        <v>32.5</v>
      </c>
      <c r="J57" s="3">
        <v>34.5</v>
      </c>
      <c r="K57" s="3">
        <v>38.549999999999997</v>
      </c>
      <c r="L57" s="3">
        <v>42.27</v>
      </c>
      <c r="M57" s="3">
        <v>44.27</v>
      </c>
      <c r="N57" s="3">
        <v>48.27</v>
      </c>
      <c r="O57" s="3">
        <v>51.550000000000004</v>
      </c>
      <c r="P57" s="3">
        <v>54.550000000000004</v>
      </c>
      <c r="Q57" s="3">
        <v>59.550000000000004</v>
      </c>
      <c r="R57" s="3">
        <v>60.550000000000004</v>
      </c>
      <c r="S57" s="3">
        <v>63.550000000000004</v>
      </c>
      <c r="T57" s="3">
        <v>64.550000000000011</v>
      </c>
      <c r="U57" s="3">
        <v>64.550000000000011</v>
      </c>
      <c r="V57" s="3">
        <v>65.550000000000011</v>
      </c>
      <c r="W57" s="3">
        <v>69.550000000000011</v>
      </c>
      <c r="X57" s="3">
        <v>69.550000000000011</v>
      </c>
      <c r="Y57" s="3">
        <v>70.550000000000011</v>
      </c>
      <c r="Z57" s="3">
        <v>70.550000000000011</v>
      </c>
      <c r="AA57" s="4">
        <f>Z57*$AA$82</f>
        <v>71.395883616481171</v>
      </c>
      <c r="AB57" s="4">
        <f t="shared" ref="AB57:AB81" si="43">AA57*$AB$82</f>
        <v>72.295378202611872</v>
      </c>
      <c r="AC57" s="4">
        <f t="shared" si="42"/>
        <v>72.462249632310446</v>
      </c>
      <c r="AD57" s="4">
        <f t="shared" si="41"/>
        <v>72.646519415731035</v>
      </c>
      <c r="AE57" s="4">
        <f t="shared" si="40"/>
        <v>72.865419947311864</v>
      </c>
      <c r="AF57" s="4">
        <f t="shared" si="39"/>
        <v>72.865419947311864</v>
      </c>
      <c r="AG57" s="4">
        <f t="shared" si="38"/>
        <v>72.865419947311864</v>
      </c>
      <c r="AH57" s="4">
        <f t="shared" si="37"/>
        <v>73.251216632583819</v>
      </c>
      <c r="AI57" s="4">
        <f t="shared" si="36"/>
        <v>73.251216632583819</v>
      </c>
      <c r="AJ57" s="4">
        <f t="shared" si="35"/>
        <v>73.251216632583819</v>
      </c>
      <c r="AK57" s="4">
        <f t="shared" si="34"/>
        <v>73.251216632583819</v>
      </c>
      <c r="AL57" s="16">
        <f t="shared" si="32"/>
        <v>73.251216632583819</v>
      </c>
      <c r="AM57" s="20">
        <f>AL57-Z57</f>
        <v>2.7012166325838081</v>
      </c>
      <c r="AN57" s="17">
        <f>'Предявени брой (4)'!Z57-Z57</f>
        <v>11</v>
      </c>
      <c r="AO57" s="18">
        <f t="shared" si="33"/>
        <v>0</v>
      </c>
      <c r="AP57" s="14"/>
      <c r="AQ57" s="14"/>
      <c r="AR57" s="14"/>
      <c r="AS57" s="14"/>
      <c r="AT57" s="14"/>
      <c r="AU57" s="14"/>
      <c r="AV57" s="14"/>
      <c r="AW57" s="14"/>
      <c r="AX57" s="14"/>
    </row>
    <row r="58" spans="1:50" x14ac:dyDescent="0.2">
      <c r="A58" s="2" t="s">
        <v>16</v>
      </c>
      <c r="B58" s="3">
        <v>0</v>
      </c>
      <c r="C58" s="3">
        <v>4</v>
      </c>
      <c r="D58" s="3">
        <v>13</v>
      </c>
      <c r="E58" s="3">
        <v>17</v>
      </c>
      <c r="F58" s="3">
        <v>20</v>
      </c>
      <c r="G58" s="3">
        <v>21.02</v>
      </c>
      <c r="H58" s="3">
        <v>26</v>
      </c>
      <c r="I58" s="3">
        <v>30</v>
      </c>
      <c r="J58" s="3">
        <v>32</v>
      </c>
      <c r="K58" s="3">
        <v>33</v>
      </c>
      <c r="L58" s="3">
        <v>35</v>
      </c>
      <c r="M58" s="3">
        <v>36</v>
      </c>
      <c r="N58" s="3">
        <v>37</v>
      </c>
      <c r="O58" s="3">
        <v>41</v>
      </c>
      <c r="P58" s="3">
        <v>41</v>
      </c>
      <c r="Q58" s="3">
        <v>44</v>
      </c>
      <c r="R58" s="3">
        <v>44</v>
      </c>
      <c r="S58" s="3">
        <v>44</v>
      </c>
      <c r="T58" s="3">
        <v>45</v>
      </c>
      <c r="U58" s="3">
        <v>45</v>
      </c>
      <c r="V58" s="3">
        <v>47</v>
      </c>
      <c r="W58" s="3">
        <v>47</v>
      </c>
      <c r="X58" s="3">
        <v>49</v>
      </c>
      <c r="Y58" s="3">
        <v>49</v>
      </c>
      <c r="Z58" s="4">
        <f>Y58*$Z$82</f>
        <v>49.42413226001905</v>
      </c>
      <c r="AA58" s="4">
        <f t="shared" ref="AA58:AA81" si="44">Z58*$AA$82</f>
        <v>50.016719981316683</v>
      </c>
      <c r="AB58" s="4">
        <f t="shared" si="43"/>
        <v>50.646865117987055</v>
      </c>
      <c r="AC58" s="4">
        <f t="shared" si="42"/>
        <v>50.763767678041496</v>
      </c>
      <c r="AD58" s="4">
        <f t="shared" si="41"/>
        <v>50.892858736118093</v>
      </c>
      <c r="AE58" s="4">
        <f t="shared" si="40"/>
        <v>51.046210526687048</v>
      </c>
      <c r="AF58" s="4">
        <f t="shared" si="39"/>
        <v>51.046210526687048</v>
      </c>
      <c r="AG58" s="4">
        <f t="shared" si="38"/>
        <v>51.046210526687048</v>
      </c>
      <c r="AH58" s="4">
        <f t="shared" si="37"/>
        <v>51.316482197818978</v>
      </c>
      <c r="AI58" s="4">
        <f t="shared" si="36"/>
        <v>51.316482197818978</v>
      </c>
      <c r="AJ58" s="4">
        <f t="shared" si="35"/>
        <v>51.316482197818978</v>
      </c>
      <c r="AK58" s="4">
        <f t="shared" si="34"/>
        <v>51.316482197818978</v>
      </c>
      <c r="AL58" s="16">
        <f t="shared" si="32"/>
        <v>51.316482197818978</v>
      </c>
      <c r="AM58" s="20">
        <f>AL58-Y58</f>
        <v>2.3164821978189778</v>
      </c>
      <c r="AN58" s="17">
        <f>'Предявени брой (4)'!Y58-Y58</f>
        <v>4</v>
      </c>
      <c r="AO58" s="18">
        <f t="shared" si="33"/>
        <v>0</v>
      </c>
    </row>
    <row r="59" spans="1:50" x14ac:dyDescent="0.2">
      <c r="A59" s="2" t="s">
        <v>15</v>
      </c>
      <c r="B59" s="3">
        <v>0</v>
      </c>
      <c r="C59" s="3">
        <v>2</v>
      </c>
      <c r="D59" s="3">
        <v>3</v>
      </c>
      <c r="E59" s="3">
        <v>3</v>
      </c>
      <c r="F59" s="3">
        <v>4</v>
      </c>
      <c r="G59" s="3">
        <v>5</v>
      </c>
      <c r="H59" s="3">
        <v>5</v>
      </c>
      <c r="I59" s="3">
        <v>5</v>
      </c>
      <c r="J59" s="3">
        <v>5</v>
      </c>
      <c r="K59" s="3">
        <v>5</v>
      </c>
      <c r="L59" s="3">
        <v>6</v>
      </c>
      <c r="M59" s="3">
        <v>6.43</v>
      </c>
      <c r="N59" s="3">
        <v>7.43</v>
      </c>
      <c r="O59" s="3">
        <v>8.43</v>
      </c>
      <c r="P59" s="3">
        <v>8.43</v>
      </c>
      <c r="Q59" s="3">
        <v>8.43</v>
      </c>
      <c r="R59" s="3">
        <v>9.43</v>
      </c>
      <c r="S59" s="3">
        <v>9.43</v>
      </c>
      <c r="T59" s="3">
        <v>9.43</v>
      </c>
      <c r="U59" s="3">
        <v>10.43</v>
      </c>
      <c r="V59" s="3">
        <v>10.43</v>
      </c>
      <c r="W59" s="3">
        <v>11.43</v>
      </c>
      <c r="X59" s="3">
        <v>12.43</v>
      </c>
      <c r="Y59" s="4">
        <f>X59*$Y$82</f>
        <v>12.570417977890743</v>
      </c>
      <c r="Z59" s="4">
        <f t="shared" ref="Z59:Z81" si="45">Y59*$Z$82</f>
        <v>12.67922450414272</v>
      </c>
      <c r="AA59" s="4">
        <f t="shared" si="44"/>
        <v>12.8312464499647</v>
      </c>
      <c r="AB59" s="4">
        <f t="shared" si="43"/>
        <v>12.992903342917387</v>
      </c>
      <c r="AC59" s="4">
        <f t="shared" si="42"/>
        <v>13.022893425418811</v>
      </c>
      <c r="AD59" s="4">
        <f t="shared" si="41"/>
        <v>13.056010334750056</v>
      </c>
      <c r="AE59" s="4">
        <f t="shared" si="40"/>
        <v>13.095351071589029</v>
      </c>
      <c r="AF59" s="4">
        <f t="shared" si="39"/>
        <v>13.095351071589029</v>
      </c>
      <c r="AG59" s="4">
        <f t="shared" si="38"/>
        <v>13.095351071589029</v>
      </c>
      <c r="AH59" s="4">
        <f t="shared" si="37"/>
        <v>13.164686334317834</v>
      </c>
      <c r="AI59" s="4">
        <f t="shared" si="36"/>
        <v>13.164686334317834</v>
      </c>
      <c r="AJ59" s="4">
        <f t="shared" si="35"/>
        <v>13.164686334317834</v>
      </c>
      <c r="AK59" s="4">
        <f t="shared" si="34"/>
        <v>13.164686334317834</v>
      </c>
      <c r="AL59" s="16">
        <f t="shared" si="32"/>
        <v>13.164686334317834</v>
      </c>
      <c r="AM59" s="20">
        <f>AL59-X59</f>
        <v>0.73468633431783381</v>
      </c>
      <c r="AN59" s="17">
        <f>'Предявени брой (4)'!X59-X59</f>
        <v>7</v>
      </c>
      <c r="AO59" s="18">
        <f t="shared" si="33"/>
        <v>0</v>
      </c>
    </row>
    <row r="60" spans="1:50" ht="15.75" x14ac:dyDescent="0.2">
      <c r="A60" s="2" t="s">
        <v>14</v>
      </c>
      <c r="B60" s="3">
        <v>0</v>
      </c>
      <c r="C60" s="3">
        <v>3</v>
      </c>
      <c r="D60" s="3">
        <v>7</v>
      </c>
      <c r="E60" s="3">
        <v>13</v>
      </c>
      <c r="F60" s="3">
        <v>15</v>
      </c>
      <c r="G60" s="3">
        <v>20</v>
      </c>
      <c r="H60" s="3">
        <v>23</v>
      </c>
      <c r="I60" s="3">
        <v>24</v>
      </c>
      <c r="J60" s="3">
        <v>26</v>
      </c>
      <c r="K60" s="3">
        <v>31</v>
      </c>
      <c r="L60" s="3">
        <v>33</v>
      </c>
      <c r="M60" s="3">
        <v>40</v>
      </c>
      <c r="N60" s="3">
        <v>42.06</v>
      </c>
      <c r="O60" s="3">
        <v>43.06</v>
      </c>
      <c r="P60" s="3">
        <v>44.06</v>
      </c>
      <c r="Q60" s="3">
        <v>45.06</v>
      </c>
      <c r="R60" s="3">
        <v>45.06</v>
      </c>
      <c r="S60" s="3">
        <v>47.06</v>
      </c>
      <c r="T60" s="3">
        <v>48.06</v>
      </c>
      <c r="U60" s="3">
        <v>48.06</v>
      </c>
      <c r="V60" s="3">
        <v>49.06</v>
      </c>
      <c r="W60" s="3">
        <v>53.06</v>
      </c>
      <c r="X60" s="4">
        <f>W60*$X$82</f>
        <v>55.154198131824757</v>
      </c>
      <c r="Y60" s="4">
        <f t="shared" ref="Y60:Y81" si="46">X60*$Y$82</f>
        <v>55.777258548064196</v>
      </c>
      <c r="Z60" s="4">
        <f t="shared" si="45"/>
        <v>56.260053134302098</v>
      </c>
      <c r="AA60" s="4">
        <f t="shared" si="44"/>
        <v>56.934602492327123</v>
      </c>
      <c r="AB60" s="4">
        <f t="shared" si="43"/>
        <v>57.651903884385668</v>
      </c>
      <c r="AC60" s="4">
        <f t="shared" si="42"/>
        <v>57.784975401060912</v>
      </c>
      <c r="AD60" s="4">
        <f t="shared" si="41"/>
        <v>57.93192122397074</v>
      </c>
      <c r="AE60" s="4">
        <f t="shared" si="40"/>
        <v>58.106483315223251</v>
      </c>
      <c r="AF60" s="4">
        <f t="shared" si="39"/>
        <v>58.106483315223251</v>
      </c>
      <c r="AG60" s="4">
        <f t="shared" si="38"/>
        <v>58.106483315223251</v>
      </c>
      <c r="AH60" s="4">
        <f t="shared" si="37"/>
        <v>58.414136639283313</v>
      </c>
      <c r="AI60" s="4">
        <f t="shared" si="36"/>
        <v>58.414136639283313</v>
      </c>
      <c r="AJ60" s="4">
        <f t="shared" si="35"/>
        <v>58.414136639283313</v>
      </c>
      <c r="AK60" s="4">
        <f t="shared" si="34"/>
        <v>58.414136639283313</v>
      </c>
      <c r="AL60" s="16">
        <f t="shared" si="32"/>
        <v>58.414136639283313</v>
      </c>
      <c r="AM60" s="20">
        <f>AL60-W60</f>
        <v>5.3541366392833112</v>
      </c>
      <c r="AN60" s="17">
        <f>'Предявени брой (4)'!W60-W60</f>
        <v>25</v>
      </c>
      <c r="AO60" s="18">
        <f t="shared" si="33"/>
        <v>0</v>
      </c>
      <c r="AP60" s="14"/>
      <c r="AQ60" s="14"/>
      <c r="AR60" s="14"/>
      <c r="AS60" s="14"/>
      <c r="AT60" s="14"/>
      <c r="AU60" s="14"/>
      <c r="AV60" s="14"/>
      <c r="AW60" s="14"/>
      <c r="AX60" s="14"/>
    </row>
    <row r="61" spans="1:50" x14ac:dyDescent="0.2">
      <c r="A61" s="2" t="s">
        <v>13</v>
      </c>
      <c r="B61" s="3">
        <v>1</v>
      </c>
      <c r="C61" s="3">
        <v>5</v>
      </c>
      <c r="D61" s="3">
        <v>9</v>
      </c>
      <c r="E61" s="3">
        <v>12</v>
      </c>
      <c r="F61" s="3">
        <v>16</v>
      </c>
      <c r="G61" s="3">
        <v>18</v>
      </c>
      <c r="H61" s="3">
        <v>20</v>
      </c>
      <c r="I61" s="3">
        <v>30.61</v>
      </c>
      <c r="J61" s="3">
        <v>34.61</v>
      </c>
      <c r="K61" s="3">
        <v>35.61</v>
      </c>
      <c r="L61" s="3">
        <v>40</v>
      </c>
      <c r="M61" s="3">
        <v>45</v>
      </c>
      <c r="N61" s="3">
        <v>46</v>
      </c>
      <c r="O61" s="3">
        <v>47</v>
      </c>
      <c r="P61" s="3">
        <v>48</v>
      </c>
      <c r="Q61" s="3">
        <v>50</v>
      </c>
      <c r="R61" s="3">
        <v>50</v>
      </c>
      <c r="S61" s="3">
        <v>53</v>
      </c>
      <c r="T61" s="3">
        <v>53</v>
      </c>
      <c r="U61" s="3">
        <v>53</v>
      </c>
      <c r="V61" s="3">
        <v>54</v>
      </c>
      <c r="W61" s="4">
        <f>V61*$W$82</f>
        <v>55.661059228886359</v>
      </c>
      <c r="X61" s="4">
        <f t="shared" ref="X61:X81" si="47">W61*$X$82</f>
        <v>57.857917243445748</v>
      </c>
      <c r="Y61" s="4">
        <f t="shared" si="46"/>
        <v>58.511520762697124</v>
      </c>
      <c r="Z61" s="4">
        <f t="shared" si="45"/>
        <v>59.017982467559044</v>
      </c>
      <c r="AA61" s="4">
        <f t="shared" si="44"/>
        <v>59.725598972833041</v>
      </c>
      <c r="AB61" s="4">
        <f t="shared" si="43"/>
        <v>60.47806326360449</v>
      </c>
      <c r="AC61" s="4">
        <f t="shared" si="42"/>
        <v>60.617658091560365</v>
      </c>
      <c r="AD61" s="4">
        <f t="shared" si="41"/>
        <v>60.771807359416023</v>
      </c>
      <c r="AE61" s="4">
        <f t="shared" si="40"/>
        <v>60.954926675290963</v>
      </c>
      <c r="AF61" s="4">
        <f t="shared" si="39"/>
        <v>60.954926675290963</v>
      </c>
      <c r="AG61" s="4">
        <f t="shared" si="38"/>
        <v>60.954926675290963</v>
      </c>
      <c r="AH61" s="4">
        <f t="shared" si="37"/>
        <v>61.277661501760448</v>
      </c>
      <c r="AI61" s="4">
        <f t="shared" si="36"/>
        <v>61.277661501760448</v>
      </c>
      <c r="AJ61" s="4">
        <f t="shared" si="35"/>
        <v>61.277661501760448</v>
      </c>
      <c r="AK61" s="4">
        <f t="shared" si="34"/>
        <v>61.277661501760448</v>
      </c>
      <c r="AL61" s="16">
        <f t="shared" si="32"/>
        <v>61.277661501760448</v>
      </c>
      <c r="AM61" s="20">
        <f>AL61-V61</f>
        <v>7.2776615017604485</v>
      </c>
      <c r="AN61" s="17">
        <f>'Предявени брой (4)'!V61-V61</f>
        <v>15</v>
      </c>
      <c r="AO61" s="18">
        <f t="shared" si="33"/>
        <v>0</v>
      </c>
    </row>
    <row r="62" spans="1:50" x14ac:dyDescent="0.2">
      <c r="A62" s="1" t="s">
        <v>12</v>
      </c>
      <c r="B62" s="3">
        <v>2</v>
      </c>
      <c r="C62" s="3">
        <v>4</v>
      </c>
      <c r="D62" s="3">
        <v>7</v>
      </c>
      <c r="E62" s="3">
        <v>12</v>
      </c>
      <c r="F62" s="3">
        <v>12</v>
      </c>
      <c r="G62" s="3">
        <v>11</v>
      </c>
      <c r="H62" s="3">
        <v>13</v>
      </c>
      <c r="I62" s="3">
        <v>16</v>
      </c>
      <c r="J62" s="3">
        <v>17.560000000000002</v>
      </c>
      <c r="K62" s="3">
        <v>21.560000000000002</v>
      </c>
      <c r="L62" s="3">
        <v>21.560000000000002</v>
      </c>
      <c r="M62" s="3">
        <v>22.560000000000002</v>
      </c>
      <c r="N62" s="3">
        <v>23</v>
      </c>
      <c r="O62" s="3">
        <v>24</v>
      </c>
      <c r="P62" s="3">
        <v>24</v>
      </c>
      <c r="Q62" s="3">
        <v>24</v>
      </c>
      <c r="R62" s="3">
        <v>24</v>
      </c>
      <c r="S62" s="3">
        <v>27</v>
      </c>
      <c r="T62" s="3">
        <v>27</v>
      </c>
      <c r="U62" s="3">
        <v>28</v>
      </c>
      <c r="V62" s="4">
        <f>U62*$V$82</f>
        <v>28.284714051219478</v>
      </c>
      <c r="W62" s="4">
        <f t="shared" ref="W62:W81" si="48">V62*$W$82</f>
        <v>29.15476192735262</v>
      </c>
      <c r="X62" s="4">
        <f t="shared" si="47"/>
        <v>30.305456385740435</v>
      </c>
      <c r="Y62" s="4">
        <f t="shared" si="46"/>
        <v>30.647808027312582</v>
      </c>
      <c r="Z62" s="4">
        <f t="shared" si="45"/>
        <v>30.913088110644296</v>
      </c>
      <c r="AA62" s="4">
        <f t="shared" si="44"/>
        <v>31.283731268229449</v>
      </c>
      <c r="AB62" s="4">
        <f t="shared" si="43"/>
        <v>31.677865292270635</v>
      </c>
      <c r="AC62" s="4">
        <f t="shared" si="42"/>
        <v>31.750983806932876</v>
      </c>
      <c r="AD62" s="4">
        <f t="shared" si="41"/>
        <v>31.831725806238474</v>
      </c>
      <c r="AE62" s="4">
        <f t="shared" si="40"/>
        <v>31.927642055993616</v>
      </c>
      <c r="AF62" s="4">
        <f t="shared" si="39"/>
        <v>31.927642055993616</v>
      </c>
      <c r="AG62" s="4">
        <f t="shared" si="38"/>
        <v>31.927642055993616</v>
      </c>
      <c r="AH62" s="4">
        <f t="shared" si="37"/>
        <v>32.096687653791008</v>
      </c>
      <c r="AI62" s="4">
        <f t="shared" si="36"/>
        <v>32.096687653791008</v>
      </c>
      <c r="AJ62" s="4">
        <f t="shared" si="35"/>
        <v>32.096687653791008</v>
      </c>
      <c r="AK62" s="4">
        <f t="shared" si="34"/>
        <v>32.096687653791008</v>
      </c>
      <c r="AL62" s="16">
        <f t="shared" si="32"/>
        <v>32.096687653791008</v>
      </c>
      <c r="AM62" s="20">
        <f>AL62-U62</f>
        <v>4.0966876537910082</v>
      </c>
      <c r="AN62" s="17">
        <f>'Предявени брой (4)'!U62-U62</f>
        <v>12</v>
      </c>
      <c r="AO62" s="18">
        <f t="shared" si="33"/>
        <v>0</v>
      </c>
    </row>
    <row r="63" spans="1:50" ht="15.75" x14ac:dyDescent="0.2">
      <c r="A63" s="1" t="s">
        <v>11</v>
      </c>
      <c r="B63" s="3">
        <v>0</v>
      </c>
      <c r="C63" s="3">
        <v>4</v>
      </c>
      <c r="D63" s="3">
        <v>5</v>
      </c>
      <c r="E63" s="3">
        <v>5</v>
      </c>
      <c r="F63" s="3">
        <v>10</v>
      </c>
      <c r="G63" s="3">
        <v>12</v>
      </c>
      <c r="H63" s="3">
        <v>12</v>
      </c>
      <c r="I63" s="3">
        <v>14</v>
      </c>
      <c r="J63" s="3">
        <v>14</v>
      </c>
      <c r="K63" s="3">
        <v>16</v>
      </c>
      <c r="L63" s="3">
        <v>16</v>
      </c>
      <c r="M63" s="3">
        <v>18</v>
      </c>
      <c r="N63" s="3">
        <v>19</v>
      </c>
      <c r="O63" s="3">
        <v>21</v>
      </c>
      <c r="P63" s="3">
        <v>23</v>
      </c>
      <c r="Q63" s="3">
        <v>26</v>
      </c>
      <c r="R63" s="3">
        <v>27</v>
      </c>
      <c r="S63" s="3">
        <v>29</v>
      </c>
      <c r="T63" s="3">
        <v>32</v>
      </c>
      <c r="U63" s="4">
        <f>T63*$U$82</f>
        <v>32.520207106887014</v>
      </c>
      <c r="V63" s="4">
        <f t="shared" ref="V63:V81" si="49">U63*$V$82</f>
        <v>32.850884246597666</v>
      </c>
      <c r="W63" s="4">
        <f t="shared" si="48"/>
        <v>33.861389143910415</v>
      </c>
      <c r="X63" s="4">
        <f t="shared" si="47"/>
        <v>35.197847076178945</v>
      </c>
      <c r="Y63" s="4">
        <f t="shared" si="46"/>
        <v>35.595466586439983</v>
      </c>
      <c r="Z63" s="4">
        <f t="shared" si="45"/>
        <v>35.903572416842827</v>
      </c>
      <c r="AA63" s="4">
        <f t="shared" si="44"/>
        <v>36.33405071139353</v>
      </c>
      <c r="AB63" s="4">
        <f t="shared" si="43"/>
        <v>36.79181214316818</v>
      </c>
      <c r="AC63" s="4">
        <f t="shared" si="42"/>
        <v>36.876734616031179</v>
      </c>
      <c r="AD63" s="4">
        <f t="shared" si="41"/>
        <v>36.970511278161254</v>
      </c>
      <c r="AE63" s="4">
        <f t="shared" si="40"/>
        <v>37.081911860552438</v>
      </c>
      <c r="AF63" s="4">
        <f t="shared" si="39"/>
        <v>37.081911860552438</v>
      </c>
      <c r="AG63" s="4">
        <f t="shared" si="38"/>
        <v>37.081911860552438</v>
      </c>
      <c r="AH63" s="4">
        <f t="shared" si="37"/>
        <v>37.278247498083822</v>
      </c>
      <c r="AI63" s="4">
        <f t="shared" si="36"/>
        <v>37.278247498083822</v>
      </c>
      <c r="AJ63" s="4">
        <f t="shared" si="35"/>
        <v>37.278247498083822</v>
      </c>
      <c r="AK63" s="4">
        <f t="shared" si="34"/>
        <v>37.278247498083822</v>
      </c>
      <c r="AL63" s="16">
        <f t="shared" si="32"/>
        <v>37.278247498083822</v>
      </c>
      <c r="AM63" s="20">
        <f>AL63-T63</f>
        <v>5.2782474980838217</v>
      </c>
      <c r="AN63" s="17">
        <f>'Предявени брой (4)'!T63-T63</f>
        <v>15</v>
      </c>
      <c r="AO63" s="18">
        <f t="shared" si="33"/>
        <v>0</v>
      </c>
      <c r="AP63" s="14"/>
      <c r="AQ63" s="14"/>
      <c r="AR63" s="14"/>
      <c r="AS63" s="14"/>
      <c r="AT63" s="14"/>
      <c r="AU63" s="14"/>
      <c r="AV63" s="14"/>
      <c r="AW63" s="14"/>
      <c r="AX63" s="14"/>
    </row>
    <row r="64" spans="1:50" x14ac:dyDescent="0.2">
      <c r="A64" s="1" t="s">
        <v>10</v>
      </c>
      <c r="B64" s="3">
        <v>0</v>
      </c>
      <c r="C64" s="3">
        <v>6</v>
      </c>
      <c r="D64" s="3">
        <v>7</v>
      </c>
      <c r="E64" s="3">
        <v>9</v>
      </c>
      <c r="F64" s="3">
        <v>12</v>
      </c>
      <c r="G64" s="3">
        <v>14</v>
      </c>
      <c r="H64" s="3">
        <v>15</v>
      </c>
      <c r="I64" s="3">
        <v>23</v>
      </c>
      <c r="J64" s="3">
        <v>26</v>
      </c>
      <c r="K64" s="3">
        <v>28</v>
      </c>
      <c r="L64" s="3">
        <v>29</v>
      </c>
      <c r="M64" s="3">
        <v>30</v>
      </c>
      <c r="N64" s="3">
        <v>33</v>
      </c>
      <c r="O64" s="3">
        <v>37</v>
      </c>
      <c r="P64" s="3">
        <v>59</v>
      </c>
      <c r="Q64" s="3">
        <v>64</v>
      </c>
      <c r="R64" s="3">
        <v>69</v>
      </c>
      <c r="S64" s="3">
        <v>71</v>
      </c>
      <c r="T64" s="4">
        <f>S64*$T$82</f>
        <v>74.117784545647709</v>
      </c>
      <c r="U64" s="4">
        <f t="shared" ref="U64:U81" si="50">T64*$U$82</f>
        <v>75.322678241502913</v>
      </c>
      <c r="V64" s="4">
        <f t="shared" si="49"/>
        <v>76.088586272604317</v>
      </c>
      <c r="W64" s="4">
        <f t="shared" si="48"/>
        <v>78.429098280771456</v>
      </c>
      <c r="X64" s="4">
        <f t="shared" si="47"/>
        <v>81.524576439465235</v>
      </c>
      <c r="Y64" s="4">
        <f t="shared" si="46"/>
        <v>82.445535101736283</v>
      </c>
      <c r="Z64" s="4">
        <f t="shared" si="45"/>
        <v>83.159163900331777</v>
      </c>
      <c r="AA64" s="4">
        <f t="shared" si="44"/>
        <v>84.156229446803238</v>
      </c>
      <c r="AB64" s="4">
        <f t="shared" si="43"/>
        <v>85.216487670977642</v>
      </c>
      <c r="AC64" s="4">
        <f t="shared" si="42"/>
        <v>85.413183469313381</v>
      </c>
      <c r="AD64" s="4">
        <f t="shared" si="41"/>
        <v>85.630387170537347</v>
      </c>
      <c r="AE64" s="4">
        <f t="shared" si="40"/>
        <v>85.88841105691013</v>
      </c>
      <c r="AF64" s="4">
        <f t="shared" si="39"/>
        <v>85.88841105691013</v>
      </c>
      <c r="AG64" s="4">
        <f t="shared" si="38"/>
        <v>85.88841105691013</v>
      </c>
      <c r="AH64" s="4">
        <f t="shared" si="37"/>
        <v>86.343159884447118</v>
      </c>
      <c r="AI64" s="4">
        <f t="shared" si="36"/>
        <v>86.343159884447118</v>
      </c>
      <c r="AJ64" s="4">
        <f t="shared" si="35"/>
        <v>86.343159884447118</v>
      </c>
      <c r="AK64" s="4">
        <f t="shared" si="34"/>
        <v>86.343159884447118</v>
      </c>
      <c r="AL64" s="16">
        <f t="shared" si="32"/>
        <v>86.343159884447118</v>
      </c>
      <c r="AM64" s="20">
        <f>AL64-S64</f>
        <v>15.343159884447118</v>
      </c>
      <c r="AN64" s="17">
        <f>'Предявени брой (4)'!S64-S64</f>
        <v>15</v>
      </c>
      <c r="AO64" s="18">
        <f t="shared" si="33"/>
        <v>0.3431598844471182</v>
      </c>
    </row>
    <row r="65" spans="1:50" x14ac:dyDescent="0.2">
      <c r="A65" s="1" t="s">
        <v>9</v>
      </c>
      <c r="B65" s="3">
        <v>1</v>
      </c>
      <c r="C65" s="3">
        <v>1</v>
      </c>
      <c r="D65" s="3">
        <v>2</v>
      </c>
      <c r="E65" s="3">
        <v>7</v>
      </c>
      <c r="F65" s="3">
        <v>15</v>
      </c>
      <c r="G65" s="3">
        <v>16</v>
      </c>
      <c r="H65" s="3">
        <v>19</v>
      </c>
      <c r="I65" s="3">
        <v>20</v>
      </c>
      <c r="J65" s="3">
        <v>24</v>
      </c>
      <c r="K65" s="3">
        <v>24</v>
      </c>
      <c r="L65" s="3">
        <v>25</v>
      </c>
      <c r="M65" s="3">
        <v>25</v>
      </c>
      <c r="N65" s="3">
        <v>32</v>
      </c>
      <c r="O65" s="3">
        <v>32</v>
      </c>
      <c r="P65" s="3">
        <v>32</v>
      </c>
      <c r="Q65" s="3">
        <v>32</v>
      </c>
      <c r="R65" s="3">
        <v>33</v>
      </c>
      <c r="S65" s="4">
        <f>R65*$S$82</f>
        <v>34.347001929053697</v>
      </c>
      <c r="T65" s="4">
        <f t="shared" ref="T65:T81" si="51">S65*$T$82</f>
        <v>35.85526322206406</v>
      </c>
      <c r="U65" s="4">
        <f t="shared" si="50"/>
        <v>36.43814330792101</v>
      </c>
      <c r="V65" s="4">
        <f t="shared" si="49"/>
        <v>36.808659429353654</v>
      </c>
      <c r="W65" s="4">
        <f t="shared" si="48"/>
        <v>37.940906900614074</v>
      </c>
      <c r="X65" s="4">
        <f t="shared" si="47"/>
        <v>39.438377242698564</v>
      </c>
      <c r="Y65" s="4">
        <f t="shared" si="46"/>
        <v>39.883900749030992</v>
      </c>
      <c r="Z65" s="4">
        <f t="shared" si="45"/>
        <v>40.229126238073071</v>
      </c>
      <c r="AA65" s="4">
        <f t="shared" si="44"/>
        <v>40.711467255651215</v>
      </c>
      <c r="AB65" s="4">
        <f t="shared" si="43"/>
        <v>41.22437840031337</v>
      </c>
      <c r="AC65" s="4">
        <f t="shared" si="42"/>
        <v>41.319532075874982</v>
      </c>
      <c r="AD65" s="4">
        <f t="shared" si="41"/>
        <v>41.424606666648742</v>
      </c>
      <c r="AE65" s="4">
        <f t="shared" si="40"/>
        <v>41.549428454296461</v>
      </c>
      <c r="AF65" s="4">
        <f t="shared" si="39"/>
        <v>41.549428454296461</v>
      </c>
      <c r="AG65" s="4">
        <f t="shared" si="38"/>
        <v>41.549428454296461</v>
      </c>
      <c r="AH65" s="4">
        <f t="shared" si="37"/>
        <v>41.769418015657699</v>
      </c>
      <c r="AI65" s="4">
        <f t="shared" si="36"/>
        <v>41.769418015657699</v>
      </c>
      <c r="AJ65" s="4">
        <f t="shared" si="35"/>
        <v>41.769418015657699</v>
      </c>
      <c r="AK65" s="4">
        <f t="shared" si="34"/>
        <v>41.769418015657699</v>
      </c>
      <c r="AL65" s="16">
        <f t="shared" si="32"/>
        <v>41.769418015657699</v>
      </c>
      <c r="AM65" s="20">
        <f>AL65-R65</f>
        <v>8.7694180156576991</v>
      </c>
      <c r="AN65" s="17">
        <f>'Предявени брой (4)'!R65-R65</f>
        <v>17</v>
      </c>
      <c r="AO65" s="18">
        <f t="shared" si="33"/>
        <v>0</v>
      </c>
    </row>
    <row r="66" spans="1:50" ht="15.75" x14ac:dyDescent="0.2">
      <c r="A66" s="2" t="s">
        <v>8</v>
      </c>
      <c r="B66" s="3">
        <v>0</v>
      </c>
      <c r="C66" s="3">
        <v>4</v>
      </c>
      <c r="D66" s="3">
        <v>6</v>
      </c>
      <c r="E66" s="3">
        <v>9</v>
      </c>
      <c r="F66" s="3">
        <v>10</v>
      </c>
      <c r="G66" s="3">
        <v>14</v>
      </c>
      <c r="H66" s="3">
        <v>14</v>
      </c>
      <c r="I66" s="3">
        <v>21</v>
      </c>
      <c r="J66" s="3">
        <v>23</v>
      </c>
      <c r="K66" s="3">
        <v>25</v>
      </c>
      <c r="L66" s="3">
        <v>25</v>
      </c>
      <c r="M66" s="3">
        <v>29</v>
      </c>
      <c r="N66" s="3">
        <v>30</v>
      </c>
      <c r="O66" s="3">
        <v>32</v>
      </c>
      <c r="P66" s="3">
        <v>35</v>
      </c>
      <c r="Q66" s="3">
        <v>36</v>
      </c>
      <c r="R66" s="4">
        <f>Q66*$R$82</f>
        <v>37.043616010138344</v>
      </c>
      <c r="S66" s="4">
        <f t="shared" ref="S66:S81" si="52">R66*$S$82</f>
        <v>38.555671229071095</v>
      </c>
      <c r="T66" s="4">
        <f t="shared" si="51"/>
        <v>40.248745537593237</v>
      </c>
      <c r="U66" s="4">
        <f t="shared" si="50"/>
        <v>40.903048146091457</v>
      </c>
      <c r="V66" s="4">
        <f t="shared" si="49"/>
        <v>41.318965022694996</v>
      </c>
      <c r="W66" s="4">
        <f t="shared" si="48"/>
        <v>42.589951100083518</v>
      </c>
      <c r="X66" s="4">
        <f t="shared" si="47"/>
        <v>44.270912201257708</v>
      </c>
      <c r="Y66" s="4">
        <f t="shared" si="46"/>
        <v>44.771027404047672</v>
      </c>
      <c r="Z66" s="4">
        <f t="shared" si="45"/>
        <v>45.158554690501823</v>
      </c>
      <c r="AA66" s="4">
        <f t="shared" si="44"/>
        <v>45.699998794777713</v>
      </c>
      <c r="AB66" s="4">
        <f t="shared" si="43"/>
        <v>46.275758900540907</v>
      </c>
      <c r="AC66" s="4">
        <f t="shared" si="42"/>
        <v>46.38257211931235</v>
      </c>
      <c r="AD66" s="4">
        <f t="shared" si="41"/>
        <v>46.500521900919793</v>
      </c>
      <c r="AE66" s="4">
        <f t="shared" si="40"/>
        <v>46.640638578838619</v>
      </c>
      <c r="AF66" s="4">
        <f t="shared" si="39"/>
        <v>46.640638578838619</v>
      </c>
      <c r="AG66" s="4">
        <f t="shared" si="38"/>
        <v>46.640638578838619</v>
      </c>
      <c r="AH66" s="4">
        <f t="shared" si="37"/>
        <v>46.887584301181178</v>
      </c>
      <c r="AI66" s="4">
        <f t="shared" si="36"/>
        <v>46.887584301181178</v>
      </c>
      <c r="AJ66" s="4">
        <f t="shared" si="35"/>
        <v>46.887584301181178</v>
      </c>
      <c r="AK66" s="4">
        <f t="shared" si="34"/>
        <v>46.887584301181178</v>
      </c>
      <c r="AL66" s="16">
        <f>AK66</f>
        <v>46.887584301181178</v>
      </c>
      <c r="AM66" s="20">
        <f>AL66-Q66</f>
        <v>10.887584301181178</v>
      </c>
      <c r="AN66" s="17">
        <f>'Предявени брой (4)'!Q66-Q66</f>
        <v>10</v>
      </c>
      <c r="AO66" s="18">
        <f>IF(AM66-AN66&lt;0,0,AM66-AN66)</f>
        <v>0.88758430118117815</v>
      </c>
      <c r="AP66" s="14"/>
      <c r="AQ66" s="14"/>
      <c r="AR66" s="14"/>
      <c r="AS66" s="14"/>
      <c r="AT66" s="14"/>
      <c r="AU66" s="14"/>
      <c r="AV66" s="14"/>
      <c r="AW66" s="14"/>
      <c r="AX66" s="14"/>
    </row>
    <row r="67" spans="1:50" x14ac:dyDescent="0.2">
      <c r="A67" s="2" t="s">
        <v>7</v>
      </c>
      <c r="B67" s="3">
        <v>12</v>
      </c>
      <c r="C67" s="3">
        <v>26</v>
      </c>
      <c r="D67" s="3">
        <v>29</v>
      </c>
      <c r="E67" s="3">
        <v>33</v>
      </c>
      <c r="F67" s="3">
        <v>35</v>
      </c>
      <c r="G67" s="3">
        <v>36</v>
      </c>
      <c r="H67" s="3">
        <v>36</v>
      </c>
      <c r="I67" s="3">
        <v>37</v>
      </c>
      <c r="J67" s="3">
        <v>37</v>
      </c>
      <c r="K67" s="3">
        <v>38</v>
      </c>
      <c r="L67" s="3">
        <v>38</v>
      </c>
      <c r="M67" s="3">
        <v>38</v>
      </c>
      <c r="N67" s="3">
        <v>39</v>
      </c>
      <c r="O67" s="3">
        <v>41</v>
      </c>
      <c r="P67" s="3">
        <v>41</v>
      </c>
      <c r="Q67" s="4">
        <f>P67*$Q$82</f>
        <v>42.439759979128617</v>
      </c>
      <c r="R67" s="4">
        <f t="shared" ref="R67:R81" si="53">Q67*$R$82</f>
        <v>43.670060339702154</v>
      </c>
      <c r="S67" s="4">
        <f t="shared" si="52"/>
        <v>45.45259535544367</v>
      </c>
      <c r="T67" s="4">
        <f t="shared" si="51"/>
        <v>47.448530557680023</v>
      </c>
      <c r="U67" s="4">
        <f t="shared" si="50"/>
        <v>48.219876270412861</v>
      </c>
      <c r="V67" s="4">
        <f t="shared" si="49"/>
        <v>48.710193281921832</v>
      </c>
      <c r="W67" s="4">
        <f t="shared" si="48"/>
        <v>50.20853617251025</v>
      </c>
      <c r="X67" s="4">
        <f t="shared" si="47"/>
        <v>52.190191329957038</v>
      </c>
      <c r="Y67" s="4">
        <f t="shared" si="46"/>
        <v>52.779768251299238</v>
      </c>
      <c r="Z67" s="4">
        <f t="shared" si="45"/>
        <v>53.236617279701385</v>
      </c>
      <c r="AA67" s="4">
        <f t="shared" si="44"/>
        <v>53.874916108245351</v>
      </c>
      <c r="AB67" s="4">
        <f t="shared" si="43"/>
        <v>54.553669460860561</v>
      </c>
      <c r="AC67" s="4">
        <f t="shared" si="42"/>
        <v>54.679589665506619</v>
      </c>
      <c r="AD67" s="4">
        <f t="shared" si="41"/>
        <v>54.81863856609025</v>
      </c>
      <c r="AE67" s="4">
        <f t="shared" si="40"/>
        <v>54.983819626644355</v>
      </c>
      <c r="AF67" s="4">
        <f t="shared" si="39"/>
        <v>54.983819626644355</v>
      </c>
      <c r="AG67" s="4">
        <f t="shared" si="38"/>
        <v>54.983819626644355</v>
      </c>
      <c r="AH67" s="4">
        <f t="shared" si="37"/>
        <v>55.274939548424655</v>
      </c>
      <c r="AI67" s="4">
        <f t="shared" si="36"/>
        <v>55.274939548424655</v>
      </c>
      <c r="AJ67" s="4">
        <f t="shared" si="35"/>
        <v>55.274939548424655</v>
      </c>
      <c r="AK67" s="4">
        <f t="shared" si="34"/>
        <v>55.274939548424655</v>
      </c>
      <c r="AL67" s="16">
        <f t="shared" si="32"/>
        <v>55.274939548424655</v>
      </c>
      <c r="AM67" s="20">
        <f>AL67-P67</f>
        <v>14.274939548424655</v>
      </c>
      <c r="AN67" s="17">
        <f>'Предявени брой (4)'!P67-P67</f>
        <v>15</v>
      </c>
      <c r="AO67" s="18">
        <f t="shared" si="33"/>
        <v>0</v>
      </c>
    </row>
    <row r="68" spans="1:50" x14ac:dyDescent="0.2">
      <c r="A68" s="2" t="s">
        <v>6</v>
      </c>
      <c r="B68" s="3">
        <v>0</v>
      </c>
      <c r="C68" s="3">
        <v>7</v>
      </c>
      <c r="D68" s="3">
        <v>9</v>
      </c>
      <c r="E68" s="3">
        <v>9</v>
      </c>
      <c r="F68" s="3">
        <v>12</v>
      </c>
      <c r="G68" s="3">
        <v>16</v>
      </c>
      <c r="H68" s="3">
        <v>20</v>
      </c>
      <c r="I68" s="3">
        <v>29</v>
      </c>
      <c r="J68" s="3">
        <v>30</v>
      </c>
      <c r="K68" s="3">
        <v>32</v>
      </c>
      <c r="L68" s="3">
        <v>39</v>
      </c>
      <c r="M68" s="3">
        <v>42</v>
      </c>
      <c r="N68" s="3">
        <v>43</v>
      </c>
      <c r="O68" s="3">
        <v>50</v>
      </c>
      <c r="P68" s="4">
        <f>O68*$P$82</f>
        <v>53.548695098663281</v>
      </c>
      <c r="Q68" s="4">
        <f t="shared" ref="Q68:Q81" si="54">P68*$Q$82</f>
        <v>55.429116272751479</v>
      </c>
      <c r="R68" s="4">
        <f t="shared" si="53"/>
        <v>57.035969416364352</v>
      </c>
      <c r="S68" s="4">
        <f t="shared" si="52"/>
        <v>59.364077320282242</v>
      </c>
      <c r="T68" s="4">
        <f t="shared" si="51"/>
        <v>61.97089989543452</v>
      </c>
      <c r="U68" s="4">
        <f t="shared" si="50"/>
        <v>62.978328099990421</v>
      </c>
      <c r="V68" s="4">
        <f t="shared" si="49"/>
        <v>63.618714347575342</v>
      </c>
      <c r="W68" s="4">
        <f t="shared" si="48"/>
        <v>65.5756486549258</v>
      </c>
      <c r="X68" s="4">
        <f t="shared" si="47"/>
        <v>68.163820552896823</v>
      </c>
      <c r="Y68" s="4">
        <f t="shared" si="46"/>
        <v>68.933846767486145</v>
      </c>
      <c r="Z68" s="4">
        <f t="shared" si="45"/>
        <v>69.530521629145341</v>
      </c>
      <c r="AA68" s="4">
        <f t="shared" si="44"/>
        <v>70.364181857231557</v>
      </c>
      <c r="AB68" s="4">
        <f t="shared" si="43"/>
        <v>71.250678352997113</v>
      </c>
      <c r="AC68" s="4">
        <f t="shared" si="42"/>
        <v>71.415138417517923</v>
      </c>
      <c r="AD68" s="4">
        <f t="shared" si="41"/>
        <v>71.59674542193639</v>
      </c>
      <c r="AE68" s="4">
        <f t="shared" si="40"/>
        <v>71.812482745050673</v>
      </c>
      <c r="AF68" s="4">
        <f t="shared" si="39"/>
        <v>71.812482745050673</v>
      </c>
      <c r="AG68" s="4">
        <f t="shared" si="38"/>
        <v>71.812482745050673</v>
      </c>
      <c r="AH68" s="4">
        <f t="shared" si="37"/>
        <v>72.192704499405792</v>
      </c>
      <c r="AI68" s="4">
        <f t="shared" si="36"/>
        <v>72.192704499405792</v>
      </c>
      <c r="AJ68" s="4">
        <f t="shared" si="35"/>
        <v>72.192704499405792</v>
      </c>
      <c r="AK68" s="4">
        <f t="shared" si="34"/>
        <v>72.192704499405792</v>
      </c>
      <c r="AL68" s="16">
        <f t="shared" si="32"/>
        <v>72.192704499405792</v>
      </c>
      <c r="AM68" s="20">
        <f>AL68-O68</f>
        <v>22.192704499405792</v>
      </c>
      <c r="AN68" s="17">
        <f>'Предявени брой (4)'!O68-O68</f>
        <v>21</v>
      </c>
      <c r="AO68" s="18">
        <f t="shared" si="33"/>
        <v>1.1927044994057923</v>
      </c>
    </row>
    <row r="69" spans="1:50" ht="15.75" x14ac:dyDescent="0.2">
      <c r="A69" s="2" t="s">
        <v>5</v>
      </c>
      <c r="B69" s="3">
        <v>4</v>
      </c>
      <c r="C69" s="3">
        <v>3</v>
      </c>
      <c r="D69" s="3">
        <v>10</v>
      </c>
      <c r="E69" s="3">
        <v>15</v>
      </c>
      <c r="F69" s="3">
        <v>16</v>
      </c>
      <c r="G69" s="3">
        <v>19</v>
      </c>
      <c r="H69" s="3">
        <v>21</v>
      </c>
      <c r="I69" s="3">
        <v>28</v>
      </c>
      <c r="J69" s="3">
        <v>34</v>
      </c>
      <c r="K69" s="3">
        <v>39</v>
      </c>
      <c r="L69" s="3">
        <v>41</v>
      </c>
      <c r="M69" s="3">
        <v>42</v>
      </c>
      <c r="N69" s="3">
        <v>49</v>
      </c>
      <c r="O69" s="4">
        <f>N69*$O$82</f>
        <v>52.132846406266538</v>
      </c>
      <c r="P69" s="4">
        <f t="shared" ref="P69:P81" si="55">O69*$P$82</f>
        <v>55.832917936692212</v>
      </c>
      <c r="Q69" s="4">
        <f t="shared" si="54"/>
        <v>57.793552101648842</v>
      </c>
      <c r="R69" s="4">
        <f t="shared" si="53"/>
        <v>59.46894866431677</v>
      </c>
      <c r="S69" s="4">
        <f t="shared" si="52"/>
        <v>61.896366499760099</v>
      </c>
      <c r="T69" s="4">
        <f t="shared" si="51"/>
        <v>64.614388118136134</v>
      </c>
      <c r="U69" s="4">
        <f t="shared" si="50"/>
        <v>65.664790115205207</v>
      </c>
      <c r="V69" s="4">
        <f t="shared" si="49"/>
        <v>66.332493272925802</v>
      </c>
      <c r="W69" s="4">
        <f t="shared" si="48"/>
        <v>68.372904386370905</v>
      </c>
      <c r="X69" s="4">
        <f t="shared" si="47"/>
        <v>71.071479746969672</v>
      </c>
      <c r="Y69" s="4">
        <f t="shared" si="46"/>
        <v>71.874352914449346</v>
      </c>
      <c r="Z69" s="4">
        <f t="shared" si="45"/>
        <v>72.496480092796531</v>
      </c>
      <c r="AA69" s="4">
        <f t="shared" si="44"/>
        <v>73.365701705313171</v>
      </c>
      <c r="AB69" s="4">
        <f t="shared" si="43"/>
        <v>74.290013418381946</v>
      </c>
      <c r="AC69" s="4">
        <f t="shared" si="42"/>
        <v>74.4614888440545</v>
      </c>
      <c r="AD69" s="4">
        <f t="shared" si="41"/>
        <v>74.650842645407508</v>
      </c>
      <c r="AE69" s="4">
        <f t="shared" si="40"/>
        <v>74.875782660007829</v>
      </c>
      <c r="AF69" s="4">
        <f t="shared" si="39"/>
        <v>74.875782660007829</v>
      </c>
      <c r="AG69" s="4">
        <f t="shared" si="38"/>
        <v>74.875782660007829</v>
      </c>
      <c r="AH69" s="4">
        <f t="shared" si="37"/>
        <v>75.272223506410157</v>
      </c>
      <c r="AI69" s="4">
        <f t="shared" si="36"/>
        <v>75.272223506410157</v>
      </c>
      <c r="AJ69" s="4">
        <f t="shared" si="35"/>
        <v>75.272223506410157</v>
      </c>
      <c r="AK69" s="4">
        <f t="shared" si="34"/>
        <v>75.272223506410157</v>
      </c>
      <c r="AL69" s="16">
        <f t="shared" si="32"/>
        <v>75.272223506410157</v>
      </c>
      <c r="AM69" s="20">
        <f>AL69-N69</f>
        <v>26.272223506410157</v>
      </c>
      <c r="AN69" s="17">
        <f>'Предявени брой (4)'!N69-N69</f>
        <v>19</v>
      </c>
      <c r="AO69" s="18">
        <f t="shared" si="33"/>
        <v>7.2722235064101568</v>
      </c>
      <c r="AP69" s="14"/>
      <c r="AQ69" s="14"/>
      <c r="AR69" s="14"/>
      <c r="AS69" s="14"/>
      <c r="AT69" s="14"/>
      <c r="AU69" s="14"/>
      <c r="AV69" s="14"/>
      <c r="AW69" s="14"/>
      <c r="AX69" s="14"/>
    </row>
    <row r="70" spans="1:50" x14ac:dyDescent="0.2">
      <c r="A70" s="1" t="s">
        <v>4</v>
      </c>
      <c r="B70" s="3">
        <v>1</v>
      </c>
      <c r="C70" s="3">
        <v>4</v>
      </c>
      <c r="D70" s="3">
        <v>5</v>
      </c>
      <c r="E70" s="3">
        <v>6</v>
      </c>
      <c r="F70" s="3">
        <v>7</v>
      </c>
      <c r="G70" s="3">
        <v>8</v>
      </c>
      <c r="H70" s="3">
        <v>8</v>
      </c>
      <c r="I70" s="3">
        <v>8</v>
      </c>
      <c r="J70" s="3">
        <v>9</v>
      </c>
      <c r="K70" s="3">
        <v>9</v>
      </c>
      <c r="L70" s="3">
        <v>11</v>
      </c>
      <c r="M70" s="3">
        <v>11</v>
      </c>
      <c r="N70" s="4">
        <f>M70*$N$82</f>
        <v>11.736483440723358</v>
      </c>
      <c r="O70" s="4">
        <f t="shared" ref="O70:O81" si="56">N70*$O$82</f>
        <v>12.486863031937173</v>
      </c>
      <c r="P70" s="4">
        <f t="shared" si="55"/>
        <v>13.373104424719475</v>
      </c>
      <c r="Q70" s="4">
        <f t="shared" si="54"/>
        <v>13.842715657583351</v>
      </c>
      <c r="R70" s="4">
        <f t="shared" si="53"/>
        <v>14.244006759917983</v>
      </c>
      <c r="S70" s="4">
        <f t="shared" si="52"/>
        <v>14.825422050313845</v>
      </c>
      <c r="T70" s="4">
        <f t="shared" si="51"/>
        <v>15.476442779203611</v>
      </c>
      <c r="U70" s="4">
        <f t="shared" si="50"/>
        <v>15.728035139299609</v>
      </c>
      <c r="V70" s="4">
        <f t="shared" si="49"/>
        <v>15.887963446522191</v>
      </c>
      <c r="W70" s="4">
        <f t="shared" si="48"/>
        <v>16.376682859689872</v>
      </c>
      <c r="X70" s="4">
        <f t="shared" si="47"/>
        <v>17.023045819551331</v>
      </c>
      <c r="Y70" s="4">
        <f t="shared" si="46"/>
        <v>17.21535005700289</v>
      </c>
      <c r="Z70" s="4">
        <f t="shared" si="45"/>
        <v>17.36436200244566</v>
      </c>
      <c r="AA70" s="4">
        <f t="shared" si="44"/>
        <v>17.57255802411138</v>
      </c>
      <c r="AB70" s="4">
        <f t="shared" si="43"/>
        <v>17.793949230529716</v>
      </c>
      <c r="AC70" s="4">
        <f t="shared" si="42"/>
        <v>17.835021036527614</v>
      </c>
      <c r="AD70" s="4">
        <f t="shared" si="41"/>
        <v>17.88037507232389</v>
      </c>
      <c r="AE70" s="4">
        <f t="shared" si="40"/>
        <v>17.934252720415987</v>
      </c>
      <c r="AF70" s="4">
        <f t="shared" si="39"/>
        <v>17.934252720415987</v>
      </c>
      <c r="AG70" s="4">
        <f t="shared" si="38"/>
        <v>17.934252720415987</v>
      </c>
      <c r="AH70" s="4">
        <f t="shared" si="37"/>
        <v>18.029208259783893</v>
      </c>
      <c r="AI70" s="4">
        <f t="shared" si="36"/>
        <v>18.029208259783893</v>
      </c>
      <c r="AJ70" s="4">
        <f t="shared" si="35"/>
        <v>18.029208259783893</v>
      </c>
      <c r="AK70" s="4">
        <f t="shared" si="34"/>
        <v>18.029208259783893</v>
      </c>
      <c r="AL70" s="16">
        <f t="shared" si="32"/>
        <v>18.029208259783893</v>
      </c>
      <c r="AM70" s="20">
        <f>AL70-M70</f>
        <v>7.0292082597838927</v>
      </c>
      <c r="AN70" s="17">
        <f>'Предявени брой (4)'!M70-M70</f>
        <v>15</v>
      </c>
      <c r="AO70" s="18">
        <f t="shared" si="33"/>
        <v>0</v>
      </c>
    </row>
    <row r="71" spans="1:50" x14ac:dyDescent="0.2">
      <c r="A71" s="1" t="s">
        <v>3</v>
      </c>
      <c r="B71" s="3">
        <v>2</v>
      </c>
      <c r="C71" s="3">
        <v>2</v>
      </c>
      <c r="D71" s="3">
        <v>20</v>
      </c>
      <c r="E71" s="3">
        <v>21</v>
      </c>
      <c r="F71" s="3">
        <v>21</v>
      </c>
      <c r="G71" s="3">
        <v>21</v>
      </c>
      <c r="H71" s="3">
        <v>27</v>
      </c>
      <c r="I71" s="3">
        <v>28</v>
      </c>
      <c r="J71" s="3">
        <v>28</v>
      </c>
      <c r="K71" s="3">
        <v>32</v>
      </c>
      <c r="L71" s="3">
        <v>34</v>
      </c>
      <c r="M71" s="4">
        <f>L71*$M$82</f>
        <v>36.143803742342378</v>
      </c>
      <c r="N71" s="4">
        <f t="shared" ref="N71:N81" si="57">M71*$N$82</f>
        <v>38.563741282432389</v>
      </c>
      <c r="O71" s="4">
        <f t="shared" si="56"/>
        <v>41.02933879853159</v>
      </c>
      <c r="P71" s="4">
        <f t="shared" si="55"/>
        <v>43.941351068446473</v>
      </c>
      <c r="Q71" s="4">
        <f t="shared" si="54"/>
        <v>45.484399817158419</v>
      </c>
      <c r="R71" s="4">
        <f t="shared" si="53"/>
        <v>46.802962257733981</v>
      </c>
      <c r="S71" s="4">
        <f t="shared" si="52"/>
        <v>48.713376816721706</v>
      </c>
      <c r="T71" s="4">
        <f t="shared" si="51"/>
        <v>50.852500949193377</v>
      </c>
      <c r="U71" s="4">
        <f t="shared" si="50"/>
        <v>51.679183211591784</v>
      </c>
      <c r="V71" s="4">
        <f t="shared" si="49"/>
        <v>52.204675697873427</v>
      </c>
      <c r="W71" s="4">
        <f t="shared" si="48"/>
        <v>53.810510111928465</v>
      </c>
      <c r="X71" s="4">
        <f t="shared" si="47"/>
        <v>55.934329745342296</v>
      </c>
      <c r="Y71" s="4">
        <f t="shared" si="46"/>
        <v>56.566203074185019</v>
      </c>
      <c r="Z71" s="4">
        <f t="shared" si="45"/>
        <v>57.055826575216663</v>
      </c>
      <c r="AA71" s="4">
        <f t="shared" si="44"/>
        <v>57.739917134036872</v>
      </c>
      <c r="AB71" s="4">
        <f t="shared" si="43"/>
        <v>58.467364435406388</v>
      </c>
      <c r="AC71" s="4">
        <f t="shared" si="42"/>
        <v>58.602318189527438</v>
      </c>
      <c r="AD71" s="4">
        <f t="shared" si="41"/>
        <v>58.751342495776868</v>
      </c>
      <c r="AE71" s="4">
        <f t="shared" si="40"/>
        <v>58.928373690207749</v>
      </c>
      <c r="AF71" s="4">
        <f t="shared" si="39"/>
        <v>58.928373690207749</v>
      </c>
      <c r="AG71" s="4">
        <f t="shared" si="38"/>
        <v>58.928373690207749</v>
      </c>
      <c r="AH71" s="4">
        <f t="shared" si="37"/>
        <v>59.240378633767918</v>
      </c>
      <c r="AI71" s="4">
        <f t="shared" si="36"/>
        <v>59.240378633767918</v>
      </c>
      <c r="AJ71" s="4">
        <f t="shared" si="35"/>
        <v>59.240378633767918</v>
      </c>
      <c r="AK71" s="4">
        <f t="shared" si="34"/>
        <v>59.240378633767918</v>
      </c>
      <c r="AL71" s="16">
        <f t="shared" si="32"/>
        <v>59.240378633767918</v>
      </c>
      <c r="AM71" s="20">
        <f>AL71-L71</f>
        <v>25.240378633767918</v>
      </c>
      <c r="AN71" s="17">
        <f>'Предявени брой (4)'!L71-L71</f>
        <v>28</v>
      </c>
      <c r="AO71" s="18">
        <f t="shared" si="33"/>
        <v>0</v>
      </c>
    </row>
    <row r="72" spans="1:50" ht="15.75" x14ac:dyDescent="0.2">
      <c r="A72" s="1" t="s">
        <v>2</v>
      </c>
      <c r="B72" s="3">
        <v>1</v>
      </c>
      <c r="C72" s="3">
        <v>4</v>
      </c>
      <c r="D72" s="3">
        <v>5</v>
      </c>
      <c r="E72" s="3">
        <v>15</v>
      </c>
      <c r="F72" s="3">
        <v>16</v>
      </c>
      <c r="G72" s="3">
        <v>20</v>
      </c>
      <c r="H72" s="3">
        <v>23</v>
      </c>
      <c r="I72" s="3">
        <v>25</v>
      </c>
      <c r="J72" s="3">
        <v>29</v>
      </c>
      <c r="K72" s="3">
        <v>29</v>
      </c>
      <c r="L72" s="4">
        <f>K72*$L$82</f>
        <v>30.63052372012217</v>
      </c>
      <c r="M72" s="4">
        <f t="shared" ref="M72:M81" si="58">L72*$M$82</f>
        <v>32.561871701919372</v>
      </c>
      <c r="N72" s="4">
        <f t="shared" si="57"/>
        <v>34.741988002594113</v>
      </c>
      <c r="O72" s="4">
        <f t="shared" si="56"/>
        <v>36.963239273216196</v>
      </c>
      <c r="P72" s="4">
        <f t="shared" si="55"/>
        <v>39.5866645940078</v>
      </c>
      <c r="Q72" s="4">
        <f t="shared" si="54"/>
        <v>40.976793749852689</v>
      </c>
      <c r="R72" s="4">
        <f t="shared" si="53"/>
        <v>42.164683694338329</v>
      </c>
      <c r="S72" s="4">
        <f t="shared" si="52"/>
        <v>43.885771884465989</v>
      </c>
      <c r="T72" s="4">
        <f t="shared" si="51"/>
        <v>45.812904016229496</v>
      </c>
      <c r="U72" s="4">
        <f t="shared" si="50"/>
        <v>46.557660211741222</v>
      </c>
      <c r="V72" s="4">
        <f t="shared" si="49"/>
        <v>47.031075213676388</v>
      </c>
      <c r="W72" s="4">
        <f t="shared" si="48"/>
        <v>48.477767834567601</v>
      </c>
      <c r="X72" s="4">
        <f t="shared" si="47"/>
        <v>50.391112177465942</v>
      </c>
      <c r="Y72" s="4">
        <f t="shared" si="46"/>
        <v>50.96036544179622</v>
      </c>
      <c r="Z72" s="4">
        <f t="shared" si="45"/>
        <v>51.401466155392662</v>
      </c>
      <c r="AA72" s="4">
        <f t="shared" si="44"/>
        <v>52.01776180505896</v>
      </c>
      <c r="AB72" s="4">
        <f t="shared" si="43"/>
        <v>52.673117446815958</v>
      </c>
      <c r="AC72" s="4">
        <f t="shared" si="42"/>
        <v>52.794696981131381</v>
      </c>
      <c r="AD72" s="4">
        <f t="shared" si="41"/>
        <v>52.92895264429162</v>
      </c>
      <c r="AE72" s="4">
        <f t="shared" si="40"/>
        <v>53.088439650180348</v>
      </c>
      <c r="AF72" s="4">
        <f t="shared" si="39"/>
        <v>53.088439650180348</v>
      </c>
      <c r="AG72" s="4">
        <f t="shared" si="38"/>
        <v>53.088439650180348</v>
      </c>
      <c r="AH72" s="4">
        <f t="shared" si="37"/>
        <v>53.369524203842552</v>
      </c>
      <c r="AI72" s="4">
        <f t="shared" si="36"/>
        <v>53.369524203842552</v>
      </c>
      <c r="AJ72" s="4">
        <f t="shared" si="35"/>
        <v>53.369524203842552</v>
      </c>
      <c r="AK72" s="4">
        <f t="shared" si="34"/>
        <v>53.369524203842552</v>
      </c>
      <c r="AL72" s="16">
        <f t="shared" si="32"/>
        <v>53.369524203842552</v>
      </c>
      <c r="AM72" s="20">
        <f>AL72-K72</f>
        <v>24.369524203842552</v>
      </c>
      <c r="AN72" s="17">
        <f>'Предявени брой (4)'!K72-K72</f>
        <v>19</v>
      </c>
      <c r="AO72" s="18">
        <f t="shared" si="33"/>
        <v>5.3695242038425519</v>
      </c>
      <c r="AP72" s="14"/>
      <c r="AQ72" s="14"/>
      <c r="AR72" s="14"/>
      <c r="AS72" s="14"/>
      <c r="AT72" s="14"/>
      <c r="AU72" s="14"/>
      <c r="AV72" s="14"/>
      <c r="AW72" s="14"/>
      <c r="AX72" s="14"/>
    </row>
    <row r="73" spans="1:50" x14ac:dyDescent="0.2">
      <c r="A73" s="1" t="s">
        <v>1</v>
      </c>
      <c r="B73" s="3">
        <v>0</v>
      </c>
      <c r="C73" s="3">
        <v>2</v>
      </c>
      <c r="D73" s="3">
        <v>6</v>
      </c>
      <c r="E73" s="3">
        <v>10</v>
      </c>
      <c r="F73" s="3">
        <v>11</v>
      </c>
      <c r="G73" s="3">
        <v>15</v>
      </c>
      <c r="H73" s="3">
        <v>17</v>
      </c>
      <c r="I73" s="3">
        <v>18</v>
      </c>
      <c r="J73" s="3">
        <v>18</v>
      </c>
      <c r="K73" s="4">
        <f>J73*$K$82</f>
        <v>19.280263044042567</v>
      </c>
      <c r="L73" s="4">
        <f t="shared" ref="L73:L81" si="59">K73*$L$82</f>
        <v>20.364294982784163</v>
      </c>
      <c r="M73" s="4">
        <f t="shared" si="58"/>
        <v>21.648325917909361</v>
      </c>
      <c r="N73" s="4">
        <f t="shared" si="57"/>
        <v>23.097747150447773</v>
      </c>
      <c r="O73" s="4">
        <f t="shared" si="56"/>
        <v>24.574516418879071</v>
      </c>
      <c r="P73" s="4">
        <f t="shared" si="55"/>
        <v>26.318665738233001</v>
      </c>
      <c r="Q73" s="4">
        <f t="shared" si="54"/>
        <v>27.242874558573767</v>
      </c>
      <c r="R73" s="4">
        <f t="shared" si="53"/>
        <v>28.032627337782607</v>
      </c>
      <c r="S73" s="4">
        <f t="shared" si="52"/>
        <v>29.176869855977653</v>
      </c>
      <c r="T73" s="4">
        <f t="shared" si="51"/>
        <v>30.458097939461339</v>
      </c>
      <c r="U73" s="4">
        <f t="shared" si="50"/>
        <v>30.953239158535354</v>
      </c>
      <c r="V73" s="4">
        <f t="shared" si="49"/>
        <v>31.267982805649353</v>
      </c>
      <c r="W73" s="4">
        <f t="shared" si="48"/>
        <v>32.229797090982387</v>
      </c>
      <c r="X73" s="4">
        <f t="shared" si="47"/>
        <v>33.501858547013789</v>
      </c>
      <c r="Y73" s="4">
        <f t="shared" si="46"/>
        <v>33.88031898408164</v>
      </c>
      <c r="Z73" s="4">
        <f t="shared" si="45"/>
        <v>34.17357890777317</v>
      </c>
      <c r="AA73" s="4">
        <f t="shared" si="44"/>
        <v>34.583314847030593</v>
      </c>
      <c r="AB73" s="4">
        <f t="shared" si="43"/>
        <v>35.019019300839979</v>
      </c>
      <c r="AC73" s="4">
        <f t="shared" si="42"/>
        <v>35.099849831956305</v>
      </c>
      <c r="AD73" s="4">
        <f t="shared" si="41"/>
        <v>35.189107918193606</v>
      </c>
      <c r="AE73" s="4">
        <f t="shared" si="40"/>
        <v>35.295140725974342</v>
      </c>
      <c r="AF73" s="4">
        <f t="shared" si="39"/>
        <v>35.295140725974342</v>
      </c>
      <c r="AG73" s="4">
        <f t="shared" si="38"/>
        <v>35.295140725974342</v>
      </c>
      <c r="AH73" s="4">
        <f t="shared" si="37"/>
        <v>35.482016040878641</v>
      </c>
      <c r="AI73" s="4">
        <f t="shared" si="36"/>
        <v>35.482016040878641</v>
      </c>
      <c r="AJ73" s="4">
        <f t="shared" si="35"/>
        <v>35.482016040878641</v>
      </c>
      <c r="AK73" s="4">
        <f t="shared" si="34"/>
        <v>35.482016040878641</v>
      </c>
      <c r="AL73" s="16">
        <f t="shared" si="32"/>
        <v>35.482016040878641</v>
      </c>
      <c r="AM73" s="20">
        <f>AL73-J73</f>
        <v>17.482016040878641</v>
      </c>
      <c r="AN73" s="17">
        <f>'Предявени брой (4)'!J73-J73</f>
        <v>37</v>
      </c>
      <c r="AO73" s="18">
        <f t="shared" si="33"/>
        <v>0</v>
      </c>
    </row>
    <row r="74" spans="1:50" x14ac:dyDescent="0.2">
      <c r="A74" s="2" t="s">
        <v>24</v>
      </c>
      <c r="B74" s="3">
        <v>0</v>
      </c>
      <c r="C74" s="3">
        <v>1</v>
      </c>
      <c r="D74" s="3">
        <v>5</v>
      </c>
      <c r="E74" s="3">
        <v>9</v>
      </c>
      <c r="F74" s="3">
        <v>9</v>
      </c>
      <c r="G74" s="3">
        <v>10</v>
      </c>
      <c r="H74" s="3">
        <v>10</v>
      </c>
      <c r="I74" s="3">
        <v>10</v>
      </c>
      <c r="J74" s="4">
        <f>I74*$J$82</f>
        <v>10.892138099977034</v>
      </c>
      <c r="K74" s="4">
        <f t="shared" ref="K74:K81" si="60">J74*$K$82</f>
        <v>11.666849315533069</v>
      </c>
      <c r="L74" s="4">
        <f t="shared" si="59"/>
        <v>12.322817403397474</v>
      </c>
      <c r="M74" s="4">
        <f t="shared" si="58"/>
        <v>13.099808640621157</v>
      </c>
      <c r="N74" s="4">
        <f t="shared" si="57"/>
        <v>13.976880653390452</v>
      </c>
      <c r="O74" s="4">
        <f t="shared" si="56"/>
        <v>14.870501476365771</v>
      </c>
      <c r="P74" s="4">
        <f t="shared" si="55"/>
        <v>15.925918990442657</v>
      </c>
      <c r="Q74" s="4">
        <f t="shared" si="54"/>
        <v>16.485175107352017</v>
      </c>
      <c r="R74" s="4">
        <f t="shared" si="53"/>
        <v>16.96306934823998</v>
      </c>
      <c r="S74" s="4">
        <f t="shared" si="52"/>
        <v>17.655471988686976</v>
      </c>
      <c r="T74" s="4">
        <f t="shared" si="51"/>
        <v>18.430767167735489</v>
      </c>
      <c r="U74" s="4">
        <f t="shared" si="50"/>
        <v>18.73038641979911</v>
      </c>
      <c r="V74" s="4">
        <f t="shared" si="49"/>
        <v>18.920843712602228</v>
      </c>
      <c r="W74" s="4">
        <f t="shared" si="48"/>
        <v>19.502855602734346</v>
      </c>
      <c r="X74" s="4">
        <f t="shared" si="47"/>
        <v>20.272603883331676</v>
      </c>
      <c r="Y74" s="4">
        <f t="shared" si="46"/>
        <v>20.501617402549495</v>
      </c>
      <c r="Z74" s="4">
        <f t="shared" si="45"/>
        <v>20.679074490773765</v>
      </c>
      <c r="AA74" s="4">
        <f t="shared" si="44"/>
        <v>20.927013403824635</v>
      </c>
      <c r="AB74" s="4">
        <f t="shared" si="43"/>
        <v>21.190666352806129</v>
      </c>
      <c r="AC74" s="4">
        <f t="shared" si="42"/>
        <v>21.239578425451327</v>
      </c>
      <c r="AD74" s="4">
        <f t="shared" si="41"/>
        <v>21.293590169997792</v>
      </c>
      <c r="AE74" s="4">
        <f t="shared" si="40"/>
        <v>21.357752613635355</v>
      </c>
      <c r="AF74" s="4">
        <f t="shared" si="39"/>
        <v>21.357752613635355</v>
      </c>
      <c r="AG74" s="4">
        <f t="shared" si="38"/>
        <v>21.357752613635355</v>
      </c>
      <c r="AH74" s="4">
        <f t="shared" si="37"/>
        <v>21.470834376825039</v>
      </c>
      <c r="AI74" s="4">
        <f t="shared" si="36"/>
        <v>21.470834376825039</v>
      </c>
      <c r="AJ74" s="4">
        <f t="shared" si="35"/>
        <v>21.470834376825039</v>
      </c>
      <c r="AK74" s="4">
        <f t="shared" si="34"/>
        <v>21.470834376825039</v>
      </c>
      <c r="AL74" s="16">
        <f t="shared" si="32"/>
        <v>21.470834376825039</v>
      </c>
      <c r="AM74" s="20">
        <f>AL74-I74</f>
        <v>11.470834376825039</v>
      </c>
      <c r="AN74" s="17">
        <f>'Предявени брой (4)'!I74-I74</f>
        <v>16</v>
      </c>
      <c r="AO74" s="18">
        <f t="shared" si="33"/>
        <v>0</v>
      </c>
    </row>
    <row r="75" spans="1:50" ht="15.75" x14ac:dyDescent="0.2">
      <c r="A75" s="2" t="s">
        <v>23</v>
      </c>
      <c r="B75" s="3">
        <v>1</v>
      </c>
      <c r="C75" s="3">
        <v>1.25</v>
      </c>
      <c r="D75" s="3">
        <v>1.25</v>
      </c>
      <c r="E75" s="3">
        <v>2.25</v>
      </c>
      <c r="F75" s="3">
        <v>3.25</v>
      </c>
      <c r="G75" s="3">
        <v>3.25</v>
      </c>
      <c r="H75" s="3">
        <v>4.25</v>
      </c>
      <c r="I75" s="4">
        <f>H75*$I$82</f>
        <v>4.8134777633556505</v>
      </c>
      <c r="J75" s="4">
        <f t="shared" ref="J75:J81" si="61">I75*$J$82</f>
        <v>5.2429064539638315</v>
      </c>
      <c r="K75" s="4">
        <f t="shared" si="60"/>
        <v>5.6158119748739512</v>
      </c>
      <c r="L75" s="4">
        <f t="shared" si="59"/>
        <v>5.9315607553145755</v>
      </c>
      <c r="M75" s="4">
        <f t="shared" si="58"/>
        <v>6.3055637595844152</v>
      </c>
      <c r="N75" s="4">
        <f t="shared" si="57"/>
        <v>6.7277404226170736</v>
      </c>
      <c r="O75" s="4">
        <f t="shared" si="56"/>
        <v>7.1578828186434009</v>
      </c>
      <c r="P75" s="4">
        <f t="shared" si="55"/>
        <v>7.66590569214992</v>
      </c>
      <c r="Q75" s="4">
        <f t="shared" si="54"/>
        <v>7.9351023804263034</v>
      </c>
      <c r="R75" s="4">
        <f t="shared" si="53"/>
        <v>8.1651357106012981</v>
      </c>
      <c r="S75" s="4">
        <f t="shared" si="52"/>
        <v>8.4984221819093335</v>
      </c>
      <c r="T75" s="4">
        <f t="shared" si="51"/>
        <v>8.8716087923480185</v>
      </c>
      <c r="U75" s="4">
        <f t="shared" si="50"/>
        <v>9.015829853076168</v>
      </c>
      <c r="V75" s="4">
        <f t="shared" si="49"/>
        <v>9.1075060474538407</v>
      </c>
      <c r="W75" s="4">
        <f t="shared" si="48"/>
        <v>9.387656176569795</v>
      </c>
      <c r="X75" s="4">
        <f t="shared" si="47"/>
        <v>9.758172799773444</v>
      </c>
      <c r="Y75" s="4">
        <f t="shared" si="46"/>
        <v>9.8684079479997227</v>
      </c>
      <c r="Z75" s="4">
        <f t="shared" si="45"/>
        <v>9.9538265228114575</v>
      </c>
      <c r="AA75" s="4">
        <f t="shared" si="44"/>
        <v>10.073171367275551</v>
      </c>
      <c r="AB75" s="4">
        <f t="shared" si="43"/>
        <v>10.200080127992107</v>
      </c>
      <c r="AC75" s="4">
        <f t="shared" si="42"/>
        <v>10.223623845395837</v>
      </c>
      <c r="AD75" s="4">
        <f t="shared" si="41"/>
        <v>10.249622278529282</v>
      </c>
      <c r="AE75" s="4">
        <f t="shared" si="40"/>
        <v>10.280506728098478</v>
      </c>
      <c r="AF75" s="4">
        <f t="shared" si="39"/>
        <v>10.280506728098478</v>
      </c>
      <c r="AG75" s="4">
        <f t="shared" si="38"/>
        <v>10.280506728098478</v>
      </c>
      <c r="AH75" s="4">
        <f t="shared" si="37"/>
        <v>10.334938383353938</v>
      </c>
      <c r="AI75" s="4">
        <f t="shared" si="36"/>
        <v>10.334938383353938</v>
      </c>
      <c r="AJ75" s="4">
        <f t="shared" si="35"/>
        <v>10.334938383353938</v>
      </c>
      <c r="AK75" s="4">
        <f t="shared" si="34"/>
        <v>10.334938383353938</v>
      </c>
      <c r="AL75" s="16">
        <f t="shared" si="32"/>
        <v>10.334938383353938</v>
      </c>
      <c r="AM75" s="20">
        <f>AL75-H75</f>
        <v>6.0849383833539381</v>
      </c>
      <c r="AN75" s="17">
        <f>'Предявени брой (4)'!H75-H75</f>
        <v>20</v>
      </c>
      <c r="AO75" s="18">
        <f t="shared" si="33"/>
        <v>0</v>
      </c>
      <c r="AP75" s="14"/>
      <c r="AQ75" s="14"/>
      <c r="AR75" s="14"/>
      <c r="AS75" s="14"/>
      <c r="AT75" s="14"/>
      <c r="AU75" s="14"/>
      <c r="AV75" s="14"/>
      <c r="AW75" s="14"/>
      <c r="AX75" s="14"/>
    </row>
    <row r="76" spans="1:50" x14ac:dyDescent="0.2">
      <c r="A76" s="2" t="s">
        <v>22</v>
      </c>
      <c r="B76" s="3">
        <v>1</v>
      </c>
      <c r="C76" s="3">
        <v>2</v>
      </c>
      <c r="D76" s="3">
        <v>2</v>
      </c>
      <c r="E76" s="3">
        <v>4</v>
      </c>
      <c r="F76" s="3">
        <v>8</v>
      </c>
      <c r="G76" s="3">
        <v>13</v>
      </c>
      <c r="H76" s="4">
        <f t="shared" ref="H76:H81" si="62">G76*$H$82</f>
        <v>14.554758243635742</v>
      </c>
      <c r="I76" s="4">
        <f t="shared" ref="I76:I81" si="63">H76*$I$82</f>
        <v>16.484471801590114</v>
      </c>
      <c r="J76" s="4">
        <f t="shared" si="61"/>
        <v>17.955114336809672</v>
      </c>
      <c r="K76" s="4">
        <f t="shared" si="60"/>
        <v>19.232184855530576</v>
      </c>
      <c r="L76" s="4">
        <f t="shared" si="59"/>
        <v>20.313513600244956</v>
      </c>
      <c r="M76" s="4">
        <f t="shared" si="58"/>
        <v>21.5943426142546</v>
      </c>
      <c r="N76" s="4">
        <f t="shared" si="57"/>
        <v>23.040149500500533</v>
      </c>
      <c r="O76" s="4">
        <f t="shared" si="56"/>
        <v>24.513236226265573</v>
      </c>
      <c r="P76" s="4">
        <f t="shared" si="55"/>
        <v>26.253036251236047</v>
      </c>
      <c r="Q76" s="4">
        <f t="shared" si="54"/>
        <v>27.174940420141962</v>
      </c>
      <c r="R76" s="4">
        <f t="shared" si="53"/>
        <v>27.962723833947955</v>
      </c>
      <c r="S76" s="4">
        <f t="shared" si="52"/>
        <v>29.10411301412746</v>
      </c>
      <c r="T76" s="4">
        <f t="shared" si="51"/>
        <v>30.382146165820856</v>
      </c>
      <c r="U76" s="4">
        <f t="shared" si="50"/>
        <v>30.876052677006484</v>
      </c>
      <c r="V76" s="4">
        <f t="shared" si="49"/>
        <v>31.190011464268501</v>
      </c>
      <c r="W76" s="4">
        <f t="shared" si="48"/>
        <v>32.149427323375804</v>
      </c>
      <c r="X76" s="4">
        <f t="shared" si="47"/>
        <v>33.418316705958716</v>
      </c>
      <c r="Y76" s="4">
        <f t="shared" si="46"/>
        <v>33.795833395931616</v>
      </c>
      <c r="Z76" s="4">
        <f t="shared" si="45"/>
        <v>34.088362032614143</v>
      </c>
      <c r="AA76" s="4">
        <f t="shared" si="44"/>
        <v>34.497076234684542</v>
      </c>
      <c r="AB76" s="4">
        <f t="shared" si="43"/>
        <v>34.931694194973694</v>
      </c>
      <c r="AC76" s="4">
        <f t="shared" si="42"/>
        <v>35.012323163201401</v>
      </c>
      <c r="AD76" s="4">
        <f t="shared" si="41"/>
        <v>35.10135867119449</v>
      </c>
      <c r="AE76" s="4">
        <f t="shared" si="40"/>
        <v>35.207127070480944</v>
      </c>
      <c r="AF76" s="4">
        <f t="shared" si="39"/>
        <v>35.207127070480944</v>
      </c>
      <c r="AG76" s="4">
        <f t="shared" si="38"/>
        <v>35.207127070480944</v>
      </c>
      <c r="AH76" s="4">
        <f t="shared" si="37"/>
        <v>35.393536384138386</v>
      </c>
      <c r="AI76" s="4">
        <f t="shared" si="36"/>
        <v>35.393536384138386</v>
      </c>
      <c r="AJ76" s="4">
        <f t="shared" si="35"/>
        <v>35.393536384138386</v>
      </c>
      <c r="AK76" s="4">
        <f t="shared" si="34"/>
        <v>35.393536384138386</v>
      </c>
      <c r="AL76" s="16">
        <f t="shared" si="32"/>
        <v>35.393536384138386</v>
      </c>
      <c r="AM76" s="20">
        <f>AL76-G76</f>
        <v>22.393536384138386</v>
      </c>
      <c r="AN76" s="17">
        <f>'Предявени брой (4)'!G76-G76</f>
        <v>23</v>
      </c>
      <c r="AO76" s="18">
        <f t="shared" si="33"/>
        <v>0</v>
      </c>
    </row>
    <row r="77" spans="1:50" x14ac:dyDescent="0.2">
      <c r="A77" s="8" t="s">
        <v>21</v>
      </c>
      <c r="B77" s="3">
        <v>2</v>
      </c>
      <c r="C77" s="3">
        <v>7</v>
      </c>
      <c r="D77" s="3">
        <v>10</v>
      </c>
      <c r="E77" s="3">
        <v>15</v>
      </c>
      <c r="F77" s="3">
        <v>16</v>
      </c>
      <c r="G77" s="4">
        <f>F77*$G$82</f>
        <v>18.437129072200161</v>
      </c>
      <c r="H77" s="4">
        <f t="shared" si="62"/>
        <v>20.642150488660114</v>
      </c>
      <c r="I77" s="4">
        <f t="shared" si="63"/>
        <v>23.37894879176622</v>
      </c>
      <c r="J77" s="4">
        <f t="shared" si="61"/>
        <v>25.464673887220886</v>
      </c>
      <c r="K77" s="4">
        <f t="shared" si="60"/>
        <v>27.275867270910037</v>
      </c>
      <c r="L77" s="4">
        <f t="shared" si="59"/>
        <v>28.809451704431513</v>
      </c>
      <c r="M77" s="4">
        <f t="shared" si="58"/>
        <v>30.625975539101873</v>
      </c>
      <c r="N77" s="4">
        <f t="shared" si="57"/>
        <v>32.676477706424343</v>
      </c>
      <c r="O77" s="4">
        <f t="shared" si="56"/>
        <v>34.765669252383937</v>
      </c>
      <c r="P77" s="4">
        <f t="shared" si="55"/>
        <v>37.233124453937606</v>
      </c>
      <c r="Q77" s="4">
        <f t="shared" si="54"/>
        <v>38.540606465808203</v>
      </c>
      <c r="R77" s="4">
        <f t="shared" si="53"/>
        <v>39.657872964368174</v>
      </c>
      <c r="S77" s="4">
        <f t="shared" si="52"/>
        <v>41.276637551797577</v>
      </c>
      <c r="T77" s="4">
        <f t="shared" si="51"/>
        <v>43.089196180745418</v>
      </c>
      <c r="U77" s="4">
        <f t="shared" si="50"/>
        <v>43.789674495847684</v>
      </c>
      <c r="V77" s="4">
        <f t="shared" si="49"/>
        <v>44.234943625393939</v>
      </c>
      <c r="W77" s="4">
        <f t="shared" si="48"/>
        <v>45.59562624295372</v>
      </c>
      <c r="X77" s="4">
        <f t="shared" si="47"/>
        <v>47.395216806417224</v>
      </c>
      <c r="Y77" s="4">
        <f t="shared" si="46"/>
        <v>47.930626340258776</v>
      </c>
      <c r="Z77" s="4">
        <f t="shared" si="45"/>
        <v>48.345502358091885</v>
      </c>
      <c r="AA77" s="4">
        <f t="shared" si="44"/>
        <v>48.925157473262132</v>
      </c>
      <c r="AB77" s="4">
        <f t="shared" si="43"/>
        <v>49.541550352565785</v>
      </c>
      <c r="AC77" s="4">
        <f t="shared" si="42"/>
        <v>49.655901636732906</v>
      </c>
      <c r="AD77" s="4">
        <f t="shared" si="41"/>
        <v>49.782175417723479</v>
      </c>
      <c r="AE77" s="4">
        <f t="shared" si="40"/>
        <v>49.932180466139194</v>
      </c>
      <c r="AF77" s="4">
        <f t="shared" si="39"/>
        <v>49.932180466139194</v>
      </c>
      <c r="AG77" s="4">
        <f t="shared" si="38"/>
        <v>49.932180466139194</v>
      </c>
      <c r="AH77" s="4">
        <f t="shared" si="37"/>
        <v>50.19655374122862</v>
      </c>
      <c r="AI77" s="4">
        <f t="shared" si="36"/>
        <v>50.19655374122862</v>
      </c>
      <c r="AJ77" s="4">
        <f t="shared" si="35"/>
        <v>50.19655374122862</v>
      </c>
      <c r="AK77" s="4">
        <f t="shared" si="34"/>
        <v>50.19655374122862</v>
      </c>
      <c r="AL77" s="16">
        <f t="shared" si="32"/>
        <v>50.19655374122862</v>
      </c>
      <c r="AM77" s="20">
        <f>AL77-F77</f>
        <v>34.19655374122862</v>
      </c>
      <c r="AN77" s="17">
        <f>'Предявени брой (4)'!F77-F77</f>
        <v>29</v>
      </c>
      <c r="AO77" s="18">
        <f t="shared" si="33"/>
        <v>5.1965537412286196</v>
      </c>
    </row>
    <row r="78" spans="1:50" ht="15.75" x14ac:dyDescent="0.2">
      <c r="A78" s="21" t="s">
        <v>20</v>
      </c>
      <c r="B78" s="3">
        <v>1</v>
      </c>
      <c r="C78" s="3">
        <v>2</v>
      </c>
      <c r="D78" s="3">
        <v>4</v>
      </c>
      <c r="E78" s="3">
        <v>5</v>
      </c>
      <c r="F78" s="4">
        <f>E78*$F$82</f>
        <v>6.0895034569453177</v>
      </c>
      <c r="G78" s="4">
        <f>F78*$G$82</f>
        <v>7.0170600763318687</v>
      </c>
      <c r="H78" s="4">
        <f t="shared" si="62"/>
        <v>7.8562779224675783</v>
      </c>
      <c r="I78" s="4">
        <f t="shared" si="63"/>
        <v>8.8978868429504967</v>
      </c>
      <c r="J78" s="4">
        <f t="shared" si="61"/>
        <v>9.6917012291385465</v>
      </c>
      <c r="K78" s="4">
        <f t="shared" si="60"/>
        <v>10.381030502336769</v>
      </c>
      <c r="L78" s="4">
        <f t="shared" si="59"/>
        <v>10.964703484177178</v>
      </c>
      <c r="M78" s="4">
        <f t="shared" si="58"/>
        <v>11.656061494855223</v>
      </c>
      <c r="N78" s="4">
        <f t="shared" si="57"/>
        <v>12.436470247129225</v>
      </c>
      <c r="O78" s="4">
        <f t="shared" si="56"/>
        <v>13.231603943463094</v>
      </c>
      <c r="P78" s="4">
        <f t="shared" si="55"/>
        <v>14.170702504695518</v>
      </c>
      <c r="Q78" s="4">
        <f t="shared" si="54"/>
        <v>14.668322269144257</v>
      </c>
      <c r="R78" s="4">
        <f t="shared" si="53"/>
        <v>15.09354715697614</v>
      </c>
      <c r="S78" s="4">
        <f t="shared" si="52"/>
        <v>15.709639191421891</v>
      </c>
      <c r="T78" s="4">
        <f t="shared" si="51"/>
        <v>16.399488068727759</v>
      </c>
      <c r="U78" s="4">
        <f t="shared" si="50"/>
        <v>16.666085888810915</v>
      </c>
      <c r="V78" s="4">
        <f t="shared" si="49"/>
        <v>16.835552632788598</v>
      </c>
      <c r="W78" s="4">
        <f t="shared" si="48"/>
        <v>17.353420226753329</v>
      </c>
      <c r="X78" s="4">
        <f t="shared" si="47"/>
        <v>18.038333536584403</v>
      </c>
      <c r="Y78" s="4">
        <f t="shared" si="46"/>
        <v>18.242107174535004</v>
      </c>
      <c r="Z78" s="4">
        <f t="shared" si="45"/>
        <v>18.400006483584907</v>
      </c>
      <c r="AA78" s="4">
        <f t="shared" si="44"/>
        <v>18.620619722813984</v>
      </c>
      <c r="AB78" s="4">
        <f t="shared" si="43"/>
        <v>18.855215133398737</v>
      </c>
      <c r="AC78" s="4">
        <f t="shared" si="42"/>
        <v>18.898736542163849</v>
      </c>
      <c r="AD78" s="4">
        <f t="shared" si="41"/>
        <v>18.946795581280327</v>
      </c>
      <c r="AE78" s="4">
        <f t="shared" si="40"/>
        <v>19.003886597585748</v>
      </c>
      <c r="AF78" s="4">
        <f t="shared" si="39"/>
        <v>19.003886597585748</v>
      </c>
      <c r="AG78" s="4">
        <f t="shared" si="38"/>
        <v>19.003886597585748</v>
      </c>
      <c r="AH78" s="4">
        <f t="shared" si="37"/>
        <v>19.104505470872063</v>
      </c>
      <c r="AI78" s="4">
        <f t="shared" si="36"/>
        <v>19.104505470872063</v>
      </c>
      <c r="AJ78" s="4">
        <f t="shared" si="35"/>
        <v>19.104505470872063</v>
      </c>
      <c r="AK78" s="4">
        <f t="shared" si="34"/>
        <v>19.104505470872063</v>
      </c>
      <c r="AL78" s="16">
        <f t="shared" si="32"/>
        <v>19.104505470872063</v>
      </c>
      <c r="AM78" s="20">
        <f>AL78-E78</f>
        <v>14.104505470872063</v>
      </c>
      <c r="AN78" s="17">
        <f>'Предявени брой (4)'!E78-E78</f>
        <v>15</v>
      </c>
      <c r="AO78" s="18">
        <f t="shared" si="33"/>
        <v>0</v>
      </c>
      <c r="AP78" s="14"/>
      <c r="AQ78" s="14"/>
      <c r="AR78" s="14"/>
      <c r="AS78" s="14"/>
      <c r="AT78" s="14"/>
      <c r="AU78" s="14"/>
      <c r="AV78" s="14"/>
      <c r="AW78" s="14"/>
      <c r="AX78" s="14"/>
    </row>
    <row r="79" spans="1:50" x14ac:dyDescent="0.2">
      <c r="A79" s="21" t="s">
        <v>19</v>
      </c>
      <c r="B79" s="3">
        <v>1</v>
      </c>
      <c r="C79" s="3">
        <v>2</v>
      </c>
      <c r="D79" s="3">
        <v>2</v>
      </c>
      <c r="E79" s="4">
        <f>D79*$E$82</f>
        <v>2.7944492627927144</v>
      </c>
      <c r="F79" s="4">
        <f>E79*$F$82</f>
        <v>3.4033616892069056</v>
      </c>
      <c r="G79" s="4">
        <f>F79*$G$82</f>
        <v>3.9217636714555555</v>
      </c>
      <c r="H79" s="4">
        <f t="shared" si="62"/>
        <v>4.3907940097468403</v>
      </c>
      <c r="I79" s="4">
        <f t="shared" si="63"/>
        <v>4.9729386657392016</v>
      </c>
      <c r="J79" s="4">
        <f t="shared" si="61"/>
        <v>5.416593470994691</v>
      </c>
      <c r="K79" s="4">
        <f t="shared" si="60"/>
        <v>5.8018526068567331</v>
      </c>
      <c r="L79" s="4">
        <f t="shared" si="59"/>
        <v>6.1280615136199241</v>
      </c>
      <c r="M79" s="4">
        <f t="shared" si="58"/>
        <v>6.5144544902729438</v>
      </c>
      <c r="N79" s="4">
        <f t="shared" si="57"/>
        <v>6.9506170227667576</v>
      </c>
      <c r="O79" s="4">
        <f t="shared" si="56"/>
        <v>7.3950091770751225</v>
      </c>
      <c r="P79" s="4">
        <f t="shared" si="55"/>
        <v>7.919861833500252</v>
      </c>
      <c r="Q79" s="4">
        <f t="shared" si="54"/>
        <v>8.1979764702832245</v>
      </c>
      <c r="R79" s="4">
        <f t="shared" si="53"/>
        <v>8.4356303451478087</v>
      </c>
      <c r="S79" s="4">
        <f t="shared" si="52"/>
        <v>8.7799579314416878</v>
      </c>
      <c r="T79" s="4">
        <f t="shared" si="51"/>
        <v>9.1655074687668421</v>
      </c>
      <c r="U79" s="4">
        <f t="shared" si="50"/>
        <v>9.314506285125546</v>
      </c>
      <c r="V79" s="4">
        <f t="shared" si="49"/>
        <v>9.4092195286808096</v>
      </c>
      <c r="W79" s="4">
        <f t="shared" si="48"/>
        <v>9.698650471916606</v>
      </c>
      <c r="X79" s="4">
        <f t="shared" si="47"/>
        <v>10.081441570663479</v>
      </c>
      <c r="Y79" s="4">
        <f t="shared" si="46"/>
        <v>10.195328589133009</v>
      </c>
      <c r="Z79" s="4">
        <f t="shared" si="45"/>
        <v>10.283576910687005</v>
      </c>
      <c r="AA79" s="4">
        <f t="shared" si="44"/>
        <v>10.406875411432207</v>
      </c>
      <c r="AB79" s="4">
        <f t="shared" si="43"/>
        <v>10.53798840586483</v>
      </c>
      <c r="AC79" s="4">
        <f t="shared" si="42"/>
        <v>10.562312079592704</v>
      </c>
      <c r="AD79" s="4">
        <f t="shared" si="41"/>
        <v>10.589171788878618</v>
      </c>
      <c r="AE79" s="4">
        <f t="shared" si="40"/>
        <v>10.621079378563973</v>
      </c>
      <c r="AF79" s="4">
        <f t="shared" si="39"/>
        <v>10.621079378563973</v>
      </c>
      <c r="AG79" s="4">
        <f t="shared" si="38"/>
        <v>10.621079378563973</v>
      </c>
      <c r="AH79" s="4">
        <f t="shared" si="37"/>
        <v>10.677314245819568</v>
      </c>
      <c r="AI79" s="4">
        <f t="shared" si="36"/>
        <v>10.677314245819568</v>
      </c>
      <c r="AJ79" s="4">
        <f t="shared" si="35"/>
        <v>10.677314245819568</v>
      </c>
      <c r="AK79" s="4">
        <f t="shared" si="34"/>
        <v>10.677314245819568</v>
      </c>
      <c r="AL79" s="16">
        <f t="shared" si="32"/>
        <v>10.677314245819568</v>
      </c>
      <c r="AM79" s="20">
        <f>AL79-D79</f>
        <v>8.6773142458195682</v>
      </c>
      <c r="AN79" s="17">
        <f>'Предявени брой (4)'!D79-D79</f>
        <v>6</v>
      </c>
      <c r="AO79" s="18">
        <f t="shared" si="33"/>
        <v>2.6773142458195682</v>
      </c>
    </row>
    <row r="80" spans="1:50" x14ac:dyDescent="0.2">
      <c r="A80" s="21" t="s">
        <v>18</v>
      </c>
      <c r="B80" s="3">
        <v>1</v>
      </c>
      <c r="C80" s="3">
        <v>2</v>
      </c>
      <c r="D80" s="4">
        <f>C80*$D$82</f>
        <v>3.3506493506493507</v>
      </c>
      <c r="E80" s="4">
        <f>D80*$E$82</f>
        <v>4.6816098038994829</v>
      </c>
      <c r="F80" s="4">
        <f>E80*$F$82</f>
        <v>5.7017358169829988</v>
      </c>
      <c r="G80" s="4">
        <f>F80*$G$82</f>
        <v>6.5702274495813864</v>
      </c>
      <c r="H80" s="4">
        <f t="shared" si="62"/>
        <v>7.3560055487966549</v>
      </c>
      <c r="I80" s="4">
        <f t="shared" si="63"/>
        <v>8.3312868555890525</v>
      </c>
      <c r="J80" s="4">
        <f t="shared" si="61"/>
        <v>9.0745526981599376</v>
      </c>
      <c r="K80" s="4">
        <f t="shared" si="60"/>
        <v>9.719986834863878</v>
      </c>
      <c r="L80" s="4">
        <f t="shared" si="59"/>
        <v>10.266492665674939</v>
      </c>
      <c r="M80" s="4">
        <f t="shared" si="58"/>
        <v>10.913826353833894</v>
      </c>
      <c r="N80" s="4">
        <f t="shared" si="57"/>
        <v>11.644540206972881</v>
      </c>
      <c r="O80" s="4">
        <f t="shared" si="56"/>
        <v>12.389041348606375</v>
      </c>
      <c r="P80" s="4">
        <f t="shared" si="55"/>
        <v>13.268339954825098</v>
      </c>
      <c r="Q80" s="4">
        <f t="shared" si="54"/>
        <v>13.734272268396571</v>
      </c>
      <c r="R80" s="4">
        <f t="shared" si="53"/>
        <v>14.132419669143731</v>
      </c>
      <c r="S80" s="4">
        <f t="shared" si="52"/>
        <v>14.709280170856852</v>
      </c>
      <c r="T80" s="4">
        <f t="shared" si="51"/>
        <v>15.355200824297695</v>
      </c>
      <c r="U80" s="4">
        <f t="shared" si="50"/>
        <v>15.604822217937601</v>
      </c>
      <c r="V80" s="4">
        <f t="shared" si="49"/>
        <v>15.763497651945769</v>
      </c>
      <c r="W80" s="4">
        <f t="shared" si="48"/>
        <v>16.248388452951193</v>
      </c>
      <c r="X80" s="4">
        <f t="shared" si="47"/>
        <v>16.889687826176473</v>
      </c>
      <c r="Y80" s="4">
        <f t="shared" si="46"/>
        <v>17.080485558417632</v>
      </c>
      <c r="Z80" s="4">
        <f t="shared" si="45"/>
        <v>17.228330149073027</v>
      </c>
      <c r="AA80" s="4">
        <f t="shared" si="44"/>
        <v>17.434895169802004</v>
      </c>
      <c r="AB80" s="4">
        <f t="shared" si="43"/>
        <v>17.654552004630684</v>
      </c>
      <c r="AC80" s="4">
        <f t="shared" si="42"/>
        <v>17.695302055421539</v>
      </c>
      <c r="AD80" s="4">
        <f t="shared" si="41"/>
        <v>17.740300789160276</v>
      </c>
      <c r="AE80" s="4">
        <f t="shared" si="40"/>
        <v>17.793756361490285</v>
      </c>
      <c r="AF80" s="4">
        <f t="shared" si="39"/>
        <v>17.793756361490285</v>
      </c>
      <c r="AG80" s="4">
        <f t="shared" si="38"/>
        <v>17.793756361490285</v>
      </c>
      <c r="AH80" s="4">
        <f t="shared" si="37"/>
        <v>17.887968022217191</v>
      </c>
      <c r="AI80" s="4">
        <f t="shared" si="36"/>
        <v>17.887968022217191</v>
      </c>
      <c r="AJ80" s="4">
        <f t="shared" si="35"/>
        <v>17.887968022217191</v>
      </c>
      <c r="AK80" s="4">
        <f t="shared" si="34"/>
        <v>17.887968022217191</v>
      </c>
      <c r="AL80" s="16">
        <f t="shared" si="32"/>
        <v>17.887968022217191</v>
      </c>
      <c r="AM80" s="17">
        <f>AL80-C80</f>
        <v>15.887968022217191</v>
      </c>
      <c r="AN80" s="17">
        <f>'Предявени брой (4)'!C80-C80</f>
        <v>13</v>
      </c>
      <c r="AO80" s="18">
        <f t="shared" si="33"/>
        <v>2.8879680222171906</v>
      </c>
    </row>
    <row r="81" spans="1:50" ht="15.75" x14ac:dyDescent="0.2">
      <c r="A81" s="21" t="s">
        <v>17</v>
      </c>
      <c r="B81" s="3">
        <v>1</v>
      </c>
      <c r="C81" s="4">
        <f>B81*C82</f>
        <v>2.4683098591549295</v>
      </c>
      <c r="D81" s="4">
        <f>C81*$D$82</f>
        <v>4.135220413389427</v>
      </c>
      <c r="E81" s="4">
        <f>D81*$E$82</f>
        <v>5.7778318178407337</v>
      </c>
      <c r="F81" s="4">
        <f>E81*$F$82</f>
        <v>7.0368253656779594</v>
      </c>
      <c r="G81" s="4">
        <f>F81*$G$82</f>
        <v>8.1086785953460403</v>
      </c>
      <c r="H81" s="4">
        <f t="shared" si="62"/>
        <v>9.078450510046574</v>
      </c>
      <c r="I81" s="4">
        <f t="shared" si="63"/>
        <v>10.282098742549163</v>
      </c>
      <c r="J81" s="4">
        <f t="shared" si="61"/>
        <v>11.199403946144569</v>
      </c>
      <c r="K81" s="4">
        <f t="shared" si="60"/>
        <v>11.995969667675313</v>
      </c>
      <c r="L81" s="4">
        <f t="shared" si="59"/>
        <v>12.670442532813611</v>
      </c>
      <c r="M81" s="4">
        <f t="shared" si="58"/>
        <v>13.469352595136547</v>
      </c>
      <c r="N81" s="4">
        <f t="shared" si="57"/>
        <v>14.371166699098572</v>
      </c>
      <c r="O81" s="4">
        <f t="shared" si="56"/>
        <v>15.289996453121599</v>
      </c>
      <c r="P81" s="4">
        <f t="shared" si="55"/>
        <v>16.37518716255703</v>
      </c>
      <c r="Q81" s="4">
        <f t="shared" si="54"/>
        <v>16.950219824200698</v>
      </c>
      <c r="R81" s="4">
        <f t="shared" si="53"/>
        <v>17.441595401531259</v>
      </c>
      <c r="S81" s="4">
        <f t="shared" si="52"/>
        <v>18.153530633399036</v>
      </c>
      <c r="T81" s="4">
        <f t="shared" si="51"/>
        <v>18.950696791958951</v>
      </c>
      <c r="U81" s="4">
        <f t="shared" si="50"/>
        <v>19.258768265447639</v>
      </c>
      <c r="V81" s="4">
        <f t="shared" si="49"/>
        <v>19.454598334531664</v>
      </c>
      <c r="W81" s="4">
        <f t="shared" si="48"/>
        <v>20.053028706899273</v>
      </c>
      <c r="X81" s="4">
        <f t="shared" si="47"/>
        <v>20.844491489700189</v>
      </c>
      <c r="Y81" s="4">
        <f t="shared" si="46"/>
        <v>21.079965451497817</v>
      </c>
      <c r="Z81" s="4">
        <f t="shared" si="45"/>
        <v>21.262428581866534</v>
      </c>
      <c r="AA81" s="4">
        <f t="shared" si="44"/>
        <v>21.517361820477468</v>
      </c>
      <c r="AB81" s="4">
        <f t="shared" si="43"/>
        <v>21.788452385996667</v>
      </c>
      <c r="AC81" s="4">
        <f t="shared" si="42"/>
        <v>21.838744262060732</v>
      </c>
      <c r="AD81" s="4">
        <f t="shared" si="41"/>
        <v>21.894279671129141</v>
      </c>
      <c r="AE81" s="4">
        <f t="shared" si="40"/>
        <v>21.960252129233606</v>
      </c>
      <c r="AF81" s="4">
        <f t="shared" si="39"/>
        <v>21.960252129233606</v>
      </c>
      <c r="AG81" s="4">
        <f t="shared" si="38"/>
        <v>21.960252129233606</v>
      </c>
      <c r="AH81" s="4">
        <f t="shared" si="37"/>
        <v>22.076523914743394</v>
      </c>
      <c r="AI81" s="4">
        <f t="shared" si="36"/>
        <v>22.076523914743394</v>
      </c>
      <c r="AJ81" s="4">
        <f t="shared" si="35"/>
        <v>22.076523914743394</v>
      </c>
      <c r="AK81" s="4">
        <f t="shared" si="34"/>
        <v>22.076523914743394</v>
      </c>
      <c r="AL81" s="16">
        <f t="shared" si="32"/>
        <v>22.076523914743394</v>
      </c>
      <c r="AM81" s="17">
        <f>AL81-B81</f>
        <v>21.076523914743394</v>
      </c>
      <c r="AN81" s="17">
        <f>'Предявени брой (4)'!B81-B81</f>
        <v>6</v>
      </c>
      <c r="AO81" s="18">
        <f t="shared" si="33"/>
        <v>15.076523914743394</v>
      </c>
      <c r="AP81" s="14"/>
      <c r="AQ81" s="14"/>
      <c r="AR81" s="14"/>
      <c r="AS81" s="14"/>
      <c r="AT81" s="14"/>
      <c r="AU81" s="14"/>
      <c r="AV81" s="14"/>
      <c r="AW81" s="14"/>
      <c r="AX81" s="14"/>
    </row>
    <row r="82" spans="1:50" ht="25.5" customHeight="1" x14ac:dyDescent="0.2">
      <c r="A82" s="7" t="s">
        <v>41</v>
      </c>
      <c r="B82" s="25"/>
      <c r="C82" s="23">
        <f>IF(SUM(C46:C80)/SUM(B46:B80)&lt;1,1,SUM(C46:C80)/SUM(B46:B80))</f>
        <v>2.4683098591549295</v>
      </c>
      <c r="D82" s="23">
        <f>IF(SUM(D46:D79)/SUM(C46:C79)&lt;1,1,SUM(D46:D79)/SUM(C46:C79))</f>
        <v>1.6753246753246753</v>
      </c>
      <c r="E82" s="23">
        <f>IF(SUM(E46:E78)/SUM(D46:D78)&lt;1,1,SUM(E46:E78)/SUM(D46:D78))</f>
        <v>1.3972246313963572</v>
      </c>
      <c r="F82" s="23">
        <f>IF(SUM(F46:F77)/SUM(E46:E77)&lt;1,1,SUM(F46:F77)/SUM(E46:E77))</f>
        <v>1.2179006913890635</v>
      </c>
      <c r="G82" s="23">
        <f>IF(SUM(G46:G76)/SUM(F46:F76)&lt;1,1,SUM(G46:G76)/SUM(F46:F76))</f>
        <v>1.1523205670125101</v>
      </c>
      <c r="H82" s="23">
        <f>IF(SUM(H46:H75)/SUM(G46:G75)&lt;1,1,SUM(H46:H75)/SUM(G46:G75))</f>
        <v>1.1195967879719801</v>
      </c>
      <c r="I82" s="23">
        <f>IF(SUM(I46:I74)/SUM(H46:H74)&lt;1,1,SUM(I46:I74)/SUM(H46:H74))</f>
        <v>1.1325830031425059</v>
      </c>
      <c r="J82" s="23">
        <f>IF(SUM(J46:J73)/SUM(I46:I73)&lt;1,1,SUM(J46:J73)/SUM(I46:I73))</f>
        <v>1.0892138099977033</v>
      </c>
      <c r="K82" s="23">
        <f>IF(SUM(K46:K72)/SUM(J46:J72)&lt;1,1,SUM(K46:K72)/SUM(J46:J72))</f>
        <v>1.0711257246690316</v>
      </c>
      <c r="L82" s="23">
        <f>IF(SUM(L46:L71)/SUM(K46:K71)&lt;1,1,SUM(L46:L71)/SUM(K46:K71))</f>
        <v>1.0562249558662817</v>
      </c>
      <c r="M82" s="23">
        <f>IF(SUM(M46:M70)/SUM(L46:L70)&lt;1,1,SUM(M46:M70)/SUM(L46:L70))</f>
        <v>1.063053051245364</v>
      </c>
      <c r="N82" s="23">
        <f>IF(SUM(N46:N69)/SUM(M46:M69)&lt;1,1,SUM(N46:N69)/SUM(M46:M69))</f>
        <v>1.0669530400657599</v>
      </c>
      <c r="O82" s="23">
        <f>IF(SUM(O46:O68)/SUM(N46:N68)&lt;1,1,SUM(O46:O68)/SUM(N46:N68))</f>
        <v>1.0639356409442151</v>
      </c>
      <c r="P82" s="23">
        <f>IF(SUM(P46:P67)/SUM(O46:O67)&lt;1,1,SUM(P46:P67)/SUM(O46:O67))</f>
        <v>1.0709739019732656</v>
      </c>
      <c r="Q82" s="23">
        <f>IF(SUM(Q46:Q66)/SUM(P46:P66)&lt;1,1,SUM(Q46:Q66)/SUM(P46:P66))</f>
        <v>1.0351160970519175</v>
      </c>
      <c r="R82" s="23">
        <f>IF(SUM(R46:R65)/SUM(Q46:Q65)&lt;1,1,SUM(R46:R65)/SUM(Q46:Q65))</f>
        <v>1.028989333614954</v>
      </c>
      <c r="S82" s="23">
        <f>IF(SUM(S46:S64)/SUM(R46:R64)&lt;1,1,SUM(S46:S64)/SUM(R46:R64))</f>
        <v>1.0408182402743544</v>
      </c>
      <c r="T82" s="23">
        <f>IF(SUM(T46:T63)/SUM(S46:S63)&lt;1,1,SUM(T46:T63)/SUM(S46:S63))</f>
        <v>1.0439124583894044</v>
      </c>
      <c r="U82" s="23">
        <f>IF(SUM(U46:U62)/SUM(T46:T62)&lt;1,1,SUM(U46:U62)/SUM(T46:T62))</f>
        <v>1.0162564720902192</v>
      </c>
      <c r="V82" s="23">
        <f>IF(SUM(V46:V61)/SUM(U46:U61)&lt;1,1,SUM(V46:V61)/SUM(U46:U61))</f>
        <v>1.0101683589721242</v>
      </c>
      <c r="W82" s="23">
        <f>IF(SUM(W46:W60)/SUM(V46:V60)&lt;1,1,SUM(W46:W60)/SUM(V46:V60))</f>
        <v>1.0307603560904881</v>
      </c>
      <c r="X82" s="23">
        <f>IF(SUM(X46:X59)/SUM(W46:W59)&lt;1,1,SUM(X46:X59)/SUM(W46:W59))</f>
        <v>1.0394684909880278</v>
      </c>
      <c r="Y82" s="23">
        <f>IF(SUM(Y46:Y58)/SUM(X46:X58)&lt;1,1,SUM(Y46:Y58)/SUM(X46:X58))</f>
        <v>1.0112966997498587</v>
      </c>
      <c r="Z82" s="23">
        <f>IF(SUM(Z46:Z57)/SUM(Y46:Y57)&lt;1,1,SUM(Z46:Z57)/SUM(Y46:Y57))</f>
        <v>1.008655760408552</v>
      </c>
      <c r="AA82" s="23">
        <f>IF(SUM(AA46:AA56)/SUM(Z46:Z56)&lt;1,1,SUM(AA46:AA56)/SUM(Z46:Z56))</f>
        <v>1.0119898457332552</v>
      </c>
      <c r="AB82" s="23">
        <f>IF(SUM(AB46:AB55)/SUM(AA46:AA55)&lt;1,1,SUM(AB46:AB55)/SUM(AA46:AA55))</f>
        <v>1.0125986897362673</v>
      </c>
      <c r="AC82" s="23">
        <f>IF(SUM(AC46:AC54)/SUM(AB46:AB54)&lt;1,1,SUM(AC46:AC54)/SUM(AB46:AB54))</f>
        <v>1.0023081894561905</v>
      </c>
      <c r="AD82" s="23">
        <f>IF(SUM(AD46:AD53)/SUM(AC46:AC53)&lt;1,1,SUM(AD46:AD53)/SUM(AC46:AC53))</f>
        <v>1.0025429762994609</v>
      </c>
      <c r="AE82" s="23">
        <f>IF(SUM(AE46:AE52)/SUM(AD46:AD52)&lt;1,1,SUM(AE46:AE52)/SUM(AD46:AD52))</f>
        <v>1.0030132280712327</v>
      </c>
      <c r="AF82" s="23">
        <f>IF(SUM(AF46:AF51)/SUM(AE46:AE51)&lt;1,1,SUM(AF46:AF51)/SUM(AE46:AE51))</f>
        <v>1</v>
      </c>
      <c r="AG82" s="23">
        <f>IF(SUM(AG46:AG50)/SUM(AF46:AF50)&lt;1,1,SUM(AG46:AG50)/SUM(AF46:AF50))</f>
        <v>1</v>
      </c>
      <c r="AH82" s="23">
        <f>IF(SUM(AH46:AH49)/SUM(AG46:AG49)&lt;1,1,SUM(AH46:AH49)/SUM(AG46:AG49))</f>
        <v>1.0052946471117701</v>
      </c>
      <c r="AI82" s="23">
        <f>IF(SUM(AI46:AI48)/SUM(AH46:AH48)&lt;1,1,SUM(AI46:AI48)/SUM(AH46:AH48))</f>
        <v>1</v>
      </c>
      <c r="AJ82" s="23">
        <f>IF(SUM(AJ46:AJ47)/SUM(AI46:AI47)&lt;1,1,SUM(AJ46:AJ47)/SUM(AI46:AI47))</f>
        <v>1</v>
      </c>
      <c r="AK82" s="23">
        <f>IF(SUM(AK46:AK46)/SUM(AJ46:AJ46)&lt;1,1,SUM(AK46:AK46)/SUM(AJ46:AJ46))</f>
        <v>1</v>
      </c>
      <c r="AL82" s="17">
        <f>SUM(AL46:AL81)</f>
        <v>1589.5097218615253</v>
      </c>
      <c r="AM82" s="17">
        <f>SUM(AM46:AM81)</f>
        <v>336.97972186152532</v>
      </c>
      <c r="AN82" s="17">
        <f>SUM(AN46:AN81)</f>
        <v>469</v>
      </c>
      <c r="AO82" s="17">
        <f>SUM(AO46:AO81)</f>
        <v>40.903556319295568</v>
      </c>
    </row>
    <row r="83" spans="1:50" x14ac:dyDescent="0.2">
      <c r="A83" s="27"/>
      <c r="B83" s="28"/>
      <c r="C83" s="29"/>
      <c r="D83" s="30"/>
      <c r="E83" s="30"/>
      <c r="F83" s="30"/>
      <c r="G83" s="30"/>
      <c r="H83" s="30"/>
      <c r="I83" s="31"/>
    </row>
    <row r="84" spans="1:50" ht="15.75" x14ac:dyDescent="0.2">
      <c r="AO84" s="9">
        <f>AO42+AO82</f>
        <v>403.70699759824453</v>
      </c>
    </row>
  </sheetData>
  <mergeCells count="14">
    <mergeCell ref="AO4:AO5"/>
    <mergeCell ref="A44:A45"/>
    <mergeCell ref="B44:AK44"/>
    <mergeCell ref="AL44:AL45"/>
    <mergeCell ref="AM44:AM45"/>
    <mergeCell ref="AN44:AN45"/>
    <mergeCell ref="AO44:AO45"/>
    <mergeCell ref="AM4:AM5"/>
    <mergeCell ref="AN4:AN5"/>
    <mergeCell ref="A1:AD1"/>
    <mergeCell ref="A2:AK2"/>
    <mergeCell ref="A4:A5"/>
    <mergeCell ref="B4:AK4"/>
    <mergeCell ref="AL4:AL5"/>
  </mergeCells>
  <conditionalFormatting sqref="AN46:AN81">
    <cfRule type="cellIs" dxfId="41" priority="2" operator="lessThan">
      <formula>0</formula>
    </cfRule>
  </conditionalFormatting>
  <conditionalFormatting sqref="AN6:AN41">
    <cfRule type="cellIs" dxfId="40" priority="1" operator="lessThan">
      <formula>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zoomScaleNormal="100" zoomScaleSheetLayoutView="5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10.7109375" style="33" customWidth="1"/>
    <col min="5" max="36" width="10.7109375" style="10" customWidth="1"/>
    <col min="37" max="37" width="11.42578125" style="10" bestFit="1" customWidth="1"/>
    <col min="38" max="38" width="15.7109375" style="10" bestFit="1" customWidth="1"/>
    <col min="39" max="39" width="15.42578125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39" ht="17.25" customHeight="1" x14ac:dyDescent="0.2">
      <c r="A1" s="57" t="str">
        <f>'Описание на групите'!B3</f>
        <v>Общо за пазара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"/>
      <c r="AF1" s="5"/>
      <c r="AG1" s="5"/>
      <c r="AH1" s="5"/>
      <c r="AI1" s="5"/>
      <c r="AJ1" s="5"/>
      <c r="AK1" s="5"/>
    </row>
    <row r="2" spans="1:39" ht="16.5" customHeight="1" x14ac:dyDescent="0.2">
      <c r="A2" s="58" t="str">
        <f>"Справка № 2.1: Стойност на предявените претенции (в лева) към края на "&amp;'Описание на групите'!B2&amp;" тримесечие на "&amp;'Описание на групите'!B1&amp; " година"</f>
        <v>Справка № 2.1: Стойност на предявените претенции (в лева) към края на трето тримесечие на 2021 година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"/>
      <c r="AF2" s="5"/>
      <c r="AG2" s="5"/>
      <c r="AH2" s="5"/>
      <c r="AI2" s="5"/>
      <c r="AJ2" s="5"/>
      <c r="AK2" s="5"/>
    </row>
    <row r="3" spans="1:39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39" s="15" customFormat="1" ht="42" customHeight="1" x14ac:dyDescent="0.2">
      <c r="A4" s="59" t="s">
        <v>0</v>
      </c>
      <c r="B4" s="60" t="s">
        <v>39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2" t="s">
        <v>42</v>
      </c>
      <c r="AM4" s="61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30.9.2021 г.</v>
      </c>
    </row>
    <row r="5" spans="1:39" s="15" customFormat="1" ht="25.5" customHeight="1" x14ac:dyDescent="0.2">
      <c r="A5" s="59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2">
        <v>0</v>
      </c>
      <c r="AM5" s="61">
        <v>0</v>
      </c>
    </row>
    <row r="6" spans="1:39" s="19" customFormat="1" ht="12.75" customHeight="1" x14ac:dyDescent="0.2">
      <c r="A6" s="1" t="s">
        <v>37</v>
      </c>
      <c r="B6" s="3">
        <v>12656994.929499624</v>
      </c>
      <c r="C6" s="3">
        <v>23228587.778015621</v>
      </c>
      <c r="D6" s="3">
        <v>27448529.147935122</v>
      </c>
      <c r="E6" s="3">
        <v>30188172.911150564</v>
      </c>
      <c r="F6" s="3">
        <v>31790100.074742459</v>
      </c>
      <c r="G6" s="3">
        <v>33066248.391110566</v>
      </c>
      <c r="H6" s="3">
        <v>34029678.046545461</v>
      </c>
      <c r="I6" s="3">
        <v>34570919.060133941</v>
      </c>
      <c r="J6" s="3">
        <v>35218567.320013814</v>
      </c>
      <c r="K6" s="3">
        <v>35672636.495036267</v>
      </c>
      <c r="L6" s="3">
        <v>36076435.097976953</v>
      </c>
      <c r="M6" s="3">
        <v>36349487.757632524</v>
      </c>
      <c r="N6" s="3">
        <v>37106882.750706792</v>
      </c>
      <c r="O6" s="3">
        <v>37358410.529994659</v>
      </c>
      <c r="P6" s="3">
        <v>37562732.368436001</v>
      </c>
      <c r="Q6" s="3">
        <v>37645989.365381107</v>
      </c>
      <c r="R6" s="3">
        <v>38156792.025266968</v>
      </c>
      <c r="S6" s="3">
        <v>38348484.935130462</v>
      </c>
      <c r="T6" s="3">
        <v>38349138.357945457</v>
      </c>
      <c r="U6" s="3">
        <v>38471376.914914735</v>
      </c>
      <c r="V6" s="3">
        <v>38688920.356666006</v>
      </c>
      <c r="W6" s="3">
        <v>39000325.859862499</v>
      </c>
      <c r="X6" s="3">
        <v>38863164.551584803</v>
      </c>
      <c r="Y6" s="3">
        <v>39123105.808431201</v>
      </c>
      <c r="Z6" s="3">
        <v>38794211.839695871</v>
      </c>
      <c r="AA6" s="3">
        <v>38955023.624157563</v>
      </c>
      <c r="AB6" s="3">
        <v>38934597.626123361</v>
      </c>
      <c r="AC6" s="3">
        <v>39003562.806123368</v>
      </c>
      <c r="AD6" s="3">
        <v>38992241.147246912</v>
      </c>
      <c r="AE6" s="3">
        <v>39094985.610351533</v>
      </c>
      <c r="AF6" s="3">
        <v>39093122.660351537</v>
      </c>
      <c r="AG6" s="3">
        <v>39061370.150351539</v>
      </c>
      <c r="AH6" s="3">
        <v>39097572.670351535</v>
      </c>
      <c r="AI6" s="3">
        <v>38551102.190351538</v>
      </c>
      <c r="AJ6" s="3">
        <v>39171741.460351542</v>
      </c>
      <c r="AK6" s="3">
        <v>39216117.580351539</v>
      </c>
      <c r="AL6" s="34">
        <f>AK6</f>
        <v>39216117.580351539</v>
      </c>
      <c r="AM6" s="17">
        <f>AL6-AK6</f>
        <v>0</v>
      </c>
    </row>
    <row r="7" spans="1:39" s="19" customFormat="1" x14ac:dyDescent="0.2">
      <c r="A7" s="1" t="s">
        <v>36</v>
      </c>
      <c r="B7" s="3">
        <v>11076370.578198599</v>
      </c>
      <c r="C7" s="3">
        <v>20680490.826961581</v>
      </c>
      <c r="D7" s="3">
        <v>25267843.691668116</v>
      </c>
      <c r="E7" s="3">
        <v>27544186.462969214</v>
      </c>
      <c r="F7" s="3">
        <v>29531384.246361915</v>
      </c>
      <c r="G7" s="3">
        <v>30263266.18592209</v>
      </c>
      <c r="H7" s="3">
        <v>31026793.168805692</v>
      </c>
      <c r="I7" s="3">
        <v>32280444.392357297</v>
      </c>
      <c r="J7" s="3">
        <v>32630585.182932001</v>
      </c>
      <c r="K7" s="3">
        <v>32900724.005636692</v>
      </c>
      <c r="L7" s="3">
        <v>33126828.612635102</v>
      </c>
      <c r="M7" s="3">
        <v>33494141.926847789</v>
      </c>
      <c r="N7" s="3">
        <v>33802419.828050494</v>
      </c>
      <c r="O7" s="3">
        <v>33869465.485401407</v>
      </c>
      <c r="P7" s="3">
        <v>33939302.453267999</v>
      </c>
      <c r="Q7" s="3">
        <v>33922168.631266303</v>
      </c>
      <c r="R7" s="3">
        <v>34119501.132390492</v>
      </c>
      <c r="S7" s="3">
        <v>34180272.627456494</v>
      </c>
      <c r="T7" s="3">
        <v>34698279.872973897</v>
      </c>
      <c r="U7" s="3">
        <v>34897030.987693891</v>
      </c>
      <c r="V7" s="3">
        <v>35494918.386861093</v>
      </c>
      <c r="W7" s="3">
        <v>35785766.31522049</v>
      </c>
      <c r="X7" s="3">
        <v>36043205.149712697</v>
      </c>
      <c r="Y7" s="3">
        <v>36095707.805677295</v>
      </c>
      <c r="Z7" s="3">
        <v>36429234.762836389</v>
      </c>
      <c r="AA7" s="3">
        <v>36476760.073664084</v>
      </c>
      <c r="AB7" s="3">
        <v>36577237.765819691</v>
      </c>
      <c r="AC7" s="3">
        <v>36636505.806833714</v>
      </c>
      <c r="AD7" s="3">
        <v>36836991.976161413</v>
      </c>
      <c r="AE7" s="3">
        <v>36769930.125989206</v>
      </c>
      <c r="AF7" s="3">
        <v>36770111.659196615</v>
      </c>
      <c r="AG7" s="3">
        <v>36814453.111352116</v>
      </c>
      <c r="AH7" s="3">
        <v>36819177.208880484</v>
      </c>
      <c r="AI7" s="3">
        <v>36839267.328880519</v>
      </c>
      <c r="AJ7" s="3">
        <v>37194315.628880516</v>
      </c>
      <c r="AK7" s="4">
        <f>AJ7*$AK$42</f>
        <v>37236451.601194531</v>
      </c>
      <c r="AL7" s="34">
        <f t="shared" ref="AL7:AL41" si="0">AK7</f>
        <v>37236451.601194531</v>
      </c>
      <c r="AM7" s="17">
        <f>AL7-AJ7</f>
        <v>42135.972314015031</v>
      </c>
    </row>
    <row r="8" spans="1:39" s="19" customFormat="1" x14ac:dyDescent="0.2">
      <c r="A8" s="1" t="s">
        <v>35</v>
      </c>
      <c r="B8" s="3">
        <v>11805949.215320919</v>
      </c>
      <c r="C8" s="3">
        <v>22292770.550437648</v>
      </c>
      <c r="D8" s="3">
        <v>26408297.835417066</v>
      </c>
      <c r="E8" s="3">
        <v>29204272.711729273</v>
      </c>
      <c r="F8" s="3">
        <v>30030641.309187971</v>
      </c>
      <c r="G8" s="3">
        <v>30421170.270155072</v>
      </c>
      <c r="H8" s="3">
        <v>31753242.483818747</v>
      </c>
      <c r="I8" s="3">
        <v>32283441.149599444</v>
      </c>
      <c r="J8" s="3">
        <v>32538192.945962939</v>
      </c>
      <c r="K8" s="3">
        <v>32878503.424772944</v>
      </c>
      <c r="L8" s="3">
        <v>36260647.736575149</v>
      </c>
      <c r="M8" s="3">
        <v>37042821.284167841</v>
      </c>
      <c r="N8" s="3">
        <v>37115527.676676735</v>
      </c>
      <c r="O8" s="3">
        <v>34284415.616791539</v>
      </c>
      <c r="P8" s="3">
        <v>34617647.607299291</v>
      </c>
      <c r="Q8" s="3">
        <v>37829503.384058297</v>
      </c>
      <c r="R8" s="3">
        <v>37833214.90673279</v>
      </c>
      <c r="S8" s="3">
        <v>36658264.845712386</v>
      </c>
      <c r="T8" s="3">
        <v>37081103.9285236</v>
      </c>
      <c r="U8" s="3">
        <v>37358198.610026389</v>
      </c>
      <c r="V8" s="3">
        <v>37509541.71714817</v>
      </c>
      <c r="W8" s="3">
        <v>37417121.558471195</v>
      </c>
      <c r="X8" s="3">
        <v>37685544.480240412</v>
      </c>
      <c r="Y8" s="3">
        <v>37740494.285240404</v>
      </c>
      <c r="Z8" s="3">
        <v>37680313.148129307</v>
      </c>
      <c r="AA8" s="3">
        <v>37740266.043907113</v>
      </c>
      <c r="AB8" s="3">
        <v>37942531.584779836</v>
      </c>
      <c r="AC8" s="3">
        <v>37772178.90266864</v>
      </c>
      <c r="AD8" s="3">
        <v>37786129.530557543</v>
      </c>
      <c r="AE8" s="3">
        <v>37821091.517247535</v>
      </c>
      <c r="AF8" s="3">
        <v>37945456.56521114</v>
      </c>
      <c r="AG8" s="3">
        <v>37800910.435211167</v>
      </c>
      <c r="AH8" s="3">
        <v>38025770.775211141</v>
      </c>
      <c r="AI8" s="3">
        <v>38134190.525211141</v>
      </c>
      <c r="AJ8" s="4">
        <f>AI8*$AJ$42</f>
        <v>38627715.837856919</v>
      </c>
      <c r="AK8" s="4">
        <f t="shared" ref="AK8:AK41" si="1">AJ8*$AK$42</f>
        <v>38671475.652698994</v>
      </c>
      <c r="AL8" s="34">
        <f t="shared" si="0"/>
        <v>38671475.652698994</v>
      </c>
      <c r="AM8" s="17">
        <f>AL8-AI8</f>
        <v>537285.12748785317</v>
      </c>
    </row>
    <row r="9" spans="1:39" s="19" customFormat="1" x14ac:dyDescent="0.2">
      <c r="A9" s="1" t="s">
        <v>34</v>
      </c>
      <c r="B9" s="3">
        <v>13060096.6833669</v>
      </c>
      <c r="C9" s="3">
        <v>23776104.955201562</v>
      </c>
      <c r="D9" s="3">
        <v>28294033.244738102</v>
      </c>
      <c r="E9" s="3">
        <v>30179894.940867305</v>
      </c>
      <c r="F9" s="3">
        <v>30954726.467451103</v>
      </c>
      <c r="G9" s="3">
        <v>32771591.331611704</v>
      </c>
      <c r="H9" s="3">
        <v>33595118.552081406</v>
      </c>
      <c r="I9" s="3">
        <v>33646351.481386103</v>
      </c>
      <c r="J9" s="3">
        <v>33957412.514244996</v>
      </c>
      <c r="K9" s="3">
        <v>34376740.01016897</v>
      </c>
      <c r="L9" s="3">
        <v>35372055.387131266</v>
      </c>
      <c r="M9" s="3">
        <v>35407237.105960511</v>
      </c>
      <c r="N9" s="3">
        <v>35615183.459335007</v>
      </c>
      <c r="O9" s="3">
        <v>35766521.061601885</v>
      </c>
      <c r="P9" s="3">
        <v>36021745.313846067</v>
      </c>
      <c r="Q9" s="3">
        <v>36178823.79954157</v>
      </c>
      <c r="R9" s="3">
        <v>36493561.48672881</v>
      </c>
      <c r="S9" s="3">
        <v>36804126.929297753</v>
      </c>
      <c r="T9" s="3">
        <v>37062034.792206541</v>
      </c>
      <c r="U9" s="3">
        <v>37194730.782303348</v>
      </c>
      <c r="V9" s="3">
        <v>37379104.700441144</v>
      </c>
      <c r="W9" s="3">
        <v>37444441.027890168</v>
      </c>
      <c r="X9" s="3">
        <v>37561868.007290468</v>
      </c>
      <c r="Y9" s="3">
        <v>37650477.703197367</v>
      </c>
      <c r="Z9" s="3">
        <v>37792911.654721454</v>
      </c>
      <c r="AA9" s="3">
        <v>37997162.572750911</v>
      </c>
      <c r="AB9" s="3">
        <v>38307613.116684221</v>
      </c>
      <c r="AC9" s="3">
        <v>38332072.336648516</v>
      </c>
      <c r="AD9" s="3">
        <v>38027303.075544916</v>
      </c>
      <c r="AE9" s="3">
        <v>38850792.125537418</v>
      </c>
      <c r="AF9" s="3">
        <v>39077535.745537415</v>
      </c>
      <c r="AG9" s="3">
        <v>39161237.252759628</v>
      </c>
      <c r="AH9" s="3">
        <v>38488025.547204025</v>
      </c>
      <c r="AI9" s="4">
        <f>AH9*$AI$42</f>
        <v>38488025.547204025</v>
      </c>
      <c r="AJ9" s="4">
        <f t="shared" ref="AJ9:AJ41" si="2">AI9*$AJ$42</f>
        <v>38986130.124217264</v>
      </c>
      <c r="AK9" s="4">
        <f t="shared" si="1"/>
        <v>39030295.972459652</v>
      </c>
      <c r="AL9" s="34">
        <f>AK9</f>
        <v>39030295.972459652</v>
      </c>
      <c r="AM9" s="17">
        <f>AL9-AH9</f>
        <v>542270.42525562644</v>
      </c>
    </row>
    <row r="10" spans="1:39" s="19" customFormat="1" x14ac:dyDescent="0.2">
      <c r="A10" s="2" t="s">
        <v>33</v>
      </c>
      <c r="B10" s="3">
        <v>14493096.06703162</v>
      </c>
      <c r="C10" s="3">
        <v>26756504.995187189</v>
      </c>
      <c r="D10" s="3">
        <v>29907616.88422621</v>
      </c>
      <c r="E10" s="3">
        <v>31222553.631014608</v>
      </c>
      <c r="F10" s="3">
        <v>33485396.895424411</v>
      </c>
      <c r="G10" s="3">
        <v>34538758.097381808</v>
      </c>
      <c r="H10" s="3">
        <v>35176945.051637106</v>
      </c>
      <c r="I10" s="3">
        <v>36756466.212802112</v>
      </c>
      <c r="J10" s="3">
        <v>39377595.901198111</v>
      </c>
      <c r="K10" s="3">
        <v>41023553.648305818</v>
      </c>
      <c r="L10" s="3">
        <v>39811507.204949014</v>
      </c>
      <c r="M10" s="3">
        <v>39166057.813082568</v>
      </c>
      <c r="N10" s="3">
        <v>40562591.982736968</v>
      </c>
      <c r="O10" s="3">
        <v>41014068.763479866</v>
      </c>
      <c r="P10" s="3">
        <v>41029707.944207758</v>
      </c>
      <c r="Q10" s="3">
        <v>41494466.739873759</v>
      </c>
      <c r="R10" s="3">
        <v>40793137.433227465</v>
      </c>
      <c r="S10" s="3">
        <v>41146630.834078714</v>
      </c>
      <c r="T10" s="3">
        <v>40971974.831481002</v>
      </c>
      <c r="U10" s="3">
        <v>41337774.5333784</v>
      </c>
      <c r="V10" s="3">
        <v>41117646.750066906</v>
      </c>
      <c r="W10" s="3">
        <v>41358783.652816907</v>
      </c>
      <c r="X10" s="3">
        <v>41434205.048375309</v>
      </c>
      <c r="Y10" s="3">
        <v>41496792.854741901</v>
      </c>
      <c r="Z10" s="3">
        <v>41618694.129583798</v>
      </c>
      <c r="AA10" s="3">
        <v>42193768.981990114</v>
      </c>
      <c r="AB10" s="3">
        <v>42000447.012119114</v>
      </c>
      <c r="AC10" s="3">
        <v>42310007.962520316</v>
      </c>
      <c r="AD10" s="3">
        <v>42610755.027119115</v>
      </c>
      <c r="AE10" s="3">
        <v>41810162.117119111</v>
      </c>
      <c r="AF10" s="3">
        <v>42540580.673119113</v>
      </c>
      <c r="AG10" s="3">
        <v>42764365.343119115</v>
      </c>
      <c r="AH10" s="4">
        <f>AG10*$AH$42</f>
        <v>42764365.343119115</v>
      </c>
      <c r="AI10" s="4">
        <f t="shared" ref="AI10:AI41" si="3">AH10*$AI$42</f>
        <v>42764365.343119115</v>
      </c>
      <c r="AJ10" s="4">
        <f t="shared" si="2"/>
        <v>43317813.482056484</v>
      </c>
      <c r="AK10" s="4">
        <f t="shared" si="1"/>
        <v>43366886.523426451</v>
      </c>
      <c r="AL10" s="34">
        <f t="shared" si="0"/>
        <v>43366886.523426451</v>
      </c>
      <c r="AM10" s="17">
        <f>AL10-AG10</f>
        <v>602521.18030733615</v>
      </c>
    </row>
    <row r="11" spans="1:39" s="19" customFormat="1" x14ac:dyDescent="0.2">
      <c r="A11" s="2" t="s">
        <v>32</v>
      </c>
      <c r="B11" s="3">
        <v>13060345.247069795</v>
      </c>
      <c r="C11" s="3">
        <v>22540164.757448256</v>
      </c>
      <c r="D11" s="3">
        <v>25504642.33894432</v>
      </c>
      <c r="E11" s="3">
        <v>28565065.251224764</v>
      </c>
      <c r="F11" s="3">
        <v>30228669.767298728</v>
      </c>
      <c r="G11" s="3">
        <v>30816143.420626093</v>
      </c>
      <c r="H11" s="3">
        <v>31431285.50773995</v>
      </c>
      <c r="I11" s="3">
        <v>31915658.33138648</v>
      </c>
      <c r="J11" s="3">
        <v>33332856.217979144</v>
      </c>
      <c r="K11" s="3">
        <v>33475356.792547248</v>
      </c>
      <c r="L11" s="3">
        <v>33906292.499698251</v>
      </c>
      <c r="M11" s="3">
        <v>33429087.222762134</v>
      </c>
      <c r="N11" s="3">
        <v>34075960.935235992</v>
      </c>
      <c r="O11" s="3">
        <v>33871886.170232885</v>
      </c>
      <c r="P11" s="3">
        <v>34494966.653652772</v>
      </c>
      <c r="Q11" s="3">
        <v>34777418.384412773</v>
      </c>
      <c r="R11" s="3">
        <v>34985524.242656335</v>
      </c>
      <c r="S11" s="3">
        <v>35115615.021306142</v>
      </c>
      <c r="T11" s="3">
        <v>35350952.862781532</v>
      </c>
      <c r="U11" s="3">
        <v>35363138.745938733</v>
      </c>
      <c r="V11" s="3">
        <v>35515346.154469036</v>
      </c>
      <c r="W11" s="3">
        <v>35564574.603021182</v>
      </c>
      <c r="X11" s="3">
        <v>35628011.822421178</v>
      </c>
      <c r="Y11" s="3">
        <v>35830531.887504868</v>
      </c>
      <c r="Z11" s="3">
        <v>36361402.927504867</v>
      </c>
      <c r="AA11" s="3">
        <v>36534189.367504865</v>
      </c>
      <c r="AB11" s="3">
        <v>37300169.353303865</v>
      </c>
      <c r="AC11" s="3">
        <v>37400978.495504864</v>
      </c>
      <c r="AD11" s="3">
        <v>37310768.122334771</v>
      </c>
      <c r="AE11" s="3">
        <v>38566544.812334768</v>
      </c>
      <c r="AF11" s="3">
        <v>38560011.862334773</v>
      </c>
      <c r="AG11" s="4">
        <f>AF11*$AG$42</f>
        <v>38594645.800257534</v>
      </c>
      <c r="AH11" s="4">
        <f t="shared" ref="AH11:AH41" si="4">AG11*$AH$42</f>
        <v>38594645.800257534</v>
      </c>
      <c r="AI11" s="4">
        <f t="shared" si="3"/>
        <v>38594645.800257534</v>
      </c>
      <c r="AJ11" s="4">
        <f t="shared" si="2"/>
        <v>39094130.235948719</v>
      </c>
      <c r="AK11" s="4">
        <f t="shared" si="1"/>
        <v>39138418.433255494</v>
      </c>
      <c r="AL11" s="34">
        <f t="shared" si="0"/>
        <v>39138418.433255494</v>
      </c>
      <c r="AM11" s="17">
        <f>AL11-AF11</f>
        <v>578406.5709207207</v>
      </c>
    </row>
    <row r="12" spans="1:39" s="19" customFormat="1" x14ac:dyDescent="0.2">
      <c r="A12" s="2" t="s">
        <v>31</v>
      </c>
      <c r="B12" s="3">
        <v>13051801.57418276</v>
      </c>
      <c r="C12" s="3">
        <v>24971549.987529919</v>
      </c>
      <c r="D12" s="3">
        <v>31167272.436886754</v>
      </c>
      <c r="E12" s="3">
        <v>33392230.915795121</v>
      </c>
      <c r="F12" s="3">
        <v>34751952.425309129</v>
      </c>
      <c r="G12" s="3">
        <v>35747621.86662633</v>
      </c>
      <c r="H12" s="3">
        <v>37145311.910233565</v>
      </c>
      <c r="I12" s="3">
        <v>38521957.547252461</v>
      </c>
      <c r="J12" s="3">
        <v>38515755.750122301</v>
      </c>
      <c r="K12" s="3">
        <v>38617373.517567717</v>
      </c>
      <c r="L12" s="3">
        <v>39520809.255034484</v>
      </c>
      <c r="M12" s="3">
        <v>39171116.777872659</v>
      </c>
      <c r="N12" s="3">
        <v>39083428.21989093</v>
      </c>
      <c r="O12" s="3">
        <v>40004295.135443196</v>
      </c>
      <c r="P12" s="3">
        <v>40411202.771005608</v>
      </c>
      <c r="Q12" s="3">
        <v>40518708.536643006</v>
      </c>
      <c r="R12" s="3">
        <v>40945893.388549708</v>
      </c>
      <c r="S12" s="3">
        <v>40719239.469361305</v>
      </c>
      <c r="T12" s="3">
        <v>41040847.082880549</v>
      </c>
      <c r="U12" s="3">
        <v>41291904.846581891</v>
      </c>
      <c r="V12" s="3">
        <v>41303445.007806078</v>
      </c>
      <c r="W12" s="3">
        <v>41393574.587047778</v>
      </c>
      <c r="X12" s="3">
        <v>41671613.241950728</v>
      </c>
      <c r="Y12" s="3">
        <v>42240429.350500427</v>
      </c>
      <c r="Z12" s="3">
        <v>42044009.910500422</v>
      </c>
      <c r="AA12" s="3">
        <v>42076182.647527024</v>
      </c>
      <c r="AB12" s="3">
        <v>41968896.480500422</v>
      </c>
      <c r="AC12" s="3">
        <v>41770317.660500415</v>
      </c>
      <c r="AD12" s="3">
        <v>43617869.320500419</v>
      </c>
      <c r="AE12" s="3">
        <v>43482483.540500417</v>
      </c>
      <c r="AF12" s="4">
        <f>AE12*$AF$42</f>
        <v>43682859.677485429</v>
      </c>
      <c r="AG12" s="4">
        <f t="shared" ref="AG12:AG41" si="5">AF12*$AG$42</f>
        <v>43722094.869003527</v>
      </c>
      <c r="AH12" s="4">
        <f t="shared" si="4"/>
        <v>43722094.869003527</v>
      </c>
      <c r="AI12" s="4">
        <f t="shared" si="3"/>
        <v>43722094.869003527</v>
      </c>
      <c r="AJ12" s="4">
        <f t="shared" si="2"/>
        <v>44287937.75808984</v>
      </c>
      <c r="AK12" s="4">
        <f t="shared" si="1"/>
        <v>44338109.81496647</v>
      </c>
      <c r="AL12" s="34">
        <f t="shared" si="0"/>
        <v>44338109.81496647</v>
      </c>
      <c r="AM12" s="17">
        <f>AL12-AE12</f>
        <v>855626.27446605265</v>
      </c>
    </row>
    <row r="13" spans="1:39" s="19" customFormat="1" x14ac:dyDescent="0.2">
      <c r="A13" s="2" t="s">
        <v>30</v>
      </c>
      <c r="B13" s="3">
        <v>12915557.491891799</v>
      </c>
      <c r="C13" s="3">
        <v>25897831.3874739</v>
      </c>
      <c r="D13" s="3">
        <v>30779145.408025082</v>
      </c>
      <c r="E13" s="3">
        <v>32505333.823410675</v>
      </c>
      <c r="F13" s="3">
        <v>34224990.949744232</v>
      </c>
      <c r="G13" s="3">
        <v>35815653.804252163</v>
      </c>
      <c r="H13" s="3">
        <v>37658828.40820656</v>
      </c>
      <c r="I13" s="3">
        <v>38527088.401302852</v>
      </c>
      <c r="J13" s="3">
        <v>39407818.67991405</v>
      </c>
      <c r="K13" s="3">
        <v>39171313.764375463</v>
      </c>
      <c r="L13" s="3">
        <v>39626359.963598192</v>
      </c>
      <c r="M13" s="3">
        <v>39735052.801647946</v>
      </c>
      <c r="N13" s="3">
        <v>41130354.672809072</v>
      </c>
      <c r="O13" s="3">
        <v>41706804.40972168</v>
      </c>
      <c r="P13" s="3">
        <v>42170627.626407079</v>
      </c>
      <c r="Q13" s="3">
        <v>43267420.387425832</v>
      </c>
      <c r="R13" s="3">
        <v>43222978.983098045</v>
      </c>
      <c r="S13" s="3">
        <v>43685455.701257043</v>
      </c>
      <c r="T13" s="3">
        <v>44273215.19520618</v>
      </c>
      <c r="U13" s="3">
        <v>44638875.70428618</v>
      </c>
      <c r="V13" s="3">
        <v>44796484.739180423</v>
      </c>
      <c r="W13" s="3">
        <v>44956023.453518398</v>
      </c>
      <c r="X13" s="3">
        <v>45335353.983306877</v>
      </c>
      <c r="Y13" s="3">
        <v>45196688.967518397</v>
      </c>
      <c r="Z13" s="3">
        <v>45046497.436938405</v>
      </c>
      <c r="AA13" s="3">
        <v>45471216.245306879</v>
      </c>
      <c r="AB13" s="3">
        <v>45350500.845306881</v>
      </c>
      <c r="AC13" s="3">
        <v>45715119.515306875</v>
      </c>
      <c r="AD13" s="3">
        <v>45735279.535306886</v>
      </c>
      <c r="AE13" s="4">
        <f>AD13*$AE$42</f>
        <v>45937035.07015229</v>
      </c>
      <c r="AF13" s="4">
        <f t="shared" ref="AF13:AF41" si="6">AE13*$AF$42</f>
        <v>46148722.280321158</v>
      </c>
      <c r="AG13" s="4">
        <f t="shared" si="5"/>
        <v>46190172.267120376</v>
      </c>
      <c r="AH13" s="4">
        <f t="shared" si="4"/>
        <v>46190172.267120376</v>
      </c>
      <c r="AI13" s="4">
        <f t="shared" si="3"/>
        <v>46190172.267120376</v>
      </c>
      <c r="AJ13" s="4">
        <f t="shared" si="2"/>
        <v>46787956.536179975</v>
      </c>
      <c r="AK13" s="4">
        <f t="shared" si="1"/>
        <v>46840960.765667856</v>
      </c>
      <c r="AL13" s="34">
        <f t="shared" si="0"/>
        <v>46840960.765667856</v>
      </c>
      <c r="AM13" s="17">
        <f>AL13-AD13</f>
        <v>1105681.2303609699</v>
      </c>
    </row>
    <row r="14" spans="1:39" s="19" customFormat="1" x14ac:dyDescent="0.2">
      <c r="A14" s="1" t="s">
        <v>29</v>
      </c>
      <c r="B14" s="3">
        <v>13870432.413933039</v>
      </c>
      <c r="C14" s="3">
        <v>26675635.826011807</v>
      </c>
      <c r="D14" s="3">
        <v>30574730.589207541</v>
      </c>
      <c r="E14" s="3">
        <v>32810695.041515645</v>
      </c>
      <c r="F14" s="3">
        <v>34772294.769685738</v>
      </c>
      <c r="G14" s="3">
        <v>37486464.278547935</v>
      </c>
      <c r="H14" s="3">
        <v>37466140.001233555</v>
      </c>
      <c r="I14" s="3">
        <v>37958374.914532147</v>
      </c>
      <c r="J14" s="3">
        <v>38261300.669725515</v>
      </c>
      <c r="K14" s="3">
        <v>39228831.48378554</v>
      </c>
      <c r="L14" s="3">
        <v>40616533.916824542</v>
      </c>
      <c r="M14" s="3">
        <v>42071132.046002477</v>
      </c>
      <c r="N14" s="3">
        <v>41929412.320571646</v>
      </c>
      <c r="O14" s="3">
        <v>42438906.237541907</v>
      </c>
      <c r="P14" s="3">
        <v>44049073.215645045</v>
      </c>
      <c r="Q14" s="3">
        <v>46830913.675344422</v>
      </c>
      <c r="R14" s="3">
        <v>47099706.075103894</v>
      </c>
      <c r="S14" s="3">
        <v>47138367.804803357</v>
      </c>
      <c r="T14" s="3">
        <v>47057428.826214455</v>
      </c>
      <c r="U14" s="3">
        <v>47533511.138703257</v>
      </c>
      <c r="V14" s="3">
        <v>47726358.930025369</v>
      </c>
      <c r="W14" s="3">
        <v>48692461.281324975</v>
      </c>
      <c r="X14" s="3">
        <v>47820764.38106925</v>
      </c>
      <c r="Y14" s="3">
        <v>47892360.671030447</v>
      </c>
      <c r="Z14" s="3">
        <v>45199230.05118829</v>
      </c>
      <c r="AA14" s="3">
        <v>45007773.117014781</v>
      </c>
      <c r="AB14" s="3">
        <v>45358227.432480872</v>
      </c>
      <c r="AC14" s="3">
        <v>45650915.817036487</v>
      </c>
      <c r="AD14" s="4">
        <f>AC14*$AD$42</f>
        <v>45933831.49806232</v>
      </c>
      <c r="AE14" s="4">
        <f t="shared" ref="AE14:AE41" si="7">AD14*$AE$42</f>
        <v>46136462.920359321</v>
      </c>
      <c r="AF14" s="4">
        <f t="shared" si="6"/>
        <v>46349069.134664521</v>
      </c>
      <c r="AG14" s="4">
        <f t="shared" si="5"/>
        <v>46390699.069554552</v>
      </c>
      <c r="AH14" s="4">
        <f t="shared" si="4"/>
        <v>46390699.069554552</v>
      </c>
      <c r="AI14" s="4">
        <f t="shared" si="3"/>
        <v>46390699.069554552</v>
      </c>
      <c r="AJ14" s="4">
        <f t="shared" si="2"/>
        <v>46991078.517677933</v>
      </c>
      <c r="AK14" s="4">
        <f t="shared" si="1"/>
        <v>47044312.856042504</v>
      </c>
      <c r="AL14" s="34">
        <f t="shared" si="0"/>
        <v>47044312.856042504</v>
      </c>
      <c r="AM14" s="17">
        <f>AL14-AC14</f>
        <v>1393397.0390060171</v>
      </c>
    </row>
    <row r="15" spans="1:39" s="19" customFormat="1" x14ac:dyDescent="0.2">
      <c r="A15" s="1" t="s">
        <v>28</v>
      </c>
      <c r="B15" s="3">
        <v>14102954.889227215</v>
      </c>
      <c r="C15" s="3">
        <v>23644313.88119033</v>
      </c>
      <c r="D15" s="3">
        <v>27716753.05557115</v>
      </c>
      <c r="E15" s="3">
        <v>31478353.607633661</v>
      </c>
      <c r="F15" s="3">
        <v>34444086.69477348</v>
      </c>
      <c r="G15" s="3">
        <v>35530419.166984968</v>
      </c>
      <c r="H15" s="3">
        <v>36442323.096104801</v>
      </c>
      <c r="I15" s="3">
        <v>37616140.083257116</v>
      </c>
      <c r="J15" s="3">
        <v>38106030.952566117</v>
      </c>
      <c r="K15" s="3">
        <v>38566383.495511524</v>
      </c>
      <c r="L15" s="3">
        <v>39881389.735300258</v>
      </c>
      <c r="M15" s="3">
        <v>40137885.374261595</v>
      </c>
      <c r="N15" s="3">
        <v>40277915.518861599</v>
      </c>
      <c r="O15" s="3">
        <v>40627467.469173901</v>
      </c>
      <c r="P15" s="3">
        <v>41303433.296175599</v>
      </c>
      <c r="Q15" s="3">
        <v>41823390.225488909</v>
      </c>
      <c r="R15" s="3">
        <v>42206255.642963111</v>
      </c>
      <c r="S15" s="3">
        <v>42495615.793966286</v>
      </c>
      <c r="T15" s="3">
        <v>42620168.170350187</v>
      </c>
      <c r="U15" s="3">
        <v>43037261.817254797</v>
      </c>
      <c r="V15" s="3">
        <v>43788269.083723806</v>
      </c>
      <c r="W15" s="3">
        <v>43882010.157254793</v>
      </c>
      <c r="X15" s="3">
        <v>43977785.042527094</v>
      </c>
      <c r="Y15" s="3">
        <v>44061643.407063812</v>
      </c>
      <c r="Z15" s="3">
        <v>44443617.392063811</v>
      </c>
      <c r="AA15" s="3">
        <v>44888462.227063805</v>
      </c>
      <c r="AB15" s="3">
        <v>44836898.515401803</v>
      </c>
      <c r="AC15" s="4">
        <f>AB15*$AC$42</f>
        <v>44941852.108181588</v>
      </c>
      <c r="AD15" s="4">
        <f t="shared" ref="AD15:AD41" si="8">AC15*$AD$42</f>
        <v>45220373.45804251</v>
      </c>
      <c r="AE15" s="4">
        <f t="shared" si="7"/>
        <v>45419857.548347302</v>
      </c>
      <c r="AF15" s="4">
        <f t="shared" si="6"/>
        <v>45629161.499200761</v>
      </c>
      <c r="AG15" s="4">
        <f t="shared" si="5"/>
        <v>45670144.825463027</v>
      </c>
      <c r="AH15" s="4">
        <f t="shared" si="4"/>
        <v>45670144.825463027</v>
      </c>
      <c r="AI15" s="4">
        <f t="shared" si="3"/>
        <v>45670144.825463027</v>
      </c>
      <c r="AJ15" s="4">
        <f t="shared" si="2"/>
        <v>46261199.000027545</v>
      </c>
      <c r="AK15" s="4">
        <f t="shared" si="1"/>
        <v>46313606.486691035</v>
      </c>
      <c r="AL15" s="34">
        <f t="shared" si="0"/>
        <v>46313606.486691035</v>
      </c>
      <c r="AM15" s="17">
        <f>AL15-AB15</f>
        <v>1476707.9712892324</v>
      </c>
    </row>
    <row r="16" spans="1:39" s="19" customFormat="1" x14ac:dyDescent="0.2">
      <c r="A16" s="1" t="s">
        <v>27</v>
      </c>
      <c r="B16" s="3">
        <v>13443649.994870499</v>
      </c>
      <c r="C16" s="3">
        <v>24232557.098983116</v>
      </c>
      <c r="D16" s="3">
        <v>29975192.629609138</v>
      </c>
      <c r="E16" s="3">
        <v>33210568.84622553</v>
      </c>
      <c r="F16" s="3">
        <v>36840998.216445833</v>
      </c>
      <c r="G16" s="3">
        <v>37785890.148798414</v>
      </c>
      <c r="H16" s="3">
        <v>38400345.904748827</v>
      </c>
      <c r="I16" s="3">
        <v>38816204.646402173</v>
      </c>
      <c r="J16" s="3">
        <v>39053419.554100528</v>
      </c>
      <c r="K16" s="3">
        <v>41058401.232940346</v>
      </c>
      <c r="L16" s="3">
        <v>42366385.516602367</v>
      </c>
      <c r="M16" s="3">
        <v>43230133.700694934</v>
      </c>
      <c r="N16" s="3">
        <v>44245225.296194777</v>
      </c>
      <c r="O16" s="3">
        <v>44789405.172122449</v>
      </c>
      <c r="P16" s="3">
        <v>45460114.232695617</v>
      </c>
      <c r="Q16" s="3">
        <v>45893498.881493017</v>
      </c>
      <c r="R16" s="3">
        <v>46601036.957744673</v>
      </c>
      <c r="S16" s="3">
        <v>47152175.7331222</v>
      </c>
      <c r="T16" s="3">
        <v>47308340.425992489</v>
      </c>
      <c r="U16" s="3">
        <v>47644069.491543889</v>
      </c>
      <c r="V16" s="3">
        <v>48294346.158909194</v>
      </c>
      <c r="W16" s="3">
        <v>49313045.700657934</v>
      </c>
      <c r="X16" s="3">
        <v>49644254.180708386</v>
      </c>
      <c r="Y16" s="3">
        <v>49612416.49416589</v>
      </c>
      <c r="Z16" s="3">
        <v>49691336.650885493</v>
      </c>
      <c r="AA16" s="3">
        <v>49821422.637434393</v>
      </c>
      <c r="AB16" s="4">
        <f>AA16*$AB$42</f>
        <v>49972634.995731533</v>
      </c>
      <c r="AC16" s="4">
        <f t="shared" ref="AC16:AC41" si="9">AB16*$AC$42</f>
        <v>50089610.249532223</v>
      </c>
      <c r="AD16" s="4">
        <f t="shared" si="8"/>
        <v>50400034.168580443</v>
      </c>
      <c r="AE16" s="4">
        <f t="shared" si="7"/>
        <v>50622367.692136556</v>
      </c>
      <c r="AF16" s="4">
        <f t="shared" si="6"/>
        <v>50855645.868939348</v>
      </c>
      <c r="AG16" s="4">
        <f t="shared" si="5"/>
        <v>50901323.5333637</v>
      </c>
      <c r="AH16" s="4">
        <f t="shared" si="4"/>
        <v>50901323.5333637</v>
      </c>
      <c r="AI16" s="4">
        <f t="shared" si="3"/>
        <v>50901323.5333637</v>
      </c>
      <c r="AJ16" s="4">
        <f t="shared" si="2"/>
        <v>51560078.610235706</v>
      </c>
      <c r="AK16" s="4">
        <f t="shared" si="1"/>
        <v>51618488.988490991</v>
      </c>
      <c r="AL16" s="34">
        <f t="shared" si="0"/>
        <v>51618488.988490991</v>
      </c>
      <c r="AM16" s="17">
        <f>AL16-AA16</f>
        <v>1797066.3510565981</v>
      </c>
    </row>
    <row r="17" spans="1:39" s="19" customFormat="1" x14ac:dyDescent="0.2">
      <c r="A17" s="1" t="s">
        <v>26</v>
      </c>
      <c r="B17" s="3">
        <v>13918570.655354857</v>
      </c>
      <c r="C17" s="3">
        <v>25783646.687836047</v>
      </c>
      <c r="D17" s="3">
        <v>31312841.852554038</v>
      </c>
      <c r="E17" s="3">
        <v>35095834.514620811</v>
      </c>
      <c r="F17" s="3">
        <v>36627947.509785727</v>
      </c>
      <c r="G17" s="3">
        <v>37344728.255617172</v>
      </c>
      <c r="H17" s="3">
        <v>38719283.958088003</v>
      </c>
      <c r="I17" s="3">
        <v>39462293.525494866</v>
      </c>
      <c r="J17" s="3">
        <v>41809469.051814213</v>
      </c>
      <c r="K17" s="3">
        <v>42633573.673174173</v>
      </c>
      <c r="L17" s="3">
        <v>43521393.942261748</v>
      </c>
      <c r="M17" s="3">
        <v>44985547.614003152</v>
      </c>
      <c r="N17" s="3">
        <v>48147524.724839091</v>
      </c>
      <c r="O17" s="3">
        <v>49017113.99017553</v>
      </c>
      <c r="P17" s="3">
        <v>49856426.11740388</v>
      </c>
      <c r="Q17" s="3">
        <v>50124305.044318892</v>
      </c>
      <c r="R17" s="3">
        <v>50437869.694657311</v>
      </c>
      <c r="S17" s="3">
        <v>50636177.265951276</v>
      </c>
      <c r="T17" s="3">
        <v>52129769.961868867</v>
      </c>
      <c r="U17" s="3">
        <v>51335378.550633512</v>
      </c>
      <c r="V17" s="3">
        <v>51599007.903323501</v>
      </c>
      <c r="W17" s="3">
        <v>51908233.801423587</v>
      </c>
      <c r="X17" s="3">
        <v>51728230.703048587</v>
      </c>
      <c r="Y17" s="3">
        <v>51842631.62998189</v>
      </c>
      <c r="Z17" s="3">
        <v>52153901.491621085</v>
      </c>
      <c r="AA17" s="4">
        <f>Z17*$AA$42</f>
        <v>52390062.175917</v>
      </c>
      <c r="AB17" s="4">
        <f t="shared" ref="AB17:AB41" si="10">AA17*$AB$42</f>
        <v>52549070.579001054</v>
      </c>
      <c r="AC17" s="4">
        <f t="shared" si="9"/>
        <v>52672076.717630602</v>
      </c>
      <c r="AD17" s="4">
        <f t="shared" si="8"/>
        <v>52998505.140563846</v>
      </c>
      <c r="AE17" s="4">
        <f t="shared" si="7"/>
        <v>53232301.497758657</v>
      </c>
      <c r="AF17" s="4">
        <f t="shared" si="6"/>
        <v>53477606.780908078</v>
      </c>
      <c r="AG17" s="4">
        <f t="shared" si="5"/>
        <v>53525639.445423849</v>
      </c>
      <c r="AH17" s="4">
        <f t="shared" si="4"/>
        <v>53525639.445423849</v>
      </c>
      <c r="AI17" s="4">
        <f t="shared" si="3"/>
        <v>53525639.445423849</v>
      </c>
      <c r="AJ17" s="4">
        <f t="shared" si="2"/>
        <v>54218357.910875574</v>
      </c>
      <c r="AK17" s="4">
        <f t="shared" si="1"/>
        <v>54279779.748842396</v>
      </c>
      <c r="AL17" s="34">
        <f t="shared" si="0"/>
        <v>54279779.748842396</v>
      </c>
      <c r="AM17" s="17">
        <f>AL17-Z17</f>
        <v>2125878.2572213113</v>
      </c>
    </row>
    <row r="18" spans="1:39" s="19" customFormat="1" x14ac:dyDescent="0.2">
      <c r="A18" s="2" t="s">
        <v>16</v>
      </c>
      <c r="B18" s="3">
        <v>15307396.284819758</v>
      </c>
      <c r="C18" s="3">
        <v>28468385.105126396</v>
      </c>
      <c r="D18" s="3">
        <v>32792345.042893551</v>
      </c>
      <c r="E18" s="3">
        <v>35394030.636863887</v>
      </c>
      <c r="F18" s="3">
        <v>37274582.306912616</v>
      </c>
      <c r="G18" s="3">
        <v>39568523.995724894</v>
      </c>
      <c r="H18" s="3">
        <v>39849265.074765824</v>
      </c>
      <c r="I18" s="3">
        <v>41479255.89068795</v>
      </c>
      <c r="J18" s="3">
        <v>42271721.763416976</v>
      </c>
      <c r="K18" s="3">
        <v>43206368.780671693</v>
      </c>
      <c r="L18" s="3">
        <v>43902520.527807608</v>
      </c>
      <c r="M18" s="3">
        <v>45358178.351344593</v>
      </c>
      <c r="N18" s="3">
        <v>46593352.097841382</v>
      </c>
      <c r="O18" s="3">
        <v>47349868.373750307</v>
      </c>
      <c r="P18" s="3">
        <v>47829726.820266396</v>
      </c>
      <c r="Q18" s="3">
        <v>48851190.311130568</v>
      </c>
      <c r="R18" s="3">
        <v>49634552.146574669</v>
      </c>
      <c r="S18" s="3">
        <v>50166829.703541026</v>
      </c>
      <c r="T18" s="3">
        <v>50517577.153149292</v>
      </c>
      <c r="U18" s="3">
        <v>51171089.072412387</v>
      </c>
      <c r="V18" s="3">
        <v>51738890.242775321</v>
      </c>
      <c r="W18" s="3">
        <v>52023449.14700906</v>
      </c>
      <c r="X18" s="3">
        <v>51407292.562636368</v>
      </c>
      <c r="Y18" s="3">
        <v>51503913.268281959</v>
      </c>
      <c r="Z18" s="4">
        <f>Y18*$Z$42</f>
        <v>51503913.268281959</v>
      </c>
      <c r="AA18" s="4">
        <f t="shared" ref="AA18:AA41" si="11">Z18*$AA$42</f>
        <v>51737130.708463483</v>
      </c>
      <c r="AB18" s="4">
        <f t="shared" si="10"/>
        <v>51894157.407658458</v>
      </c>
      <c r="AC18" s="4">
        <f t="shared" si="9"/>
        <v>52015630.53458187</v>
      </c>
      <c r="AD18" s="4">
        <f t="shared" si="8"/>
        <v>52337990.716700874</v>
      </c>
      <c r="AE18" s="4">
        <f t="shared" si="7"/>
        <v>52568873.296124704</v>
      </c>
      <c r="AF18" s="4">
        <f t="shared" si="6"/>
        <v>52811121.367050111</v>
      </c>
      <c r="AG18" s="4">
        <f t="shared" si="5"/>
        <v>52858555.405856632</v>
      </c>
      <c r="AH18" s="4">
        <f t="shared" si="4"/>
        <v>52858555.405856632</v>
      </c>
      <c r="AI18" s="4">
        <f t="shared" si="3"/>
        <v>52858555.405856632</v>
      </c>
      <c r="AJ18" s="4">
        <f t="shared" si="2"/>
        <v>53542640.598786928</v>
      </c>
      <c r="AK18" s="4">
        <f t="shared" si="1"/>
        <v>53603296.943277858</v>
      </c>
      <c r="AL18" s="34">
        <f t="shared" si="0"/>
        <v>53603296.943277858</v>
      </c>
      <c r="AM18" s="17">
        <f>AL18-Y18</f>
        <v>2099383.6749958992</v>
      </c>
    </row>
    <row r="19" spans="1:39" s="19" customFormat="1" x14ac:dyDescent="0.2">
      <c r="A19" s="2" t="s">
        <v>15</v>
      </c>
      <c r="B19" s="3">
        <v>14825795.489663461</v>
      </c>
      <c r="C19" s="3">
        <v>29728856.683129773</v>
      </c>
      <c r="D19" s="3">
        <v>31662870.52402918</v>
      </c>
      <c r="E19" s="3">
        <v>33783491.504354715</v>
      </c>
      <c r="F19" s="3">
        <v>35803596.632474802</v>
      </c>
      <c r="G19" s="3">
        <v>36797117.908370644</v>
      </c>
      <c r="H19" s="3">
        <v>37656341.183036439</v>
      </c>
      <c r="I19" s="3">
        <v>38978167.339726023</v>
      </c>
      <c r="J19" s="3">
        <v>39865251.825585939</v>
      </c>
      <c r="K19" s="3">
        <v>40273101.638089538</v>
      </c>
      <c r="L19" s="3">
        <v>41803728.009403706</v>
      </c>
      <c r="M19" s="3">
        <v>42413735.738002479</v>
      </c>
      <c r="N19" s="3">
        <v>43044243.14094425</v>
      </c>
      <c r="O19" s="3">
        <v>43635189.938685469</v>
      </c>
      <c r="P19" s="3">
        <v>44255206.614724934</v>
      </c>
      <c r="Q19" s="3">
        <v>44404013.390263237</v>
      </c>
      <c r="R19" s="3">
        <v>45329992.102981381</v>
      </c>
      <c r="S19" s="3">
        <v>44967404.690441199</v>
      </c>
      <c r="T19" s="3">
        <v>45213847.714726299</v>
      </c>
      <c r="U19" s="3">
        <v>45664921.434500776</v>
      </c>
      <c r="V19" s="3">
        <v>45705290.927316651</v>
      </c>
      <c r="W19" s="3">
        <v>46143848.946403354</v>
      </c>
      <c r="X19" s="3">
        <v>46174990.035488419</v>
      </c>
      <c r="Y19" s="4">
        <f>X19*$Y$42</f>
        <v>46297773.328431278</v>
      </c>
      <c r="Z19" s="4">
        <f t="shared" ref="Z19:Z41" si="12">Y19*$Z$42</f>
        <v>46297773.328431278</v>
      </c>
      <c r="AA19" s="4">
        <f t="shared" si="11"/>
        <v>46507416.586517662</v>
      </c>
      <c r="AB19" s="4">
        <f t="shared" si="10"/>
        <v>46648570.64772407</v>
      </c>
      <c r="AC19" s="4">
        <f t="shared" si="9"/>
        <v>46757764.977609277</v>
      </c>
      <c r="AD19" s="4">
        <f t="shared" si="8"/>
        <v>47047540.213990174</v>
      </c>
      <c r="AE19" s="4">
        <f t="shared" si="7"/>
        <v>47255084.624683157</v>
      </c>
      <c r="AF19" s="4">
        <f t="shared" si="6"/>
        <v>47472845.675548032</v>
      </c>
      <c r="AG19" s="4">
        <f t="shared" si="5"/>
        <v>47515484.967154413</v>
      </c>
      <c r="AH19" s="4">
        <f t="shared" si="4"/>
        <v>47515484.967154413</v>
      </c>
      <c r="AI19" s="4">
        <f t="shared" si="3"/>
        <v>47515484.967154413</v>
      </c>
      <c r="AJ19" s="4">
        <f t="shared" si="2"/>
        <v>48130421.176654585</v>
      </c>
      <c r="AK19" s="4">
        <f t="shared" si="1"/>
        <v>48184946.231353715</v>
      </c>
      <c r="AL19" s="34">
        <f t="shared" si="0"/>
        <v>48184946.231353715</v>
      </c>
      <c r="AM19" s="17">
        <f>AL19-X19</f>
        <v>2009956.1958652958</v>
      </c>
    </row>
    <row r="20" spans="1:39" s="19" customFormat="1" x14ac:dyDescent="0.2">
      <c r="A20" s="2" t="s">
        <v>14</v>
      </c>
      <c r="B20" s="3">
        <v>15920148.219672292</v>
      </c>
      <c r="C20" s="3">
        <v>28111626.315911371</v>
      </c>
      <c r="D20" s="3">
        <v>33519866.874616284</v>
      </c>
      <c r="E20" s="3">
        <v>37357803.448277652</v>
      </c>
      <c r="F20" s="3">
        <v>39404192.759182625</v>
      </c>
      <c r="G20" s="3">
        <v>40077346.134489074</v>
      </c>
      <c r="H20" s="3">
        <v>42119884.217012115</v>
      </c>
      <c r="I20" s="3">
        <v>43630610.034455337</v>
      </c>
      <c r="J20" s="3">
        <v>44613117.281918541</v>
      </c>
      <c r="K20" s="3">
        <v>45934177.375504844</v>
      </c>
      <c r="L20" s="3">
        <v>47762309.875072569</v>
      </c>
      <c r="M20" s="3">
        <v>48652130.569397569</v>
      </c>
      <c r="N20" s="3">
        <v>49444114.725029275</v>
      </c>
      <c r="O20" s="3">
        <v>49351094.444675677</v>
      </c>
      <c r="P20" s="3">
        <v>50166940.799142621</v>
      </c>
      <c r="Q20" s="3">
        <v>50709107.098610617</v>
      </c>
      <c r="R20" s="3">
        <v>50919528.290228121</v>
      </c>
      <c r="S20" s="3">
        <v>51113239.142191522</v>
      </c>
      <c r="T20" s="3">
        <v>51352345.057086907</v>
      </c>
      <c r="U20" s="3">
        <v>51677173.740742423</v>
      </c>
      <c r="V20" s="3">
        <v>51813662.724712618</v>
      </c>
      <c r="W20" s="3">
        <v>52141144.532923728</v>
      </c>
      <c r="X20" s="4">
        <f>W20*$X$42</f>
        <v>52149128.670504861</v>
      </c>
      <c r="Y20" s="4">
        <f t="shared" ref="Y20:Y41" si="13">X20*$Y$42</f>
        <v>52287797.714880273</v>
      </c>
      <c r="Z20" s="4">
        <f t="shared" si="12"/>
        <v>52287797.714880273</v>
      </c>
      <c r="AA20" s="4">
        <f t="shared" si="11"/>
        <v>52524564.701347366</v>
      </c>
      <c r="AB20" s="4">
        <f t="shared" si="10"/>
        <v>52683981.331314363</v>
      </c>
      <c r="AC20" s="4">
        <f t="shared" si="9"/>
        <v>52807303.26716961</v>
      </c>
      <c r="AD20" s="4">
        <f t="shared" si="8"/>
        <v>53134569.739256322</v>
      </c>
      <c r="AE20" s="4">
        <f t="shared" si="7"/>
        <v>53368966.328616798</v>
      </c>
      <c r="AF20" s="4">
        <f t="shared" si="6"/>
        <v>53614901.391131133</v>
      </c>
      <c r="AG20" s="4">
        <f t="shared" si="5"/>
        <v>53663057.371298999</v>
      </c>
      <c r="AH20" s="4">
        <f t="shared" si="4"/>
        <v>53663057.371298999</v>
      </c>
      <c r="AI20" s="4">
        <f t="shared" si="3"/>
        <v>53663057.371298999</v>
      </c>
      <c r="AJ20" s="4">
        <f t="shared" si="2"/>
        <v>54357554.272949226</v>
      </c>
      <c r="AK20" s="4">
        <f t="shared" si="1"/>
        <v>54419133.800981298</v>
      </c>
      <c r="AL20" s="34">
        <f t="shared" si="0"/>
        <v>54419133.800981298</v>
      </c>
      <c r="AM20" s="17">
        <f>AL20-W20</f>
        <v>2277989.2680575699</v>
      </c>
    </row>
    <row r="21" spans="1:39" s="19" customFormat="1" x14ac:dyDescent="0.2">
      <c r="A21" s="2" t="s">
        <v>13</v>
      </c>
      <c r="B21" s="3">
        <v>16687371.722074417</v>
      </c>
      <c r="C21" s="3">
        <v>28154247.892487958</v>
      </c>
      <c r="D21" s="3">
        <v>33920139.161593296</v>
      </c>
      <c r="E21" s="3">
        <v>35410496.537293233</v>
      </c>
      <c r="F21" s="3">
        <v>37318927.358870767</v>
      </c>
      <c r="G21" s="3">
        <v>40605976.330742382</v>
      </c>
      <c r="H21" s="3">
        <v>41800500.080466047</v>
      </c>
      <c r="I21" s="3">
        <v>43074009.635746963</v>
      </c>
      <c r="J21" s="3">
        <v>45594509.004015043</v>
      </c>
      <c r="K21" s="3">
        <v>47344570.584756754</v>
      </c>
      <c r="L21" s="3">
        <v>48559137.353537649</v>
      </c>
      <c r="M21" s="3">
        <v>49314409.171689667</v>
      </c>
      <c r="N21" s="3">
        <v>49627198.137318462</v>
      </c>
      <c r="O21" s="3">
        <v>50072168.0146005</v>
      </c>
      <c r="P21" s="3">
        <v>53705224.285025202</v>
      </c>
      <c r="Q21" s="3">
        <v>52094339.93582271</v>
      </c>
      <c r="R21" s="3">
        <v>52224153.687854312</v>
      </c>
      <c r="S21" s="3">
        <v>52705439.791352913</v>
      </c>
      <c r="T21" s="3">
        <v>51454065.566870414</v>
      </c>
      <c r="U21" s="3">
        <v>52116250.503292404</v>
      </c>
      <c r="V21" s="3">
        <v>52079176.111398302</v>
      </c>
      <c r="W21" s="4">
        <f>V21*$W$42</f>
        <v>52442634.614252076</v>
      </c>
      <c r="X21" s="4">
        <f t="shared" ref="X21:X41" si="14">W21*$X$42</f>
        <v>52450664.917645447</v>
      </c>
      <c r="Y21" s="4">
        <f t="shared" si="13"/>
        <v>52590135.772986867</v>
      </c>
      <c r="Z21" s="4">
        <f t="shared" si="12"/>
        <v>52590135.772986867</v>
      </c>
      <c r="AA21" s="4">
        <f t="shared" si="11"/>
        <v>52828271.791504279</v>
      </c>
      <c r="AB21" s="4">
        <f t="shared" si="10"/>
        <v>52988610.198949784</v>
      </c>
      <c r="AC21" s="4">
        <f t="shared" si="9"/>
        <v>53112645.205851004</v>
      </c>
      <c r="AD21" s="4">
        <f t="shared" si="8"/>
        <v>53441803.995342121</v>
      </c>
      <c r="AE21" s="4">
        <f t="shared" si="7"/>
        <v>53677555.910662979</v>
      </c>
      <c r="AF21" s="4">
        <f t="shared" si="6"/>
        <v>53924913.016798779</v>
      </c>
      <c r="AG21" s="4">
        <f t="shared" si="5"/>
        <v>53973347.444064565</v>
      </c>
      <c r="AH21" s="4">
        <f t="shared" si="4"/>
        <v>53973347.444064565</v>
      </c>
      <c r="AI21" s="4">
        <f t="shared" si="3"/>
        <v>53973347.444064565</v>
      </c>
      <c r="AJ21" s="4">
        <f t="shared" si="2"/>
        <v>54671860.059777774</v>
      </c>
      <c r="AK21" s="4">
        <f t="shared" si="1"/>
        <v>54733795.652431771</v>
      </c>
      <c r="AL21" s="34">
        <f t="shared" si="0"/>
        <v>54733795.652431771</v>
      </c>
      <c r="AM21" s="17">
        <f>AL21-V21</f>
        <v>2654619.5410334691</v>
      </c>
    </row>
    <row r="22" spans="1:39" s="19" customFormat="1" x14ac:dyDescent="0.2">
      <c r="A22" s="1" t="s">
        <v>12</v>
      </c>
      <c r="B22" s="3">
        <v>16570610.725747265</v>
      </c>
      <c r="C22" s="3">
        <v>29435899.527281225</v>
      </c>
      <c r="D22" s="3">
        <v>32945335.366495211</v>
      </c>
      <c r="E22" s="3">
        <v>36034962.505629301</v>
      </c>
      <c r="F22" s="3">
        <v>41587069.381380446</v>
      </c>
      <c r="G22" s="3">
        <v>43869042.24218756</v>
      </c>
      <c r="H22" s="3">
        <v>46639836.874811195</v>
      </c>
      <c r="I22" s="3">
        <v>50081060.488447703</v>
      </c>
      <c r="J22" s="3">
        <v>52775167.988802657</v>
      </c>
      <c r="K22" s="3">
        <v>53359149.536556378</v>
      </c>
      <c r="L22" s="3">
        <v>55721048.542055875</v>
      </c>
      <c r="M22" s="3">
        <v>54842293.988226384</v>
      </c>
      <c r="N22" s="3">
        <v>54888662.630589426</v>
      </c>
      <c r="O22" s="3">
        <v>57139072.956422128</v>
      </c>
      <c r="P22" s="3">
        <v>55737056.117647223</v>
      </c>
      <c r="Q22" s="3">
        <v>56137456.751981117</v>
      </c>
      <c r="R22" s="3">
        <v>56607823.673452221</v>
      </c>
      <c r="S22" s="3">
        <v>56647995.693362825</v>
      </c>
      <c r="T22" s="3">
        <v>57722034.769932531</v>
      </c>
      <c r="U22" s="3">
        <v>57725453.559001721</v>
      </c>
      <c r="V22" s="4">
        <f>U22*$V$42</f>
        <v>58039952.649818771</v>
      </c>
      <c r="W22" s="4">
        <f t="shared" ref="W22:W41" si="15">V22*$W$42</f>
        <v>58445011.175527483</v>
      </c>
      <c r="X22" s="4">
        <f t="shared" si="14"/>
        <v>58453960.59568955</v>
      </c>
      <c r="Y22" s="4">
        <f t="shared" si="13"/>
        <v>58609394.733563207</v>
      </c>
      <c r="Z22" s="4">
        <f t="shared" si="12"/>
        <v>58609394.733563207</v>
      </c>
      <c r="AA22" s="4">
        <f t="shared" si="11"/>
        <v>58874786.858995505</v>
      </c>
      <c r="AB22" s="4">
        <f t="shared" si="10"/>
        <v>59053476.966461465</v>
      </c>
      <c r="AC22" s="4">
        <f t="shared" si="9"/>
        <v>59191708.529727139</v>
      </c>
      <c r="AD22" s="4">
        <f t="shared" si="8"/>
        <v>59558541.532527946</v>
      </c>
      <c r="AE22" s="4">
        <f t="shared" si="7"/>
        <v>59821276.679740302</v>
      </c>
      <c r="AF22" s="4">
        <f t="shared" si="6"/>
        <v>60096945.302012838</v>
      </c>
      <c r="AG22" s="4">
        <f t="shared" si="5"/>
        <v>60150923.34227819</v>
      </c>
      <c r="AH22" s="4">
        <f t="shared" si="4"/>
        <v>60150923.34227819</v>
      </c>
      <c r="AI22" s="4">
        <f t="shared" si="3"/>
        <v>60150923.34227819</v>
      </c>
      <c r="AJ22" s="4">
        <f t="shared" si="2"/>
        <v>60929384.949554324</v>
      </c>
      <c r="AK22" s="4">
        <f t="shared" si="1"/>
        <v>60998409.445204698</v>
      </c>
      <c r="AL22" s="34">
        <f t="shared" si="0"/>
        <v>60998409.445204698</v>
      </c>
      <c r="AM22" s="17">
        <f>AL22-U22</f>
        <v>3272955.8862029761</v>
      </c>
    </row>
    <row r="23" spans="1:39" s="19" customFormat="1" x14ac:dyDescent="0.2">
      <c r="A23" s="1" t="s">
        <v>11</v>
      </c>
      <c r="B23" s="3">
        <v>15776237.596099814</v>
      </c>
      <c r="C23" s="3">
        <v>25169056.449593011</v>
      </c>
      <c r="D23" s="3">
        <v>29117809.409557953</v>
      </c>
      <c r="E23" s="3">
        <v>32132217.871742718</v>
      </c>
      <c r="F23" s="3">
        <v>34763161.603124216</v>
      </c>
      <c r="G23" s="3">
        <v>37539538.88271118</v>
      </c>
      <c r="H23" s="3">
        <v>41157701.984867372</v>
      </c>
      <c r="I23" s="3">
        <v>42967307.02759251</v>
      </c>
      <c r="J23" s="3">
        <v>44194276.570726551</v>
      </c>
      <c r="K23" s="3">
        <v>45010155.801743746</v>
      </c>
      <c r="L23" s="3">
        <v>46121571.303135648</v>
      </c>
      <c r="M23" s="3">
        <v>46506517.368849769</v>
      </c>
      <c r="N23" s="3">
        <v>48465129.694460966</v>
      </c>
      <c r="O23" s="3">
        <v>47751196.306468375</v>
      </c>
      <c r="P23" s="3">
        <v>47992381.563774772</v>
      </c>
      <c r="Q23" s="3">
        <v>48403426.29460188</v>
      </c>
      <c r="R23" s="3">
        <v>48548308.663144074</v>
      </c>
      <c r="S23" s="3">
        <v>48838161.209932975</v>
      </c>
      <c r="T23" s="3">
        <v>49402716.938377775</v>
      </c>
      <c r="U23" s="4">
        <f>T23*$U$42</f>
        <v>49681434.086849958</v>
      </c>
      <c r="V23" s="4">
        <f t="shared" ref="V23:V41" si="16">U23*$V$42</f>
        <v>49952107.851843961</v>
      </c>
      <c r="W23" s="4">
        <f t="shared" si="15"/>
        <v>50300721.629746027</v>
      </c>
      <c r="X23" s="4">
        <f t="shared" si="14"/>
        <v>50308423.951693878</v>
      </c>
      <c r="Y23" s="4">
        <f t="shared" si="13"/>
        <v>50442198.402988978</v>
      </c>
      <c r="Z23" s="4">
        <f t="shared" si="12"/>
        <v>50442198.402988978</v>
      </c>
      <c r="AA23" s="4">
        <f t="shared" si="11"/>
        <v>50670608.239099786</v>
      </c>
      <c r="AB23" s="4">
        <f t="shared" si="10"/>
        <v>50824397.949681588</v>
      </c>
      <c r="AC23" s="4">
        <f t="shared" si="9"/>
        <v>50943366.99844075</v>
      </c>
      <c r="AD23" s="4">
        <f t="shared" si="8"/>
        <v>51259081.965165123</v>
      </c>
      <c r="AE23" s="4">
        <f t="shared" si="7"/>
        <v>51485205.071936175</v>
      </c>
      <c r="AF23" s="4">
        <f t="shared" si="6"/>
        <v>51722459.37905474</v>
      </c>
      <c r="AG23" s="4">
        <f t="shared" si="5"/>
        <v>51768915.600430973</v>
      </c>
      <c r="AH23" s="4">
        <f t="shared" si="4"/>
        <v>51768915.600430973</v>
      </c>
      <c r="AI23" s="4">
        <f t="shared" si="3"/>
        <v>51768915.600430973</v>
      </c>
      <c r="AJ23" s="4">
        <f t="shared" si="2"/>
        <v>52438898.885906629</v>
      </c>
      <c r="AK23" s="4">
        <f t="shared" si="1"/>
        <v>52498304.844969854</v>
      </c>
      <c r="AL23" s="34">
        <f t="shared" si="0"/>
        <v>52498304.844969854</v>
      </c>
      <c r="AM23" s="17">
        <f>AL23-T23</f>
        <v>3095587.9065920785</v>
      </c>
    </row>
    <row r="24" spans="1:39" s="19" customFormat="1" x14ac:dyDescent="0.2">
      <c r="A24" s="1" t="s">
        <v>10</v>
      </c>
      <c r="B24" s="3">
        <v>15439756.281616462</v>
      </c>
      <c r="C24" s="3">
        <v>23347687.150530864</v>
      </c>
      <c r="D24" s="3">
        <v>29500202.164524905</v>
      </c>
      <c r="E24" s="3">
        <v>32522273.289300092</v>
      </c>
      <c r="F24" s="3">
        <v>35879465.478526279</v>
      </c>
      <c r="G24" s="3">
        <v>40911503.155454978</v>
      </c>
      <c r="H24" s="3">
        <v>43380616.390788488</v>
      </c>
      <c r="I24" s="3">
        <v>44984760.923158489</v>
      </c>
      <c r="J24" s="3">
        <v>46521188.658148281</v>
      </c>
      <c r="K24" s="3">
        <v>47679462.435194016</v>
      </c>
      <c r="L24" s="3">
        <v>47977474.355978213</v>
      </c>
      <c r="M24" s="3">
        <v>49311031.805359013</v>
      </c>
      <c r="N24" s="3">
        <v>49675419.563128419</v>
      </c>
      <c r="O24" s="3">
        <v>49981400.491367817</v>
      </c>
      <c r="P24" s="3">
        <v>50584608.241461813</v>
      </c>
      <c r="Q24" s="3">
        <v>51313261.488600016</v>
      </c>
      <c r="R24" s="3">
        <v>51735118.601303823</v>
      </c>
      <c r="S24" s="3">
        <v>52177039.561092809</v>
      </c>
      <c r="T24" s="4">
        <f>S24*$T$42</f>
        <v>52509392.608884625</v>
      </c>
      <c r="U24" s="4">
        <f t="shared" ref="U24:U41" si="17">T24*$U$42</f>
        <v>52805636.805215158</v>
      </c>
      <c r="V24" s="4">
        <f t="shared" si="16"/>
        <v>53093331.812206849</v>
      </c>
      <c r="W24" s="4">
        <f t="shared" si="15"/>
        <v>53463868.067440733</v>
      </c>
      <c r="X24" s="4">
        <f t="shared" si="14"/>
        <v>53472054.747692838</v>
      </c>
      <c r="Y24" s="4">
        <f t="shared" si="13"/>
        <v>53614241.566949248</v>
      </c>
      <c r="Z24" s="4">
        <f t="shared" si="12"/>
        <v>53614241.566949248</v>
      </c>
      <c r="AA24" s="4">
        <f t="shared" si="11"/>
        <v>53857014.890024446</v>
      </c>
      <c r="AB24" s="4">
        <f t="shared" si="10"/>
        <v>54020475.622401156</v>
      </c>
      <c r="AC24" s="4">
        <f t="shared" si="9"/>
        <v>54146926.00563398</v>
      </c>
      <c r="AD24" s="4">
        <f t="shared" si="8"/>
        <v>54482494.617394939</v>
      </c>
      <c r="AE24" s="4">
        <f t="shared" si="7"/>
        <v>54722837.4108124</v>
      </c>
      <c r="AF24" s="4">
        <f t="shared" si="6"/>
        <v>54975011.386915319</v>
      </c>
      <c r="AG24" s="4">
        <f t="shared" si="5"/>
        <v>55024388.99443461</v>
      </c>
      <c r="AH24" s="4">
        <f t="shared" si="4"/>
        <v>55024388.99443461</v>
      </c>
      <c r="AI24" s="4">
        <f t="shared" si="3"/>
        <v>55024388.99443461</v>
      </c>
      <c r="AJ24" s="4">
        <f t="shared" si="2"/>
        <v>55736503.986456484</v>
      </c>
      <c r="AK24" s="4">
        <f t="shared" si="1"/>
        <v>55799645.672199175</v>
      </c>
      <c r="AL24" s="34">
        <f t="shared" si="0"/>
        <v>55799645.672199175</v>
      </c>
      <c r="AM24" s="17">
        <f>AL24-S24</f>
        <v>3622606.1111063659</v>
      </c>
    </row>
    <row r="25" spans="1:39" s="19" customFormat="1" x14ac:dyDescent="0.2">
      <c r="A25" s="1" t="s">
        <v>9</v>
      </c>
      <c r="B25" s="3">
        <v>15128175.972180234</v>
      </c>
      <c r="C25" s="3">
        <v>25230529.411728341</v>
      </c>
      <c r="D25" s="3">
        <v>30818386.299070533</v>
      </c>
      <c r="E25" s="3">
        <v>34689341.627125174</v>
      </c>
      <c r="F25" s="3">
        <v>39955631.812652573</v>
      </c>
      <c r="G25" s="3">
        <v>44120640.751703493</v>
      </c>
      <c r="H25" s="3">
        <v>46371840.6254628</v>
      </c>
      <c r="I25" s="3">
        <v>48113486.171650901</v>
      </c>
      <c r="J25" s="3">
        <v>49465851.72242479</v>
      </c>
      <c r="K25" s="3">
        <v>49934730.292846538</v>
      </c>
      <c r="L25" s="3">
        <v>52118049.448180646</v>
      </c>
      <c r="M25" s="3">
        <v>51983439.262129426</v>
      </c>
      <c r="N25" s="3">
        <v>52636100.218235642</v>
      </c>
      <c r="O25" s="3">
        <v>53995945.150858335</v>
      </c>
      <c r="P25" s="3">
        <v>54374526.920797735</v>
      </c>
      <c r="Q25" s="3">
        <v>54646841.355634026</v>
      </c>
      <c r="R25" s="3">
        <v>54944784.246766537</v>
      </c>
      <c r="S25" s="4">
        <f>R25*$S$42</f>
        <v>55126331.061516419</v>
      </c>
      <c r="T25" s="4">
        <f t="shared" ref="T25:T41" si="18">S25*$T$42</f>
        <v>55477470.265579991</v>
      </c>
      <c r="U25" s="4">
        <f t="shared" si="17"/>
        <v>55790459.576191388</v>
      </c>
      <c r="V25" s="4">
        <f t="shared" si="16"/>
        <v>56094416.457102574</v>
      </c>
      <c r="W25" s="4">
        <f t="shared" si="15"/>
        <v>56485897.16294831</v>
      </c>
      <c r="X25" s="4">
        <f t="shared" si="14"/>
        <v>56494546.592844464</v>
      </c>
      <c r="Y25" s="4">
        <f t="shared" si="13"/>
        <v>56644770.479382433</v>
      </c>
      <c r="Z25" s="4">
        <f t="shared" si="12"/>
        <v>56644770.479382433</v>
      </c>
      <c r="AA25" s="4">
        <f t="shared" si="11"/>
        <v>56901266.491676837</v>
      </c>
      <c r="AB25" s="4">
        <f t="shared" si="10"/>
        <v>57073966.792888939</v>
      </c>
      <c r="AC25" s="4">
        <f t="shared" si="9"/>
        <v>57207564.746080332</v>
      </c>
      <c r="AD25" s="4">
        <f t="shared" si="8"/>
        <v>57562101.272901259</v>
      </c>
      <c r="AE25" s="4">
        <f t="shared" si="7"/>
        <v>57816029.370578542</v>
      </c>
      <c r="AF25" s="4">
        <f t="shared" si="6"/>
        <v>58082457.404991485</v>
      </c>
      <c r="AG25" s="4">
        <f t="shared" si="5"/>
        <v>58134626.066955276</v>
      </c>
      <c r="AH25" s="4">
        <f t="shared" si="4"/>
        <v>58134626.066955276</v>
      </c>
      <c r="AI25" s="4">
        <f t="shared" si="3"/>
        <v>58134626.066955276</v>
      </c>
      <c r="AJ25" s="4">
        <f t="shared" si="2"/>
        <v>58886993.14516221</v>
      </c>
      <c r="AK25" s="4">
        <f t="shared" si="1"/>
        <v>58953703.895739734</v>
      </c>
      <c r="AL25" s="34">
        <f t="shared" si="0"/>
        <v>58953703.895739734</v>
      </c>
      <c r="AM25" s="17">
        <f>AL25-R25</f>
        <v>4008919.6489731967</v>
      </c>
    </row>
    <row r="26" spans="1:39" s="19" customFormat="1" x14ac:dyDescent="0.2">
      <c r="A26" s="2" t="s">
        <v>8</v>
      </c>
      <c r="B26" s="3">
        <v>15322480.192981748</v>
      </c>
      <c r="C26" s="3">
        <v>26354902.330588911</v>
      </c>
      <c r="D26" s="3">
        <v>30607019.41023479</v>
      </c>
      <c r="E26" s="3">
        <v>38321548.004944682</v>
      </c>
      <c r="F26" s="3">
        <v>42599144.684468679</v>
      </c>
      <c r="G26" s="3">
        <v>45509871.327012658</v>
      </c>
      <c r="H26" s="3">
        <v>48094837.814675316</v>
      </c>
      <c r="I26" s="3">
        <v>49940717.827688441</v>
      </c>
      <c r="J26" s="3">
        <v>50907238.154813766</v>
      </c>
      <c r="K26" s="3">
        <v>52383548.687141269</v>
      </c>
      <c r="L26" s="3">
        <v>52884473.264146954</v>
      </c>
      <c r="M26" s="3">
        <v>53818569.923185855</v>
      </c>
      <c r="N26" s="3">
        <v>54255994.433218569</v>
      </c>
      <c r="O26" s="3">
        <v>54854210.775195763</v>
      </c>
      <c r="P26" s="3">
        <v>55412725.677125961</v>
      </c>
      <c r="Q26" s="3">
        <v>55764723.072093956</v>
      </c>
      <c r="R26" s="4">
        <f>Q26*$R$42</f>
        <v>56136138.543704234</v>
      </c>
      <c r="S26" s="4">
        <f t="shared" ref="S26:S41" si="19">R26*$S$42</f>
        <v>56321621.79356461</v>
      </c>
      <c r="T26" s="4">
        <f t="shared" si="18"/>
        <v>56680374.66297093</v>
      </c>
      <c r="U26" s="4">
        <f t="shared" si="17"/>
        <v>57000150.444130972</v>
      </c>
      <c r="V26" s="4">
        <f t="shared" si="16"/>
        <v>57310697.947630301</v>
      </c>
      <c r="W26" s="4">
        <f t="shared" si="15"/>
        <v>57710667.033719428</v>
      </c>
      <c r="X26" s="4">
        <f t="shared" si="14"/>
        <v>57719504.007085159</v>
      </c>
      <c r="Y26" s="4">
        <f t="shared" si="13"/>
        <v>57872985.161354423</v>
      </c>
      <c r="Z26" s="4">
        <f t="shared" si="12"/>
        <v>57872985.161354423</v>
      </c>
      <c r="AA26" s="4">
        <f t="shared" si="11"/>
        <v>58135042.713849299</v>
      </c>
      <c r="AB26" s="4">
        <f t="shared" si="10"/>
        <v>58311487.633386001</v>
      </c>
      <c r="AC26" s="4">
        <f t="shared" si="9"/>
        <v>58447982.358268797</v>
      </c>
      <c r="AD26" s="4">
        <f t="shared" si="8"/>
        <v>58810206.213749573</v>
      </c>
      <c r="AE26" s="4">
        <f t="shared" si="7"/>
        <v>59069640.172163747</v>
      </c>
      <c r="AF26" s="4">
        <f t="shared" si="6"/>
        <v>59341845.100379691</v>
      </c>
      <c r="AG26" s="4">
        <f t="shared" si="5"/>
        <v>59395144.922661029</v>
      </c>
      <c r="AH26" s="4">
        <f t="shared" si="4"/>
        <v>59395144.922661029</v>
      </c>
      <c r="AI26" s="4">
        <f t="shared" si="3"/>
        <v>59395144.922661029</v>
      </c>
      <c r="AJ26" s="4">
        <f t="shared" si="2"/>
        <v>60163825.391916521</v>
      </c>
      <c r="AK26" s="4">
        <f t="shared" si="1"/>
        <v>60231982.615356617</v>
      </c>
      <c r="AL26" s="34">
        <f>AK26</f>
        <v>60231982.615356617</v>
      </c>
      <c r="AM26" s="17">
        <f>AL26-Q26</f>
        <v>4467259.5432626605</v>
      </c>
    </row>
    <row r="27" spans="1:39" s="19" customFormat="1" x14ac:dyDescent="0.2">
      <c r="A27" s="2" t="s">
        <v>7</v>
      </c>
      <c r="B27" s="3">
        <v>15626906.384124083</v>
      </c>
      <c r="C27" s="3">
        <v>23898325.078124784</v>
      </c>
      <c r="D27" s="3">
        <v>31968237.940635201</v>
      </c>
      <c r="E27" s="3">
        <v>36476494.040546343</v>
      </c>
      <c r="F27" s="3">
        <v>39803487.358328857</v>
      </c>
      <c r="G27" s="3">
        <v>43014548.275042951</v>
      </c>
      <c r="H27" s="3">
        <v>44845026.917918548</v>
      </c>
      <c r="I27" s="3">
        <v>45668968.388995476</v>
      </c>
      <c r="J27" s="3">
        <v>47759708.701685086</v>
      </c>
      <c r="K27" s="3">
        <v>47866384.719249085</v>
      </c>
      <c r="L27" s="3">
        <v>48523656.5593649</v>
      </c>
      <c r="M27" s="3">
        <v>49065470.125890888</v>
      </c>
      <c r="N27" s="3">
        <v>49487840.882162496</v>
      </c>
      <c r="O27" s="3">
        <v>50136108.925041586</v>
      </c>
      <c r="P27" s="3">
        <v>50542934.193442091</v>
      </c>
      <c r="Q27" s="4">
        <f>P27*$Q$42</f>
        <v>51168994.915902242</v>
      </c>
      <c r="R27" s="4">
        <f t="shared" ref="R27:R41" si="20">Q27*$R$42</f>
        <v>51509800.990630589</v>
      </c>
      <c r="S27" s="4">
        <f t="shared" si="19"/>
        <v>51679998.042570047</v>
      </c>
      <c r="T27" s="4">
        <f t="shared" si="18"/>
        <v>52009185.075866796</v>
      </c>
      <c r="U27" s="4">
        <f t="shared" si="17"/>
        <v>52302607.232724868</v>
      </c>
      <c r="V27" s="4">
        <f t="shared" si="16"/>
        <v>52587561.640319787</v>
      </c>
      <c r="W27" s="4">
        <f t="shared" si="15"/>
        <v>52954568.14560008</v>
      </c>
      <c r="X27" s="4">
        <f t="shared" si="14"/>
        <v>52962676.839059174</v>
      </c>
      <c r="Y27" s="4">
        <f t="shared" si="13"/>
        <v>53103509.178392008</v>
      </c>
      <c r="Z27" s="4">
        <f t="shared" si="12"/>
        <v>53103509.178392008</v>
      </c>
      <c r="AA27" s="4">
        <f t="shared" si="11"/>
        <v>53343969.828648411</v>
      </c>
      <c r="AB27" s="4">
        <f t="shared" si="10"/>
        <v>53505873.424565814</v>
      </c>
      <c r="AC27" s="4">
        <f t="shared" si="9"/>
        <v>53631119.234081373</v>
      </c>
      <c r="AD27" s="4">
        <f t="shared" si="8"/>
        <v>53963491.199697562</v>
      </c>
      <c r="AE27" s="4">
        <f t="shared" si="7"/>
        <v>54201544.473663345</v>
      </c>
      <c r="AF27" s="4">
        <f t="shared" si="6"/>
        <v>54451316.225779071</v>
      </c>
      <c r="AG27" s="4">
        <f t="shared" si="5"/>
        <v>54500223.459332556</v>
      </c>
      <c r="AH27" s="4">
        <f t="shared" si="4"/>
        <v>54500223.459332556</v>
      </c>
      <c r="AI27" s="4">
        <f t="shared" si="3"/>
        <v>54500223.459332556</v>
      </c>
      <c r="AJ27" s="4">
        <f t="shared" si="2"/>
        <v>55205554.802454934</v>
      </c>
      <c r="AK27" s="4">
        <f t="shared" si="1"/>
        <v>55268094.996820815</v>
      </c>
      <c r="AL27" s="34">
        <f t="shared" si="0"/>
        <v>55268094.996820815</v>
      </c>
      <c r="AM27" s="17">
        <f>AL27-P27</f>
        <v>4725160.8033787236</v>
      </c>
    </row>
    <row r="28" spans="1:39" s="19" customFormat="1" x14ac:dyDescent="0.2">
      <c r="A28" s="2" t="s">
        <v>6</v>
      </c>
      <c r="B28" s="3">
        <v>13152683.943465676</v>
      </c>
      <c r="C28" s="3">
        <v>25906733.819112748</v>
      </c>
      <c r="D28" s="3">
        <v>32613369.412140045</v>
      </c>
      <c r="E28" s="3">
        <v>36869187.703745335</v>
      </c>
      <c r="F28" s="3">
        <v>41284034.702683091</v>
      </c>
      <c r="G28" s="3">
        <v>43770012.172465593</v>
      </c>
      <c r="H28" s="3">
        <v>45531737.275353089</v>
      </c>
      <c r="I28" s="3">
        <v>51343102.086325377</v>
      </c>
      <c r="J28" s="3">
        <v>48967295.241792485</v>
      </c>
      <c r="K28" s="3">
        <v>49640834.688880391</v>
      </c>
      <c r="L28" s="3">
        <v>50363439.090695493</v>
      </c>
      <c r="M28" s="3">
        <v>51153361.322625786</v>
      </c>
      <c r="N28" s="3">
        <v>51699658.885105781</v>
      </c>
      <c r="O28" s="3">
        <v>52332897.920398884</v>
      </c>
      <c r="P28" s="4">
        <f>O28*$P$42</f>
        <v>53001257.110300034</v>
      </c>
      <c r="Q28" s="4">
        <f t="shared" ref="Q28:Q41" si="21">P28*$Q$42</f>
        <v>53657768.368446894</v>
      </c>
      <c r="R28" s="4">
        <f t="shared" si="20"/>
        <v>54015150.674790576</v>
      </c>
      <c r="S28" s="4">
        <f t="shared" si="19"/>
        <v>54193625.823754698</v>
      </c>
      <c r="T28" s="4">
        <f t="shared" si="18"/>
        <v>54538823.95812422</v>
      </c>
      <c r="U28" s="4">
        <f t="shared" si="17"/>
        <v>54846517.672896944</v>
      </c>
      <c r="V28" s="4">
        <f t="shared" si="16"/>
        <v>55145331.781390294</v>
      </c>
      <c r="W28" s="4">
        <f t="shared" si="15"/>
        <v>55530188.86295715</v>
      </c>
      <c r="X28" s="4">
        <f t="shared" si="14"/>
        <v>55538691.949564852</v>
      </c>
      <c r="Y28" s="4">
        <f t="shared" si="13"/>
        <v>55686374.135918669</v>
      </c>
      <c r="Z28" s="4">
        <f t="shared" si="12"/>
        <v>55686374.135918669</v>
      </c>
      <c r="AA28" s="4">
        <f t="shared" si="11"/>
        <v>55938530.385897584</v>
      </c>
      <c r="AB28" s="4">
        <f t="shared" si="10"/>
        <v>56108308.699152179</v>
      </c>
      <c r="AC28" s="4">
        <f t="shared" si="9"/>
        <v>56239646.25321494</v>
      </c>
      <c r="AD28" s="4">
        <f t="shared" si="8"/>
        <v>56588184.229630351</v>
      </c>
      <c r="AE28" s="4">
        <f t="shared" si="7"/>
        <v>56837816.012603611</v>
      </c>
      <c r="AF28" s="4">
        <f t="shared" si="6"/>
        <v>57099736.240703337</v>
      </c>
      <c r="AG28" s="4">
        <f t="shared" si="5"/>
        <v>57151022.23945839</v>
      </c>
      <c r="AH28" s="4">
        <f t="shared" si="4"/>
        <v>57151022.23945839</v>
      </c>
      <c r="AI28" s="4">
        <f t="shared" si="3"/>
        <v>57151022.23945839</v>
      </c>
      <c r="AJ28" s="4">
        <f t="shared" si="2"/>
        <v>57890659.707313053</v>
      </c>
      <c r="AK28" s="4">
        <f t="shared" si="1"/>
        <v>57956241.751058824</v>
      </c>
      <c r="AL28" s="34">
        <f t="shared" si="0"/>
        <v>57956241.751058824</v>
      </c>
      <c r="AM28" s="17">
        <f>AL28-O28</f>
        <v>5623343.8306599408</v>
      </c>
    </row>
    <row r="29" spans="1:39" s="19" customFormat="1" x14ac:dyDescent="0.2">
      <c r="A29" s="2" t="s">
        <v>5</v>
      </c>
      <c r="B29" s="3">
        <v>16077070.063022098</v>
      </c>
      <c r="C29" s="3">
        <v>30833386.099583138</v>
      </c>
      <c r="D29" s="3">
        <v>38161137.969684787</v>
      </c>
      <c r="E29" s="3">
        <v>43074645.352956332</v>
      </c>
      <c r="F29" s="3">
        <v>45172424.056384727</v>
      </c>
      <c r="G29" s="3">
        <v>46683933.641613133</v>
      </c>
      <c r="H29" s="3">
        <v>49815426.656430043</v>
      </c>
      <c r="I29" s="3">
        <v>50307547.772902042</v>
      </c>
      <c r="J29" s="3">
        <v>50936613.432515517</v>
      </c>
      <c r="K29" s="3">
        <v>52030335.218080655</v>
      </c>
      <c r="L29" s="3">
        <v>52670154.894693434</v>
      </c>
      <c r="M29" s="3">
        <v>53762035.863322638</v>
      </c>
      <c r="N29" s="3">
        <v>54546977.159567744</v>
      </c>
      <c r="O29" s="4">
        <f>N29*$O$42</f>
        <v>54996923.751109585</v>
      </c>
      <c r="P29" s="4">
        <f t="shared" ref="P29:P41" si="22">O29*$P$42</f>
        <v>55699306.0166829</v>
      </c>
      <c r="Q29" s="4">
        <f t="shared" si="21"/>
        <v>56389237.22708457</v>
      </c>
      <c r="R29" s="4">
        <f t="shared" si="20"/>
        <v>56764812.214005329</v>
      </c>
      <c r="S29" s="4">
        <f t="shared" si="19"/>
        <v>56952372.707482636</v>
      </c>
      <c r="T29" s="4">
        <f t="shared" si="18"/>
        <v>57315143.282577157</v>
      </c>
      <c r="U29" s="4">
        <f t="shared" si="17"/>
        <v>57638500.261504456</v>
      </c>
      <c r="V29" s="4">
        <f t="shared" si="16"/>
        <v>57952525.614458568</v>
      </c>
      <c r="W29" s="4">
        <f t="shared" si="15"/>
        <v>58356973.990357824</v>
      </c>
      <c r="X29" s="4">
        <f t="shared" si="14"/>
        <v>58365909.929784</v>
      </c>
      <c r="Y29" s="4">
        <f t="shared" si="13"/>
        <v>58521109.933320053</v>
      </c>
      <c r="Z29" s="4">
        <f t="shared" si="12"/>
        <v>58521109.933320053</v>
      </c>
      <c r="AA29" s="4">
        <f t="shared" si="11"/>
        <v>58786102.291942157</v>
      </c>
      <c r="AB29" s="4">
        <f t="shared" si="10"/>
        <v>58964523.234020643</v>
      </c>
      <c r="AC29" s="4">
        <f t="shared" si="9"/>
        <v>59102546.575618006</v>
      </c>
      <c r="AD29" s="4">
        <f t="shared" si="8"/>
        <v>59468827.00867258</v>
      </c>
      <c r="AE29" s="4">
        <f t="shared" si="7"/>
        <v>59731166.391347632</v>
      </c>
      <c r="AF29" s="4">
        <f t="shared" si="6"/>
        <v>60006419.76706522</v>
      </c>
      <c r="AG29" s="4">
        <f t="shared" si="5"/>
        <v>60060316.498855643</v>
      </c>
      <c r="AH29" s="4">
        <f t="shared" si="4"/>
        <v>60060316.498855643</v>
      </c>
      <c r="AI29" s="4">
        <f t="shared" si="3"/>
        <v>60060316.498855643</v>
      </c>
      <c r="AJ29" s="4">
        <f t="shared" si="2"/>
        <v>60837605.489901766</v>
      </c>
      <c r="AK29" s="4">
        <f t="shared" si="1"/>
        <v>60906526.012224346</v>
      </c>
      <c r="AL29" s="34">
        <f t="shared" si="0"/>
        <v>60906526.012224346</v>
      </c>
      <c r="AM29" s="17">
        <f>AL29-N29</f>
        <v>6359548.8526566029</v>
      </c>
    </row>
    <row r="30" spans="1:39" s="19" customFormat="1" x14ac:dyDescent="0.2">
      <c r="A30" s="1" t="s">
        <v>4</v>
      </c>
      <c r="B30" s="3">
        <v>17375507.955633316</v>
      </c>
      <c r="C30" s="3">
        <v>32156862.428563435</v>
      </c>
      <c r="D30" s="3">
        <v>40035330.103695534</v>
      </c>
      <c r="E30" s="3">
        <v>43387668.581539422</v>
      </c>
      <c r="F30" s="3">
        <v>47001210.080355875</v>
      </c>
      <c r="G30" s="3">
        <v>50077616.430066571</v>
      </c>
      <c r="H30" s="3">
        <v>50957028.338111781</v>
      </c>
      <c r="I30" s="3">
        <v>52281274.188714877</v>
      </c>
      <c r="J30" s="3">
        <v>53460885.367231481</v>
      </c>
      <c r="K30" s="3">
        <v>55415295.836928375</v>
      </c>
      <c r="L30" s="3">
        <v>56747899.30088558</v>
      </c>
      <c r="M30" s="3">
        <v>56576507.384887673</v>
      </c>
      <c r="N30" s="4">
        <f>M30*$N$42</f>
        <v>57486524.284753904</v>
      </c>
      <c r="O30" s="4">
        <f t="shared" ref="O30:O41" si="23">N30*$O$42</f>
        <v>57960718.584941179</v>
      </c>
      <c r="P30" s="4">
        <f t="shared" si="22"/>
        <v>58700952.366346583</v>
      </c>
      <c r="Q30" s="4">
        <f t="shared" si="21"/>
        <v>59428064.102814429</v>
      </c>
      <c r="R30" s="4">
        <f t="shared" si="20"/>
        <v>59823878.898255922</v>
      </c>
      <c r="S30" s="4">
        <f t="shared" si="19"/>
        <v>60021547.062920712</v>
      </c>
      <c r="T30" s="4">
        <f t="shared" si="18"/>
        <v>60403867.414311759</v>
      </c>
      <c r="U30" s="4">
        <f t="shared" si="17"/>
        <v>60744650.163232401</v>
      </c>
      <c r="V30" s="4">
        <f t="shared" si="16"/>
        <v>61075598.403055407</v>
      </c>
      <c r="W30" s="4">
        <f t="shared" si="15"/>
        <v>61501842.579979219</v>
      </c>
      <c r="X30" s="4">
        <f t="shared" si="14"/>
        <v>61511260.078905456</v>
      </c>
      <c r="Y30" s="4">
        <f t="shared" si="13"/>
        <v>61674823.840581372</v>
      </c>
      <c r="Z30" s="4">
        <f t="shared" si="12"/>
        <v>61674823.840581372</v>
      </c>
      <c r="AA30" s="4">
        <f t="shared" si="11"/>
        <v>61954096.688545816</v>
      </c>
      <c r="AB30" s="4">
        <f t="shared" si="10"/>
        <v>62142132.769623213</v>
      </c>
      <c r="AC30" s="4">
        <f t="shared" si="9"/>
        <v>62287594.215733938</v>
      </c>
      <c r="AD30" s="4">
        <f t="shared" si="8"/>
        <v>62673613.572007805</v>
      </c>
      <c r="AE30" s="4">
        <f t="shared" si="7"/>
        <v>62950090.474639453</v>
      </c>
      <c r="AF30" s="4">
        <f t="shared" si="6"/>
        <v>63240177.30789075</v>
      </c>
      <c r="AG30" s="4">
        <f t="shared" si="5"/>
        <v>63296978.544957936</v>
      </c>
      <c r="AH30" s="4">
        <f t="shared" si="4"/>
        <v>63296978.544957936</v>
      </c>
      <c r="AI30" s="4">
        <f t="shared" si="3"/>
        <v>63296978.544957936</v>
      </c>
      <c r="AJ30" s="4">
        <f t="shared" si="2"/>
        <v>64116155.789726801</v>
      </c>
      <c r="AK30" s="4">
        <f t="shared" si="1"/>
        <v>64188790.452297099</v>
      </c>
      <c r="AL30" s="34">
        <f t="shared" si="0"/>
        <v>64188790.452297099</v>
      </c>
      <c r="AM30" s="17">
        <f>AL30-M30</f>
        <v>7612283.067409426</v>
      </c>
    </row>
    <row r="31" spans="1:39" s="19" customFormat="1" x14ac:dyDescent="0.2">
      <c r="A31" s="1" t="s">
        <v>3</v>
      </c>
      <c r="B31" s="3">
        <v>16561701.404264415</v>
      </c>
      <c r="C31" s="3">
        <v>29733930.674844708</v>
      </c>
      <c r="D31" s="3">
        <v>36886070.550704025</v>
      </c>
      <c r="E31" s="3">
        <v>41202674.381253034</v>
      </c>
      <c r="F31" s="3">
        <v>44708966.57517074</v>
      </c>
      <c r="G31" s="3">
        <v>46245976.845613338</v>
      </c>
      <c r="H31" s="3">
        <v>47352234.626984738</v>
      </c>
      <c r="I31" s="3">
        <v>48346634.866302028</v>
      </c>
      <c r="J31" s="3">
        <v>49196998.075912528</v>
      </c>
      <c r="K31" s="3">
        <v>50743008.395059541</v>
      </c>
      <c r="L31" s="3">
        <v>51649605.977537438</v>
      </c>
      <c r="M31" s="4">
        <f>L31*$M$42</f>
        <v>52198013.09493006</v>
      </c>
      <c r="N31" s="4">
        <f t="shared" ref="N31:N40" si="24">M31*$N$42</f>
        <v>53037603.169528998</v>
      </c>
      <c r="O31" s="4">
        <f t="shared" si="23"/>
        <v>53475099.251115113</v>
      </c>
      <c r="P31" s="4">
        <f t="shared" si="22"/>
        <v>54158045.837977596</v>
      </c>
      <c r="Q31" s="4">
        <f t="shared" si="21"/>
        <v>54828885.903862685</v>
      </c>
      <c r="R31" s="4">
        <f t="shared" si="20"/>
        <v>55194068.323750645</v>
      </c>
      <c r="S31" s="4">
        <f t="shared" si="19"/>
        <v>55376438.815047167</v>
      </c>
      <c r="T31" s="4">
        <f t="shared" si="18"/>
        <v>55729171.135064833</v>
      </c>
      <c r="U31" s="4">
        <f t="shared" si="17"/>
        <v>56043580.475847811</v>
      </c>
      <c r="V31" s="4">
        <f t="shared" si="16"/>
        <v>56348916.406864293</v>
      </c>
      <c r="W31" s="4">
        <f t="shared" si="15"/>
        <v>56742173.257757314</v>
      </c>
      <c r="X31" s="4">
        <f t="shared" si="14"/>
        <v>56750861.930052496</v>
      </c>
      <c r="Y31" s="4">
        <f t="shared" si="13"/>
        <v>56901767.381245054</v>
      </c>
      <c r="Z31" s="4">
        <f t="shared" si="12"/>
        <v>56901767.381245054</v>
      </c>
      <c r="AA31" s="4">
        <f t="shared" si="11"/>
        <v>57159427.11403726</v>
      </c>
      <c r="AB31" s="4">
        <f t="shared" si="10"/>
        <v>57332910.95522996</v>
      </c>
      <c r="AC31" s="4">
        <f t="shared" si="9"/>
        <v>57467115.04134015</v>
      </c>
      <c r="AD31" s="4">
        <f t="shared" si="8"/>
        <v>57823260.097743228</v>
      </c>
      <c r="AE31" s="4">
        <f t="shared" si="7"/>
        <v>58078340.265308812</v>
      </c>
      <c r="AF31" s="4">
        <f t="shared" si="6"/>
        <v>58345977.081729941</v>
      </c>
      <c r="AG31" s="4">
        <f t="shared" si="5"/>
        <v>58398382.432524592</v>
      </c>
      <c r="AH31" s="4">
        <f t="shared" si="4"/>
        <v>58398382.432524592</v>
      </c>
      <c r="AI31" s="4">
        <f t="shared" si="3"/>
        <v>58398382.432524592</v>
      </c>
      <c r="AJ31" s="4">
        <f t="shared" si="2"/>
        <v>59154162.994562887</v>
      </c>
      <c r="AK31" s="4">
        <f t="shared" si="1"/>
        <v>59221176.411319025</v>
      </c>
      <c r="AL31" s="34">
        <f t="shared" si="0"/>
        <v>59221176.411319025</v>
      </c>
      <c r="AM31" s="17">
        <f>AL31-L31</f>
        <v>7571570.4337815866</v>
      </c>
    </row>
    <row r="32" spans="1:39" s="19" customFormat="1" x14ac:dyDescent="0.2">
      <c r="A32" s="1" t="s">
        <v>2</v>
      </c>
      <c r="B32" s="3">
        <v>15939817.766369401</v>
      </c>
      <c r="C32" s="3">
        <v>30355683.772008445</v>
      </c>
      <c r="D32" s="3">
        <v>38075940.559429161</v>
      </c>
      <c r="E32" s="3">
        <v>42217353.549381167</v>
      </c>
      <c r="F32" s="3">
        <v>44409399.674172565</v>
      </c>
      <c r="G32" s="3">
        <v>46257010.495218657</v>
      </c>
      <c r="H32" s="3">
        <v>47691266.055809565</v>
      </c>
      <c r="I32" s="3">
        <v>48683288.927628554</v>
      </c>
      <c r="J32" s="3">
        <v>49984947.758234061</v>
      </c>
      <c r="K32" s="3">
        <v>50649310.420140162</v>
      </c>
      <c r="L32" s="4">
        <f>K32*$L$42</f>
        <v>51835187.935053505</v>
      </c>
      <c r="M32" s="4">
        <f t="shared" ref="M32:M41" si="25">L32*$M$42</f>
        <v>52385565.531493068</v>
      </c>
      <c r="N32" s="4">
        <f t="shared" si="24"/>
        <v>53228172.333259739</v>
      </c>
      <c r="O32" s="4">
        <f t="shared" si="23"/>
        <v>53667240.379969105</v>
      </c>
      <c r="P32" s="4">
        <f t="shared" si="22"/>
        <v>54352640.859016627</v>
      </c>
      <c r="Q32" s="4">
        <f t="shared" si="21"/>
        <v>55025891.317202888</v>
      </c>
      <c r="R32" s="4">
        <f t="shared" si="20"/>
        <v>55392385.872334681</v>
      </c>
      <c r="S32" s="4">
        <f t="shared" si="19"/>
        <v>55575411.638189986</v>
      </c>
      <c r="T32" s="4">
        <f t="shared" si="18"/>
        <v>55929411.359055907</v>
      </c>
      <c r="U32" s="4">
        <f t="shared" si="17"/>
        <v>56244950.402569808</v>
      </c>
      <c r="V32" s="4">
        <f t="shared" si="16"/>
        <v>56551383.434691042</v>
      </c>
      <c r="W32" s="4">
        <f t="shared" si="15"/>
        <v>56946053.294934548</v>
      </c>
      <c r="X32" s="4">
        <f t="shared" si="14"/>
        <v>56954773.186457492</v>
      </c>
      <c r="Y32" s="4">
        <f t="shared" si="13"/>
        <v>57106220.855320491</v>
      </c>
      <c r="Z32" s="4">
        <f t="shared" si="12"/>
        <v>57106220.855320491</v>
      </c>
      <c r="AA32" s="4">
        <f t="shared" si="11"/>
        <v>57364806.384092733</v>
      </c>
      <c r="AB32" s="4">
        <f t="shared" si="10"/>
        <v>57538913.569263309</v>
      </c>
      <c r="AC32" s="4">
        <f t="shared" si="9"/>
        <v>57673599.863447219</v>
      </c>
      <c r="AD32" s="4">
        <f t="shared" si="8"/>
        <v>58031024.582985684</v>
      </c>
      <c r="AE32" s="4">
        <f t="shared" si="7"/>
        <v>58287021.277907565</v>
      </c>
      <c r="AF32" s="4">
        <f t="shared" si="6"/>
        <v>58555619.738921233</v>
      </c>
      <c r="AG32" s="4">
        <f t="shared" si="5"/>
        <v>58608213.387136564</v>
      </c>
      <c r="AH32" s="4">
        <f t="shared" si="4"/>
        <v>58608213.387136564</v>
      </c>
      <c r="AI32" s="4">
        <f t="shared" si="3"/>
        <v>58608213.387136564</v>
      </c>
      <c r="AJ32" s="4">
        <f t="shared" si="2"/>
        <v>59366709.540775239</v>
      </c>
      <c r="AK32" s="4">
        <f t="shared" si="1"/>
        <v>59433963.743125498</v>
      </c>
      <c r="AL32" s="34">
        <f t="shared" si="0"/>
        <v>59433963.743125498</v>
      </c>
      <c r="AM32" s="17">
        <f>AL32-K32</f>
        <v>8784653.3229853362</v>
      </c>
    </row>
    <row r="33" spans="1:39" s="19" customFormat="1" x14ac:dyDescent="0.2">
      <c r="A33" s="1" t="s">
        <v>1</v>
      </c>
      <c r="B33" s="3">
        <v>17650000.464126993</v>
      </c>
      <c r="C33" s="3">
        <v>32689381.323566098</v>
      </c>
      <c r="D33" s="3">
        <v>41569738.010459699</v>
      </c>
      <c r="E33" s="3">
        <v>45513352.238801606</v>
      </c>
      <c r="F33" s="3">
        <v>48201152.572404407</v>
      </c>
      <c r="G33" s="3">
        <v>50004240.57459221</v>
      </c>
      <c r="H33" s="3">
        <v>51740306.561704911</v>
      </c>
      <c r="I33" s="3">
        <v>52914883.464853317</v>
      </c>
      <c r="J33" s="3">
        <v>53998126.970886417</v>
      </c>
      <c r="K33" s="4">
        <f>J33*$K$42</f>
        <v>55039670.127602845</v>
      </c>
      <c r="L33" s="4">
        <f t="shared" ref="L33:L41" si="26">K33*$L$42</f>
        <v>56328341.319592416</v>
      </c>
      <c r="M33" s="4">
        <f t="shared" si="25"/>
        <v>56926426.48802565</v>
      </c>
      <c r="N33" s="4">
        <f t="shared" si="24"/>
        <v>57842071.736338265</v>
      </c>
      <c r="O33" s="4">
        <f t="shared" si="23"/>
        <v>58319198.872996084</v>
      </c>
      <c r="P33" s="4">
        <f t="shared" si="22"/>
        <v>59064010.914051555</v>
      </c>
      <c r="Q33" s="4">
        <f t="shared" si="21"/>
        <v>59795619.751851149</v>
      </c>
      <c r="R33" s="4">
        <f t="shared" si="20"/>
        <v>60193882.615662925</v>
      </c>
      <c r="S33" s="4">
        <f t="shared" si="19"/>
        <v>60392773.334884286</v>
      </c>
      <c r="T33" s="4">
        <f t="shared" si="18"/>
        <v>60777458.293082185</v>
      </c>
      <c r="U33" s="4">
        <f t="shared" si="17"/>
        <v>61120348.743580371</v>
      </c>
      <c r="V33" s="4">
        <f t="shared" si="16"/>
        <v>61453343.85968855</v>
      </c>
      <c r="W33" s="4">
        <f t="shared" si="15"/>
        <v>61882224.307159998</v>
      </c>
      <c r="X33" s="4">
        <f t="shared" si="14"/>
        <v>61891700.052219309</v>
      </c>
      <c r="Y33" s="4">
        <f t="shared" si="13"/>
        <v>62056275.436694816</v>
      </c>
      <c r="Z33" s="4">
        <f t="shared" si="12"/>
        <v>62056275.436694816</v>
      </c>
      <c r="AA33" s="4">
        <f t="shared" si="11"/>
        <v>62337275.554669507</v>
      </c>
      <c r="AB33" s="4">
        <f t="shared" si="10"/>
        <v>62526474.616989292</v>
      </c>
      <c r="AC33" s="4">
        <f t="shared" si="9"/>
        <v>62672835.725187995</v>
      </c>
      <c r="AD33" s="4">
        <f t="shared" si="8"/>
        <v>63061242.566182725</v>
      </c>
      <c r="AE33" s="4">
        <f t="shared" si="7"/>
        <v>63339429.446228661</v>
      </c>
      <c r="AF33" s="4">
        <f t="shared" si="6"/>
        <v>63631310.432728633</v>
      </c>
      <c r="AG33" s="4">
        <f t="shared" si="5"/>
        <v>63688462.978825845</v>
      </c>
      <c r="AH33" s="4">
        <f t="shared" si="4"/>
        <v>63688462.978825845</v>
      </c>
      <c r="AI33" s="4">
        <f t="shared" si="3"/>
        <v>63688462.978825845</v>
      </c>
      <c r="AJ33" s="4">
        <f t="shared" si="2"/>
        <v>64512706.739363357</v>
      </c>
      <c r="AK33" s="4">
        <f t="shared" si="1"/>
        <v>64585790.638854742</v>
      </c>
      <c r="AL33" s="34">
        <f t="shared" si="0"/>
        <v>64585790.638854742</v>
      </c>
      <c r="AM33" s="17">
        <f>AL33-J33</f>
        <v>10587663.667968325</v>
      </c>
    </row>
    <row r="34" spans="1:39" s="19" customFormat="1" x14ac:dyDescent="0.2">
      <c r="A34" s="2" t="s">
        <v>24</v>
      </c>
      <c r="B34" s="3">
        <v>18110462.784248382</v>
      </c>
      <c r="C34" s="3">
        <v>34353644.450560667</v>
      </c>
      <c r="D34" s="3">
        <v>43069608.619207881</v>
      </c>
      <c r="E34" s="3">
        <v>47205065.12402308</v>
      </c>
      <c r="F34" s="3">
        <v>48974395.897417463</v>
      </c>
      <c r="G34" s="3">
        <v>50984834.573839232</v>
      </c>
      <c r="H34" s="3">
        <v>52110435.642378576</v>
      </c>
      <c r="I34" s="3">
        <v>53284690.200349391</v>
      </c>
      <c r="J34" s="4">
        <f>I34*$J$42</f>
        <v>54524311.942522272</v>
      </c>
      <c r="K34" s="4">
        <f t="shared" ref="K34:K41" si="27">J34*$K$42</f>
        <v>55576004.42083776</v>
      </c>
      <c r="L34" s="4">
        <f t="shared" si="26"/>
        <v>56877233.074588381</v>
      </c>
      <c r="M34" s="4">
        <f t="shared" si="25"/>
        <v>57481146.286419444</v>
      </c>
      <c r="N34" s="4">
        <f t="shared" si="24"/>
        <v>58405714.043641895</v>
      </c>
      <c r="O34" s="4">
        <f t="shared" si="23"/>
        <v>58887490.547656558</v>
      </c>
      <c r="P34" s="4">
        <f t="shared" si="22"/>
        <v>59639560.412727073</v>
      </c>
      <c r="Q34" s="4">
        <f t="shared" si="21"/>
        <v>60378298.415872969</v>
      </c>
      <c r="R34" s="4">
        <f t="shared" si="20"/>
        <v>60780442.153808601</v>
      </c>
      <c r="S34" s="4">
        <f t="shared" si="19"/>
        <v>60981270.964466147</v>
      </c>
      <c r="T34" s="4">
        <f t="shared" si="18"/>
        <v>61369704.486830488</v>
      </c>
      <c r="U34" s="4">
        <f t="shared" si="17"/>
        <v>61715936.234741956</v>
      </c>
      <c r="V34" s="4">
        <f t="shared" si="16"/>
        <v>62052176.223136514</v>
      </c>
      <c r="W34" s="4">
        <f t="shared" si="15"/>
        <v>62485235.897902444</v>
      </c>
      <c r="X34" s="4">
        <f t="shared" si="14"/>
        <v>62494803.979398683</v>
      </c>
      <c r="Y34" s="4">
        <f t="shared" si="13"/>
        <v>62660983.069388993</v>
      </c>
      <c r="Z34" s="4">
        <f t="shared" si="12"/>
        <v>62660983.069388993</v>
      </c>
      <c r="AA34" s="4">
        <f t="shared" si="11"/>
        <v>62944721.394175671</v>
      </c>
      <c r="AB34" s="4">
        <f t="shared" si="10"/>
        <v>63135764.107540868</v>
      </c>
      <c r="AC34" s="4">
        <f t="shared" si="9"/>
        <v>63283551.432163849</v>
      </c>
      <c r="AD34" s="4">
        <f t="shared" si="8"/>
        <v>63675743.105227336</v>
      </c>
      <c r="AE34" s="4">
        <f t="shared" si="7"/>
        <v>63956640.778476626</v>
      </c>
      <c r="AF34" s="4">
        <f t="shared" si="6"/>
        <v>64251366.000456937</v>
      </c>
      <c r="AG34" s="4">
        <f t="shared" si="5"/>
        <v>64309075.469776005</v>
      </c>
      <c r="AH34" s="4">
        <f t="shared" si="4"/>
        <v>64309075.469776005</v>
      </c>
      <c r="AI34" s="4">
        <f t="shared" si="3"/>
        <v>64309075.469776005</v>
      </c>
      <c r="AJ34" s="4">
        <f t="shared" si="2"/>
        <v>65141351.077047639</v>
      </c>
      <c r="AK34" s="4">
        <f t="shared" si="1"/>
        <v>65215147.14289993</v>
      </c>
      <c r="AL34" s="34">
        <f t="shared" si="0"/>
        <v>65215147.14289993</v>
      </c>
      <c r="AM34" s="17">
        <f>AL34-I34</f>
        <v>11930456.94255054</v>
      </c>
    </row>
    <row r="35" spans="1:39" s="19" customFormat="1" x14ac:dyDescent="0.2">
      <c r="A35" s="2" t="s">
        <v>23</v>
      </c>
      <c r="B35" s="3">
        <v>16151824.080360802</v>
      </c>
      <c r="C35" s="3">
        <v>28172317.931827091</v>
      </c>
      <c r="D35" s="3">
        <v>34658393.551158912</v>
      </c>
      <c r="E35" s="3">
        <v>36641044.78737051</v>
      </c>
      <c r="F35" s="3">
        <v>38984894.50990174</v>
      </c>
      <c r="G35" s="3">
        <v>40585102.364227422</v>
      </c>
      <c r="H35" s="3">
        <v>41513855.453386202</v>
      </c>
      <c r="I35" s="4">
        <f>H35*$I$42</f>
        <v>42844956.355394274</v>
      </c>
      <c r="J35" s="4">
        <f t="shared" ref="J35:J41" si="28">I35*$J$42</f>
        <v>43841706.814877033</v>
      </c>
      <c r="K35" s="4">
        <f t="shared" si="27"/>
        <v>44687347.807877086</v>
      </c>
      <c r="L35" s="4">
        <f t="shared" si="26"/>
        <v>45733634.924658865</v>
      </c>
      <c r="M35" s="4">
        <f t="shared" si="25"/>
        <v>46219227.223423474</v>
      </c>
      <c r="N35" s="4">
        <f t="shared" si="24"/>
        <v>46962650.241495945</v>
      </c>
      <c r="O35" s="4">
        <f t="shared" si="23"/>
        <v>47350035.308575258</v>
      </c>
      <c r="P35" s="4">
        <f t="shared" si="22"/>
        <v>47954756.860375553</v>
      </c>
      <c r="Q35" s="4">
        <f t="shared" si="21"/>
        <v>48548758.578014314</v>
      </c>
      <c r="R35" s="4">
        <f t="shared" si="20"/>
        <v>48872112.82546632</v>
      </c>
      <c r="S35" s="4">
        <f t="shared" si="19"/>
        <v>49033594.511766367</v>
      </c>
      <c r="T35" s="4">
        <f t="shared" si="18"/>
        <v>49345924.699857861</v>
      </c>
      <c r="U35" s="4">
        <f t="shared" si="17"/>
        <v>49624321.441442393</v>
      </c>
      <c r="V35" s="4">
        <f t="shared" si="16"/>
        <v>49894684.046039253</v>
      </c>
      <c r="W35" s="4">
        <f t="shared" si="15"/>
        <v>50242897.065479986</v>
      </c>
      <c r="X35" s="4">
        <f t="shared" si="14"/>
        <v>50250590.533013903</v>
      </c>
      <c r="Y35" s="4">
        <f t="shared" si="13"/>
        <v>50384211.200245768</v>
      </c>
      <c r="Z35" s="4">
        <f t="shared" si="12"/>
        <v>50384211.200245768</v>
      </c>
      <c r="AA35" s="4">
        <f t="shared" si="11"/>
        <v>50612358.461609744</v>
      </c>
      <c r="AB35" s="4">
        <f t="shared" si="10"/>
        <v>50765971.37904197</v>
      </c>
      <c r="AC35" s="4">
        <f t="shared" si="9"/>
        <v>50884803.663691543</v>
      </c>
      <c r="AD35" s="4">
        <f t="shared" si="8"/>
        <v>51200155.691678822</v>
      </c>
      <c r="AE35" s="4">
        <f t="shared" si="7"/>
        <v>51426018.852475025</v>
      </c>
      <c r="AF35" s="4">
        <f t="shared" si="6"/>
        <v>51663000.417444274</v>
      </c>
      <c r="AG35" s="4">
        <f t="shared" si="5"/>
        <v>51709403.233806193</v>
      </c>
      <c r="AH35" s="4">
        <f t="shared" si="4"/>
        <v>51709403.233806193</v>
      </c>
      <c r="AI35" s="4">
        <f t="shared" si="3"/>
        <v>51709403.233806193</v>
      </c>
      <c r="AJ35" s="4">
        <f t="shared" si="2"/>
        <v>52378616.321752012</v>
      </c>
      <c r="AK35" s="4">
        <f t="shared" si="1"/>
        <v>52437953.989077337</v>
      </c>
      <c r="AL35" s="34">
        <f t="shared" si="0"/>
        <v>52437953.989077337</v>
      </c>
      <c r="AM35" s="17">
        <f>AL35-H35</f>
        <v>10924098.535691135</v>
      </c>
    </row>
    <row r="36" spans="1:39" s="19" customFormat="1" x14ac:dyDescent="0.2">
      <c r="A36" s="2" t="s">
        <v>22</v>
      </c>
      <c r="B36" s="3">
        <v>12065039.106137</v>
      </c>
      <c r="C36" s="3">
        <v>22212374.58440575</v>
      </c>
      <c r="D36" s="3">
        <v>26934503.078996807</v>
      </c>
      <c r="E36" s="3">
        <v>29441754.281033363</v>
      </c>
      <c r="F36" s="3">
        <v>30450724.555735547</v>
      </c>
      <c r="G36" s="3">
        <v>31792386.607361451</v>
      </c>
      <c r="H36" s="4">
        <f t="shared" ref="H36:H41" si="29">G36*$H$42</f>
        <v>32940283.784190003</v>
      </c>
      <c r="I36" s="4">
        <f t="shared" ref="I36:I41" si="30">H36*$I$42</f>
        <v>33996481.551867127</v>
      </c>
      <c r="J36" s="4">
        <f t="shared" si="28"/>
        <v>34787379.979363233</v>
      </c>
      <c r="K36" s="4">
        <f t="shared" si="27"/>
        <v>35458376.54146871</v>
      </c>
      <c r="L36" s="4">
        <f t="shared" si="26"/>
        <v>36288581.160387628</v>
      </c>
      <c r="M36" s="4">
        <f t="shared" si="25"/>
        <v>36673887.414167985</v>
      </c>
      <c r="N36" s="4">
        <f>M36*$N$42</f>
        <v>37263776.378215261</v>
      </c>
      <c r="O36" s="4">
        <f t="shared" si="23"/>
        <v>37571157.465902433</v>
      </c>
      <c r="P36" s="4">
        <f t="shared" si="22"/>
        <v>38050990.025638647</v>
      </c>
      <c r="Q36" s="4">
        <f t="shared" si="21"/>
        <v>38522316.644995585</v>
      </c>
      <c r="R36" s="4">
        <f t="shared" si="20"/>
        <v>38778890.758808076</v>
      </c>
      <c r="S36" s="4">
        <f t="shared" si="19"/>
        <v>38907022.740638718</v>
      </c>
      <c r="T36" s="4">
        <f t="shared" si="18"/>
        <v>39154849.518415488</v>
      </c>
      <c r="U36" s="4">
        <f t="shared" si="17"/>
        <v>39375750.891516946</v>
      </c>
      <c r="V36" s="4">
        <f t="shared" si="16"/>
        <v>39590277.362806834</v>
      </c>
      <c r="W36" s="4">
        <f t="shared" si="15"/>
        <v>39866576.337027781</v>
      </c>
      <c r="X36" s="4">
        <f t="shared" si="14"/>
        <v>39872680.925509967</v>
      </c>
      <c r="Y36" s="4">
        <f t="shared" si="13"/>
        <v>39978705.833338454</v>
      </c>
      <c r="Z36" s="4">
        <f t="shared" si="12"/>
        <v>39978705.833338454</v>
      </c>
      <c r="AA36" s="4">
        <f t="shared" si="11"/>
        <v>40159735.406521648</v>
      </c>
      <c r="AB36" s="4">
        <f t="shared" si="10"/>
        <v>40281623.702317648</v>
      </c>
      <c r="AC36" s="4">
        <f t="shared" si="9"/>
        <v>40375914.370730169</v>
      </c>
      <c r="AD36" s="4">
        <f t="shared" si="8"/>
        <v>40626138.908547059</v>
      </c>
      <c r="AE36" s="4">
        <f t="shared" si="7"/>
        <v>40805356.100777619</v>
      </c>
      <c r="AF36" s="4">
        <f t="shared" si="6"/>
        <v>40993395.489469759</v>
      </c>
      <c r="AG36" s="4">
        <f t="shared" si="5"/>
        <v>41030215.050617568</v>
      </c>
      <c r="AH36" s="4">
        <f t="shared" si="4"/>
        <v>41030215.050617568</v>
      </c>
      <c r="AI36" s="4">
        <f t="shared" si="3"/>
        <v>41030215.050617568</v>
      </c>
      <c r="AJ36" s="4">
        <f t="shared" si="2"/>
        <v>41561220.152125947</v>
      </c>
      <c r="AK36" s="4">
        <f t="shared" si="1"/>
        <v>41608303.218235835</v>
      </c>
      <c r="AL36" s="34">
        <f t="shared" si="0"/>
        <v>41608303.218235835</v>
      </c>
      <c r="AM36" s="17">
        <f>AL36-G36</f>
        <v>9815916.6108743846</v>
      </c>
    </row>
    <row r="37" spans="1:39" s="19" customFormat="1" x14ac:dyDescent="0.2">
      <c r="A37" s="8" t="s">
        <v>21</v>
      </c>
      <c r="B37" s="3">
        <v>17773491.752030678</v>
      </c>
      <c r="C37" s="3">
        <v>32080018.858172398</v>
      </c>
      <c r="D37" s="3">
        <v>39456817.932003595</v>
      </c>
      <c r="E37" s="3">
        <v>43639595.534699902</v>
      </c>
      <c r="F37" s="3">
        <v>45557267.300404996</v>
      </c>
      <c r="G37" s="4">
        <f>F37*$G$42</f>
        <v>47842153.098734185</v>
      </c>
      <c r="H37" s="4">
        <f t="shared" si="29"/>
        <v>49569543.783607155</v>
      </c>
      <c r="I37" s="4">
        <f t="shared" si="30"/>
        <v>51158942.400571942</v>
      </c>
      <c r="J37" s="4">
        <f t="shared" si="28"/>
        <v>52349110.478266858</v>
      </c>
      <c r="K37" s="4">
        <f t="shared" si="27"/>
        <v>53358846.571672991</v>
      </c>
      <c r="L37" s="4">
        <f t="shared" si="26"/>
        <v>54608163.805139147</v>
      </c>
      <c r="M37" s="4">
        <f t="shared" si="25"/>
        <v>55187984.408446454</v>
      </c>
      <c r="N37" s="4">
        <f t="shared" si="24"/>
        <v>56075667.314349115</v>
      </c>
      <c r="O37" s="4">
        <f t="shared" si="23"/>
        <v>56538223.750844516</v>
      </c>
      <c r="P37" s="4">
        <f t="shared" si="22"/>
        <v>57260290.422597371</v>
      </c>
      <c r="Q37" s="4">
        <f t="shared" si="21"/>
        <v>57969557.095819138</v>
      </c>
      <c r="R37" s="4">
        <f t="shared" si="20"/>
        <v>58355657.648312636</v>
      </c>
      <c r="S37" s="4">
        <f t="shared" si="19"/>
        <v>58548474.562855519</v>
      </c>
      <c r="T37" s="4">
        <f t="shared" si="18"/>
        <v>58921411.85727106</v>
      </c>
      <c r="U37" s="4">
        <f t="shared" si="17"/>
        <v>59253830.981451988</v>
      </c>
      <c r="V37" s="4">
        <f t="shared" si="16"/>
        <v>59576656.958939485</v>
      </c>
      <c r="W37" s="4">
        <f t="shared" si="15"/>
        <v>59992440.083023697</v>
      </c>
      <c r="X37" s="4">
        <f t="shared" si="14"/>
        <v>60001626.453973956</v>
      </c>
      <c r="Y37" s="4">
        <f t="shared" si="13"/>
        <v>60161175.969248004</v>
      </c>
      <c r="Z37" s="4">
        <f t="shared" si="12"/>
        <v>60161175.969248004</v>
      </c>
      <c r="AA37" s="4">
        <f t="shared" si="11"/>
        <v>60433594.79274153</v>
      </c>
      <c r="AB37" s="4">
        <f t="shared" si="10"/>
        <v>60617016.018094458</v>
      </c>
      <c r="AC37" s="4">
        <f t="shared" si="9"/>
        <v>60758907.491977364</v>
      </c>
      <c r="AD37" s="4">
        <f t="shared" si="8"/>
        <v>61135453.008837797</v>
      </c>
      <c r="AE37" s="4">
        <f t="shared" si="7"/>
        <v>61405144.506192528</v>
      </c>
      <c r="AF37" s="4">
        <f t="shared" si="6"/>
        <v>61688111.913877442</v>
      </c>
      <c r="AG37" s="4">
        <f t="shared" si="5"/>
        <v>61743519.112563618</v>
      </c>
      <c r="AH37" s="4">
        <f t="shared" si="4"/>
        <v>61743519.112563618</v>
      </c>
      <c r="AI37" s="4">
        <f t="shared" si="3"/>
        <v>61743519.112563618</v>
      </c>
      <c r="AJ37" s="4">
        <f t="shared" si="2"/>
        <v>62542591.786041059</v>
      </c>
      <c r="AK37" s="4">
        <f t="shared" si="1"/>
        <v>62613443.820051789</v>
      </c>
      <c r="AL37" s="34">
        <f t="shared" si="0"/>
        <v>62613443.820051789</v>
      </c>
      <c r="AM37" s="17">
        <f>AL37-F37</f>
        <v>17056176.519646794</v>
      </c>
    </row>
    <row r="38" spans="1:39" s="19" customFormat="1" x14ac:dyDescent="0.2">
      <c r="A38" s="21" t="s">
        <v>20</v>
      </c>
      <c r="B38" s="3">
        <v>18396181.198409203</v>
      </c>
      <c r="C38" s="3">
        <v>31175303.472293098</v>
      </c>
      <c r="D38" s="3">
        <v>37674152.692257799</v>
      </c>
      <c r="E38" s="3">
        <v>40306529.229107603</v>
      </c>
      <c r="F38" s="4">
        <f>E38*$F$42</f>
        <v>43146953.349408992</v>
      </c>
      <c r="G38" s="4">
        <f>F38*$G$42</f>
        <v>45310951.911903113</v>
      </c>
      <c r="H38" s="4">
        <f t="shared" si="29"/>
        <v>46946950.945931107</v>
      </c>
      <c r="I38" s="4">
        <f t="shared" si="30"/>
        <v>48452258.705669917</v>
      </c>
      <c r="J38" s="4">
        <f t="shared" si="28"/>
        <v>49579458.153074034</v>
      </c>
      <c r="K38" s="4">
        <f t="shared" si="27"/>
        <v>50535771.793006107</v>
      </c>
      <c r="L38" s="4">
        <f t="shared" si="26"/>
        <v>51718990.971529961</v>
      </c>
      <c r="M38" s="4">
        <f t="shared" si="25"/>
        <v>52268134.807505921</v>
      </c>
      <c r="N38" s="4">
        <f t="shared" si="24"/>
        <v>53108852.769746587</v>
      </c>
      <c r="O38" s="4">
        <f t="shared" si="23"/>
        <v>53546936.574364044</v>
      </c>
      <c r="P38" s="4">
        <f t="shared" si="22"/>
        <v>54230800.617302515</v>
      </c>
      <c r="Q38" s="4">
        <f t="shared" si="21"/>
        <v>54902541.875618026</v>
      </c>
      <c r="R38" s="4">
        <f t="shared" si="20"/>
        <v>55268214.873885639</v>
      </c>
      <c r="S38" s="4">
        <f t="shared" si="19"/>
        <v>55450830.357863203</v>
      </c>
      <c r="T38" s="4">
        <f t="shared" si="18"/>
        <v>55804036.531058297</v>
      </c>
      <c r="U38" s="4">
        <f t="shared" si="17"/>
        <v>56118868.242734693</v>
      </c>
      <c r="V38" s="4">
        <f t="shared" si="16"/>
        <v>56424614.355616808</v>
      </c>
      <c r="W38" s="4">
        <f t="shared" si="15"/>
        <v>56818399.499489419</v>
      </c>
      <c r="X38" s="4">
        <f t="shared" si="14"/>
        <v>56827099.843964159</v>
      </c>
      <c r="Y38" s="4">
        <f t="shared" si="13"/>
        <v>56978208.018364891</v>
      </c>
      <c r="Z38" s="4">
        <f t="shared" si="12"/>
        <v>56978208.018364891</v>
      </c>
      <c r="AA38" s="4">
        <f t="shared" si="11"/>
        <v>57236213.885821119</v>
      </c>
      <c r="AB38" s="4">
        <f t="shared" si="10"/>
        <v>57409930.781556077</v>
      </c>
      <c r="AC38" s="4">
        <f t="shared" si="9"/>
        <v>57544315.154611968</v>
      </c>
      <c r="AD38" s="4">
        <f t="shared" si="8"/>
        <v>57900938.648790732</v>
      </c>
      <c r="AE38" s="4">
        <f t="shared" si="7"/>
        <v>58156361.485686682</v>
      </c>
      <c r="AF38" s="4">
        <f t="shared" si="6"/>
        <v>58424357.839776069</v>
      </c>
      <c r="AG38" s="4">
        <f t="shared" si="5"/>
        <v>58476833.590816401</v>
      </c>
      <c r="AH38" s="4">
        <f t="shared" si="4"/>
        <v>58476833.590816401</v>
      </c>
      <c r="AI38" s="4">
        <f t="shared" si="3"/>
        <v>58476833.590816401</v>
      </c>
      <c r="AJ38" s="4">
        <f t="shared" si="2"/>
        <v>59233629.452560551</v>
      </c>
      <c r="AK38" s="4">
        <f t="shared" si="1"/>
        <v>59300732.893730834</v>
      </c>
      <c r="AL38" s="34">
        <f t="shared" si="0"/>
        <v>59300732.893730834</v>
      </c>
      <c r="AM38" s="17">
        <f>AL38-E38</f>
        <v>18994203.664623231</v>
      </c>
    </row>
    <row r="39" spans="1:39" s="19" customFormat="1" x14ac:dyDescent="0.2">
      <c r="A39" s="21" t="s">
        <v>19</v>
      </c>
      <c r="B39" s="3">
        <v>18405513.391615689</v>
      </c>
      <c r="C39" s="3">
        <v>30840393.148946792</v>
      </c>
      <c r="D39" s="3">
        <v>36291209.773028806</v>
      </c>
      <c r="E39" s="4">
        <f>D39*E42</f>
        <v>39908127.998866975</v>
      </c>
      <c r="F39" s="4">
        <f>E39*$F$42</f>
        <v>42720476.55708012</v>
      </c>
      <c r="G39" s="4">
        <f>F39*$G$42</f>
        <v>44863085.54061456</v>
      </c>
      <c r="H39" s="4">
        <f t="shared" si="29"/>
        <v>46482913.893606625</v>
      </c>
      <c r="I39" s="4">
        <f t="shared" si="30"/>
        <v>47973342.762137473</v>
      </c>
      <c r="J39" s="4">
        <f t="shared" si="28"/>
        <v>49089400.64872846</v>
      </c>
      <c r="K39" s="4">
        <f t="shared" si="27"/>
        <v>50036261.811904743</v>
      </c>
      <c r="L39" s="4">
        <f t="shared" si="26"/>
        <v>51207785.714616366</v>
      </c>
      <c r="M39" s="4">
        <f t="shared" si="25"/>
        <v>51751501.65630284</v>
      </c>
      <c r="N39" s="4">
        <f t="shared" si="24"/>
        <v>52583909.722433671</v>
      </c>
      <c r="O39" s="4">
        <f t="shared" si="23"/>
        <v>53017663.381785683</v>
      </c>
      <c r="P39" s="4">
        <f t="shared" si="22"/>
        <v>53694767.917487115</v>
      </c>
      <c r="Q39" s="4">
        <f t="shared" si="21"/>
        <v>54359869.493626192</v>
      </c>
      <c r="R39" s="4">
        <f t="shared" si="20"/>
        <v>54721928.075689733</v>
      </c>
      <c r="S39" s="4">
        <f t="shared" si="19"/>
        <v>54902738.536142096</v>
      </c>
      <c r="T39" s="4">
        <f t="shared" si="18"/>
        <v>55252453.518787652</v>
      </c>
      <c r="U39" s="4">
        <f t="shared" si="17"/>
        <v>55564173.344036475</v>
      </c>
      <c r="V39" s="4">
        <f t="shared" si="16"/>
        <v>55866897.375140697</v>
      </c>
      <c r="W39" s="4">
        <f t="shared" si="15"/>
        <v>56256790.234344549</v>
      </c>
      <c r="X39" s="4">
        <f t="shared" si="14"/>
        <v>56265404.582133181</v>
      </c>
      <c r="Y39" s="4">
        <f t="shared" si="13"/>
        <v>56415019.160242394</v>
      </c>
      <c r="Z39" s="4">
        <f t="shared" si="12"/>
        <v>56415019.160242394</v>
      </c>
      <c r="AA39" s="4">
        <f t="shared" si="11"/>
        <v>56670474.82412193</v>
      </c>
      <c r="AB39" s="4">
        <f t="shared" si="10"/>
        <v>56842474.652515739</v>
      </c>
      <c r="AC39" s="4">
        <f t="shared" si="9"/>
        <v>56975530.7321022</v>
      </c>
      <c r="AD39" s="4">
        <f t="shared" si="8"/>
        <v>57328629.257956207</v>
      </c>
      <c r="AE39" s="4">
        <f t="shared" si="7"/>
        <v>57581527.422686204</v>
      </c>
      <c r="AF39" s="4">
        <f t="shared" si="6"/>
        <v>57846874.824379757</v>
      </c>
      <c r="AG39" s="4">
        <f t="shared" si="5"/>
        <v>57898831.890130825</v>
      </c>
      <c r="AH39" s="4">
        <f t="shared" si="4"/>
        <v>57898831.890130825</v>
      </c>
      <c r="AI39" s="4">
        <f t="shared" si="3"/>
        <v>57898831.890130825</v>
      </c>
      <c r="AJ39" s="4">
        <f t="shared" si="2"/>
        <v>58648147.365740858</v>
      </c>
      <c r="AK39" s="4">
        <f t="shared" si="1"/>
        <v>58714587.537360854</v>
      </c>
      <c r="AL39" s="34">
        <f t="shared" si="0"/>
        <v>58714587.537360854</v>
      </c>
      <c r="AM39" s="17">
        <f>AL39-D39</f>
        <v>22423377.764332049</v>
      </c>
    </row>
    <row r="40" spans="1:39" s="15" customFormat="1" x14ac:dyDescent="0.2">
      <c r="A40" s="21" t="s">
        <v>18</v>
      </c>
      <c r="B40" s="3">
        <v>19014712.244084895</v>
      </c>
      <c r="C40" s="3">
        <v>32148547.983616687</v>
      </c>
      <c r="D40" s="4">
        <f>C40*D42</f>
        <v>38717074.014304578</v>
      </c>
      <c r="E40" s="4">
        <f>D40*E42</f>
        <v>42575762.978637129</v>
      </c>
      <c r="F40" s="4">
        <f>E40*$F$42</f>
        <v>45576101.296465375</v>
      </c>
      <c r="G40" s="4">
        <f>F40*$G$42</f>
        <v>47861931.697767355</v>
      </c>
      <c r="H40" s="4">
        <f t="shared" si="29"/>
        <v>49590036.509524606</v>
      </c>
      <c r="I40" s="4">
        <f t="shared" si="30"/>
        <v>51180092.205569513</v>
      </c>
      <c r="J40" s="4">
        <f t="shared" si="28"/>
        <v>52370752.314990975</v>
      </c>
      <c r="K40" s="4">
        <f t="shared" si="27"/>
        <v>53380905.847078837</v>
      </c>
      <c r="L40" s="4">
        <f t="shared" si="26"/>
        <v>54630739.565339796</v>
      </c>
      <c r="M40" s="4">
        <f t="shared" si="25"/>
        <v>55210799.874397814</v>
      </c>
      <c r="N40" s="4">
        <f t="shared" si="24"/>
        <v>56098849.760528728</v>
      </c>
      <c r="O40" s="4">
        <f t="shared" si="23"/>
        <v>56561597.424167871</v>
      </c>
      <c r="P40" s="4">
        <f t="shared" si="22"/>
        <v>57283962.608137481</v>
      </c>
      <c r="Q40" s="4">
        <f t="shared" si="21"/>
        <v>57993522.50188192</v>
      </c>
      <c r="R40" s="4">
        <f t="shared" si="20"/>
        <v>58379782.673613258</v>
      </c>
      <c r="S40" s="4">
        <f t="shared" si="19"/>
        <v>58572679.301300146</v>
      </c>
      <c r="T40" s="4">
        <f t="shared" si="18"/>
        <v>58945770.773082986</v>
      </c>
      <c r="U40" s="4">
        <f t="shared" si="17"/>
        <v>59278327.32386665</v>
      </c>
      <c r="V40" s="4">
        <f t="shared" si="16"/>
        <v>59601286.76201912</v>
      </c>
      <c r="W40" s="4">
        <f t="shared" si="15"/>
        <v>60017241.77652137</v>
      </c>
      <c r="X40" s="4">
        <f t="shared" si="14"/>
        <v>60026431.945242755</v>
      </c>
      <c r="Y40" s="4">
        <f t="shared" si="13"/>
        <v>60186047.420463927</v>
      </c>
      <c r="Z40" s="4">
        <f t="shared" si="12"/>
        <v>60186047.420463927</v>
      </c>
      <c r="AA40" s="4">
        <f t="shared" si="11"/>
        <v>60458578.865617014</v>
      </c>
      <c r="AB40" s="4">
        <f t="shared" si="10"/>
        <v>60642075.919807807</v>
      </c>
      <c r="AC40" s="4">
        <f t="shared" si="9"/>
        <v>60784026.053562529</v>
      </c>
      <c r="AD40" s="4">
        <f t="shared" si="8"/>
        <v>61160727.23947867</v>
      </c>
      <c r="AE40" s="4">
        <f t="shared" si="7"/>
        <v>61430530.230979107</v>
      </c>
      <c r="AF40" s="4">
        <f t="shared" si="6"/>
        <v>61713614.621252254</v>
      </c>
      <c r="AG40" s="4">
        <f t="shared" si="5"/>
        <v>61769044.726030551</v>
      </c>
      <c r="AH40" s="4">
        <f t="shared" si="4"/>
        <v>61769044.726030551</v>
      </c>
      <c r="AI40" s="4">
        <f t="shared" si="3"/>
        <v>61769044.726030551</v>
      </c>
      <c r="AJ40" s="4">
        <f t="shared" si="2"/>
        <v>62568447.747056827</v>
      </c>
      <c r="AK40" s="4">
        <f t="shared" si="1"/>
        <v>62639329.072265394</v>
      </c>
      <c r="AL40" s="34">
        <f t="shared" si="0"/>
        <v>62639329.072265394</v>
      </c>
      <c r="AM40" s="17">
        <f>AL40-C40</f>
        <v>30490781.088648707</v>
      </c>
    </row>
    <row r="41" spans="1:39" s="15" customFormat="1" x14ac:dyDescent="0.2">
      <c r="A41" s="21" t="s">
        <v>17</v>
      </c>
      <c r="B41" s="3">
        <v>21256099.255590197</v>
      </c>
      <c r="C41" s="4">
        <f>B41*C42</f>
        <v>38089394.428120576</v>
      </c>
      <c r="D41" s="4">
        <f>C41*D42</f>
        <v>45871742.138559908</v>
      </c>
      <c r="E41" s="4">
        <f>D41*E42</f>
        <v>50443492.191246547</v>
      </c>
      <c r="F41" s="4">
        <f>E41*$F$42</f>
        <v>53998273.877305984</v>
      </c>
      <c r="G41" s="4">
        <f>F41*$G$42</f>
        <v>56706511.144984454</v>
      </c>
      <c r="H41" s="4">
        <f t="shared" si="29"/>
        <v>58753958.694456957</v>
      </c>
      <c r="I41" s="4">
        <f t="shared" si="30"/>
        <v>60637846.532881215</v>
      </c>
      <c r="J41" s="4">
        <f t="shared" si="28"/>
        <v>62048533.029848196</v>
      </c>
      <c r="K41" s="4">
        <f t="shared" si="27"/>
        <v>63245356.486268736</v>
      </c>
      <c r="L41" s="4">
        <f t="shared" si="26"/>
        <v>64726151.497249216</v>
      </c>
      <c r="M41" s="4">
        <f t="shared" si="25"/>
        <v>65413403.248559035</v>
      </c>
      <c r="N41" s="4">
        <f>M41*$N$42</f>
        <v>66465559.084708333</v>
      </c>
      <c r="O41" s="4">
        <f t="shared" si="23"/>
        <v>67013819.56260068</v>
      </c>
      <c r="P41" s="4">
        <f t="shared" si="22"/>
        <v>67869673.221291021</v>
      </c>
      <c r="Q41" s="4">
        <f t="shared" si="21"/>
        <v>68710355.253866196</v>
      </c>
      <c r="R41" s="4">
        <f t="shared" si="20"/>
        <v>69167993.839610294</v>
      </c>
      <c r="S41" s="4">
        <f t="shared" si="19"/>
        <v>69396536.532722414</v>
      </c>
      <c r="T41" s="4">
        <f t="shared" si="18"/>
        <v>69838572.926830992</v>
      </c>
      <c r="U41" s="4">
        <f t="shared" si="17"/>
        <v>70232583.805297717</v>
      </c>
      <c r="V41" s="4">
        <f t="shared" si="16"/>
        <v>70615224.085982949</v>
      </c>
      <c r="W41" s="4">
        <f t="shared" si="15"/>
        <v>71108044.931882575</v>
      </c>
      <c r="X41" s="4">
        <f t="shared" si="14"/>
        <v>71118933.385117486</v>
      </c>
      <c r="Y41" s="4">
        <f t="shared" si="13"/>
        <v>71308044.781241179</v>
      </c>
      <c r="Z41" s="4">
        <f t="shared" si="12"/>
        <v>71308044.781241179</v>
      </c>
      <c r="AA41" s="4">
        <f t="shared" si="11"/>
        <v>71630938.297731936</v>
      </c>
      <c r="AB41" s="4">
        <f t="shared" si="10"/>
        <v>71848344.43616882</v>
      </c>
      <c r="AC41" s="4">
        <f t="shared" si="9"/>
        <v>72016526.048491195</v>
      </c>
      <c r="AD41" s="4">
        <f t="shared" si="8"/>
        <v>72462839.208862007</v>
      </c>
      <c r="AE41" s="4">
        <f t="shared" si="7"/>
        <v>72782500.07088241</v>
      </c>
      <c r="AF41" s="4">
        <f t="shared" si="6"/>
        <v>73117896.649385825</v>
      </c>
      <c r="AG41" s="4">
        <f t="shared" si="5"/>
        <v>73183569.883684576</v>
      </c>
      <c r="AH41" s="4">
        <f t="shared" si="4"/>
        <v>73183569.883684576</v>
      </c>
      <c r="AI41" s="4">
        <f t="shared" si="3"/>
        <v>73183569.883684576</v>
      </c>
      <c r="AJ41" s="4">
        <f t="shared" si="2"/>
        <v>74130697.479942366</v>
      </c>
      <c r="AK41" s="4">
        <f t="shared" si="1"/>
        <v>74214677.221572772</v>
      </c>
      <c r="AL41" s="34">
        <f t="shared" si="0"/>
        <v>74214677.221572772</v>
      </c>
      <c r="AM41" s="17">
        <f>AL41-B41</f>
        <v>52958577.965982571</v>
      </c>
    </row>
    <row r="42" spans="1:39" s="15" customFormat="1" ht="26.25" customHeight="1" x14ac:dyDescent="0.2">
      <c r="A42" s="7" t="s">
        <v>41</v>
      </c>
      <c r="B42" s="22"/>
      <c r="C42" s="23">
        <f>IF(SUM(C6:C40)/SUM(B6:B40)&lt;1,1,SUM(C6:C40)/SUM(B6:B40))</f>
        <v>1.7919277648321739</v>
      </c>
      <c r="D42" s="23">
        <f>IF(SUM(D6:D39)/SUM(C6:C39)&lt;1,1,SUM(D6:D39)/SUM(C6:C39))</f>
        <v>1.2043179690117045</v>
      </c>
      <c r="E42" s="23">
        <f>IF(SUM(E6:E38)/SUM(D6:D38)&lt;1,1,SUM(E6:E38)/SUM(D6:D38))</f>
        <v>1.0996637546243009</v>
      </c>
      <c r="F42" s="23">
        <f>IF(SUM(F6:F37)/SUM(E6:E37)&lt;1,1,SUM(F6:F37)/SUM(E6:E37))</f>
        <v>1.0704705707642561</v>
      </c>
      <c r="G42" s="23">
        <f>IF(SUM(G6:G36)/SUM(F6:F36)&lt;1,1,SUM(G6:G36)/SUM(F6:F36))</f>
        <v>1.0501541451830865</v>
      </c>
      <c r="H42" s="23">
        <f>IF(SUM(H6:H35)/SUM(G6:G35)&lt;1,1,SUM(H6:H35)/SUM(G6:G35))</f>
        <v>1.0361060398203248</v>
      </c>
      <c r="I42" s="23">
        <f>IF(SUM(I6:I34)/SUM(H6:H34)&lt;1,1,SUM(I6:I34)/SUM(H6:H34))</f>
        <v>1.0320640154346228</v>
      </c>
      <c r="J42" s="23">
        <f>IF(SUM(J6:J33)/SUM(I6:I33)&lt;1,1,SUM(J6:J33)/SUM(I6:I33))</f>
        <v>1.0232641259151911</v>
      </c>
      <c r="K42" s="23">
        <f>IF(SUM(K6:K32)/SUM(J6:J32)&lt;1,1,SUM(K6:K32)/SUM(J6:J32))</f>
        <v>1.0192885052712659</v>
      </c>
      <c r="L42" s="23">
        <f>IF(SUM(L6:L31)/SUM(K6:K31)&lt;1,1,SUM(L6:L31)/SUM(K6:K31))</f>
        <v>1.0234134977372129</v>
      </c>
      <c r="M42" s="23">
        <f>IF(SUM(M6:M30)/SUM(L6:L30)&lt;1,1,SUM(M6:M30)/SUM(L6:L30))</f>
        <v>1.0106178373873971</v>
      </c>
      <c r="N42" s="23">
        <f>IF(SUM(N6:N29)/SUM(M6:M29)&lt;1,1,SUM(N6:N29)/SUM(M6:M29))</f>
        <v>1.0160847132834734</v>
      </c>
      <c r="O42" s="23">
        <f>IF(SUM(O6:O28)/SUM(N6:N28)&lt;1,1,SUM(O6:O28)/SUM(N6:N28))</f>
        <v>1.0082487905833095</v>
      </c>
      <c r="P42" s="23">
        <f>IF(SUM(P6:P27)/SUM(O6:O27)&lt;1,1,SUM(P6:P27)/SUM(O6:O27))</f>
        <v>1.0127713009686137</v>
      </c>
      <c r="Q42" s="23">
        <f>IF(SUM(Q6:Q26)/SUM(P6:P26)&lt;1,1,SUM(Q6:Q26)/SUM(P6:P26))</f>
        <v>1.0123867110695244</v>
      </c>
      <c r="R42" s="23">
        <f>IF(SUM(R6:R25)/SUM(Q6:Q25)&lt;1,1,SUM(R6:R25)/SUM(Q6:Q25))</f>
        <v>1.0066604019736654</v>
      </c>
      <c r="S42" s="23">
        <f>IF(SUM(S6:S24)/SUM(R6:R24)&lt;1,1,SUM(S6:S24)/SUM(R6:R24))</f>
        <v>1.0033041683071231</v>
      </c>
      <c r="T42" s="23">
        <f>IF(SUM(T6:T23)/SUM(S6:S23)&lt;1,1,SUM(T6:T23)/SUM(S6:S23))</f>
        <v>1.0063697183778062</v>
      </c>
      <c r="U42" s="23">
        <f>IF(SUM(U6:U22)/SUM(T6:T22)&lt;1,1,SUM(U6:U22)/SUM(T6:T22))</f>
        <v>1.0056417372514115</v>
      </c>
      <c r="V42" s="23">
        <f>IF(SUM(V6:V21)/SUM(U6:U21)&lt;1,1,SUM(V6:V21)/SUM(U6:U21))</f>
        <v>1.0054481874359913</v>
      </c>
      <c r="W42" s="23">
        <f>IF(SUM(W6:W20)/SUM(V6:V20)&lt;1,1,SUM(W6:W20)/SUM(V6:V20))</f>
        <v>1.0069789603060604</v>
      </c>
      <c r="X42" s="23">
        <f>IF(SUM(X6:X19)/SUM(W6:W19)&lt;1,1,SUM(X6:X19)/SUM(W6:W19))</f>
        <v>1.0001531254761025</v>
      </c>
      <c r="Y42" s="23">
        <f>IF(SUM(Y6:Y18)/SUM(X6:X18)&lt;1,1,SUM(Y6:Y18)/SUM(X6:X18))</f>
        <v>1.0026590865065372</v>
      </c>
      <c r="Z42" s="23">
        <f>IF(SUM(Z6:Z17)/SUM(Y6:Y17)&lt;1,1,SUM(Z6:Z17)/SUM(Y6:Y17))</f>
        <v>1</v>
      </c>
      <c r="AA42" s="23">
        <f>IF(SUM(AA6:AA16)/SUM(Z6:Z16)&lt;1,1,SUM(AA6:AA16)/SUM(Z6:Z16))</f>
        <v>1.0045281499090506</v>
      </c>
      <c r="AB42" s="23">
        <f>IF(SUM(AB6:AB15)/SUM(AA6:AA15)&lt;1,1,SUM(AB6:AB15)/SUM(AA6:AA15))</f>
        <v>1.0030350871230145</v>
      </c>
      <c r="AC42" s="23">
        <f>IF(SUM(AC6:AC14)/SUM(AB6:AB14)&lt;1,1,SUM(AC6:AC14)/SUM(AB6:AB14))</f>
        <v>1.0023407861884945</v>
      </c>
      <c r="AD42" s="23">
        <f>IF(SUM(AD6:AD13)/SUM(AC6:AC13)&lt;1,1,SUM(AD6:AD13)/SUM(AC6:AC13))</f>
        <v>1.0061973714209749</v>
      </c>
      <c r="AE42" s="23">
        <f>IF(SUM(AE6:AE12)/SUM(AD6:AD12)&lt;1,1,SUM(AE6:AE12)/SUM(AD6:AD12))</f>
        <v>1.0044113764449532</v>
      </c>
      <c r="AF42" s="23">
        <f>IF(SUM(AF6:AF11)/SUM(AE6:AE11)&lt;1,1,SUM(AF6:AF11)/SUM(AE6:AE11))</f>
        <v>1.0046082035953254</v>
      </c>
      <c r="AG42" s="23">
        <f>IF(SUM(AG6:AG10)/SUM(AF6:AF10)&lt;1,1,SUM(AG6:AG10)/SUM(AF6:AF10))</f>
        <v>1.0008981827611052</v>
      </c>
      <c r="AH42" s="23">
        <f>IF(SUM(AH6:AH9)/SUM(AG6:AG9)&lt;1,1,SUM(AH6:AH9)/SUM(AG6:AG9))</f>
        <v>1</v>
      </c>
      <c r="AI42" s="23">
        <f>IF(SUM(AI6:AI8)/SUM(AH6:AH8)&lt;1,1,SUM(AI6:AI8)/SUM(AH6:AH8))</f>
        <v>1</v>
      </c>
      <c r="AJ42" s="23">
        <f>IF(SUM(AJ6:AJ7)/SUM(AI6:AI7)&lt;1,1,SUM(AJ6:AJ7)/SUM(AI6:AI7))</f>
        <v>1.0129418064432101</v>
      </c>
      <c r="AK42" s="23">
        <f>IF(SUM(AK6:AK6)/SUM(AJ6:AJ6)&lt;1,1,SUM(AK6:AK6)/SUM(AJ6:AJ6))</f>
        <v>1.0011328605353151</v>
      </c>
      <c r="AL42" s="17">
        <f>SUM(AL6:AL41)</f>
        <v>1924822882.4264982</v>
      </c>
      <c r="AM42" s="17">
        <f>SUM(AM6:AM41)</f>
        <v>264424067.24696463</v>
      </c>
    </row>
    <row r="43" spans="1:39" s="24" customFormat="1" ht="25.5" customHeight="1" x14ac:dyDescent="0.2">
      <c r="A43" s="11" t="s">
        <v>61</v>
      </c>
    </row>
    <row r="44" spans="1:39" ht="44.25" customHeight="1" x14ac:dyDescent="0.2">
      <c r="A44" s="59" t="s">
        <v>0</v>
      </c>
      <c r="B44" s="60" t="s">
        <v>39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2" t="s">
        <v>42</v>
      </c>
      <c r="AM44" s="61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30.9.2021 г.</v>
      </c>
    </row>
    <row r="45" spans="1:39" ht="25.5" customHeight="1" x14ac:dyDescent="0.2">
      <c r="A45" s="59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2">
        <v>0</v>
      </c>
      <c r="AM45" s="61">
        <v>0</v>
      </c>
    </row>
    <row r="46" spans="1:39" s="19" customFormat="1" x14ac:dyDescent="0.2">
      <c r="A46" s="1" t="s">
        <v>37</v>
      </c>
      <c r="B46" s="3">
        <v>4784473.8119589007</v>
      </c>
      <c r="C46" s="3">
        <v>8046040.0727508003</v>
      </c>
      <c r="D46" s="3">
        <v>10437147.504322302</v>
      </c>
      <c r="E46" s="3">
        <v>14172884.667646799</v>
      </c>
      <c r="F46" s="3">
        <v>17293587.951317701</v>
      </c>
      <c r="G46" s="3">
        <v>21492181.6121759</v>
      </c>
      <c r="H46" s="3">
        <v>25154218.868051201</v>
      </c>
      <c r="I46" s="3">
        <v>26603949.359974202</v>
      </c>
      <c r="J46" s="3">
        <v>28386768.497297823</v>
      </c>
      <c r="K46" s="3">
        <v>30207748.269342821</v>
      </c>
      <c r="L46" s="3">
        <v>32800725.763437405</v>
      </c>
      <c r="M46" s="3">
        <v>33759632.196035996</v>
      </c>
      <c r="N46" s="3">
        <v>34508588.229013413</v>
      </c>
      <c r="O46" s="3">
        <v>36567501.379214324</v>
      </c>
      <c r="P46" s="3">
        <v>38115017.835436381</v>
      </c>
      <c r="Q46" s="3">
        <v>38246936.909433074</v>
      </c>
      <c r="R46" s="3">
        <v>38913615.165807381</v>
      </c>
      <c r="S46" s="3">
        <v>38889916.100003146</v>
      </c>
      <c r="T46" s="3">
        <v>39426539.337224185</v>
      </c>
      <c r="U46" s="3">
        <v>40309979.240563892</v>
      </c>
      <c r="V46" s="3">
        <v>41178321.603092313</v>
      </c>
      <c r="W46" s="3">
        <v>41298491.562019028</v>
      </c>
      <c r="X46" s="3">
        <v>49746831.721960634</v>
      </c>
      <c r="Y46" s="3">
        <v>50652736.878860056</v>
      </c>
      <c r="Z46" s="3">
        <v>52356536.399995923</v>
      </c>
      <c r="AA46" s="3">
        <v>52895859.741678014</v>
      </c>
      <c r="AB46" s="3">
        <v>52882359.383304395</v>
      </c>
      <c r="AC46" s="3">
        <v>53894900.852994733</v>
      </c>
      <c r="AD46" s="3">
        <v>54252211.767413266</v>
      </c>
      <c r="AE46" s="3">
        <v>54839804.373823225</v>
      </c>
      <c r="AF46" s="3">
        <v>55814587.862291329</v>
      </c>
      <c r="AG46" s="3">
        <v>59593864.094727539</v>
      </c>
      <c r="AH46" s="3">
        <v>59964262.575828038</v>
      </c>
      <c r="AI46" s="3">
        <v>58826843.78507904</v>
      </c>
      <c r="AJ46" s="3">
        <v>59746470.260107033</v>
      </c>
      <c r="AK46" s="3">
        <v>59158345.485163234</v>
      </c>
      <c r="AL46" s="34">
        <f>AK46</f>
        <v>59158345.485163234</v>
      </c>
      <c r="AM46" s="17">
        <f>AL46-AK46</f>
        <v>0</v>
      </c>
    </row>
    <row r="47" spans="1:39" s="19" customFormat="1" x14ac:dyDescent="0.2">
      <c r="A47" s="1" t="s">
        <v>36</v>
      </c>
      <c r="B47" s="3">
        <v>2105105.3334628996</v>
      </c>
      <c r="C47" s="3">
        <v>5549597.7832867</v>
      </c>
      <c r="D47" s="3">
        <v>10977484.946233001</v>
      </c>
      <c r="E47" s="3">
        <v>11245316.838755002</v>
      </c>
      <c r="F47" s="3">
        <v>14077815.100294499</v>
      </c>
      <c r="G47" s="3">
        <v>15875008.309465</v>
      </c>
      <c r="H47" s="3">
        <v>19363187.918185778</v>
      </c>
      <c r="I47" s="3">
        <v>22880431.640939012</v>
      </c>
      <c r="J47" s="3">
        <v>24839555.5168618</v>
      </c>
      <c r="K47" s="3">
        <v>28988986.062453393</v>
      </c>
      <c r="L47" s="3">
        <v>29702975.041055698</v>
      </c>
      <c r="M47" s="3">
        <v>31808204.926336896</v>
      </c>
      <c r="N47" s="3">
        <v>32830856.687525839</v>
      </c>
      <c r="O47" s="3">
        <v>32903361.662880108</v>
      </c>
      <c r="P47" s="3">
        <v>30791337.214997806</v>
      </c>
      <c r="Q47" s="3">
        <v>34043500.080071643</v>
      </c>
      <c r="R47" s="3">
        <v>34640968.075314097</v>
      </c>
      <c r="S47" s="3">
        <v>35660815.601116791</v>
      </c>
      <c r="T47" s="3">
        <v>36253042.669520654</v>
      </c>
      <c r="U47" s="3">
        <v>37462722.032854676</v>
      </c>
      <c r="V47" s="3">
        <v>38564020.687438227</v>
      </c>
      <c r="W47" s="3">
        <v>38997880.038368881</v>
      </c>
      <c r="X47" s="3">
        <v>38683228.544222556</v>
      </c>
      <c r="Y47" s="3">
        <v>40304931.797059119</v>
      </c>
      <c r="Z47" s="3">
        <v>40085083.655973352</v>
      </c>
      <c r="AA47" s="3">
        <v>40209927.549151219</v>
      </c>
      <c r="AB47" s="3">
        <v>40427883.980509624</v>
      </c>
      <c r="AC47" s="3">
        <v>40491426.601507582</v>
      </c>
      <c r="AD47" s="3">
        <v>40494512.094408058</v>
      </c>
      <c r="AE47" s="3">
        <v>40638665.967617959</v>
      </c>
      <c r="AF47" s="3">
        <v>41270947.838586152</v>
      </c>
      <c r="AG47" s="3">
        <v>41032111.194883838</v>
      </c>
      <c r="AH47" s="3">
        <v>42116862.320384838</v>
      </c>
      <c r="AI47" s="3">
        <v>41096489.562483035</v>
      </c>
      <c r="AJ47" s="3">
        <v>41363171.911178641</v>
      </c>
      <c r="AK47" s="4">
        <f>AJ47*$AK$82</f>
        <v>41363171.911178641</v>
      </c>
      <c r="AL47" s="34">
        <f t="shared" ref="AL47:AL81" si="31">AK47</f>
        <v>41363171.911178641</v>
      </c>
      <c r="AM47" s="17">
        <f>AL47-AJ47</f>
        <v>0</v>
      </c>
    </row>
    <row r="48" spans="1:39" s="19" customFormat="1" x14ac:dyDescent="0.2">
      <c r="A48" s="1" t="s">
        <v>35</v>
      </c>
      <c r="B48" s="3">
        <v>1716889.0451388001</v>
      </c>
      <c r="C48" s="3">
        <v>5375213.746503301</v>
      </c>
      <c r="D48" s="3">
        <v>10791102.37586</v>
      </c>
      <c r="E48" s="3">
        <v>14642584.674629899</v>
      </c>
      <c r="F48" s="3">
        <v>17993663.387640599</v>
      </c>
      <c r="G48" s="3">
        <v>20366185.824781798</v>
      </c>
      <c r="H48" s="3">
        <v>24047777.240001798</v>
      </c>
      <c r="I48" s="3">
        <v>25589501.666028</v>
      </c>
      <c r="J48" s="3">
        <v>29045379.432553299</v>
      </c>
      <c r="K48" s="3">
        <v>32862283.427049901</v>
      </c>
      <c r="L48" s="3">
        <v>33668346.949579798</v>
      </c>
      <c r="M48" s="3">
        <v>35623021.894227333</v>
      </c>
      <c r="N48" s="3">
        <v>38064116.750828393</v>
      </c>
      <c r="O48" s="3">
        <v>38403002.723944418</v>
      </c>
      <c r="P48" s="3">
        <v>40960218.756534144</v>
      </c>
      <c r="Q48" s="3">
        <v>41168714.582741067</v>
      </c>
      <c r="R48" s="3">
        <v>42633717.08563707</v>
      </c>
      <c r="S48" s="3">
        <v>42258069.595633477</v>
      </c>
      <c r="T48" s="3">
        <v>43895646.73722136</v>
      </c>
      <c r="U48" s="3">
        <v>44273751.763969183</v>
      </c>
      <c r="V48" s="3">
        <v>46280686.100745089</v>
      </c>
      <c r="W48" s="3">
        <v>46529484.072994776</v>
      </c>
      <c r="X48" s="3">
        <v>48205684.261829615</v>
      </c>
      <c r="Y48" s="3">
        <v>49104786.858280048</v>
      </c>
      <c r="Z48" s="3">
        <v>49594890.391031027</v>
      </c>
      <c r="AA48" s="3">
        <v>50133055.291525818</v>
      </c>
      <c r="AB48" s="3">
        <v>50069047.319068842</v>
      </c>
      <c r="AC48" s="3">
        <v>50913933.724241115</v>
      </c>
      <c r="AD48" s="3">
        <v>51518711.66618827</v>
      </c>
      <c r="AE48" s="3">
        <v>51750341.221111134</v>
      </c>
      <c r="AF48" s="3">
        <v>52055706.943043821</v>
      </c>
      <c r="AG48" s="3">
        <v>53623501.857163347</v>
      </c>
      <c r="AH48" s="3">
        <v>52363453.810245782</v>
      </c>
      <c r="AI48" s="3">
        <v>52349687.928102091</v>
      </c>
      <c r="AJ48" s="4">
        <f>AI48*$AJ$82</f>
        <v>52971193.382611625</v>
      </c>
      <c r="AK48" s="4">
        <f t="shared" ref="AK48:AK81" si="32">AJ48*$AK$82</f>
        <v>52971193.382611625</v>
      </c>
      <c r="AL48" s="34">
        <f t="shared" si="31"/>
        <v>52971193.382611625</v>
      </c>
      <c r="AM48" s="17">
        <f>AL48-AI48</f>
        <v>621505.45450953394</v>
      </c>
    </row>
    <row r="49" spans="1:39" s="19" customFormat="1" x14ac:dyDescent="0.2">
      <c r="A49" s="1" t="s">
        <v>34</v>
      </c>
      <c r="B49" s="3">
        <v>3024007.9495736002</v>
      </c>
      <c r="C49" s="3">
        <v>9341189.4359900001</v>
      </c>
      <c r="D49" s="3">
        <v>14393864.592224602</v>
      </c>
      <c r="E49" s="3">
        <v>20474213.7636526</v>
      </c>
      <c r="F49" s="3">
        <v>26996747.8718777</v>
      </c>
      <c r="G49" s="3">
        <v>30958865.459222801</v>
      </c>
      <c r="H49" s="3">
        <v>35697098.451219499</v>
      </c>
      <c r="I49" s="3">
        <v>44400281.185104199</v>
      </c>
      <c r="J49" s="3">
        <v>47713237.815563597</v>
      </c>
      <c r="K49" s="3">
        <v>49958706.277481705</v>
      </c>
      <c r="L49" s="3">
        <v>51883703.519576736</v>
      </c>
      <c r="M49" s="3">
        <v>54259969.421990864</v>
      </c>
      <c r="N49" s="3">
        <v>46781357.200280257</v>
      </c>
      <c r="O49" s="3">
        <v>58111168.520217538</v>
      </c>
      <c r="P49" s="3">
        <v>60388735.44083558</v>
      </c>
      <c r="Q49" s="3">
        <v>61585451.323489353</v>
      </c>
      <c r="R49" s="3">
        <v>61042752.069326907</v>
      </c>
      <c r="S49" s="3">
        <v>62192552.133082762</v>
      </c>
      <c r="T49" s="3">
        <v>63401378.125972472</v>
      </c>
      <c r="U49" s="3">
        <v>66399701.859464258</v>
      </c>
      <c r="V49" s="3">
        <v>69330025.160006091</v>
      </c>
      <c r="W49" s="3">
        <v>73978372.432730928</v>
      </c>
      <c r="X49" s="3">
        <v>73679983.293472365</v>
      </c>
      <c r="Y49" s="3">
        <v>74345519.3276245</v>
      </c>
      <c r="Z49" s="3">
        <v>74026621.807823062</v>
      </c>
      <c r="AA49" s="3">
        <v>74500337.370316446</v>
      </c>
      <c r="AB49" s="3">
        <v>74651928.710543171</v>
      </c>
      <c r="AC49" s="3">
        <v>75157788.386820987</v>
      </c>
      <c r="AD49" s="3">
        <v>76983027.235708132</v>
      </c>
      <c r="AE49" s="3">
        <v>75586698.071463376</v>
      </c>
      <c r="AF49" s="3">
        <v>74386864.200773463</v>
      </c>
      <c r="AG49" s="3">
        <v>76447767.824093476</v>
      </c>
      <c r="AH49" s="3">
        <v>76706850.670770288</v>
      </c>
      <c r="AI49" s="4">
        <f>AH49*$AI$82</f>
        <v>76706850.670770288</v>
      </c>
      <c r="AJ49" s="4">
        <f t="shared" ref="AJ49:AJ81" si="33">AI49*$AJ$82</f>
        <v>77617528.995263994</v>
      </c>
      <c r="AK49" s="4">
        <f t="shared" si="32"/>
        <v>77617528.995263994</v>
      </c>
      <c r="AL49" s="34">
        <f>AK49</f>
        <v>77617528.995263994</v>
      </c>
      <c r="AM49" s="17">
        <f>AL49-AH49</f>
        <v>910678.32449370623</v>
      </c>
    </row>
    <row r="50" spans="1:39" s="19" customFormat="1" x14ac:dyDescent="0.2">
      <c r="A50" s="2" t="s">
        <v>33</v>
      </c>
      <c r="B50" s="3">
        <v>2678914.1216533002</v>
      </c>
      <c r="C50" s="3">
        <v>6633588.3366059512</v>
      </c>
      <c r="D50" s="3">
        <v>9262736.9404959064</v>
      </c>
      <c r="E50" s="3">
        <v>12232533.056531247</v>
      </c>
      <c r="F50" s="3">
        <v>14641510.304574203</v>
      </c>
      <c r="G50" s="3">
        <v>17701789.416132603</v>
      </c>
      <c r="H50" s="3">
        <v>20153088.302493192</v>
      </c>
      <c r="I50" s="3">
        <v>22297335.300522584</v>
      </c>
      <c r="J50" s="3">
        <v>27507125.759342499</v>
      </c>
      <c r="K50" s="3">
        <v>28966942.717483178</v>
      </c>
      <c r="L50" s="3">
        <v>30521502.36573603</v>
      </c>
      <c r="M50" s="3">
        <v>32153928.496565808</v>
      </c>
      <c r="N50" s="3">
        <v>34099765.439220093</v>
      </c>
      <c r="O50" s="3">
        <v>34975064.432353497</v>
      </c>
      <c r="P50" s="3">
        <v>36084149.805550329</v>
      </c>
      <c r="Q50" s="3">
        <v>42330856.154633179</v>
      </c>
      <c r="R50" s="3">
        <v>51712731.267725445</v>
      </c>
      <c r="S50" s="3">
        <v>53097577.971099295</v>
      </c>
      <c r="T50" s="3">
        <v>59900927.483357593</v>
      </c>
      <c r="U50" s="3">
        <v>61158519.145102479</v>
      </c>
      <c r="V50" s="3">
        <v>62082895.257003702</v>
      </c>
      <c r="W50" s="3">
        <v>63702368.123101965</v>
      </c>
      <c r="X50" s="3">
        <v>64537797.976460032</v>
      </c>
      <c r="Y50" s="3">
        <v>65146684.800520055</v>
      </c>
      <c r="Z50" s="3">
        <v>65778164.024254747</v>
      </c>
      <c r="AA50" s="3">
        <v>65903614.030649945</v>
      </c>
      <c r="AB50" s="3">
        <v>66134213.722863711</v>
      </c>
      <c r="AC50" s="3">
        <v>67261907.762852833</v>
      </c>
      <c r="AD50" s="3">
        <v>67508446.570468232</v>
      </c>
      <c r="AE50" s="3">
        <v>68172437.670701474</v>
      </c>
      <c r="AF50" s="3">
        <v>66741486.086547382</v>
      </c>
      <c r="AG50" s="3">
        <v>67054129.868013136</v>
      </c>
      <c r="AH50" s="4">
        <f>AG50*$AH$82</f>
        <v>67186142.455211505</v>
      </c>
      <c r="AI50" s="4">
        <f t="shared" ref="AI50:AI81" si="34">AH50*$AI$82</f>
        <v>67186142.455211505</v>
      </c>
      <c r="AJ50" s="4">
        <f t="shared" si="33"/>
        <v>67983789.120473728</v>
      </c>
      <c r="AK50" s="4">
        <f t="shared" si="32"/>
        <v>67983789.120473728</v>
      </c>
      <c r="AL50" s="34">
        <f t="shared" si="31"/>
        <v>67983789.120473728</v>
      </c>
      <c r="AM50" s="17">
        <f>AL50-AG50</f>
        <v>929659.2524605915</v>
      </c>
    </row>
    <row r="51" spans="1:39" s="19" customFormat="1" x14ac:dyDescent="0.2">
      <c r="A51" s="2" t="s">
        <v>32</v>
      </c>
      <c r="B51" s="3">
        <v>1746819.5176636386</v>
      </c>
      <c r="C51" s="3">
        <v>6467976.8240534998</v>
      </c>
      <c r="D51" s="3">
        <v>10329720.694761898</v>
      </c>
      <c r="E51" s="3">
        <v>14045836.748771099</v>
      </c>
      <c r="F51" s="3">
        <v>16994453.3825427</v>
      </c>
      <c r="G51" s="3">
        <v>19581888.384548001</v>
      </c>
      <c r="H51" s="3">
        <v>21626410.195393801</v>
      </c>
      <c r="I51" s="3">
        <v>24450665.542462204</v>
      </c>
      <c r="J51" s="3">
        <v>27080485.926626578</v>
      </c>
      <c r="K51" s="3">
        <v>27925612.153238796</v>
      </c>
      <c r="L51" s="3">
        <v>28207858.810949486</v>
      </c>
      <c r="M51" s="3">
        <v>29864135.936095927</v>
      </c>
      <c r="N51" s="3">
        <v>31630969.054512031</v>
      </c>
      <c r="O51" s="3">
        <v>32424082.095484402</v>
      </c>
      <c r="P51" s="3">
        <v>32970310.401530348</v>
      </c>
      <c r="Q51" s="3">
        <v>62660323.444301188</v>
      </c>
      <c r="R51" s="3">
        <v>64912781.159431733</v>
      </c>
      <c r="S51" s="3">
        <v>69600492.490007281</v>
      </c>
      <c r="T51" s="3">
        <v>70604432.84426102</v>
      </c>
      <c r="U51" s="3">
        <v>65234921.101553686</v>
      </c>
      <c r="V51" s="3">
        <v>67222066.900143445</v>
      </c>
      <c r="W51" s="3">
        <v>68984456.961698622</v>
      </c>
      <c r="X51" s="3">
        <v>69266690.072235644</v>
      </c>
      <c r="Y51" s="3">
        <v>71744623.84316355</v>
      </c>
      <c r="Z51" s="3">
        <v>72971050.87374866</v>
      </c>
      <c r="AA51" s="3">
        <v>73352823.417282313</v>
      </c>
      <c r="AB51" s="3">
        <v>73685242.046872184</v>
      </c>
      <c r="AC51" s="3">
        <v>74799944.642181382</v>
      </c>
      <c r="AD51" s="3">
        <v>74665324.816373199</v>
      </c>
      <c r="AE51" s="3">
        <v>76020539.054711759</v>
      </c>
      <c r="AF51" s="3">
        <v>76051662.848326385</v>
      </c>
      <c r="AG51" s="4">
        <f>AF51*$AG$82</f>
        <v>78011916.243794039</v>
      </c>
      <c r="AH51" s="4">
        <f t="shared" ref="AH51:AH81" si="35">AG51*$AH$82</f>
        <v>78165501.93517378</v>
      </c>
      <c r="AI51" s="4">
        <f t="shared" si="34"/>
        <v>78165501.93517378</v>
      </c>
      <c r="AJ51" s="4">
        <f t="shared" si="33"/>
        <v>79093497.644984066</v>
      </c>
      <c r="AK51" s="4">
        <f t="shared" si="32"/>
        <v>79093497.644984066</v>
      </c>
      <c r="AL51" s="34">
        <f t="shared" si="31"/>
        <v>79093497.644984066</v>
      </c>
      <c r="AM51" s="17">
        <f>AL51-AF51</f>
        <v>3041834.7966576815</v>
      </c>
    </row>
    <row r="52" spans="1:39" s="19" customFormat="1" x14ac:dyDescent="0.2">
      <c r="A52" s="2" t="s">
        <v>31</v>
      </c>
      <c r="B52" s="3">
        <v>1990686.6815583</v>
      </c>
      <c r="C52" s="3">
        <v>4537864.5214432999</v>
      </c>
      <c r="D52" s="3">
        <v>8109766.4280948006</v>
      </c>
      <c r="E52" s="3">
        <v>10155320.574105702</v>
      </c>
      <c r="F52" s="3">
        <v>12689122.2732448</v>
      </c>
      <c r="G52" s="3">
        <v>15258349.2436001</v>
      </c>
      <c r="H52" s="3">
        <v>18100282.046646927</v>
      </c>
      <c r="I52" s="3">
        <v>19353676.20427452</v>
      </c>
      <c r="J52" s="3">
        <v>22480500.193747014</v>
      </c>
      <c r="K52" s="3">
        <v>24783635.944824401</v>
      </c>
      <c r="L52" s="3">
        <v>24714309.171737622</v>
      </c>
      <c r="M52" s="3">
        <v>27767302.341598317</v>
      </c>
      <c r="N52" s="3">
        <v>29151900.177986685</v>
      </c>
      <c r="O52" s="3">
        <v>30405797.844628632</v>
      </c>
      <c r="P52" s="3">
        <v>32743316.088141255</v>
      </c>
      <c r="Q52" s="3">
        <v>34467303.491216958</v>
      </c>
      <c r="R52" s="3">
        <v>36460140.547603518</v>
      </c>
      <c r="S52" s="3">
        <v>38752463.99141974</v>
      </c>
      <c r="T52" s="3">
        <v>44574997.979657084</v>
      </c>
      <c r="U52" s="3">
        <v>44807565.754122466</v>
      </c>
      <c r="V52" s="3">
        <v>46031490.630179286</v>
      </c>
      <c r="W52" s="3">
        <v>48127050.279746629</v>
      </c>
      <c r="X52" s="3">
        <v>50143791.350849777</v>
      </c>
      <c r="Y52" s="3">
        <v>51823431.655558944</v>
      </c>
      <c r="Z52" s="3">
        <v>52382928.582390271</v>
      </c>
      <c r="AA52" s="3">
        <v>53963615.12889526</v>
      </c>
      <c r="AB52" s="3">
        <v>56665432.371174373</v>
      </c>
      <c r="AC52" s="3">
        <v>56657302.800690673</v>
      </c>
      <c r="AD52" s="3">
        <v>54133840.609675571</v>
      </c>
      <c r="AE52" s="3">
        <v>53402864.114541054</v>
      </c>
      <c r="AF52" s="4">
        <f>AE52*$AF$82</f>
        <v>53402864.114541054</v>
      </c>
      <c r="AG52" s="4">
        <f t="shared" ref="AG52:AG81" si="36">AF52*$AG$82</f>
        <v>54779338.23473224</v>
      </c>
      <c r="AH52" s="4">
        <f t="shared" si="35"/>
        <v>54887184.868185185</v>
      </c>
      <c r="AI52" s="4">
        <f t="shared" si="34"/>
        <v>54887184.868185185</v>
      </c>
      <c r="AJ52" s="4">
        <f t="shared" si="33"/>
        <v>55538815.969121285</v>
      </c>
      <c r="AK52" s="4">
        <f t="shared" si="32"/>
        <v>55538815.969121285</v>
      </c>
      <c r="AL52" s="34">
        <f t="shared" si="31"/>
        <v>55538815.969121285</v>
      </c>
      <c r="AM52" s="17">
        <f>AL52-AE52</f>
        <v>2135951.854580231</v>
      </c>
    </row>
    <row r="53" spans="1:39" x14ac:dyDescent="0.2">
      <c r="A53" s="2" t="s">
        <v>30</v>
      </c>
      <c r="B53" s="3">
        <v>1938555.4153111</v>
      </c>
      <c r="C53" s="3">
        <v>6740811.407085021</v>
      </c>
      <c r="D53" s="3">
        <v>9292387.7667889502</v>
      </c>
      <c r="E53" s="3">
        <v>12695651.990773952</v>
      </c>
      <c r="F53" s="3">
        <v>17594007.571296953</v>
      </c>
      <c r="G53" s="3">
        <v>19548983.131140154</v>
      </c>
      <c r="H53" s="3">
        <v>27207544.653429292</v>
      </c>
      <c r="I53" s="3">
        <v>28443689.904576812</v>
      </c>
      <c r="J53" s="3">
        <v>28602510.15003407</v>
      </c>
      <c r="K53" s="3">
        <v>31852774.925429076</v>
      </c>
      <c r="L53" s="3">
        <v>35026314.206248462</v>
      </c>
      <c r="M53" s="3">
        <v>36791601.68284595</v>
      </c>
      <c r="N53" s="3">
        <v>38207935.21994824</v>
      </c>
      <c r="O53" s="3">
        <v>41951184.508616596</v>
      </c>
      <c r="P53" s="3">
        <v>47037818.131323524</v>
      </c>
      <c r="Q53" s="3">
        <v>50403363.959241822</v>
      </c>
      <c r="R53" s="3">
        <v>52824811.537028827</v>
      </c>
      <c r="S53" s="3">
        <v>57323486.970282875</v>
      </c>
      <c r="T53" s="3">
        <v>60130717.273646422</v>
      </c>
      <c r="U53" s="3">
        <v>62577588.779189073</v>
      </c>
      <c r="V53" s="3">
        <v>64460961.745353051</v>
      </c>
      <c r="W53" s="3">
        <v>66106153.670618169</v>
      </c>
      <c r="X53" s="3">
        <v>66303350.36190585</v>
      </c>
      <c r="Y53" s="3">
        <v>68539037.168601543</v>
      </c>
      <c r="Z53" s="3">
        <v>70026537.382686764</v>
      </c>
      <c r="AA53" s="3">
        <v>71210818.89980714</v>
      </c>
      <c r="AB53" s="3">
        <v>72277666.946871683</v>
      </c>
      <c r="AC53" s="3">
        <v>72254806.71741277</v>
      </c>
      <c r="AD53" s="3">
        <v>73336413.686162457</v>
      </c>
      <c r="AE53" s="4">
        <f>AD53*$AE$82</f>
        <v>73485911.827964023</v>
      </c>
      <c r="AF53" s="4">
        <f t="shared" ref="AF53:AF81" si="37">AE53*$AF$82</f>
        <v>73485911.827964023</v>
      </c>
      <c r="AG53" s="4">
        <f t="shared" si="36"/>
        <v>75380032.255903795</v>
      </c>
      <c r="AH53" s="4">
        <f t="shared" si="35"/>
        <v>75528436.434748352</v>
      </c>
      <c r="AI53" s="4">
        <f t="shared" si="34"/>
        <v>75528436.434748352</v>
      </c>
      <c r="AJ53" s="4">
        <f t="shared" si="33"/>
        <v>76425124.401240975</v>
      </c>
      <c r="AK53" s="4">
        <f t="shared" si="32"/>
        <v>76425124.401240975</v>
      </c>
      <c r="AL53" s="34">
        <f t="shared" si="31"/>
        <v>76425124.401240975</v>
      </c>
      <c r="AM53" s="17">
        <f>AL53-AD53</f>
        <v>3088710.7150785178</v>
      </c>
    </row>
    <row r="54" spans="1:39" x14ac:dyDescent="0.2">
      <c r="A54" s="1" t="s">
        <v>29</v>
      </c>
      <c r="B54" s="3">
        <v>2931714.5640000002</v>
      </c>
      <c r="C54" s="3">
        <v>6431825.7269255994</v>
      </c>
      <c r="D54" s="3">
        <v>10679030.569078799</v>
      </c>
      <c r="E54" s="3">
        <v>18572708.1085448</v>
      </c>
      <c r="F54" s="3">
        <v>23942960.1163905</v>
      </c>
      <c r="G54" s="3">
        <v>29791805.921183359</v>
      </c>
      <c r="H54" s="3">
        <v>33737239.241510831</v>
      </c>
      <c r="I54" s="3">
        <v>36860708.276872292</v>
      </c>
      <c r="J54" s="3">
        <v>38977424.795449868</v>
      </c>
      <c r="K54" s="3">
        <v>40333146.586522758</v>
      </c>
      <c r="L54" s="3">
        <v>40955870.55821833</v>
      </c>
      <c r="M54" s="3">
        <v>39640581.267877772</v>
      </c>
      <c r="N54" s="3">
        <v>43934588.118545197</v>
      </c>
      <c r="O54" s="3">
        <v>49011827.228241786</v>
      </c>
      <c r="P54" s="3">
        <v>52639413.309366174</v>
      </c>
      <c r="Q54" s="3">
        <v>55418082.888125226</v>
      </c>
      <c r="R54" s="3">
        <v>58544172.407152109</v>
      </c>
      <c r="S54" s="3">
        <v>60734723.057821751</v>
      </c>
      <c r="T54" s="3">
        <v>62058507.086700998</v>
      </c>
      <c r="U54" s="3">
        <v>63488847.175187699</v>
      </c>
      <c r="V54" s="3">
        <v>66047425.001633979</v>
      </c>
      <c r="W54" s="3">
        <v>68912281.61513035</v>
      </c>
      <c r="X54" s="3">
        <v>70832476.484846786</v>
      </c>
      <c r="Y54" s="3">
        <v>72844160.87901783</v>
      </c>
      <c r="Z54" s="3">
        <v>73533622.862016767</v>
      </c>
      <c r="AA54" s="3">
        <v>74216624.090043142</v>
      </c>
      <c r="AB54" s="3">
        <v>76258097.634771705</v>
      </c>
      <c r="AC54" s="3">
        <v>76148116.273722693</v>
      </c>
      <c r="AD54" s="4">
        <f>AC54*$AD$82</f>
        <v>76374419.336180434</v>
      </c>
      <c r="AE54" s="4">
        <f t="shared" ref="AE54:AE81" si="38">AD54*$AE$82</f>
        <v>76530110.529654846</v>
      </c>
      <c r="AF54" s="4">
        <f t="shared" si="37"/>
        <v>76530110.529654846</v>
      </c>
      <c r="AG54" s="4">
        <f t="shared" si="36"/>
        <v>78502696.051163554</v>
      </c>
      <c r="AH54" s="4">
        <f t="shared" si="35"/>
        <v>78657247.96359849</v>
      </c>
      <c r="AI54" s="4">
        <f t="shared" si="34"/>
        <v>78657247.96359849</v>
      </c>
      <c r="AJ54" s="4">
        <f t="shared" si="33"/>
        <v>79591081.77581197</v>
      </c>
      <c r="AK54" s="4">
        <f t="shared" si="32"/>
        <v>79591081.77581197</v>
      </c>
      <c r="AL54" s="34">
        <f t="shared" si="31"/>
        <v>79591081.77581197</v>
      </c>
      <c r="AM54" s="17">
        <f>AL54-AC54</f>
        <v>3442965.5020892769</v>
      </c>
    </row>
    <row r="55" spans="1:39" x14ac:dyDescent="0.2">
      <c r="A55" s="1" t="s">
        <v>28</v>
      </c>
      <c r="B55" s="3">
        <v>2003824.6122262999</v>
      </c>
      <c r="C55" s="3">
        <v>9870601.9311594982</v>
      </c>
      <c r="D55" s="3">
        <v>11879981.774236003</v>
      </c>
      <c r="E55" s="3">
        <v>16917901.750891298</v>
      </c>
      <c r="F55" s="3">
        <v>17454079.868985776</v>
      </c>
      <c r="G55" s="3">
        <v>18833665.292680096</v>
      </c>
      <c r="H55" s="3">
        <v>21818290.106506765</v>
      </c>
      <c r="I55" s="3">
        <v>25560643.120486818</v>
      </c>
      <c r="J55" s="3">
        <v>27220898.047017727</v>
      </c>
      <c r="K55" s="3">
        <v>28561493.825411215</v>
      </c>
      <c r="L55" s="3">
        <v>28918672.792415883</v>
      </c>
      <c r="M55" s="3">
        <v>32548385.741864435</v>
      </c>
      <c r="N55" s="3">
        <v>33593385.790256619</v>
      </c>
      <c r="O55" s="3">
        <v>36955309.005406484</v>
      </c>
      <c r="P55" s="3">
        <v>38513589.682383619</v>
      </c>
      <c r="Q55" s="3">
        <v>48292502.082830064</v>
      </c>
      <c r="R55" s="3">
        <v>49237522.6043415</v>
      </c>
      <c r="S55" s="3">
        <v>51266006.223103546</v>
      </c>
      <c r="T55" s="3">
        <v>54666637.324754611</v>
      </c>
      <c r="U55" s="3">
        <v>57980094.103956483</v>
      </c>
      <c r="V55" s="3">
        <v>59623283.561415568</v>
      </c>
      <c r="W55" s="3">
        <v>60217831.312544167</v>
      </c>
      <c r="X55" s="3">
        <v>62274212.715603091</v>
      </c>
      <c r="Y55" s="3">
        <v>63192881.1216961</v>
      </c>
      <c r="Z55" s="3">
        <v>66875166.513830647</v>
      </c>
      <c r="AA55" s="3">
        <v>65921885.515250929</v>
      </c>
      <c r="AB55" s="3">
        <v>62215492.783637553</v>
      </c>
      <c r="AC55" s="4">
        <f>AB55*$AC$82</f>
        <v>62715851.046252169</v>
      </c>
      <c r="AD55" s="4">
        <f t="shared" ref="AD55:AD81" si="39">AC55*$AD$82</f>
        <v>62902235.028560974</v>
      </c>
      <c r="AE55" s="4">
        <f t="shared" si="38"/>
        <v>63030462.832175396</v>
      </c>
      <c r="AF55" s="4">
        <f t="shared" si="37"/>
        <v>63030462.832175396</v>
      </c>
      <c r="AG55" s="4">
        <f t="shared" si="36"/>
        <v>64655091.067209296</v>
      </c>
      <c r="AH55" s="4">
        <f t="shared" si="35"/>
        <v>64782380.555032484</v>
      </c>
      <c r="AI55" s="4">
        <f t="shared" si="34"/>
        <v>64782380.555032484</v>
      </c>
      <c r="AJ55" s="4">
        <f t="shared" si="33"/>
        <v>65551489.30170472</v>
      </c>
      <c r="AK55" s="4">
        <f t="shared" si="32"/>
        <v>65551489.30170472</v>
      </c>
      <c r="AL55" s="34">
        <f t="shared" si="31"/>
        <v>65551489.30170472</v>
      </c>
      <c r="AM55" s="17">
        <f>AL55-AB55</f>
        <v>3335996.5180671662</v>
      </c>
    </row>
    <row r="56" spans="1:39" x14ac:dyDescent="0.2">
      <c r="A56" s="1" t="s">
        <v>27</v>
      </c>
      <c r="B56" s="3">
        <v>2756319.9987499998</v>
      </c>
      <c r="C56" s="3">
        <v>7196202.365190099</v>
      </c>
      <c r="D56" s="3">
        <v>13098830.323190302</v>
      </c>
      <c r="E56" s="3">
        <v>16268043.20178734</v>
      </c>
      <c r="F56" s="3">
        <v>19264184.636743717</v>
      </c>
      <c r="G56" s="3">
        <v>21096429.844279457</v>
      </c>
      <c r="H56" s="3">
        <v>24271336.941246781</v>
      </c>
      <c r="I56" s="3">
        <v>28936299.30164903</v>
      </c>
      <c r="J56" s="3">
        <v>31371585.093661472</v>
      </c>
      <c r="K56" s="3">
        <v>32878720.633327186</v>
      </c>
      <c r="L56" s="3">
        <v>34446232.852539375</v>
      </c>
      <c r="M56" s="3">
        <v>35912709.499676734</v>
      </c>
      <c r="N56" s="3">
        <v>39023592.573023841</v>
      </c>
      <c r="O56" s="3">
        <v>45274129.087925769</v>
      </c>
      <c r="P56" s="3">
        <v>55045768.797510266</v>
      </c>
      <c r="Q56" s="3">
        <v>58189036.048028991</v>
      </c>
      <c r="R56" s="3">
        <v>60021428.407626905</v>
      </c>
      <c r="S56" s="3">
        <v>60747685.337060519</v>
      </c>
      <c r="T56" s="3">
        <v>63121737.962298505</v>
      </c>
      <c r="U56" s="3">
        <v>64714245.216702856</v>
      </c>
      <c r="V56" s="3">
        <v>66263173.030278035</v>
      </c>
      <c r="W56" s="3">
        <v>69384994.782256469</v>
      </c>
      <c r="X56" s="3">
        <v>70913232.118476897</v>
      </c>
      <c r="Y56" s="3">
        <v>71174813.752858415</v>
      </c>
      <c r="Z56" s="3">
        <v>72215993.033903003</v>
      </c>
      <c r="AA56" s="3">
        <v>73218157.806390747</v>
      </c>
      <c r="AB56" s="4">
        <f>AA56*$AB$82</f>
        <v>73566277.986429438</v>
      </c>
      <c r="AC56" s="4">
        <f t="shared" ref="AC56:AC81" si="40">AB56*$AC$82</f>
        <v>74157923.144144788</v>
      </c>
      <c r="AD56" s="4">
        <f t="shared" si="39"/>
        <v>74378311.591479465</v>
      </c>
      <c r="AE56" s="4">
        <f t="shared" si="38"/>
        <v>74529933.668621778</v>
      </c>
      <c r="AF56" s="4">
        <f t="shared" si="37"/>
        <v>74529933.668621778</v>
      </c>
      <c r="AG56" s="4">
        <f t="shared" si="36"/>
        <v>76450964.058572158</v>
      </c>
      <c r="AH56" s="4">
        <f t="shared" si="35"/>
        <v>76601476.630714208</v>
      </c>
      <c r="AI56" s="4">
        <f t="shared" si="34"/>
        <v>76601476.630714208</v>
      </c>
      <c r="AJ56" s="4">
        <f t="shared" si="33"/>
        <v>77510903.934557155</v>
      </c>
      <c r="AK56" s="4">
        <f t="shared" si="32"/>
        <v>77510903.934557155</v>
      </c>
      <c r="AL56" s="34">
        <f t="shared" si="31"/>
        <v>77510903.934557155</v>
      </c>
      <c r="AM56" s="17">
        <f>AL56-AA56</f>
        <v>4292746.1281664073</v>
      </c>
    </row>
    <row r="57" spans="1:39" x14ac:dyDescent="0.2">
      <c r="A57" s="1" t="s">
        <v>26</v>
      </c>
      <c r="B57" s="3">
        <v>3475761.7058024001</v>
      </c>
      <c r="C57" s="3">
        <v>10539991.205294698</v>
      </c>
      <c r="D57" s="3">
        <v>18876739.064540934</v>
      </c>
      <c r="E57" s="3">
        <v>21518363.234382145</v>
      </c>
      <c r="F57" s="3">
        <v>27434864.625746328</v>
      </c>
      <c r="G57" s="3">
        <v>34987039.137476817</v>
      </c>
      <c r="H57" s="3">
        <v>38028580.008751161</v>
      </c>
      <c r="I57" s="3">
        <v>40774362.691310041</v>
      </c>
      <c r="J57" s="3">
        <v>41898208.300574556</v>
      </c>
      <c r="K57" s="3">
        <v>48497916.34454304</v>
      </c>
      <c r="L57" s="3">
        <v>50629501.954380445</v>
      </c>
      <c r="M57" s="3">
        <v>57420423.538590327</v>
      </c>
      <c r="N57" s="3">
        <v>62280741.491920911</v>
      </c>
      <c r="O57" s="3">
        <v>70753255.891827524</v>
      </c>
      <c r="P57" s="3">
        <v>73390333.27864641</v>
      </c>
      <c r="Q57" s="3">
        <v>78246592.920135811</v>
      </c>
      <c r="R57" s="3">
        <v>79724925.229584008</v>
      </c>
      <c r="S57" s="3">
        <v>81294913.374293789</v>
      </c>
      <c r="T57" s="3">
        <v>84801977.90539369</v>
      </c>
      <c r="U57" s="3">
        <v>86307690.131340906</v>
      </c>
      <c r="V57" s="3">
        <v>88730156.536875799</v>
      </c>
      <c r="W57" s="3">
        <v>90746427.304099128</v>
      </c>
      <c r="X57" s="3">
        <v>92648751.140393287</v>
      </c>
      <c r="Y57" s="3">
        <v>93714094.677290961</v>
      </c>
      <c r="Z57" s="3">
        <v>94241374.123027891</v>
      </c>
      <c r="AA57" s="4">
        <f>Z57*$AA$82</f>
        <v>95017347.549159899</v>
      </c>
      <c r="AB57" s="4">
        <f t="shared" ref="AB57:AB81" si="41">AA57*$AB$82</f>
        <v>95469113.301353201</v>
      </c>
      <c r="AC57" s="4">
        <f t="shared" si="40"/>
        <v>96236908.548606887</v>
      </c>
      <c r="AD57" s="4">
        <f t="shared" si="39"/>
        <v>96522913.090698645</v>
      </c>
      <c r="AE57" s="4">
        <f t="shared" si="38"/>
        <v>96719677.500396743</v>
      </c>
      <c r="AF57" s="4">
        <f t="shared" si="37"/>
        <v>96719677.500396743</v>
      </c>
      <c r="AG57" s="4">
        <f t="shared" si="36"/>
        <v>99212654.894024655</v>
      </c>
      <c r="AH57" s="4">
        <f t="shared" si="35"/>
        <v>99407979.46659252</v>
      </c>
      <c r="AI57" s="4">
        <f t="shared" si="34"/>
        <v>99407979.46659252</v>
      </c>
      <c r="AJ57" s="4">
        <f t="shared" si="33"/>
        <v>100588169.91099617</v>
      </c>
      <c r="AK57" s="4">
        <f t="shared" si="32"/>
        <v>100588169.91099617</v>
      </c>
      <c r="AL57" s="34">
        <f t="shared" si="31"/>
        <v>100588169.91099617</v>
      </c>
      <c r="AM57" s="17">
        <f>AL57-Z57</f>
        <v>6346795.7879682779</v>
      </c>
    </row>
    <row r="58" spans="1:39" x14ac:dyDescent="0.2">
      <c r="A58" s="2" t="s">
        <v>16</v>
      </c>
      <c r="B58" s="3">
        <v>3845329.6026729294</v>
      </c>
      <c r="C58" s="3">
        <v>12208077.689110519</v>
      </c>
      <c r="D58" s="3">
        <v>17700546.046328574</v>
      </c>
      <c r="E58" s="3">
        <v>23851971.848697189</v>
      </c>
      <c r="F58" s="3">
        <v>28121263.078136612</v>
      </c>
      <c r="G58" s="3">
        <v>30188150.034376156</v>
      </c>
      <c r="H58" s="3">
        <v>32158591.508216575</v>
      </c>
      <c r="I58" s="3">
        <v>34140423.525050312</v>
      </c>
      <c r="J58" s="3">
        <v>33706314.729423083</v>
      </c>
      <c r="K58" s="3">
        <v>35856631.461505771</v>
      </c>
      <c r="L58" s="3">
        <v>39092629.751868911</v>
      </c>
      <c r="M58" s="3">
        <v>42839837.977992989</v>
      </c>
      <c r="N58" s="3">
        <v>45328859.293187812</v>
      </c>
      <c r="O58" s="3">
        <v>48967029.766197041</v>
      </c>
      <c r="P58" s="3">
        <v>52713755.946623579</v>
      </c>
      <c r="Q58" s="3">
        <v>53680140.66854661</v>
      </c>
      <c r="R58" s="3">
        <v>56557619.007577054</v>
      </c>
      <c r="S58" s="3">
        <v>57796684.018482715</v>
      </c>
      <c r="T58" s="3">
        <v>58923188.747159481</v>
      </c>
      <c r="U58" s="3">
        <v>61868760.020955458</v>
      </c>
      <c r="V58" s="3">
        <v>64771148.044509582</v>
      </c>
      <c r="W58" s="3">
        <v>65466559.895996496</v>
      </c>
      <c r="X58" s="3">
        <v>67770759.163727954</v>
      </c>
      <c r="Y58" s="3">
        <v>68750864.627371997</v>
      </c>
      <c r="Z58" s="4">
        <f>Y58*$Z$82</f>
        <v>69774247.848873377</v>
      </c>
      <c r="AA58" s="4">
        <f t="shared" ref="AA58:AA81" si="42">Z58*$AA$82</f>
        <v>70348761.566048101</v>
      </c>
      <c r="AB58" s="4">
        <f t="shared" si="41"/>
        <v>70683239.027317062</v>
      </c>
      <c r="AC58" s="4">
        <f t="shared" si="40"/>
        <v>71251697.800096944</v>
      </c>
      <c r="AD58" s="4">
        <f t="shared" si="39"/>
        <v>71463449.294507056</v>
      </c>
      <c r="AE58" s="4">
        <f t="shared" si="38"/>
        <v>71609129.350829124</v>
      </c>
      <c r="AF58" s="4">
        <f t="shared" si="37"/>
        <v>71609129.350829124</v>
      </c>
      <c r="AG58" s="4">
        <f t="shared" si="36"/>
        <v>73454875.172802746</v>
      </c>
      <c r="AH58" s="4">
        <f t="shared" si="35"/>
        <v>73599489.205271482</v>
      </c>
      <c r="AI58" s="4">
        <f t="shared" si="34"/>
        <v>73599489.205271482</v>
      </c>
      <c r="AJ58" s="4">
        <f t="shared" si="33"/>
        <v>74473276.343277261</v>
      </c>
      <c r="AK58" s="4">
        <f t="shared" si="32"/>
        <v>74473276.343277261</v>
      </c>
      <c r="AL58" s="34">
        <f t="shared" si="31"/>
        <v>74473276.343277261</v>
      </c>
      <c r="AM58" s="17">
        <f>AL58-Y58</f>
        <v>5722411.715905264</v>
      </c>
    </row>
    <row r="59" spans="1:39" x14ac:dyDescent="0.2">
      <c r="A59" s="2" t="s">
        <v>15</v>
      </c>
      <c r="B59" s="3">
        <v>6493894.4484652523</v>
      </c>
      <c r="C59" s="3">
        <v>10611428.038373051</v>
      </c>
      <c r="D59" s="3">
        <v>10536209.343202027</v>
      </c>
      <c r="E59" s="3">
        <v>13899867.508111129</v>
      </c>
      <c r="F59" s="3">
        <v>16686007.463826157</v>
      </c>
      <c r="G59" s="3">
        <v>18131583.319560848</v>
      </c>
      <c r="H59" s="3">
        <v>19133401.243919935</v>
      </c>
      <c r="I59" s="3">
        <v>21408136.995706525</v>
      </c>
      <c r="J59" s="3">
        <v>24006130.564094316</v>
      </c>
      <c r="K59" s="3">
        <v>28146599.823479805</v>
      </c>
      <c r="L59" s="3">
        <v>27328480.449182522</v>
      </c>
      <c r="M59" s="3">
        <v>29712862.621684574</v>
      </c>
      <c r="N59" s="3">
        <v>32142150.474501416</v>
      </c>
      <c r="O59" s="3">
        <v>33317411.031764567</v>
      </c>
      <c r="P59" s="3">
        <v>35264437.925673433</v>
      </c>
      <c r="Q59" s="3">
        <v>37317315.077000961</v>
      </c>
      <c r="R59" s="3">
        <v>38983688.733280174</v>
      </c>
      <c r="S59" s="3">
        <v>40652813.343818262</v>
      </c>
      <c r="T59" s="3">
        <v>42281627.939154029</v>
      </c>
      <c r="U59" s="3">
        <v>44476353.037482157</v>
      </c>
      <c r="V59" s="3">
        <v>48259194.153827541</v>
      </c>
      <c r="W59" s="3">
        <v>47981501.887642048</v>
      </c>
      <c r="X59" s="3">
        <v>49216852.510390036</v>
      </c>
      <c r="Y59" s="4">
        <f>X59*$Y$82</f>
        <v>50191145.96897538</v>
      </c>
      <c r="Z59" s="4">
        <f t="shared" ref="Z59:Z81" si="43">Y59*$Z$82</f>
        <v>50938260.597001836</v>
      </c>
      <c r="AA59" s="4">
        <f t="shared" si="42"/>
        <v>51357680.803513892</v>
      </c>
      <c r="AB59" s="4">
        <f t="shared" si="41"/>
        <v>51601864.017395958</v>
      </c>
      <c r="AC59" s="4">
        <f t="shared" si="40"/>
        <v>52016863.848984696</v>
      </c>
      <c r="AD59" s="4">
        <f t="shared" si="39"/>
        <v>52171451.725409091</v>
      </c>
      <c r="AE59" s="4">
        <f t="shared" si="38"/>
        <v>52277804.554733634</v>
      </c>
      <c r="AF59" s="4">
        <f t="shared" si="37"/>
        <v>52277804.554733634</v>
      </c>
      <c r="AG59" s="4">
        <f t="shared" si="36"/>
        <v>53625279.942489289</v>
      </c>
      <c r="AH59" s="4">
        <f t="shared" si="35"/>
        <v>53730854.52765473</v>
      </c>
      <c r="AI59" s="4">
        <f t="shared" si="34"/>
        <v>53730854.52765473</v>
      </c>
      <c r="AJ59" s="4">
        <f t="shared" si="33"/>
        <v>54368757.454798438</v>
      </c>
      <c r="AK59" s="4">
        <f t="shared" si="32"/>
        <v>54368757.454798438</v>
      </c>
      <c r="AL59" s="34">
        <f t="shared" si="31"/>
        <v>54368757.454798438</v>
      </c>
      <c r="AM59" s="17">
        <f>AL59-X59</f>
        <v>5151904.9444084018</v>
      </c>
    </row>
    <row r="60" spans="1:39" x14ac:dyDescent="0.2">
      <c r="A60" s="2" t="s">
        <v>14</v>
      </c>
      <c r="B60" s="3">
        <v>4877425.1139999991</v>
      </c>
      <c r="C60" s="3">
        <v>12174209.938824398</v>
      </c>
      <c r="D60" s="3">
        <v>15665827.33401878</v>
      </c>
      <c r="E60" s="3">
        <v>20320380.008905344</v>
      </c>
      <c r="F60" s="3">
        <v>23138532.210343305</v>
      </c>
      <c r="G60" s="3">
        <v>25468636.487592336</v>
      </c>
      <c r="H60" s="3">
        <v>26040722.242723823</v>
      </c>
      <c r="I60" s="3">
        <v>28386671.991810482</v>
      </c>
      <c r="J60" s="3">
        <v>32731465.922718387</v>
      </c>
      <c r="K60" s="3">
        <v>36669195.13730967</v>
      </c>
      <c r="L60" s="3">
        <v>42174271.593300648</v>
      </c>
      <c r="M60" s="3">
        <v>46589929.007162318</v>
      </c>
      <c r="N60" s="3">
        <v>48378820.526586704</v>
      </c>
      <c r="O60" s="3">
        <v>51204881.958936997</v>
      </c>
      <c r="P60" s="3">
        <v>54232215.422178574</v>
      </c>
      <c r="Q60" s="3">
        <v>56993847.266954012</v>
      </c>
      <c r="R60" s="3">
        <v>60358254.805957392</v>
      </c>
      <c r="S60" s="3">
        <v>63201244.687168226</v>
      </c>
      <c r="T60" s="3">
        <v>65780416.105022408</v>
      </c>
      <c r="U60" s="3">
        <v>68403916.861953557</v>
      </c>
      <c r="V60" s="3">
        <v>68946640.517087772</v>
      </c>
      <c r="W60" s="3">
        <v>69701887.0344982</v>
      </c>
      <c r="X60" s="4">
        <f>W60*$X$82</f>
        <v>71651707.226341069</v>
      </c>
      <c r="Y60" s="4">
        <f t="shared" ref="Y60:Y81" si="44">X60*$Y$82</f>
        <v>73070119.540138647</v>
      </c>
      <c r="Z60" s="4">
        <f t="shared" si="43"/>
        <v>74157796.542250216</v>
      </c>
      <c r="AA60" s="4">
        <f t="shared" si="42"/>
        <v>74768403.931974486</v>
      </c>
      <c r="AB60" s="4">
        <f t="shared" si="41"/>
        <v>75123894.851410493</v>
      </c>
      <c r="AC60" s="4">
        <f t="shared" si="40"/>
        <v>75728066.896457464</v>
      </c>
      <c r="AD60" s="4">
        <f t="shared" si="39"/>
        <v>75953121.622579262</v>
      </c>
      <c r="AE60" s="4">
        <f t="shared" si="38"/>
        <v>76107953.989964932</v>
      </c>
      <c r="AF60" s="4">
        <f t="shared" si="37"/>
        <v>76107953.989964932</v>
      </c>
      <c r="AG60" s="4">
        <f t="shared" si="36"/>
        <v>78069658.305733323</v>
      </c>
      <c r="AH60" s="4">
        <f t="shared" si="35"/>
        <v>78223357.676598608</v>
      </c>
      <c r="AI60" s="4">
        <f t="shared" si="34"/>
        <v>78223357.676598608</v>
      </c>
      <c r="AJ60" s="4">
        <f t="shared" si="33"/>
        <v>79152040.26077804</v>
      </c>
      <c r="AK60" s="4">
        <f t="shared" si="32"/>
        <v>79152040.26077804</v>
      </c>
      <c r="AL60" s="34">
        <f t="shared" si="31"/>
        <v>79152040.26077804</v>
      </c>
      <c r="AM60" s="17">
        <f>AL60-W60</f>
        <v>9450153.2262798399</v>
      </c>
    </row>
    <row r="61" spans="1:39" x14ac:dyDescent="0.2">
      <c r="A61" s="2" t="s">
        <v>13</v>
      </c>
      <c r="B61" s="3">
        <v>7925747.5186000001</v>
      </c>
      <c r="C61" s="3">
        <v>16673394.649123568</v>
      </c>
      <c r="D61" s="3">
        <v>21493363.377506867</v>
      </c>
      <c r="E61" s="3">
        <v>28637263.098774351</v>
      </c>
      <c r="F61" s="3">
        <v>31655442.143578868</v>
      </c>
      <c r="G61" s="3">
        <v>32110308.654768903</v>
      </c>
      <c r="H61" s="3">
        <v>34342488.622768834</v>
      </c>
      <c r="I61" s="3">
        <v>37754566.132860191</v>
      </c>
      <c r="J61" s="3">
        <v>42229317.338670038</v>
      </c>
      <c r="K61" s="3">
        <v>43747520.616562419</v>
      </c>
      <c r="L61" s="3">
        <v>47402323.2073301</v>
      </c>
      <c r="M61" s="3">
        <v>52092749.314884961</v>
      </c>
      <c r="N61" s="3">
        <v>57047877.632863492</v>
      </c>
      <c r="O61" s="3">
        <v>60000552.90983218</v>
      </c>
      <c r="P61" s="3">
        <v>60622015.999979556</v>
      </c>
      <c r="Q61" s="3">
        <v>65272149.857719079</v>
      </c>
      <c r="R61" s="3">
        <v>68926681.126824304</v>
      </c>
      <c r="S61" s="3">
        <v>72397432.858164236</v>
      </c>
      <c r="T61" s="3">
        <v>71261303.879847929</v>
      </c>
      <c r="U61" s="3">
        <v>78233650.41776073</v>
      </c>
      <c r="V61" s="3">
        <v>80369432.50029467</v>
      </c>
      <c r="W61" s="4">
        <f>V61*$W$82</f>
        <v>82369668.500024796</v>
      </c>
      <c r="X61" s="4">
        <f t="shared" ref="X61:X81" si="45">W61*$X$82</f>
        <v>84673853.503757358</v>
      </c>
      <c r="Y61" s="4">
        <f t="shared" si="44"/>
        <v>86350051.33791405</v>
      </c>
      <c r="Z61" s="4">
        <f t="shared" si="43"/>
        <v>87635405.263191402</v>
      </c>
      <c r="AA61" s="4">
        <f t="shared" si="42"/>
        <v>88356985.846086666</v>
      </c>
      <c r="AB61" s="4">
        <f t="shared" si="41"/>
        <v>88777084.503877953</v>
      </c>
      <c r="AC61" s="4">
        <f t="shared" si="40"/>
        <v>89491060.16773437</v>
      </c>
      <c r="AD61" s="4">
        <f t="shared" si="39"/>
        <v>89757016.85805814</v>
      </c>
      <c r="AE61" s="4">
        <f t="shared" si="38"/>
        <v>89939988.816454619</v>
      </c>
      <c r="AF61" s="4">
        <f t="shared" si="37"/>
        <v>89939988.816454619</v>
      </c>
      <c r="AG61" s="4">
        <f t="shared" si="36"/>
        <v>92258217.792162776</v>
      </c>
      <c r="AH61" s="4">
        <f t="shared" si="35"/>
        <v>92439850.84064208</v>
      </c>
      <c r="AI61" s="4">
        <f t="shared" si="34"/>
        <v>92439850.84064208</v>
      </c>
      <c r="AJ61" s="4">
        <f t="shared" si="33"/>
        <v>93537314.336325422</v>
      </c>
      <c r="AK61" s="4">
        <f t="shared" si="32"/>
        <v>93537314.336325422</v>
      </c>
      <c r="AL61" s="34">
        <f t="shared" si="31"/>
        <v>93537314.336325422</v>
      </c>
      <c r="AM61" s="17">
        <f>AL61-V61</f>
        <v>13167881.836030751</v>
      </c>
    </row>
    <row r="62" spans="1:39" x14ac:dyDescent="0.2">
      <c r="A62" s="1" t="s">
        <v>12</v>
      </c>
      <c r="B62" s="3">
        <v>6520058.1212419998</v>
      </c>
      <c r="C62" s="3">
        <v>14988137.847562302</v>
      </c>
      <c r="D62" s="3">
        <v>21500753.395603396</v>
      </c>
      <c r="E62" s="3">
        <v>25520230.74957943</v>
      </c>
      <c r="F62" s="3">
        <v>29161903.44501571</v>
      </c>
      <c r="G62" s="3">
        <v>31417205.861890275</v>
      </c>
      <c r="H62" s="3">
        <v>32496089.106821552</v>
      </c>
      <c r="I62" s="3">
        <v>35461330.679449283</v>
      </c>
      <c r="J62" s="3">
        <v>37562113.423646837</v>
      </c>
      <c r="K62" s="3">
        <v>41121264.219332553</v>
      </c>
      <c r="L62" s="3">
        <v>43579533.533023022</v>
      </c>
      <c r="M62" s="3">
        <v>44475740.04969459</v>
      </c>
      <c r="N62" s="3">
        <v>47650091.580819875</v>
      </c>
      <c r="O62" s="3">
        <v>49999970.419399619</v>
      </c>
      <c r="P62" s="3">
        <v>54562248.120392255</v>
      </c>
      <c r="Q62" s="3">
        <v>58409293.434042446</v>
      </c>
      <c r="R62" s="3">
        <v>61797386.732474551</v>
      </c>
      <c r="S62" s="3">
        <v>63670301.065427765</v>
      </c>
      <c r="T62" s="3">
        <v>67677342.151262596</v>
      </c>
      <c r="U62" s="3">
        <v>70711795.121216103</v>
      </c>
      <c r="V62" s="4">
        <f>U62*$V$82</f>
        <v>72984740.172007963</v>
      </c>
      <c r="W62" s="4">
        <f t="shared" ref="W62:W81" si="46">V62*$W$82</f>
        <v>74801185.805395558</v>
      </c>
      <c r="X62" s="4">
        <f t="shared" si="45"/>
        <v>76893652.288906455</v>
      </c>
      <c r="Y62" s="4">
        <f t="shared" si="44"/>
        <v>78415833.789968565</v>
      </c>
      <c r="Z62" s="4">
        <f t="shared" si="43"/>
        <v>79583083.817086697</v>
      </c>
      <c r="AA62" s="4">
        <f t="shared" si="42"/>
        <v>80238362.443765864</v>
      </c>
      <c r="AB62" s="4">
        <f t="shared" si="41"/>
        <v>80619860.613301829</v>
      </c>
      <c r="AC62" s="4">
        <f t="shared" si="40"/>
        <v>81268233.093915105</v>
      </c>
      <c r="AD62" s="4">
        <f t="shared" si="39"/>
        <v>81509752.529058754</v>
      </c>
      <c r="AE62" s="4">
        <f t="shared" si="38"/>
        <v>81675912.229667336</v>
      </c>
      <c r="AF62" s="4">
        <f t="shared" si="37"/>
        <v>81675912.229667336</v>
      </c>
      <c r="AG62" s="4">
        <f t="shared" si="36"/>
        <v>83781132.264046192</v>
      </c>
      <c r="AH62" s="4">
        <f t="shared" si="35"/>
        <v>83946076.079592764</v>
      </c>
      <c r="AI62" s="4">
        <f t="shared" si="34"/>
        <v>83946076.079592764</v>
      </c>
      <c r="AJ62" s="4">
        <f t="shared" si="33"/>
        <v>84942699.865388677</v>
      </c>
      <c r="AK62" s="4">
        <f t="shared" si="32"/>
        <v>84942699.865388677</v>
      </c>
      <c r="AL62" s="34">
        <f t="shared" si="31"/>
        <v>84942699.865388677</v>
      </c>
      <c r="AM62" s="17">
        <f>AL62-U62</f>
        <v>14230904.744172573</v>
      </c>
    </row>
    <row r="63" spans="1:39" x14ac:dyDescent="0.2">
      <c r="A63" s="1" t="s">
        <v>11</v>
      </c>
      <c r="B63" s="3">
        <v>6363577.9759999998</v>
      </c>
      <c r="C63" s="3">
        <v>16799557.7832799</v>
      </c>
      <c r="D63" s="3">
        <v>19704886.769288</v>
      </c>
      <c r="E63" s="3">
        <v>20932254.18642759</v>
      </c>
      <c r="F63" s="3">
        <v>24050990.138560634</v>
      </c>
      <c r="G63" s="3">
        <v>25396784.971782792</v>
      </c>
      <c r="H63" s="3">
        <v>26612204.451496027</v>
      </c>
      <c r="I63" s="3">
        <v>27732432.387243319</v>
      </c>
      <c r="J63" s="3">
        <v>29642002.732835691</v>
      </c>
      <c r="K63" s="3">
        <v>32044211.446075935</v>
      </c>
      <c r="L63" s="3">
        <v>33869777.673224777</v>
      </c>
      <c r="M63" s="3">
        <v>35821828.957688689</v>
      </c>
      <c r="N63" s="3">
        <v>35186992.469212942</v>
      </c>
      <c r="O63" s="3">
        <v>38824296.02646511</v>
      </c>
      <c r="P63" s="3">
        <v>41136019.652709022</v>
      </c>
      <c r="Q63" s="3">
        <v>43903523.966480926</v>
      </c>
      <c r="R63" s="3">
        <v>45713420.321332596</v>
      </c>
      <c r="S63" s="3">
        <v>48417622.374742545</v>
      </c>
      <c r="T63" s="3">
        <v>48498991.456883684</v>
      </c>
      <c r="U63" s="4">
        <f>T63*$U$82</f>
        <v>49953317.050732791</v>
      </c>
      <c r="V63" s="4">
        <f t="shared" ref="V63:V81" si="47">U63*$V$82</f>
        <v>51559005.954068713</v>
      </c>
      <c r="W63" s="4">
        <f t="shared" si="46"/>
        <v>52842207.497382455</v>
      </c>
      <c r="X63" s="4">
        <f t="shared" si="45"/>
        <v>54320399.947307833</v>
      </c>
      <c r="Y63" s="4">
        <f t="shared" si="44"/>
        <v>55395722.883191012</v>
      </c>
      <c r="Z63" s="4">
        <f t="shared" si="43"/>
        <v>56220309.652373649</v>
      </c>
      <c r="AA63" s="4">
        <f t="shared" si="42"/>
        <v>56683221.687614173</v>
      </c>
      <c r="AB63" s="4">
        <f t="shared" si="41"/>
        <v>56952725.509210497</v>
      </c>
      <c r="AC63" s="4">
        <f t="shared" si="40"/>
        <v>57410758.798218705</v>
      </c>
      <c r="AD63" s="4">
        <f t="shared" si="39"/>
        <v>57581376.683070354</v>
      </c>
      <c r="AE63" s="4">
        <f t="shared" si="38"/>
        <v>57698757.78181529</v>
      </c>
      <c r="AF63" s="4">
        <f t="shared" si="37"/>
        <v>57698757.78181529</v>
      </c>
      <c r="AG63" s="4">
        <f t="shared" si="36"/>
        <v>59185959.79187046</v>
      </c>
      <c r="AH63" s="4">
        <f t="shared" si="35"/>
        <v>59302481.946334668</v>
      </c>
      <c r="AI63" s="4">
        <f t="shared" si="34"/>
        <v>59302481.946334668</v>
      </c>
      <c r="AJ63" s="4">
        <f t="shared" si="33"/>
        <v>60006532.294184305</v>
      </c>
      <c r="AK63" s="4">
        <f t="shared" si="32"/>
        <v>60006532.294184305</v>
      </c>
      <c r="AL63" s="34">
        <f t="shared" si="31"/>
        <v>60006532.294184305</v>
      </c>
      <c r="AM63" s="17">
        <f>AL63-T63</f>
        <v>11507540.837300621</v>
      </c>
    </row>
    <row r="64" spans="1:39" x14ac:dyDescent="0.2">
      <c r="A64" s="1" t="s">
        <v>10</v>
      </c>
      <c r="B64" s="3">
        <v>6923236.2843999974</v>
      </c>
      <c r="C64" s="3">
        <v>13620451.610708602</v>
      </c>
      <c r="D64" s="3">
        <v>16000219.87816903</v>
      </c>
      <c r="E64" s="3">
        <v>19141923.523398586</v>
      </c>
      <c r="F64" s="3">
        <v>23650576.610442024</v>
      </c>
      <c r="G64" s="3">
        <v>25332186.963290788</v>
      </c>
      <c r="H64" s="3">
        <v>31606545.670450807</v>
      </c>
      <c r="I64" s="3">
        <v>34154094.392075978</v>
      </c>
      <c r="J64" s="3">
        <v>38018687.992456444</v>
      </c>
      <c r="K64" s="3">
        <v>40006955.702975348</v>
      </c>
      <c r="L64" s="3">
        <v>42605986.515752912</v>
      </c>
      <c r="M64" s="3">
        <v>43280440.760485105</v>
      </c>
      <c r="N64" s="3">
        <v>45713403.865931481</v>
      </c>
      <c r="O64" s="3">
        <v>49114275.727996357</v>
      </c>
      <c r="P64" s="3">
        <v>51921244.176132441</v>
      </c>
      <c r="Q64" s="3">
        <v>53306172.83323878</v>
      </c>
      <c r="R64" s="3">
        <v>55560248.107475497</v>
      </c>
      <c r="S64" s="3">
        <v>56740537.353452884</v>
      </c>
      <c r="T64" s="4">
        <f>S64*$T$82</f>
        <v>58975272.626310825</v>
      </c>
      <c r="U64" s="4">
        <f t="shared" ref="U64:U81" si="48">T64*$U$82</f>
        <v>60743747.512245782</v>
      </c>
      <c r="V64" s="4">
        <f t="shared" si="47"/>
        <v>62696281.739920676</v>
      </c>
      <c r="W64" s="4">
        <f t="shared" si="46"/>
        <v>64256668.019678861</v>
      </c>
      <c r="X64" s="4">
        <f t="shared" si="45"/>
        <v>66054165.248172879</v>
      </c>
      <c r="Y64" s="4">
        <f t="shared" si="44"/>
        <v>67361769.00239557</v>
      </c>
      <c r="Z64" s="4">
        <f t="shared" si="43"/>
        <v>68364474.998041436</v>
      </c>
      <c r="AA64" s="4">
        <f t="shared" si="42"/>
        <v>68927380.795878097</v>
      </c>
      <c r="AB64" s="4">
        <f t="shared" si="41"/>
        <v>69255100.21591194</v>
      </c>
      <c r="AC64" s="4">
        <f t="shared" si="40"/>
        <v>69812073.408131808</v>
      </c>
      <c r="AD64" s="4">
        <f t="shared" si="39"/>
        <v>70019546.511629149</v>
      </c>
      <c r="AE64" s="4">
        <f t="shared" si="38"/>
        <v>70162283.135457978</v>
      </c>
      <c r="AF64" s="4">
        <f t="shared" si="37"/>
        <v>70162283.135457978</v>
      </c>
      <c r="AG64" s="4">
        <f t="shared" si="36"/>
        <v>71970736.081770793</v>
      </c>
      <c r="AH64" s="4">
        <f t="shared" si="35"/>
        <v>72112428.220516428</v>
      </c>
      <c r="AI64" s="4">
        <f t="shared" si="34"/>
        <v>72112428.220516428</v>
      </c>
      <c r="AJ64" s="4">
        <f t="shared" si="33"/>
        <v>72968560.687600717</v>
      </c>
      <c r="AK64" s="4">
        <f t="shared" si="32"/>
        <v>72968560.687600717</v>
      </c>
      <c r="AL64" s="34">
        <f t="shared" si="31"/>
        <v>72968560.687600717</v>
      </c>
      <c r="AM64" s="17">
        <f>AL64-S64</f>
        <v>16228023.334147833</v>
      </c>
    </row>
    <row r="65" spans="1:39" x14ac:dyDescent="0.2">
      <c r="A65" s="1" t="s">
        <v>9</v>
      </c>
      <c r="B65" s="3">
        <v>5601592.6711999997</v>
      </c>
      <c r="C65" s="3">
        <v>10345439.896617498</v>
      </c>
      <c r="D65" s="3">
        <v>15363597.506106196</v>
      </c>
      <c r="E65" s="3">
        <v>19970043.317858268</v>
      </c>
      <c r="F65" s="3">
        <v>20367078.478372298</v>
      </c>
      <c r="G65" s="3">
        <v>26765413.173088036</v>
      </c>
      <c r="H65" s="3">
        <v>29817598.813317642</v>
      </c>
      <c r="I65" s="3">
        <v>31506742.599614568</v>
      </c>
      <c r="J65" s="3">
        <v>31060625.82913195</v>
      </c>
      <c r="K65" s="3">
        <v>33262786.48239404</v>
      </c>
      <c r="L65" s="3">
        <v>34769005.742134541</v>
      </c>
      <c r="M65" s="3">
        <v>38408856.478415161</v>
      </c>
      <c r="N65" s="3">
        <v>40774388.527742103</v>
      </c>
      <c r="O65" s="3">
        <v>46055825.239461176</v>
      </c>
      <c r="P65" s="3">
        <v>48135982.22298751</v>
      </c>
      <c r="Q65" s="3">
        <v>49169527.290458769</v>
      </c>
      <c r="R65" s="3">
        <v>51515821.033004701</v>
      </c>
      <c r="S65" s="4">
        <f>R65*$S$82</f>
        <v>53343082.525415361</v>
      </c>
      <c r="T65" s="4">
        <f t="shared" ref="T65:T81" si="49">S65*$T$82</f>
        <v>55444008.488451973</v>
      </c>
      <c r="U65" s="4">
        <f t="shared" si="48"/>
        <v>57106592.351500496</v>
      </c>
      <c r="V65" s="4">
        <f t="shared" si="47"/>
        <v>58942214.629656836</v>
      </c>
      <c r="W65" s="4">
        <f t="shared" si="46"/>
        <v>60409169.614135876</v>
      </c>
      <c r="X65" s="4">
        <f t="shared" si="45"/>
        <v>62099038.048082367</v>
      </c>
      <c r="Y65" s="4">
        <f t="shared" si="44"/>
        <v>63328346.37376038</v>
      </c>
      <c r="Z65" s="4">
        <f t="shared" si="43"/>
        <v>64271013.31294141</v>
      </c>
      <c r="AA65" s="4">
        <f t="shared" si="42"/>
        <v>64800213.983724423</v>
      </c>
      <c r="AB65" s="4">
        <f t="shared" si="41"/>
        <v>65108310.538382493</v>
      </c>
      <c r="AC65" s="4">
        <f t="shared" si="40"/>
        <v>65631933.830350146</v>
      </c>
      <c r="AD65" s="4">
        <f t="shared" si="39"/>
        <v>65826984.060712278</v>
      </c>
      <c r="AE65" s="4">
        <f t="shared" si="38"/>
        <v>65961174.039507687</v>
      </c>
      <c r="AF65" s="4">
        <f t="shared" si="37"/>
        <v>65961174.039507687</v>
      </c>
      <c r="AG65" s="4">
        <f t="shared" si="36"/>
        <v>67661342.195434123</v>
      </c>
      <c r="AH65" s="4">
        <f t="shared" si="35"/>
        <v>67794550.229810461</v>
      </c>
      <c r="AI65" s="4">
        <f t="shared" si="34"/>
        <v>67794550.229810461</v>
      </c>
      <c r="AJ65" s="4">
        <f t="shared" si="33"/>
        <v>68599420.027921125</v>
      </c>
      <c r="AK65" s="4">
        <f t="shared" si="32"/>
        <v>68599420.027921125</v>
      </c>
      <c r="AL65" s="34">
        <f t="shared" si="31"/>
        <v>68599420.027921125</v>
      </c>
      <c r="AM65" s="17">
        <f>AL65-R65</f>
        <v>17083598.994916424</v>
      </c>
    </row>
    <row r="66" spans="1:39" x14ac:dyDescent="0.2">
      <c r="A66" s="2" t="s">
        <v>8</v>
      </c>
      <c r="B66" s="3">
        <v>5132659.4379000003</v>
      </c>
      <c r="C66" s="3">
        <v>14828236.051595498</v>
      </c>
      <c r="D66" s="3">
        <v>20914134.897933364</v>
      </c>
      <c r="E66" s="3">
        <v>24680533.601893812</v>
      </c>
      <c r="F66" s="3">
        <v>41327914.52504044</v>
      </c>
      <c r="G66" s="3">
        <v>47133321.57930515</v>
      </c>
      <c r="H66" s="3">
        <v>49441282.090191297</v>
      </c>
      <c r="I66" s="3">
        <v>50635383.997508556</v>
      </c>
      <c r="J66" s="3">
        <v>53261719.66445335</v>
      </c>
      <c r="K66" s="3">
        <v>54150970.48692625</v>
      </c>
      <c r="L66" s="3">
        <v>55852176.154275917</v>
      </c>
      <c r="M66" s="3">
        <v>59517400.267841034</v>
      </c>
      <c r="N66" s="3">
        <v>63798443.80733411</v>
      </c>
      <c r="O66" s="3">
        <v>69010527.567279249</v>
      </c>
      <c r="P66" s="3">
        <v>71901040.989568666</v>
      </c>
      <c r="Q66" s="3">
        <v>75617564.89744404</v>
      </c>
      <c r="R66" s="4">
        <f>Q66*$R$82</f>
        <v>79089708.129185602</v>
      </c>
      <c r="S66" s="4">
        <f t="shared" ref="S66:S81" si="50">R66*$S$82</f>
        <v>81895012.892121837</v>
      </c>
      <c r="T66" s="4">
        <f t="shared" si="49"/>
        <v>85120461.26673162</v>
      </c>
      <c r="U66" s="4">
        <f t="shared" si="48"/>
        <v>87672944.558894575</v>
      </c>
      <c r="V66" s="4">
        <f t="shared" si="47"/>
        <v>90491085.22526975</v>
      </c>
      <c r="W66" s="4">
        <f t="shared" si="46"/>
        <v>92743229.114945307</v>
      </c>
      <c r="X66" s="4">
        <f t="shared" si="45"/>
        <v>95337601.067824125</v>
      </c>
      <c r="Y66" s="4">
        <f t="shared" si="44"/>
        <v>97224897.722115278</v>
      </c>
      <c r="Z66" s="4">
        <f t="shared" si="43"/>
        <v>98672127.943586364</v>
      </c>
      <c r="AA66" s="4">
        <f t="shared" si="42"/>
        <v>99484583.724251926</v>
      </c>
      <c r="AB66" s="4">
        <f t="shared" si="41"/>
        <v>99957589.222269759</v>
      </c>
      <c r="AC66" s="4">
        <f t="shared" si="40"/>
        <v>100761482.32735747</v>
      </c>
      <c r="AD66" s="4">
        <f t="shared" si="39"/>
        <v>101060933.35969156</v>
      </c>
      <c r="AE66" s="4">
        <f t="shared" si="38"/>
        <v>101266948.63895871</v>
      </c>
      <c r="AF66" s="4">
        <f t="shared" si="37"/>
        <v>101266948.63895871</v>
      </c>
      <c r="AG66" s="4">
        <f t="shared" si="36"/>
        <v>103877133.24878195</v>
      </c>
      <c r="AH66" s="4">
        <f t="shared" si="35"/>
        <v>104081640.99704316</v>
      </c>
      <c r="AI66" s="4">
        <f t="shared" si="34"/>
        <v>104081640.99704316</v>
      </c>
      <c r="AJ66" s="4">
        <f t="shared" si="33"/>
        <v>105317318.04029141</v>
      </c>
      <c r="AK66" s="4">
        <f t="shared" si="32"/>
        <v>105317318.04029141</v>
      </c>
      <c r="AL66" s="34">
        <f>AK66</f>
        <v>105317318.04029141</v>
      </c>
      <c r="AM66" s="17">
        <f>AL66-Q66</f>
        <v>29699753.142847374</v>
      </c>
    </row>
    <row r="67" spans="1:39" x14ac:dyDescent="0.2">
      <c r="A67" s="2" t="s">
        <v>7</v>
      </c>
      <c r="B67" s="3">
        <v>5874112.4359999998</v>
      </c>
      <c r="C67" s="3">
        <v>9869340.8505671024</v>
      </c>
      <c r="D67" s="3">
        <v>9320389.7753036078</v>
      </c>
      <c r="E67" s="3">
        <v>15211305.897122227</v>
      </c>
      <c r="F67" s="3">
        <v>17099476.015056483</v>
      </c>
      <c r="G67" s="3">
        <v>18966764.082076751</v>
      </c>
      <c r="H67" s="3">
        <v>19569434.855720345</v>
      </c>
      <c r="I67" s="3">
        <v>22271957.173669659</v>
      </c>
      <c r="J67" s="3">
        <v>23419627.542799253</v>
      </c>
      <c r="K67" s="3">
        <v>27416976.83165263</v>
      </c>
      <c r="L67" s="3">
        <v>32284759.202828445</v>
      </c>
      <c r="M67" s="3">
        <v>35062578.832510963</v>
      </c>
      <c r="N67" s="3">
        <v>36402477.340202637</v>
      </c>
      <c r="O67" s="3">
        <v>38969809.622236408</v>
      </c>
      <c r="P67" s="3">
        <v>40542969.884064764</v>
      </c>
      <c r="Q67" s="4">
        <f>P67*$Q$82</f>
        <v>44140735.983519368</v>
      </c>
      <c r="R67" s="4">
        <f t="shared" ref="R67:R81" si="51">Q67*$R$82</f>
        <v>46167552.873181574</v>
      </c>
      <c r="S67" s="4">
        <f t="shared" si="50"/>
        <v>47805111.779793017</v>
      </c>
      <c r="T67" s="4">
        <f t="shared" si="49"/>
        <v>49687923.86618083</v>
      </c>
      <c r="U67" s="4">
        <f t="shared" si="48"/>
        <v>51177901.641245604</v>
      </c>
      <c r="V67" s="4">
        <f t="shared" si="47"/>
        <v>52822953.333766982</v>
      </c>
      <c r="W67" s="4">
        <f t="shared" si="46"/>
        <v>54137612.02405794</v>
      </c>
      <c r="X67" s="4">
        <f t="shared" si="45"/>
        <v>55652041.741153233</v>
      </c>
      <c r="Y67" s="4">
        <f t="shared" si="44"/>
        <v>56753725.767247297</v>
      </c>
      <c r="Z67" s="4">
        <f t="shared" si="43"/>
        <v>57598526.93480625</v>
      </c>
      <c r="AA67" s="4">
        <f t="shared" si="42"/>
        <v>58072787.064199217</v>
      </c>
      <c r="AB67" s="4">
        <f t="shared" si="41"/>
        <v>58348897.658808753</v>
      </c>
      <c r="AC67" s="4">
        <f t="shared" si="40"/>
        <v>58818159.441554256</v>
      </c>
      <c r="AD67" s="4">
        <f t="shared" si="39"/>
        <v>58992959.952205166</v>
      </c>
      <c r="AE67" s="4">
        <f t="shared" si="38"/>
        <v>59113218.599293776</v>
      </c>
      <c r="AF67" s="4">
        <f t="shared" si="37"/>
        <v>59113218.599293776</v>
      </c>
      <c r="AG67" s="4">
        <f t="shared" si="36"/>
        <v>60636878.742102042</v>
      </c>
      <c r="AH67" s="4">
        <f t="shared" si="35"/>
        <v>60756257.38825158</v>
      </c>
      <c r="AI67" s="4">
        <f t="shared" si="34"/>
        <v>60756257.38825158</v>
      </c>
      <c r="AJ67" s="4">
        <f t="shared" si="33"/>
        <v>61477567.234725632</v>
      </c>
      <c r="AK67" s="4">
        <f t="shared" si="32"/>
        <v>61477567.234725632</v>
      </c>
      <c r="AL67" s="34">
        <f t="shared" si="31"/>
        <v>61477567.234725632</v>
      </c>
      <c r="AM67" s="17">
        <f>AL67-P67</f>
        <v>20934597.350660868</v>
      </c>
    </row>
    <row r="68" spans="1:39" x14ac:dyDescent="0.2">
      <c r="A68" s="2" t="s">
        <v>6</v>
      </c>
      <c r="B68" s="3">
        <v>4337534.493999999</v>
      </c>
      <c r="C68" s="3">
        <v>12298911.7508788</v>
      </c>
      <c r="D68" s="3">
        <v>14713206.759302039</v>
      </c>
      <c r="E68" s="3">
        <v>18696354.867487323</v>
      </c>
      <c r="F68" s="3">
        <v>21004159.273460291</v>
      </c>
      <c r="G68" s="3">
        <v>27196154.740617123</v>
      </c>
      <c r="H68" s="3">
        <v>32247321.334551129</v>
      </c>
      <c r="I68" s="3">
        <v>32568130.902849916</v>
      </c>
      <c r="J68" s="3">
        <v>35717630.983358145</v>
      </c>
      <c r="K68" s="3">
        <v>40566299.027465492</v>
      </c>
      <c r="L68" s="3">
        <v>44096689.896352038</v>
      </c>
      <c r="M68" s="3">
        <v>46729804.511110395</v>
      </c>
      <c r="N68" s="3">
        <v>48785999.716935627</v>
      </c>
      <c r="O68" s="3">
        <v>50616865.234823197</v>
      </c>
      <c r="P68" s="4">
        <f>O68*$P$82</f>
        <v>53496892.466731772</v>
      </c>
      <c r="Q68" s="4">
        <f t="shared" ref="Q68:Q81" si="52">P68*$Q$82</f>
        <v>58244184.20913136</v>
      </c>
      <c r="R68" s="4">
        <f t="shared" si="51"/>
        <v>60918591.276646957</v>
      </c>
      <c r="S68" s="4">
        <f t="shared" si="50"/>
        <v>63079368.175464213</v>
      </c>
      <c r="T68" s="4">
        <f t="shared" si="49"/>
        <v>65563759.329061992</v>
      </c>
      <c r="U68" s="4">
        <f t="shared" si="48"/>
        <v>67529801.309666619</v>
      </c>
      <c r="V68" s="4">
        <f t="shared" si="47"/>
        <v>69700465.021493554</v>
      </c>
      <c r="W68" s="4">
        <f t="shared" si="46"/>
        <v>71435171.551036492</v>
      </c>
      <c r="X68" s="4">
        <f t="shared" si="45"/>
        <v>73433478.136753917</v>
      </c>
      <c r="Y68" s="4">
        <f t="shared" si="44"/>
        <v>74887162.266081482</v>
      </c>
      <c r="Z68" s="4">
        <f t="shared" si="43"/>
        <v>76001886.652230471</v>
      </c>
      <c r="AA68" s="4">
        <f t="shared" si="42"/>
        <v>76627678.083295956</v>
      </c>
      <c r="AB68" s="4">
        <f t="shared" si="41"/>
        <v>76992009.034654245</v>
      </c>
      <c r="AC68" s="4">
        <f t="shared" si="40"/>
        <v>77611205.0926162</v>
      </c>
      <c r="AD68" s="4">
        <f t="shared" si="39"/>
        <v>77841856.279447407</v>
      </c>
      <c r="AE68" s="4">
        <f t="shared" si="38"/>
        <v>78000538.880398721</v>
      </c>
      <c r="AF68" s="4">
        <f t="shared" si="37"/>
        <v>78000538.880398721</v>
      </c>
      <c r="AG68" s="4">
        <f t="shared" si="36"/>
        <v>80011025.113862753</v>
      </c>
      <c r="AH68" s="4">
        <f t="shared" si="35"/>
        <v>80168546.54394418</v>
      </c>
      <c r="AI68" s="4">
        <f t="shared" si="34"/>
        <v>80168546.54394418</v>
      </c>
      <c r="AJ68" s="4">
        <f t="shared" si="33"/>
        <v>81120322.780425161</v>
      </c>
      <c r="AK68" s="4">
        <f t="shared" si="32"/>
        <v>81120322.780425161</v>
      </c>
      <c r="AL68" s="34">
        <f t="shared" si="31"/>
        <v>81120322.780425161</v>
      </c>
      <c r="AM68" s="17">
        <f>AL68-O68</f>
        <v>30503457.545601964</v>
      </c>
    </row>
    <row r="69" spans="1:39" x14ac:dyDescent="0.2">
      <c r="A69" s="2" t="s">
        <v>5</v>
      </c>
      <c r="B69" s="3">
        <v>6745918.628764445</v>
      </c>
      <c r="C69" s="3">
        <v>16965275.557178702</v>
      </c>
      <c r="D69" s="3">
        <v>18321960.976365909</v>
      </c>
      <c r="E69" s="3">
        <v>22770348.321424779</v>
      </c>
      <c r="F69" s="3">
        <v>28108038.98035235</v>
      </c>
      <c r="G69" s="3">
        <v>32054234.079179142</v>
      </c>
      <c r="H69" s="3">
        <v>38363589.093484983</v>
      </c>
      <c r="I69" s="3">
        <v>42396970.821037851</v>
      </c>
      <c r="J69" s="3">
        <v>49646838.736491136</v>
      </c>
      <c r="K69" s="3">
        <v>51831574.711884297</v>
      </c>
      <c r="L69" s="3">
        <v>56981528.257933609</v>
      </c>
      <c r="M69" s="3">
        <v>62455981.034217931</v>
      </c>
      <c r="N69" s="3">
        <v>65423474.877456397</v>
      </c>
      <c r="O69" s="4">
        <f>N69*$O$82</f>
        <v>70743727.098279625</v>
      </c>
      <c r="P69" s="4">
        <f t="shared" ref="P69:P81" si="53">O69*$P$82</f>
        <v>74768943.981714413</v>
      </c>
      <c r="Q69" s="4">
        <f t="shared" si="52"/>
        <v>81403908.630793124</v>
      </c>
      <c r="R69" s="4">
        <f t="shared" si="51"/>
        <v>85141744.288064733</v>
      </c>
      <c r="S69" s="4">
        <f t="shared" si="50"/>
        <v>88161714.223797336</v>
      </c>
      <c r="T69" s="4">
        <f t="shared" si="49"/>
        <v>91633977.647463202</v>
      </c>
      <c r="U69" s="4">
        <f t="shared" si="48"/>
        <v>94381779.920369804</v>
      </c>
      <c r="V69" s="4">
        <f t="shared" si="47"/>
        <v>97415567.977753818</v>
      </c>
      <c r="W69" s="4">
        <f t="shared" si="46"/>
        <v>99840048.528895512</v>
      </c>
      <c r="X69" s="4">
        <f t="shared" si="45"/>
        <v>102632944.83139966</v>
      </c>
      <c r="Y69" s="4">
        <f t="shared" si="44"/>
        <v>104664659.61371887</v>
      </c>
      <c r="Z69" s="4">
        <f t="shared" si="43"/>
        <v>106222633.56958659</v>
      </c>
      <c r="AA69" s="4">
        <f t="shared" si="42"/>
        <v>107097259.40851115</v>
      </c>
      <c r="AB69" s="4">
        <f t="shared" si="41"/>
        <v>107606459.83561732</v>
      </c>
      <c r="AC69" s="4">
        <f t="shared" si="40"/>
        <v>108471867.77310164</v>
      </c>
      <c r="AD69" s="4">
        <f t="shared" si="39"/>
        <v>108794233.14559919</v>
      </c>
      <c r="AE69" s="4">
        <f t="shared" si="38"/>
        <v>109016012.95288013</v>
      </c>
      <c r="AF69" s="4">
        <f t="shared" si="37"/>
        <v>109016012.95288013</v>
      </c>
      <c r="AG69" s="4">
        <f t="shared" si="36"/>
        <v>111825931.91517054</v>
      </c>
      <c r="AH69" s="4">
        <f t="shared" si="35"/>
        <v>112046088.83342521</v>
      </c>
      <c r="AI69" s="4">
        <f t="shared" si="34"/>
        <v>112046088.83342521</v>
      </c>
      <c r="AJ69" s="4">
        <f t="shared" si="33"/>
        <v>113376321.31660782</v>
      </c>
      <c r="AK69" s="4">
        <f t="shared" si="32"/>
        <v>113376321.31660782</v>
      </c>
      <c r="AL69" s="34">
        <f t="shared" si="31"/>
        <v>113376321.31660782</v>
      </c>
      <c r="AM69" s="17">
        <f>AL69-N69</f>
        <v>47952846.439151421</v>
      </c>
    </row>
    <row r="70" spans="1:39" x14ac:dyDescent="0.2">
      <c r="A70" s="1" t="s">
        <v>4</v>
      </c>
      <c r="B70" s="3">
        <v>8080507.4239999996</v>
      </c>
      <c r="C70" s="3">
        <v>18318493.454862081</v>
      </c>
      <c r="D70" s="3">
        <v>22141115.529838745</v>
      </c>
      <c r="E70" s="3">
        <v>24129858.292502791</v>
      </c>
      <c r="F70" s="3">
        <v>27731487.046311129</v>
      </c>
      <c r="G70" s="3">
        <v>30163127.526099272</v>
      </c>
      <c r="H70" s="3">
        <v>33678973.485913828</v>
      </c>
      <c r="I70" s="3">
        <v>41980018.211339846</v>
      </c>
      <c r="J70" s="3">
        <v>49472984.349152401</v>
      </c>
      <c r="K70" s="3">
        <v>50536265.278794937</v>
      </c>
      <c r="L70" s="3">
        <v>55002434.925886102</v>
      </c>
      <c r="M70" s="3">
        <v>58030631.531823091</v>
      </c>
      <c r="N70" s="4">
        <f>M70*$N$82</f>
        <v>60753921.017593689</v>
      </c>
      <c r="O70" s="4">
        <f t="shared" ref="O70:O81" si="54">N70*$O$82</f>
        <v>65694444.030518353</v>
      </c>
      <c r="P70" s="4">
        <f t="shared" si="53"/>
        <v>69432363.929651499</v>
      </c>
      <c r="Q70" s="4">
        <f t="shared" si="52"/>
        <v>75593762.708907634</v>
      </c>
      <c r="R70" s="4">
        <f t="shared" si="51"/>
        <v>79064813.011936933</v>
      </c>
      <c r="S70" s="4">
        <f t="shared" si="50"/>
        <v>81869234.747325808</v>
      </c>
      <c r="T70" s="4">
        <f t="shared" si="49"/>
        <v>85093667.845518917</v>
      </c>
      <c r="U70" s="4">
        <f t="shared" si="48"/>
        <v>87645347.690908119</v>
      </c>
      <c r="V70" s="4">
        <f t="shared" si="47"/>
        <v>90462601.289370507</v>
      </c>
      <c r="W70" s="4">
        <f t="shared" si="46"/>
        <v>92714036.270295218</v>
      </c>
      <c r="X70" s="4">
        <f t="shared" si="45"/>
        <v>95307591.591080159</v>
      </c>
      <c r="Y70" s="4">
        <f t="shared" si="44"/>
        <v>97194294.179814577</v>
      </c>
      <c r="Z70" s="4">
        <f t="shared" si="43"/>
        <v>98641068.855717212</v>
      </c>
      <c r="AA70" s="4">
        <f t="shared" si="42"/>
        <v>99453268.899164915</v>
      </c>
      <c r="AB70" s="4">
        <f t="shared" si="41"/>
        <v>99926125.508944184</v>
      </c>
      <c r="AC70" s="4">
        <f t="shared" si="40"/>
        <v>100729765.57209282</v>
      </c>
      <c r="AD70" s="4">
        <f t="shared" si="39"/>
        <v>101029122.34603684</v>
      </c>
      <c r="AE70" s="4">
        <f t="shared" si="38"/>
        <v>101235072.77774476</v>
      </c>
      <c r="AF70" s="4">
        <f t="shared" si="37"/>
        <v>101235072.77774476</v>
      </c>
      <c r="AG70" s="4">
        <f t="shared" si="36"/>
        <v>103844435.77811413</v>
      </c>
      <c r="AH70" s="4">
        <f t="shared" si="35"/>
        <v>104048879.15334259</v>
      </c>
      <c r="AI70" s="4">
        <f t="shared" si="34"/>
        <v>104048879.15334259</v>
      </c>
      <c r="AJ70" s="4">
        <f t="shared" si="33"/>
        <v>105284167.24174955</v>
      </c>
      <c r="AK70" s="4">
        <f t="shared" si="32"/>
        <v>105284167.24174955</v>
      </c>
      <c r="AL70" s="34">
        <f t="shared" si="31"/>
        <v>105284167.24174955</v>
      </c>
      <c r="AM70" s="17">
        <f>AL70-M70</f>
        <v>47253535.709926464</v>
      </c>
    </row>
    <row r="71" spans="1:39" x14ac:dyDescent="0.2">
      <c r="A71" s="1" t="s">
        <v>3</v>
      </c>
      <c r="B71" s="3">
        <v>4619943.7276816005</v>
      </c>
      <c r="C71" s="3">
        <v>15512000.918641802</v>
      </c>
      <c r="D71" s="3">
        <v>15195130.055184543</v>
      </c>
      <c r="E71" s="3">
        <v>17673722.949776489</v>
      </c>
      <c r="F71" s="3">
        <v>19033456.403927099</v>
      </c>
      <c r="G71" s="3">
        <v>21295309.07227565</v>
      </c>
      <c r="H71" s="3">
        <v>25288142.423623081</v>
      </c>
      <c r="I71" s="3">
        <v>29376983.485572439</v>
      </c>
      <c r="J71" s="3">
        <v>32479469.005932014</v>
      </c>
      <c r="K71" s="3">
        <v>33632154.235468715</v>
      </c>
      <c r="L71" s="3">
        <v>37610889.947266035</v>
      </c>
      <c r="M71" s="4">
        <f>L71*$M$82</f>
        <v>40154944.907005943</v>
      </c>
      <c r="N71" s="4">
        <f t="shared" ref="N71:N81" si="55">M71*$N$82</f>
        <v>42039355.542912588</v>
      </c>
      <c r="O71" s="4">
        <f t="shared" si="54"/>
        <v>45458005.730908439</v>
      </c>
      <c r="P71" s="4">
        <f t="shared" si="53"/>
        <v>48044501.236031152</v>
      </c>
      <c r="Q71" s="4">
        <f t="shared" si="52"/>
        <v>52307950.073313706</v>
      </c>
      <c r="R71" s="4">
        <f t="shared" si="51"/>
        <v>54709782.174884997</v>
      </c>
      <c r="S71" s="4">
        <f t="shared" si="50"/>
        <v>56650333.178862885</v>
      </c>
      <c r="T71" s="4">
        <f t="shared" si="49"/>
        <v>58881515.745664142</v>
      </c>
      <c r="U71" s="4">
        <f t="shared" si="48"/>
        <v>60647179.170432009</v>
      </c>
      <c r="V71" s="4">
        <f t="shared" si="47"/>
        <v>62596609.325664498</v>
      </c>
      <c r="W71" s="4">
        <f t="shared" si="46"/>
        <v>64154514.956437454</v>
      </c>
      <c r="X71" s="4">
        <f t="shared" si="45"/>
        <v>65949154.585032232</v>
      </c>
      <c r="Y71" s="4">
        <f t="shared" si="44"/>
        <v>67254679.555322975</v>
      </c>
      <c r="Z71" s="4">
        <f t="shared" si="43"/>
        <v>68255791.483113438</v>
      </c>
      <c r="AA71" s="4">
        <f t="shared" si="42"/>
        <v>68817802.392476454</v>
      </c>
      <c r="AB71" s="4">
        <f t="shared" si="41"/>
        <v>69145000.815333322</v>
      </c>
      <c r="AC71" s="4">
        <f t="shared" si="40"/>
        <v>69701088.550533995</v>
      </c>
      <c r="AD71" s="4">
        <f t="shared" si="39"/>
        <v>69908231.82035467</v>
      </c>
      <c r="AE71" s="4">
        <f t="shared" si="38"/>
        <v>70050741.526358306</v>
      </c>
      <c r="AF71" s="4">
        <f t="shared" si="37"/>
        <v>70050741.526358306</v>
      </c>
      <c r="AG71" s="4">
        <f t="shared" si="36"/>
        <v>71856319.455744669</v>
      </c>
      <c r="AH71" s="4">
        <f t="shared" si="35"/>
        <v>71997786.33715193</v>
      </c>
      <c r="AI71" s="4">
        <f t="shared" si="34"/>
        <v>71997786.33715193</v>
      </c>
      <c r="AJ71" s="4">
        <f t="shared" si="33"/>
        <v>72852557.753986508</v>
      </c>
      <c r="AK71" s="4">
        <f t="shared" si="32"/>
        <v>72852557.753986508</v>
      </c>
      <c r="AL71" s="34">
        <f t="shared" si="31"/>
        <v>72852557.753986508</v>
      </c>
      <c r="AM71" s="17">
        <f>AL71-L71</f>
        <v>35241667.806720473</v>
      </c>
    </row>
    <row r="72" spans="1:39" x14ac:dyDescent="0.2">
      <c r="A72" s="1" t="s">
        <v>2</v>
      </c>
      <c r="B72" s="3">
        <v>6337254.5050000008</v>
      </c>
      <c r="C72" s="3">
        <v>13046912.5197498</v>
      </c>
      <c r="D72" s="3">
        <v>16275986.70882652</v>
      </c>
      <c r="E72" s="3">
        <v>18570919.245588008</v>
      </c>
      <c r="F72" s="3">
        <v>21303345.581203327</v>
      </c>
      <c r="G72" s="3">
        <v>27901213.744076699</v>
      </c>
      <c r="H72" s="3">
        <v>29851170.1846922</v>
      </c>
      <c r="I72" s="3">
        <v>32927763.405583527</v>
      </c>
      <c r="J72" s="3">
        <v>34667168.985671073</v>
      </c>
      <c r="K72" s="3">
        <v>37062070.287725568</v>
      </c>
      <c r="L72" s="4">
        <f>K72*$L$82</f>
        <v>39364618.175444834</v>
      </c>
      <c r="M72" s="4">
        <f t="shared" ref="M72:M81" si="56">L72*$M$82</f>
        <v>42027297.847420737</v>
      </c>
      <c r="N72" s="4">
        <f t="shared" si="55"/>
        <v>43999575.165830866</v>
      </c>
      <c r="O72" s="4">
        <f t="shared" si="54"/>
        <v>47577630.870297164</v>
      </c>
      <c r="P72" s="4">
        <f t="shared" si="53"/>
        <v>50284730.014040269</v>
      </c>
      <c r="Q72" s="4">
        <f t="shared" si="52"/>
        <v>54746975.811081603</v>
      </c>
      <c r="R72" s="4">
        <f t="shared" si="51"/>
        <v>57260801.028523788</v>
      </c>
      <c r="S72" s="4">
        <f t="shared" si="50"/>
        <v>59291836.439509019</v>
      </c>
      <c r="T72" s="4">
        <f t="shared" si="49"/>
        <v>61627055.040956251</v>
      </c>
      <c r="U72" s="4">
        <f t="shared" si="48"/>
        <v>63475048.179108188</v>
      </c>
      <c r="V72" s="4">
        <f t="shared" si="47"/>
        <v>65515376.760219134</v>
      </c>
      <c r="W72" s="4">
        <f t="shared" si="46"/>
        <v>67145924.731690645</v>
      </c>
      <c r="X72" s="4">
        <f t="shared" si="45"/>
        <v>69024245.181996569</v>
      </c>
      <c r="Y72" s="4">
        <f t="shared" si="44"/>
        <v>70390644.436203524</v>
      </c>
      <c r="Z72" s="4">
        <f t="shared" si="43"/>
        <v>71438436.414633423</v>
      </c>
      <c r="AA72" s="4">
        <f t="shared" si="42"/>
        <v>72026652.88301608</v>
      </c>
      <c r="AB72" s="4">
        <f t="shared" si="41"/>
        <v>72369107.980500534</v>
      </c>
      <c r="AC72" s="4">
        <f t="shared" si="40"/>
        <v>72951125.087750971</v>
      </c>
      <c r="AD72" s="4">
        <f t="shared" si="39"/>
        <v>73167927.076098949</v>
      </c>
      <c r="AE72" s="4">
        <f t="shared" si="38"/>
        <v>73317081.753666893</v>
      </c>
      <c r="AF72" s="4">
        <f t="shared" si="37"/>
        <v>73317081.753666893</v>
      </c>
      <c r="AG72" s="4">
        <f t="shared" si="36"/>
        <v>75206850.538079053</v>
      </c>
      <c r="AH72" s="4">
        <f t="shared" si="35"/>
        <v>75354913.76601319</v>
      </c>
      <c r="AI72" s="4">
        <f t="shared" si="34"/>
        <v>75354913.76601319</v>
      </c>
      <c r="AJ72" s="4">
        <f t="shared" si="33"/>
        <v>76249541.638370231</v>
      </c>
      <c r="AK72" s="4">
        <f t="shared" si="32"/>
        <v>76249541.638370231</v>
      </c>
      <c r="AL72" s="34">
        <f t="shared" si="31"/>
        <v>76249541.638370231</v>
      </c>
      <c r="AM72" s="17">
        <f>AL72-K72</f>
        <v>39187471.350644663</v>
      </c>
    </row>
    <row r="73" spans="1:39" x14ac:dyDescent="0.2">
      <c r="A73" s="1" t="s">
        <v>1</v>
      </c>
      <c r="B73" s="3">
        <v>14847381.870000001</v>
      </c>
      <c r="C73" s="3">
        <v>26338006.429600295</v>
      </c>
      <c r="D73" s="3">
        <v>28144389.841008134</v>
      </c>
      <c r="E73" s="3">
        <v>30875503.331163336</v>
      </c>
      <c r="F73" s="3">
        <v>34769430.483947173</v>
      </c>
      <c r="G73" s="3">
        <v>39888363.422341347</v>
      </c>
      <c r="H73" s="3">
        <v>39036332.293763302</v>
      </c>
      <c r="I73" s="3">
        <v>41059704.284004308</v>
      </c>
      <c r="J73" s="3">
        <v>43460832.163259976</v>
      </c>
      <c r="K73" s="4">
        <f>J73*$K$82</f>
        <v>46716519.810278222</v>
      </c>
      <c r="L73" s="4">
        <f t="shared" ref="L73:L81" si="57">K73*$L$82</f>
        <v>49618867.768060178</v>
      </c>
      <c r="M73" s="4">
        <f t="shared" si="56"/>
        <v>52975159.704225548</v>
      </c>
      <c r="N73" s="4">
        <f t="shared" si="55"/>
        <v>55461203.567980886</v>
      </c>
      <c r="O73" s="4">
        <f t="shared" si="54"/>
        <v>59971321.564690262</v>
      </c>
      <c r="P73" s="4">
        <f t="shared" si="53"/>
        <v>63383603.98159954</v>
      </c>
      <c r="Q73" s="4">
        <f t="shared" si="52"/>
        <v>69008238.34653008</v>
      </c>
      <c r="R73" s="4">
        <f t="shared" si="51"/>
        <v>72176900.125500053</v>
      </c>
      <c r="S73" s="4">
        <f t="shared" si="50"/>
        <v>74737008.216496035</v>
      </c>
      <c r="T73" s="4">
        <f t="shared" si="49"/>
        <v>77680537.415186539</v>
      </c>
      <c r="U73" s="4">
        <f t="shared" si="48"/>
        <v>80009921.806762889</v>
      </c>
      <c r="V73" s="4">
        <f t="shared" si="47"/>
        <v>82581743.883591503</v>
      </c>
      <c r="W73" s="4">
        <f t="shared" si="46"/>
        <v>84637039.932071716</v>
      </c>
      <c r="X73" s="4">
        <f t="shared" si="45"/>
        <v>87004651.720769569</v>
      </c>
      <c r="Y73" s="4">
        <f t="shared" si="44"/>
        <v>88726989.877606139</v>
      </c>
      <c r="Z73" s="4">
        <f t="shared" si="43"/>
        <v>90047725.452747017</v>
      </c>
      <c r="AA73" s="4">
        <f t="shared" si="42"/>
        <v>90789168.822871745</v>
      </c>
      <c r="AB73" s="4">
        <f t="shared" si="41"/>
        <v>91220831.442406029</v>
      </c>
      <c r="AC73" s="4">
        <f t="shared" si="40"/>
        <v>91954460.554587349</v>
      </c>
      <c r="AD73" s="4">
        <f t="shared" si="39"/>
        <v>92227738.175209641</v>
      </c>
      <c r="AE73" s="4">
        <f t="shared" si="38"/>
        <v>92415746.761759281</v>
      </c>
      <c r="AF73" s="4">
        <f t="shared" si="37"/>
        <v>92415746.761759281</v>
      </c>
      <c r="AG73" s="4">
        <f t="shared" si="36"/>
        <v>94797789.107706547</v>
      </c>
      <c r="AH73" s="4">
        <f t="shared" si="35"/>
        <v>94984421.928465351</v>
      </c>
      <c r="AI73" s="4">
        <f t="shared" si="34"/>
        <v>94984421.928465351</v>
      </c>
      <c r="AJ73" s="4">
        <f t="shared" si="33"/>
        <v>96112095.056203067</v>
      </c>
      <c r="AK73" s="4">
        <f t="shared" si="32"/>
        <v>96112095.056203067</v>
      </c>
      <c r="AL73" s="34">
        <f t="shared" si="31"/>
        <v>96112095.056203067</v>
      </c>
      <c r="AM73" s="17">
        <f>AL73-J73</f>
        <v>52651262.892943092</v>
      </c>
    </row>
    <row r="74" spans="1:39" x14ac:dyDescent="0.2">
      <c r="A74" s="2" t="s">
        <v>24</v>
      </c>
      <c r="B74" s="3">
        <v>8393682.0490000006</v>
      </c>
      <c r="C74" s="3">
        <v>16679241.794017799</v>
      </c>
      <c r="D74" s="3">
        <v>19982561.304628365</v>
      </c>
      <c r="E74" s="3">
        <v>25399284.29030925</v>
      </c>
      <c r="F74" s="3">
        <v>27913200.300395958</v>
      </c>
      <c r="G74" s="3">
        <v>31194775.958105575</v>
      </c>
      <c r="H74" s="3">
        <v>32909120.666971378</v>
      </c>
      <c r="I74" s="3">
        <v>36202145.488471083</v>
      </c>
      <c r="J74" s="4">
        <f>I74*$J$82</f>
        <v>39305817.468748875</v>
      </c>
      <c r="K74" s="4">
        <f t="shared" ref="K74:K81" si="58">J74*$K$82</f>
        <v>42250249.455422573</v>
      </c>
      <c r="L74" s="4">
        <f t="shared" si="57"/>
        <v>44875122.320968196</v>
      </c>
      <c r="M74" s="4">
        <f t="shared" si="56"/>
        <v>47910540.458365738</v>
      </c>
      <c r="N74" s="4">
        <f t="shared" si="55"/>
        <v>50158909.425646484</v>
      </c>
      <c r="O74" s="4">
        <f t="shared" si="54"/>
        <v>54237843.627257057</v>
      </c>
      <c r="P74" s="4">
        <f t="shared" si="53"/>
        <v>57323899.35042011</v>
      </c>
      <c r="Q74" s="4">
        <f t="shared" si="52"/>
        <v>62410798.074446492</v>
      </c>
      <c r="R74" s="4">
        <f t="shared" si="51"/>
        <v>65276524.184718303</v>
      </c>
      <c r="S74" s="4">
        <f t="shared" si="50"/>
        <v>67591876.567915916</v>
      </c>
      <c r="T74" s="4">
        <f t="shared" si="49"/>
        <v>70253993.596946657</v>
      </c>
      <c r="U74" s="4">
        <f t="shared" si="48"/>
        <v>72360680.311225727</v>
      </c>
      <c r="V74" s="4">
        <f t="shared" si="47"/>
        <v>74686626.780317485</v>
      </c>
      <c r="W74" s="4">
        <f t="shared" si="46"/>
        <v>76545429.000724494</v>
      </c>
      <c r="X74" s="4">
        <f t="shared" si="45"/>
        <v>78686688.432983726</v>
      </c>
      <c r="Y74" s="4">
        <f t="shared" si="44"/>
        <v>80244364.755373806</v>
      </c>
      <c r="Z74" s="4">
        <f t="shared" si="43"/>
        <v>81438833.17341885</v>
      </c>
      <c r="AA74" s="4">
        <f t="shared" si="42"/>
        <v>82109391.842430547</v>
      </c>
      <c r="AB74" s="4">
        <f t="shared" si="41"/>
        <v>82499785.93492654</v>
      </c>
      <c r="AC74" s="4">
        <f t="shared" si="40"/>
        <v>83163277.417667538</v>
      </c>
      <c r="AD74" s="4">
        <f t="shared" si="39"/>
        <v>83410428.697102875</v>
      </c>
      <c r="AE74" s="4">
        <f t="shared" si="38"/>
        <v>83580462.974350899</v>
      </c>
      <c r="AF74" s="4">
        <f t="shared" si="37"/>
        <v>83580462.974350899</v>
      </c>
      <c r="AG74" s="4">
        <f t="shared" si="36"/>
        <v>85734773.349746391</v>
      </c>
      <c r="AH74" s="4">
        <f t="shared" si="35"/>
        <v>85903563.389450788</v>
      </c>
      <c r="AI74" s="4">
        <f t="shared" si="34"/>
        <v>85903563.389450788</v>
      </c>
      <c r="AJ74" s="4">
        <f t="shared" si="33"/>
        <v>86923426.836997509</v>
      </c>
      <c r="AK74" s="4">
        <f t="shared" si="32"/>
        <v>86923426.836997509</v>
      </c>
      <c r="AL74" s="34">
        <f t="shared" si="31"/>
        <v>86923426.836997509</v>
      </c>
      <c r="AM74" s="17">
        <f>AL74-I74</f>
        <v>50721281.348526426</v>
      </c>
    </row>
    <row r="75" spans="1:39" x14ac:dyDescent="0.2">
      <c r="A75" s="2" t="s">
        <v>23</v>
      </c>
      <c r="B75" s="3">
        <v>5996712.379900001</v>
      </c>
      <c r="C75" s="3">
        <v>12691855.964760002</v>
      </c>
      <c r="D75" s="3">
        <v>13479232.510013102</v>
      </c>
      <c r="E75" s="3">
        <v>17320913.871514402</v>
      </c>
      <c r="F75" s="3">
        <v>17682802.345614702</v>
      </c>
      <c r="G75" s="3">
        <v>18875171.121211577</v>
      </c>
      <c r="H75" s="3">
        <v>21687256.530099854</v>
      </c>
      <c r="I75" s="4">
        <f>H75*$I$82</f>
        <v>23859515.127252385</v>
      </c>
      <c r="J75" s="4">
        <f t="shared" ref="J75:J81" si="59">I75*$J$82</f>
        <v>25905032.252392106</v>
      </c>
      <c r="K75" s="4">
        <f t="shared" si="58"/>
        <v>27845600.099388346</v>
      </c>
      <c r="L75" s="4">
        <f t="shared" si="57"/>
        <v>29575558.172247443</v>
      </c>
      <c r="M75" s="4">
        <f t="shared" si="56"/>
        <v>31576091.676258605</v>
      </c>
      <c r="N75" s="4">
        <f t="shared" si="55"/>
        <v>33057909.747056741</v>
      </c>
      <c r="O75" s="4">
        <f t="shared" si="54"/>
        <v>35746186.67024041</v>
      </c>
      <c r="P75" s="4">
        <f t="shared" si="53"/>
        <v>37780093.562134467</v>
      </c>
      <c r="Q75" s="4">
        <f t="shared" si="52"/>
        <v>41132683.178552642</v>
      </c>
      <c r="R75" s="4">
        <f t="shared" si="51"/>
        <v>43021378.849928446</v>
      </c>
      <c r="S75" s="4">
        <f t="shared" si="50"/>
        <v>44547343.249729447</v>
      </c>
      <c r="T75" s="4">
        <f t="shared" si="49"/>
        <v>46301847.593813218</v>
      </c>
      <c r="U75" s="4">
        <f t="shared" si="48"/>
        <v>47690288.053612217</v>
      </c>
      <c r="V75" s="4">
        <f t="shared" si="47"/>
        <v>49223234.629448369</v>
      </c>
      <c r="W75" s="4">
        <f t="shared" si="46"/>
        <v>50448303.450590335</v>
      </c>
      <c r="X75" s="4">
        <f t="shared" si="45"/>
        <v>51859529.529211313</v>
      </c>
      <c r="Y75" s="4">
        <f t="shared" si="44"/>
        <v>52886137.241985261</v>
      </c>
      <c r="Z75" s="4">
        <f t="shared" si="43"/>
        <v>53673367.857873678</v>
      </c>
      <c r="AA75" s="4">
        <f t="shared" si="42"/>
        <v>54115308.645943545</v>
      </c>
      <c r="AB75" s="4">
        <f t="shared" si="41"/>
        <v>54372603.168956399</v>
      </c>
      <c r="AC75" s="4">
        <f t="shared" si="40"/>
        <v>54809886.232036278</v>
      </c>
      <c r="AD75" s="4">
        <f t="shared" si="39"/>
        <v>54972774.635771491</v>
      </c>
      <c r="AE75" s="4">
        <f t="shared" si="38"/>
        <v>55084838.032993145</v>
      </c>
      <c r="AF75" s="4">
        <f t="shared" si="37"/>
        <v>55084838.032993145</v>
      </c>
      <c r="AG75" s="4">
        <f t="shared" si="36"/>
        <v>56504665.512746096</v>
      </c>
      <c r="AH75" s="4">
        <f t="shared" si="35"/>
        <v>56615908.878334448</v>
      </c>
      <c r="AI75" s="4">
        <f t="shared" si="34"/>
        <v>56615908.878334448</v>
      </c>
      <c r="AJ75" s="4">
        <f t="shared" si="33"/>
        <v>57288063.719605446</v>
      </c>
      <c r="AK75" s="4">
        <f t="shared" si="32"/>
        <v>57288063.719605446</v>
      </c>
      <c r="AL75" s="34">
        <f t="shared" si="31"/>
        <v>57288063.719605446</v>
      </c>
      <c r="AM75" s="17">
        <f>AL75-H75</f>
        <v>35600807.189505592</v>
      </c>
    </row>
    <row r="76" spans="1:39" x14ac:dyDescent="0.2">
      <c r="A76" s="2" t="s">
        <v>22</v>
      </c>
      <c r="B76" s="3">
        <v>5493274.4369999999</v>
      </c>
      <c r="C76" s="3">
        <v>8595250.2279686406</v>
      </c>
      <c r="D76" s="3">
        <v>12045248.881417383</v>
      </c>
      <c r="E76" s="3">
        <v>14622132.578128411</v>
      </c>
      <c r="F76" s="3">
        <v>18214702.244235784</v>
      </c>
      <c r="G76" s="3">
        <v>18924362.634954918</v>
      </c>
      <c r="H76" s="4">
        <f t="shared" ref="H76:H81" si="60">G76*$H$82</f>
        <v>21085836.094716068</v>
      </c>
      <c r="I76" s="4">
        <f t="shared" ref="I76:I81" si="61">H76*$I$82</f>
        <v>23197854.674443968</v>
      </c>
      <c r="J76" s="4">
        <f t="shared" si="59"/>
        <v>25186646.514931887</v>
      </c>
      <c r="K76" s="4">
        <f t="shared" si="58"/>
        <v>27073399.479542591</v>
      </c>
      <c r="L76" s="4">
        <f t="shared" si="57"/>
        <v>28755383.197695706</v>
      </c>
      <c r="M76" s="4">
        <f t="shared" si="56"/>
        <v>30700438.880927075</v>
      </c>
      <c r="N76" s="4">
        <f t="shared" si="55"/>
        <v>32141163.894700591</v>
      </c>
      <c r="O76" s="4">
        <f t="shared" si="54"/>
        <v>34754890.831567213</v>
      </c>
      <c r="P76" s="4">
        <f t="shared" si="53"/>
        <v>36732394.408143111</v>
      </c>
      <c r="Q76" s="4">
        <f t="shared" si="52"/>
        <v>39992011.642186835</v>
      </c>
      <c r="R76" s="4">
        <f t="shared" si="51"/>
        <v>41828330.925087228</v>
      </c>
      <c r="S76" s="4">
        <f t="shared" si="50"/>
        <v>43311978.023369029</v>
      </c>
      <c r="T76" s="4">
        <f t="shared" si="49"/>
        <v>45017827.307508402</v>
      </c>
      <c r="U76" s="4">
        <f t="shared" si="48"/>
        <v>46367764.212711744</v>
      </c>
      <c r="V76" s="4">
        <f t="shared" si="47"/>
        <v>47858199.86072354</v>
      </c>
      <c r="W76" s="4">
        <f t="shared" si="46"/>
        <v>49049295.669983447</v>
      </c>
      <c r="X76" s="4">
        <f t="shared" si="45"/>
        <v>50421386.314325258</v>
      </c>
      <c r="Y76" s="4">
        <f t="shared" si="44"/>
        <v>51419524.642014563</v>
      </c>
      <c r="Z76" s="4">
        <f t="shared" si="43"/>
        <v>52184924.161881313</v>
      </c>
      <c r="AA76" s="4">
        <f t="shared" si="42"/>
        <v>52614609.263262272</v>
      </c>
      <c r="AB76" s="4">
        <f t="shared" si="41"/>
        <v>52864768.619877405</v>
      </c>
      <c r="AC76" s="4">
        <f t="shared" si="40"/>
        <v>53289925.162029266</v>
      </c>
      <c r="AD76" s="4">
        <f t="shared" si="39"/>
        <v>53448296.423886374</v>
      </c>
      <c r="AE76" s="4">
        <f t="shared" si="38"/>
        <v>53557252.133556396</v>
      </c>
      <c r="AF76" s="4">
        <f t="shared" si="37"/>
        <v>53557252.133556396</v>
      </c>
      <c r="AG76" s="4">
        <f t="shared" si="36"/>
        <v>54937705.649163276</v>
      </c>
      <c r="AH76" s="4">
        <f t="shared" si="35"/>
        <v>55045864.067917861</v>
      </c>
      <c r="AI76" s="4">
        <f t="shared" si="34"/>
        <v>55045864.067917861</v>
      </c>
      <c r="AJ76" s="4">
        <f t="shared" si="33"/>
        <v>55699379.038501598</v>
      </c>
      <c r="AK76" s="4">
        <f t="shared" si="32"/>
        <v>55699379.038501598</v>
      </c>
      <c r="AL76" s="34">
        <f t="shared" si="31"/>
        <v>55699379.038501598</v>
      </c>
      <c r="AM76" s="17">
        <f>AL76-G76</f>
        <v>36775016.403546676</v>
      </c>
    </row>
    <row r="77" spans="1:39" x14ac:dyDescent="0.2">
      <c r="A77" s="8" t="s">
        <v>21</v>
      </c>
      <c r="B77" s="3">
        <v>8843153.0667764004</v>
      </c>
      <c r="C77" s="3">
        <v>15626105.896999998</v>
      </c>
      <c r="D77" s="3">
        <v>18576624.803016923</v>
      </c>
      <c r="E77" s="3">
        <v>23175719.670726705</v>
      </c>
      <c r="F77" s="3">
        <v>27461132.029412959</v>
      </c>
      <c r="G77" s="4">
        <f>F77*$G$82</f>
        <v>31260915.456443977</v>
      </c>
      <c r="H77" s="4">
        <f t="shared" si="60"/>
        <v>34831426.146306463</v>
      </c>
      <c r="I77" s="4">
        <f t="shared" si="61"/>
        <v>38320242.944889762</v>
      </c>
      <c r="J77" s="4">
        <f t="shared" si="59"/>
        <v>41605503.05035416</v>
      </c>
      <c r="K77" s="4">
        <f t="shared" si="58"/>
        <v>44722206.426400557</v>
      </c>
      <c r="L77" s="4">
        <f t="shared" si="57"/>
        <v>47500654.072250433</v>
      </c>
      <c r="M77" s="4">
        <f t="shared" si="56"/>
        <v>50713666.972312972</v>
      </c>
      <c r="N77" s="4">
        <f t="shared" si="55"/>
        <v>53093582.413605995</v>
      </c>
      <c r="O77" s="4">
        <f t="shared" si="54"/>
        <v>57411164.906381577</v>
      </c>
      <c r="P77" s="4">
        <f t="shared" si="53"/>
        <v>60677778.071359225</v>
      </c>
      <c r="Q77" s="4">
        <f t="shared" si="52"/>
        <v>66062298.582797378</v>
      </c>
      <c r="R77" s="4">
        <f t="shared" si="51"/>
        <v>69095691.19744508</v>
      </c>
      <c r="S77" s="4">
        <f t="shared" si="50"/>
        <v>71546509.087655947</v>
      </c>
      <c r="T77" s="4">
        <f t="shared" si="49"/>
        <v>74364379.960327655</v>
      </c>
      <c r="U77" s="4">
        <f t="shared" si="48"/>
        <v>76594323.672521576</v>
      </c>
      <c r="V77" s="4">
        <f t="shared" si="47"/>
        <v>79056355.48223266</v>
      </c>
      <c r="W77" s="4">
        <f t="shared" si="46"/>
        <v>81023911.5955901</v>
      </c>
      <c r="X77" s="4">
        <f t="shared" si="45"/>
        <v>83290450.789471343</v>
      </c>
      <c r="Y77" s="4">
        <f t="shared" si="44"/>
        <v>84939262.877763167</v>
      </c>
      <c r="Z77" s="4">
        <f t="shared" si="43"/>
        <v>86203616.670939907</v>
      </c>
      <c r="AA77" s="4">
        <f t="shared" si="42"/>
        <v>86913408.059229672</v>
      </c>
      <c r="AB77" s="4">
        <f t="shared" si="41"/>
        <v>87326643.138721302</v>
      </c>
      <c r="AC77" s="4">
        <f t="shared" si="40"/>
        <v>88028953.857255846</v>
      </c>
      <c r="AD77" s="4">
        <f t="shared" si="39"/>
        <v>88290565.34310323</v>
      </c>
      <c r="AE77" s="4">
        <f t="shared" si="38"/>
        <v>88470547.902843446</v>
      </c>
      <c r="AF77" s="4">
        <f t="shared" si="37"/>
        <v>88470547.902843446</v>
      </c>
      <c r="AG77" s="4">
        <f t="shared" si="36"/>
        <v>90750901.618071243</v>
      </c>
      <c r="AH77" s="4">
        <f t="shared" si="35"/>
        <v>90929567.143025011</v>
      </c>
      <c r="AI77" s="4">
        <f t="shared" si="34"/>
        <v>90929567.143025011</v>
      </c>
      <c r="AJ77" s="4">
        <f t="shared" si="33"/>
        <v>92009100.263321683</v>
      </c>
      <c r="AK77" s="4">
        <f t="shared" si="32"/>
        <v>92009100.263321683</v>
      </c>
      <c r="AL77" s="34">
        <f t="shared" si="31"/>
        <v>92009100.263321683</v>
      </c>
      <c r="AM77" s="17">
        <f>AL77-F77</f>
        <v>64547968.233908728</v>
      </c>
    </row>
    <row r="78" spans="1:39" x14ac:dyDescent="0.2">
      <c r="A78" s="21" t="s">
        <v>20</v>
      </c>
      <c r="B78" s="3">
        <v>7529327.4162178002</v>
      </c>
      <c r="C78" s="3">
        <v>15690995.420825262</v>
      </c>
      <c r="D78" s="3">
        <v>19845241.494259018</v>
      </c>
      <c r="E78" s="3">
        <v>21816080.733498842</v>
      </c>
      <c r="F78" s="4">
        <f>E78*$F$82</f>
        <v>25994526.294465527</v>
      </c>
      <c r="G78" s="4">
        <f>F78*$G$82</f>
        <v>29591376.202234738</v>
      </c>
      <c r="H78" s="4">
        <f t="shared" si="60"/>
        <v>32971198.050543472</v>
      </c>
      <c r="I78" s="4">
        <f t="shared" si="61"/>
        <v>36273689.000669293</v>
      </c>
      <c r="J78" s="4">
        <f t="shared" si="59"/>
        <v>39383494.528867632</v>
      </c>
      <c r="K78" s="4">
        <f t="shared" si="58"/>
        <v>42333745.369725607</v>
      </c>
      <c r="L78" s="4">
        <f t="shared" si="57"/>
        <v>44963805.569373697</v>
      </c>
      <c r="M78" s="4">
        <f t="shared" si="56"/>
        <v>48005222.369878337</v>
      </c>
      <c r="N78" s="4">
        <f t="shared" si="55"/>
        <v>50258034.615602009</v>
      </c>
      <c r="O78" s="4">
        <f t="shared" si="54"/>
        <v>54345029.700756118</v>
      </c>
      <c r="P78" s="4">
        <f t="shared" si="53"/>
        <v>57437184.158187419</v>
      </c>
      <c r="Q78" s="4">
        <f t="shared" si="52"/>
        <v>62534135.728419542</v>
      </c>
      <c r="R78" s="4">
        <f t="shared" si="51"/>
        <v>65405525.152513243</v>
      </c>
      <c r="S78" s="4">
        <f t="shared" si="50"/>
        <v>67725453.188320264</v>
      </c>
      <c r="T78" s="4">
        <f t="shared" si="49"/>
        <v>70392831.154225603</v>
      </c>
      <c r="U78" s="4">
        <f t="shared" si="48"/>
        <v>72503681.151221961</v>
      </c>
      <c r="V78" s="4">
        <f t="shared" si="47"/>
        <v>74834224.20919922</v>
      </c>
      <c r="W78" s="4">
        <f t="shared" si="46"/>
        <v>76696699.837287873</v>
      </c>
      <c r="X78" s="4">
        <f t="shared" si="45"/>
        <v>78842190.875664487</v>
      </c>
      <c r="Y78" s="4">
        <f t="shared" si="44"/>
        <v>80402945.513813704</v>
      </c>
      <c r="Z78" s="4">
        <f t="shared" si="43"/>
        <v>81599774.467807204</v>
      </c>
      <c r="AA78" s="4">
        <f t="shared" si="42"/>
        <v>82271658.310276687</v>
      </c>
      <c r="AB78" s="4">
        <f t="shared" si="41"/>
        <v>82662823.908553392</v>
      </c>
      <c r="AC78" s="4">
        <f t="shared" si="40"/>
        <v>83327626.598416194</v>
      </c>
      <c r="AD78" s="4">
        <f t="shared" si="39"/>
        <v>83575266.303891927</v>
      </c>
      <c r="AE78" s="4">
        <f t="shared" si="38"/>
        <v>83745636.606787726</v>
      </c>
      <c r="AF78" s="4">
        <f t="shared" si="37"/>
        <v>83745636.606787726</v>
      </c>
      <c r="AG78" s="4">
        <f t="shared" si="36"/>
        <v>85904204.379874468</v>
      </c>
      <c r="AH78" s="4">
        <f t="shared" si="35"/>
        <v>86073327.986335799</v>
      </c>
      <c r="AI78" s="4">
        <f t="shared" si="34"/>
        <v>86073327.986335799</v>
      </c>
      <c r="AJ78" s="4">
        <f t="shared" si="33"/>
        <v>87095206.911474124</v>
      </c>
      <c r="AK78" s="4">
        <f t="shared" si="32"/>
        <v>87095206.911474124</v>
      </c>
      <c r="AL78" s="34">
        <f t="shared" si="31"/>
        <v>87095206.911474124</v>
      </c>
      <c r="AM78" s="17">
        <f>AL78-E78</f>
        <v>65279126.177975282</v>
      </c>
    </row>
    <row r="79" spans="1:39" x14ac:dyDescent="0.2">
      <c r="A79" s="21" t="s">
        <v>19</v>
      </c>
      <c r="B79" s="3">
        <v>6421456.2640000004</v>
      </c>
      <c r="C79" s="3">
        <v>9133211.2743199952</v>
      </c>
      <c r="D79" s="3">
        <v>10814999.166397763</v>
      </c>
      <c r="E79" s="4">
        <f>D79*$E$82</f>
        <v>13494041.679004885</v>
      </c>
      <c r="F79" s="4">
        <f>E79*$F$82</f>
        <v>16078562.667990727</v>
      </c>
      <c r="G79" s="4">
        <f>F79*$G$82</f>
        <v>18303345.531671412</v>
      </c>
      <c r="H79" s="4">
        <f t="shared" si="60"/>
        <v>20393888.624439612</v>
      </c>
      <c r="I79" s="4">
        <f t="shared" si="61"/>
        <v>22436599.736023728</v>
      </c>
      <c r="J79" s="4">
        <f t="shared" si="59"/>
        <v>24360127.88591145</v>
      </c>
      <c r="K79" s="4">
        <f t="shared" si="58"/>
        <v>26184965.64189421</v>
      </c>
      <c r="L79" s="4">
        <f t="shared" si="57"/>
        <v>27811753.807279374</v>
      </c>
      <c r="M79" s="4">
        <f t="shared" si="56"/>
        <v>29692981.034597818</v>
      </c>
      <c r="N79" s="4">
        <f t="shared" si="55"/>
        <v>31086427.580296054</v>
      </c>
      <c r="O79" s="4">
        <f t="shared" si="54"/>
        <v>33614383.114319816</v>
      </c>
      <c r="P79" s="4">
        <f t="shared" si="53"/>
        <v>35526993.433112249</v>
      </c>
      <c r="Q79" s="4">
        <f t="shared" si="52"/>
        <v>38679643.891495064</v>
      </c>
      <c r="R79" s="4">
        <f t="shared" si="51"/>
        <v>40455702.984725237</v>
      </c>
      <c r="S79" s="4">
        <f t="shared" si="50"/>
        <v>41890663.094650127</v>
      </c>
      <c r="T79" s="4">
        <f t="shared" si="49"/>
        <v>43540533.659637406</v>
      </c>
      <c r="U79" s="4">
        <f t="shared" si="48"/>
        <v>44846171.376400106</v>
      </c>
      <c r="V79" s="4">
        <f t="shared" si="47"/>
        <v>46287697.264722072</v>
      </c>
      <c r="W79" s="4">
        <f t="shared" si="46"/>
        <v>47439706.374817096</v>
      </c>
      <c r="X79" s="4">
        <f t="shared" si="45"/>
        <v>48766770.839211494</v>
      </c>
      <c r="Y79" s="4">
        <f t="shared" si="44"/>
        <v>49732154.511703432</v>
      </c>
      <c r="Z79" s="4">
        <f t="shared" si="43"/>
        <v>50472436.874292493</v>
      </c>
      <c r="AA79" s="4">
        <f t="shared" si="42"/>
        <v>50888021.537939772</v>
      </c>
      <c r="AB79" s="4">
        <f t="shared" si="41"/>
        <v>51129971.728307083</v>
      </c>
      <c r="AC79" s="4">
        <f t="shared" si="40"/>
        <v>51541176.440780863</v>
      </c>
      <c r="AD79" s="4">
        <f t="shared" si="39"/>
        <v>51694350.631318897</v>
      </c>
      <c r="AE79" s="4">
        <f t="shared" si="38"/>
        <v>51799730.877946347</v>
      </c>
      <c r="AF79" s="4">
        <f t="shared" si="37"/>
        <v>51799730.877946347</v>
      </c>
      <c r="AG79" s="4">
        <f t="shared" si="36"/>
        <v>53134883.779735126</v>
      </c>
      <c r="AH79" s="4">
        <f t="shared" si="35"/>
        <v>53239492.899144396</v>
      </c>
      <c r="AI79" s="4">
        <f t="shared" si="34"/>
        <v>53239492.899144396</v>
      </c>
      <c r="AJ79" s="4">
        <f t="shared" si="33"/>
        <v>53871562.287553824</v>
      </c>
      <c r="AK79" s="4">
        <f t="shared" si="32"/>
        <v>53871562.287553824</v>
      </c>
      <c r="AL79" s="34">
        <f t="shared" si="31"/>
        <v>53871562.287553824</v>
      </c>
      <c r="AM79" s="17">
        <f>AL79-D79</f>
        <v>43056563.121156059</v>
      </c>
    </row>
    <row r="80" spans="1:39" x14ac:dyDescent="0.2">
      <c r="A80" s="21" t="s">
        <v>18</v>
      </c>
      <c r="B80" s="3">
        <v>7528153.4253000012</v>
      </c>
      <c r="C80" s="3">
        <v>13994223.077295799</v>
      </c>
      <c r="D80" s="4">
        <f>C80*$D$82</f>
        <v>18059297.390018657</v>
      </c>
      <c r="E80" s="4">
        <f>D80*$E$82</f>
        <v>22532864.582330301</v>
      </c>
      <c r="F80" s="4">
        <f>E80*$F$82</f>
        <v>26848596.135584477</v>
      </c>
      <c r="G80" s="4">
        <f>F80*$G$82</f>
        <v>30563623.270145897</v>
      </c>
      <c r="H80" s="4">
        <f t="shared" si="60"/>
        <v>34054491.724047519</v>
      </c>
      <c r="I80" s="4">
        <f t="shared" si="61"/>
        <v>37465488.514561407</v>
      </c>
      <c r="J80" s="4">
        <f t="shared" si="59"/>
        <v>40677469.057733752</v>
      </c>
      <c r="K80" s="4">
        <f t="shared" si="58"/>
        <v>43724652.623518862</v>
      </c>
      <c r="L80" s="4">
        <f t="shared" si="57"/>
        <v>46441125.442169935</v>
      </c>
      <c r="M80" s="4">
        <f t="shared" si="56"/>
        <v>49582470.294225052</v>
      </c>
      <c r="N80" s="4">
        <f t="shared" si="55"/>
        <v>51909300.391821861</v>
      </c>
      <c r="O80" s="4">
        <f t="shared" si="54"/>
        <v>56130576.794646092</v>
      </c>
      <c r="P80" s="4">
        <f t="shared" si="53"/>
        <v>59324326.327758223</v>
      </c>
      <c r="Q80" s="4">
        <f t="shared" si="52"/>
        <v>64588742.100586951</v>
      </c>
      <c r="R80" s="4">
        <f t="shared" si="51"/>
        <v>67554473.198056266</v>
      </c>
      <c r="S80" s="4">
        <f t="shared" si="50"/>
        <v>69950624.225831047</v>
      </c>
      <c r="T80" s="4">
        <f t="shared" si="49"/>
        <v>72705640.91420196</v>
      </c>
      <c r="U80" s="4">
        <f t="shared" si="48"/>
        <v>74885844.485913947</v>
      </c>
      <c r="V80" s="4">
        <f t="shared" si="47"/>
        <v>77292959.300448716</v>
      </c>
      <c r="W80" s="4">
        <f t="shared" si="46"/>
        <v>79216627.975325391</v>
      </c>
      <c r="X80" s="4">
        <f t="shared" si="45"/>
        <v>81432610.746057928</v>
      </c>
      <c r="Y80" s="4">
        <f t="shared" si="44"/>
        <v>83044645.159446344</v>
      </c>
      <c r="Z80" s="4">
        <f t="shared" si="43"/>
        <v>84280796.834808365</v>
      </c>
      <c r="AA80" s="4">
        <f t="shared" si="42"/>
        <v>84974755.929586262</v>
      </c>
      <c r="AB80" s="4">
        <f t="shared" si="41"/>
        <v>85378773.569734663</v>
      </c>
      <c r="AC80" s="4">
        <f t="shared" si="40"/>
        <v>86065418.855276048</v>
      </c>
      <c r="AD80" s="4">
        <f t="shared" si="39"/>
        <v>86321194.950756148</v>
      </c>
      <c r="AE80" s="4">
        <f t="shared" si="38"/>
        <v>86497162.898936078</v>
      </c>
      <c r="AF80" s="4">
        <f t="shared" si="37"/>
        <v>86497162.898936078</v>
      </c>
      <c r="AG80" s="4">
        <f t="shared" si="36"/>
        <v>88726652.050397664</v>
      </c>
      <c r="AH80" s="4">
        <f t="shared" si="35"/>
        <v>88901332.340987951</v>
      </c>
      <c r="AI80" s="4">
        <f t="shared" si="34"/>
        <v>88901332.340987951</v>
      </c>
      <c r="AJ80" s="4">
        <f t="shared" si="33"/>
        <v>89956785.871847078</v>
      </c>
      <c r="AK80" s="4">
        <f t="shared" si="32"/>
        <v>89956785.871847078</v>
      </c>
      <c r="AL80" s="34">
        <f t="shared" si="31"/>
        <v>89956785.871847078</v>
      </c>
      <c r="AM80" s="17">
        <f>AL80-C80</f>
        <v>75962562.794551283</v>
      </c>
    </row>
    <row r="81" spans="1:39" x14ac:dyDescent="0.2">
      <c r="A81" s="21" t="s">
        <v>17</v>
      </c>
      <c r="B81" s="3">
        <v>6545148.2224615999</v>
      </c>
      <c r="C81" s="4">
        <f>B81*C82</f>
        <v>14568078.785715261</v>
      </c>
      <c r="D81" s="4">
        <f>C81*$D$82</f>
        <v>18799848.032956492</v>
      </c>
      <c r="E81" s="4">
        <f>D81*$E$82</f>
        <v>23456861.069751713</v>
      </c>
      <c r="F81" s="4">
        <f>E81*$F$82</f>
        <v>27949566.162312903</v>
      </c>
      <c r="G81" s="4">
        <f>F81*$G$82</f>
        <v>31816933.981764507</v>
      </c>
      <c r="H81" s="4">
        <f t="shared" si="60"/>
        <v>35450951.131992325</v>
      </c>
      <c r="I81" s="4">
        <f t="shared" si="61"/>
        <v>39001821.352336884</v>
      </c>
      <c r="J81" s="4">
        <f t="shared" si="59"/>
        <v>42345514.34284202</v>
      </c>
      <c r="K81" s="4">
        <f t="shared" si="58"/>
        <v>45517652.589867331</v>
      </c>
      <c r="L81" s="4">
        <f t="shared" si="57"/>
        <v>48345518.761699855</v>
      </c>
      <c r="M81" s="4">
        <f t="shared" si="56"/>
        <v>51615679.530544989</v>
      </c>
      <c r="N81" s="4">
        <f t="shared" si="55"/>
        <v>54037925.052538916</v>
      </c>
      <c r="O81" s="4">
        <f t="shared" si="54"/>
        <v>58432301.708746068</v>
      </c>
      <c r="P81" s="4">
        <f t="shared" si="53"/>
        <v>61757016.097192816</v>
      </c>
      <c r="Q81" s="4">
        <f t="shared" si="52"/>
        <v>67237307.737230822</v>
      </c>
      <c r="R81" s="4">
        <f t="shared" si="51"/>
        <v>70324653.425986812</v>
      </c>
      <c r="S81" s="4">
        <f t="shared" si="50"/>
        <v>72819062.494806737</v>
      </c>
      <c r="T81" s="4">
        <f t="shared" si="49"/>
        <v>75687053.089959055</v>
      </c>
      <c r="U81" s="4">
        <f t="shared" si="48"/>
        <v>77956659.428672329</v>
      </c>
      <c r="V81" s="4">
        <f t="shared" si="47"/>
        <v>80462481.872027367</v>
      </c>
      <c r="W81" s="4">
        <f t="shared" si="46"/>
        <v>82465033.686331525</v>
      </c>
      <c r="X81" s="4">
        <f t="shared" si="45"/>
        <v>84771886.407880217</v>
      </c>
      <c r="Y81" s="4">
        <f t="shared" si="44"/>
        <v>86450024.894726813</v>
      </c>
      <c r="Z81" s="4">
        <f t="shared" si="43"/>
        <v>87736866.965079725</v>
      </c>
      <c r="AA81" s="4">
        <f t="shared" si="42"/>
        <v>88459282.97281009</v>
      </c>
      <c r="AB81" s="4">
        <f t="shared" si="41"/>
        <v>88879868.00850597</v>
      </c>
      <c r="AC81" s="4">
        <f t="shared" si="40"/>
        <v>89594670.292445257</v>
      </c>
      <c r="AD81" s="4">
        <f t="shared" si="39"/>
        <v>89860934.899624631</v>
      </c>
      <c r="AE81" s="4">
        <f t="shared" si="38"/>
        <v>90044118.697588012</v>
      </c>
      <c r="AF81" s="4">
        <f t="shared" si="37"/>
        <v>90044118.697588012</v>
      </c>
      <c r="AG81" s="4">
        <f t="shared" si="36"/>
        <v>92365031.650811151</v>
      </c>
      <c r="AH81" s="4">
        <f t="shared" si="35"/>
        <v>92546874.988706738</v>
      </c>
      <c r="AI81" s="4">
        <f t="shared" si="34"/>
        <v>92546874.988706738</v>
      </c>
      <c r="AJ81" s="4">
        <f t="shared" si="33"/>
        <v>93645609.095437035</v>
      </c>
      <c r="AK81" s="4">
        <f t="shared" si="32"/>
        <v>93645609.095437035</v>
      </c>
      <c r="AL81" s="34">
        <f t="shared" si="31"/>
        <v>93645609.095437035</v>
      </c>
      <c r="AM81" s="17">
        <f>AL81-B81</f>
        <v>87100460.872975439</v>
      </c>
    </row>
    <row r="82" spans="1:39" ht="26.25" customHeight="1" x14ac:dyDescent="0.2">
      <c r="A82" s="7" t="s">
        <v>41</v>
      </c>
      <c r="B82" s="25"/>
      <c r="C82" s="23">
        <f>IF(SUM(C46:C80)/SUM(B46:B80)&lt;1,1,SUM(C46:C80)/SUM(B46:B80))</f>
        <v>2.225782868556073</v>
      </c>
      <c r="D82" s="23">
        <f>IF(SUM(D46:D79)/SUM(C46:C79)&lt;1,1,SUM(D46:D79)/SUM(C46:C79))</f>
        <v>1.2904823147572964</v>
      </c>
      <c r="E82" s="23">
        <f>IF(SUM(E46:E78)/SUM(D46:D78)&lt;1,1,SUM(E46:E78)/SUM(D46:D78))</f>
        <v>1.2477154617756159</v>
      </c>
      <c r="F82" s="23">
        <f>IF(SUM(F46:F77)/SUM(E46:E77)&lt;1,1,SUM(F46:F77)/SUM(E46:E77))</f>
        <v>1.1915305325466015</v>
      </c>
      <c r="G82" s="23">
        <f>IF(SUM(G46:G76)/SUM(F46:F76)&lt;1,1,SUM(G46:G76)/SUM(F46:F76))</f>
        <v>1.1383695116050263</v>
      </c>
      <c r="H82" s="23">
        <f>IF(SUM(H46:H75)/SUM(G46:G75)&lt;1,1,SUM(H46:H75)/SUM(G46:G75))</f>
        <v>1.1142164468867619</v>
      </c>
      <c r="I82" s="23">
        <f>IF(SUM(I46:I74)/SUM(H46:H74)&lt;1,1,SUM(I46:I74)/SUM(H46:H74))</f>
        <v>1.1001629041523828</v>
      </c>
      <c r="J82" s="23">
        <f>IF(SUM(J46:J73)/SUM(I46:I73)&lt;1,1,SUM(J46:J73)/SUM(I46:I73))</f>
        <v>1.0857317139191704</v>
      </c>
      <c r="K82" s="23">
        <f>IF(SUM(K46:K72)/SUM(J46:J72)&lt;1,1,SUM(K46:K72)/SUM(J46:J72))</f>
        <v>1.0749108446609652</v>
      </c>
      <c r="L82" s="23">
        <f>IF(SUM(L46:L71)/SUM(K46:K71)&lt;1,1,SUM(L46:L71)/SUM(K46:K71))</f>
        <v>1.0621268016018479</v>
      </c>
      <c r="M82" s="23">
        <f>IF(SUM(M46:M70)/SUM(L46:L70)&lt;1,1,SUM(M46:M70)/SUM(L46:L70))</f>
        <v>1.0676414454246339</v>
      </c>
      <c r="N82" s="23">
        <f>IF(SUM(N46:N69)/SUM(M46:M69)&lt;1,1,SUM(N46:N69)/SUM(M46:M69))</f>
        <v>1.046928482663112</v>
      </c>
      <c r="O82" s="23">
        <f>IF(SUM(O46:O68)/SUM(N46:N68)&lt;1,1,SUM(O46:O68)/SUM(N46:N68))</f>
        <v>1.0813202330018163</v>
      </c>
      <c r="P82" s="23">
        <f>IF(SUM(P46:P67)/SUM(O46:O67)&lt;1,1,SUM(P46:P67)/SUM(O46:O67))</f>
        <v>1.0568985696476356</v>
      </c>
      <c r="Q82" s="23">
        <f>IF(SUM(Q46:Q66)/SUM(P46:P66)&lt;1,1,SUM(Q46:Q66)/SUM(P46:P66))</f>
        <v>1.0887395795064507</v>
      </c>
      <c r="R82" s="23">
        <f>IF(SUM(R46:R65)/SUM(Q46:Q65)&lt;1,1,SUM(R46:R65)/SUM(Q46:Q65))</f>
        <v>1.045917152138536</v>
      </c>
      <c r="S82" s="23">
        <f>IF(SUM(S46:S64)/SUM(R46:R64)&lt;1,1,SUM(S46:S64)/SUM(R46:R64))</f>
        <v>1.0354699091613038</v>
      </c>
      <c r="T82" s="23">
        <f>IF(SUM(T46:T63)/SUM(S46:S63)&lt;1,1,SUM(T46:T63)/SUM(S46:S63))</f>
        <v>1.0393851623035775</v>
      </c>
      <c r="U82" s="23">
        <f>IF(SUM(U46:U62)/SUM(T46:T62)&lt;1,1,SUM(U46:U62)/SUM(T46:T62))</f>
        <v>1.0299867182834519</v>
      </c>
      <c r="V82" s="23">
        <f>IF(SUM(V46:V61)/SUM(U46:U61)&lt;1,1,SUM(V46:V61)/SUM(U46:U61))</f>
        <v>1.0321437894045189</v>
      </c>
      <c r="W82" s="23">
        <f>IF(SUM(W46:W60)/SUM(V46:V60)&lt;1,1,SUM(W46:W60)/SUM(V46:V60))</f>
        <v>1.0248880194559391</v>
      </c>
      <c r="X82" s="23">
        <f>IF(SUM(X46:X59)/SUM(W46:W59)&lt;1,1,SUM(X46:X59)/SUM(W46:W59))</f>
        <v>1.0279737073815207</v>
      </c>
      <c r="Y82" s="23">
        <f>IF(SUM(Y46:Y58)/SUM(X46:X58)&lt;1,1,SUM(Y46:Y58)/SUM(X46:X58))</f>
        <v>1.0197959318584964</v>
      </c>
      <c r="Z82" s="23">
        <f>IF(SUM(Z46:Z57)/SUM(Y46:Y57)&lt;1,1,SUM(Z46:Z57)/SUM(Y46:Y57))</f>
        <v>1.0148853869263768</v>
      </c>
      <c r="AA82" s="23">
        <f>IF(SUM(AA46:AA56)/SUM(Z46:Z56)&lt;1,1,SUM(AA46:AA56)/SUM(Z46:Z56))</f>
        <v>1.0082338933759498</v>
      </c>
      <c r="AB82" s="23">
        <f>IF(SUM(AB46:AB55)/SUM(AA46:AA55)&lt;1,1,SUM(AB46:AB55)/SUM(AA46:AA55))</f>
        <v>1.0047545607601767</v>
      </c>
      <c r="AC82" s="23">
        <f>IF(SUM(AC46:AC54)/SUM(AB46:AB54)&lt;1,1,SUM(AC46:AC54)/SUM(AB46:AB54))</f>
        <v>1.0080423418706121</v>
      </c>
      <c r="AD82" s="23">
        <f>IF(SUM(AD46:AD53)/SUM(AC46:AC53)&lt;1,1,SUM(AD46:AD53)/SUM(AC46:AC53))</f>
        <v>1.002971879982484</v>
      </c>
      <c r="AE82" s="23">
        <f>IF(SUM(AE46:AE52)/SUM(AD46:AD52)&lt;1,1,SUM(AE46:AE52)/SUM(AD46:AD52))</f>
        <v>1.0020385253966921</v>
      </c>
      <c r="AF82" s="23">
        <f>IF(SUM(AF46:AF51)/SUM(AE46:AE51)&lt;1,1,SUM(AF46:AF51)/SUM(AE46:AE51))</f>
        <v>1</v>
      </c>
      <c r="AG82" s="23">
        <f>IF(SUM(AG46:AG50)/SUM(AF46:AF50)&lt;1,1,SUM(AG46:AG50)/SUM(AF46:AF50))</f>
        <v>1.0257752864572742</v>
      </c>
      <c r="AH82" s="23">
        <f>IF(SUM(AH46:AH49)/SUM(AG46:AG49)&lt;1,1,SUM(AH46:AH49)/SUM(AG46:AG49))</f>
        <v>1.0019687465553311</v>
      </c>
      <c r="AI82" s="23">
        <f>IF(SUM(AI46:AI48)/SUM(AH46:AH48)&lt;1,1,SUM(AI46:AI48)/SUM(AH46:AH48))</f>
        <v>1</v>
      </c>
      <c r="AJ82" s="23">
        <f>IF(SUM(AJ46:AJ47)/SUM(AI46:AI47)&lt;1,1,SUM(AJ46:AJ47)/SUM(AI46:AI47))</f>
        <v>1.0118721902480703</v>
      </c>
      <c r="AK82" s="23">
        <f>IF(SUM(AK46:AK46)/SUM(AJ46:AJ46)&lt;1,1,SUM(AK46:AK46)/SUM(AJ46:AJ46))</f>
        <v>1</v>
      </c>
      <c r="AL82" s="17">
        <f>SUM(AL46:AL81)</f>
        <v>2749720738.1904793</v>
      </c>
      <c r="AM82" s="17">
        <f>SUM(AM46:AM81)</f>
        <v>883157642.347875</v>
      </c>
    </row>
    <row r="83" spans="1:39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</row>
    <row r="84" spans="1:39" ht="15.75" x14ac:dyDescent="0.2">
      <c r="AM84" s="9">
        <f>AM42+AM82</f>
        <v>1147581709.5948396</v>
      </c>
    </row>
  </sheetData>
  <mergeCells count="10">
    <mergeCell ref="A44:A45"/>
    <mergeCell ref="B44:AK44"/>
    <mergeCell ref="AL44:AL45"/>
    <mergeCell ref="AM44:AM45"/>
    <mergeCell ref="A1:AD1"/>
    <mergeCell ref="A2:AD2"/>
    <mergeCell ref="A4:A5"/>
    <mergeCell ref="B4:AK4"/>
    <mergeCell ref="AL4:AL5"/>
    <mergeCell ref="AM4:AM5"/>
  </mergeCells>
  <conditionalFormatting sqref="AM6">
    <cfRule type="cellIs" dxfId="39" priority="8" operator="lessThan">
      <formula>0</formula>
    </cfRule>
  </conditionalFormatting>
  <conditionalFormatting sqref="AM7:AM41">
    <cfRule type="cellIs" dxfId="38" priority="7" operator="lessThan">
      <formula>0</formula>
    </cfRule>
  </conditionalFormatting>
  <conditionalFormatting sqref="AM46">
    <cfRule type="cellIs" dxfId="37" priority="6" operator="lessThan">
      <formula>0</formula>
    </cfRule>
  </conditionalFormatting>
  <conditionalFormatting sqref="AM47:AM81">
    <cfRule type="cellIs" dxfId="36" priority="5" operator="lessThan">
      <formula>0</formula>
    </cfRule>
  </conditionalFormatting>
  <printOptions horizontalCentered="1" verticalCentered="1"/>
  <pageMargins left="0.27559055118110237" right="0.19685039370078741" top="0.43307086614173229" bottom="0.74803149606299213" header="0.31496062992125984" footer="0.31496062992125984"/>
  <pageSetup paperSize="9" scale="3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10.7109375" style="33" customWidth="1"/>
    <col min="5" max="37" width="10.7109375" style="10" customWidth="1"/>
    <col min="38" max="38" width="15.7109375" style="10" bestFit="1" customWidth="1"/>
    <col min="39" max="39" width="15.42578125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39" ht="17.25" customHeight="1" x14ac:dyDescent="0.2">
      <c r="A1" s="57" t="str">
        <f>'Описание на групите'!B7</f>
        <v>Леки автомобили и товарни автомобили с допустима максимална маса до 5 тона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"/>
      <c r="AF1" s="5"/>
      <c r="AG1" s="5"/>
      <c r="AH1" s="5"/>
      <c r="AI1" s="5"/>
      <c r="AJ1" s="5"/>
      <c r="AK1" s="5"/>
    </row>
    <row r="2" spans="1:39" ht="16.5" customHeight="1" x14ac:dyDescent="0.2">
      <c r="A2" s="58" t="str">
        <f>"Справка № 2.1: Стойност на предявените претенции (в лева) към края на "&amp;'Описание на групите'!B2&amp;" тримесечие на "&amp;'Описание на групите'!B1&amp; " година"</f>
        <v>Справка № 2.1: Стойност на предявените претенции (в лева) към края на трето тримесечие на 2021 година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"/>
      <c r="AF2" s="5"/>
      <c r="AG2" s="5"/>
      <c r="AH2" s="5"/>
      <c r="AI2" s="5"/>
      <c r="AJ2" s="5"/>
      <c r="AK2" s="5"/>
    </row>
    <row r="3" spans="1:39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39" s="15" customFormat="1" ht="42" customHeight="1" x14ac:dyDescent="0.2">
      <c r="A4" s="59" t="s">
        <v>0</v>
      </c>
      <c r="B4" s="60" t="s">
        <v>39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2" t="s">
        <v>42</v>
      </c>
      <c r="AM4" s="61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30.9.2021 г.</v>
      </c>
    </row>
    <row r="5" spans="1:39" s="15" customFormat="1" ht="25.5" customHeight="1" x14ac:dyDescent="0.2">
      <c r="A5" s="59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2">
        <v>0</v>
      </c>
      <c r="AM5" s="61">
        <v>0</v>
      </c>
    </row>
    <row r="6" spans="1:39" s="19" customFormat="1" ht="12.75" customHeight="1" x14ac:dyDescent="0.2">
      <c r="A6" s="1" t="s">
        <v>37</v>
      </c>
      <c r="B6" s="3">
        <v>9323955.758084802</v>
      </c>
      <c r="C6" s="3">
        <v>17184141.244367469</v>
      </c>
      <c r="D6" s="3">
        <v>20447596.967684891</v>
      </c>
      <c r="E6" s="3">
        <v>22224432.456405774</v>
      </c>
      <c r="F6" s="3">
        <v>23118212.278825499</v>
      </c>
      <c r="G6" s="3">
        <v>23589906.991865601</v>
      </c>
      <c r="H6" s="3">
        <v>24212141.317659065</v>
      </c>
      <c r="I6" s="3">
        <v>24436827.797652792</v>
      </c>
      <c r="J6" s="3">
        <v>24800182.328124009</v>
      </c>
      <c r="K6" s="3">
        <v>24982007.434885487</v>
      </c>
      <c r="L6" s="3">
        <v>25271668.890044086</v>
      </c>
      <c r="M6" s="3">
        <v>25323233.69217496</v>
      </c>
      <c r="N6" s="3">
        <v>25894553.988221943</v>
      </c>
      <c r="O6" s="3">
        <v>25846554.886255417</v>
      </c>
      <c r="P6" s="3">
        <v>25978666.876953281</v>
      </c>
      <c r="Q6" s="3">
        <v>26051247.684637453</v>
      </c>
      <c r="R6" s="3">
        <v>26449627.083670042</v>
      </c>
      <c r="S6" s="3">
        <v>26599424.833033539</v>
      </c>
      <c r="T6" s="3">
        <v>26607944.701348543</v>
      </c>
      <c r="U6" s="3">
        <v>26673416.234317824</v>
      </c>
      <c r="V6" s="3">
        <v>26743441.456069082</v>
      </c>
      <c r="W6" s="3">
        <v>26818314.415465578</v>
      </c>
      <c r="X6" s="3">
        <v>26883501.451187886</v>
      </c>
      <c r="Y6" s="3">
        <v>26944657.727834281</v>
      </c>
      <c r="Z6" s="3">
        <v>26854922.683098938</v>
      </c>
      <c r="AA6" s="3">
        <v>26865880.287560642</v>
      </c>
      <c r="AB6" s="3">
        <v>26835043.819526445</v>
      </c>
      <c r="AC6" s="3">
        <v>26902079.449526444</v>
      </c>
      <c r="AD6" s="3">
        <v>26886998.583086718</v>
      </c>
      <c r="AE6" s="3">
        <v>26972295.076191343</v>
      </c>
      <c r="AF6" s="3">
        <v>26967057.086191341</v>
      </c>
      <c r="AG6" s="3">
        <v>26935992.406191342</v>
      </c>
      <c r="AH6" s="3">
        <v>26970223.596191343</v>
      </c>
      <c r="AI6" s="3">
        <v>26285419.276191339</v>
      </c>
      <c r="AJ6" s="3">
        <v>27065992.806191344</v>
      </c>
      <c r="AK6" s="3">
        <v>27110107.926191341</v>
      </c>
      <c r="AL6" s="34">
        <f>AK6</f>
        <v>27110107.926191341</v>
      </c>
      <c r="AM6" s="17">
        <f>AL6-AK6</f>
        <v>0</v>
      </c>
    </row>
    <row r="7" spans="1:39" s="19" customFormat="1" x14ac:dyDescent="0.2">
      <c r="A7" s="1" t="s">
        <v>36</v>
      </c>
      <c r="B7" s="3">
        <v>8662025.2219908237</v>
      </c>
      <c r="C7" s="3">
        <v>15685545.234250408</v>
      </c>
      <c r="D7" s="3">
        <v>18813431.338589024</v>
      </c>
      <c r="E7" s="3">
        <v>19807692.668883376</v>
      </c>
      <c r="F7" s="3">
        <v>20766290.693268534</v>
      </c>
      <c r="G7" s="3">
        <v>21061237.892843921</v>
      </c>
      <c r="H7" s="3">
        <v>21272518.884396575</v>
      </c>
      <c r="I7" s="3">
        <v>21883091.113285903</v>
      </c>
      <c r="J7" s="3">
        <v>21973390.351143625</v>
      </c>
      <c r="K7" s="3">
        <v>22130746.006979723</v>
      </c>
      <c r="L7" s="3">
        <v>22348802.786306046</v>
      </c>
      <c r="M7" s="3">
        <v>22642243.372038674</v>
      </c>
      <c r="N7" s="3">
        <v>22761892.936710123</v>
      </c>
      <c r="O7" s="3">
        <v>22899089.059943873</v>
      </c>
      <c r="P7" s="3">
        <v>22912051.053082101</v>
      </c>
      <c r="Q7" s="3">
        <v>23011941.285746913</v>
      </c>
      <c r="R7" s="3">
        <v>23064170.122157425</v>
      </c>
      <c r="S7" s="3">
        <v>23151400.93034073</v>
      </c>
      <c r="T7" s="3">
        <v>23593162.365190826</v>
      </c>
      <c r="U7" s="3">
        <v>23624039.002510834</v>
      </c>
      <c r="V7" s="3">
        <v>23764907.61167803</v>
      </c>
      <c r="W7" s="3">
        <v>23846734.39603743</v>
      </c>
      <c r="X7" s="3">
        <v>24058506.571694229</v>
      </c>
      <c r="Y7" s="3">
        <v>24122670.06765883</v>
      </c>
      <c r="Z7" s="3">
        <v>24408273.164817929</v>
      </c>
      <c r="AA7" s="3">
        <v>24449344.675645631</v>
      </c>
      <c r="AB7" s="3">
        <v>24484685.927801229</v>
      </c>
      <c r="AC7" s="3">
        <v>24523935.285631854</v>
      </c>
      <c r="AD7" s="3">
        <v>24727476.054959554</v>
      </c>
      <c r="AE7" s="3">
        <v>24653962.684787352</v>
      </c>
      <c r="AF7" s="3">
        <v>24654219.777994752</v>
      </c>
      <c r="AG7" s="3">
        <v>24695241.640150256</v>
      </c>
      <c r="AH7" s="3">
        <v>24919467.447678622</v>
      </c>
      <c r="AI7" s="3">
        <v>24719028.147678647</v>
      </c>
      <c r="AJ7" s="3">
        <v>25074457.187678654</v>
      </c>
      <c r="AK7" s="4">
        <f>AJ7*$AK$42</f>
        <v>25115326.284766279</v>
      </c>
      <c r="AL7" s="34">
        <f t="shared" ref="AL7:AL41" si="0">AK7</f>
        <v>25115326.284766279</v>
      </c>
      <c r="AM7" s="17">
        <f>AL7-AJ7</f>
        <v>40869.097087625414</v>
      </c>
    </row>
    <row r="8" spans="1:39" s="19" customFormat="1" x14ac:dyDescent="0.2">
      <c r="A8" s="1" t="s">
        <v>35</v>
      </c>
      <c r="B8" s="3">
        <v>8772467.2366405129</v>
      </c>
      <c r="C8" s="3">
        <v>16269677.586274531</v>
      </c>
      <c r="D8" s="3">
        <v>19018062.670254122</v>
      </c>
      <c r="E8" s="3">
        <v>20308216.953239996</v>
      </c>
      <c r="F8" s="3">
        <v>20837781.105889361</v>
      </c>
      <c r="G8" s="3">
        <v>21098220.137503911</v>
      </c>
      <c r="H8" s="3">
        <v>21605802.72047203</v>
      </c>
      <c r="I8" s="3">
        <v>21752565.105319709</v>
      </c>
      <c r="J8" s="3">
        <v>22004690.803039055</v>
      </c>
      <c r="K8" s="3">
        <v>22136646.640400026</v>
      </c>
      <c r="L8" s="3">
        <v>25461141.103942491</v>
      </c>
      <c r="M8" s="3">
        <v>26089874.568184517</v>
      </c>
      <c r="N8" s="3">
        <v>26070192.044814385</v>
      </c>
      <c r="O8" s="3">
        <v>23146818.383365903</v>
      </c>
      <c r="P8" s="3">
        <v>23384698.116058338</v>
      </c>
      <c r="Q8" s="3">
        <v>26461711.242762513</v>
      </c>
      <c r="R8" s="3">
        <v>26453572.656895898</v>
      </c>
      <c r="S8" s="3">
        <v>25272002.249475494</v>
      </c>
      <c r="T8" s="3">
        <v>25598560.718686696</v>
      </c>
      <c r="U8" s="3">
        <v>25816182.000189498</v>
      </c>
      <c r="V8" s="3">
        <v>25934392.485522795</v>
      </c>
      <c r="W8" s="3">
        <v>25819978.124934297</v>
      </c>
      <c r="X8" s="3">
        <v>26055507.536915038</v>
      </c>
      <c r="Y8" s="3">
        <v>26097571.621915035</v>
      </c>
      <c r="Z8" s="3">
        <v>26036779.944803935</v>
      </c>
      <c r="AA8" s="3">
        <v>26089322.950581733</v>
      </c>
      <c r="AB8" s="3">
        <v>26287199.792143863</v>
      </c>
      <c r="AC8" s="3">
        <v>26107644.000032663</v>
      </c>
      <c r="AD8" s="3">
        <v>26125413.687921565</v>
      </c>
      <c r="AE8" s="3">
        <v>26139228.714611568</v>
      </c>
      <c r="AF8" s="3">
        <v>26261956.542575166</v>
      </c>
      <c r="AG8" s="3">
        <v>25923187.972575191</v>
      </c>
      <c r="AH8" s="3">
        <v>26343636.442575164</v>
      </c>
      <c r="AI8" s="3">
        <v>26451665.192575164</v>
      </c>
      <c r="AJ8" s="4">
        <f>AI8*$AJ$42</f>
        <v>27040813.024916593</v>
      </c>
      <c r="AK8" s="4">
        <f t="shared" ref="AK8:AK41" si="1">AJ8*$AK$42</f>
        <v>27084887.104150768</v>
      </c>
      <c r="AL8" s="34">
        <f>AK8</f>
        <v>27084887.104150768</v>
      </c>
      <c r="AM8" s="17">
        <f>AL8-AI8</f>
        <v>633221.91157560423</v>
      </c>
    </row>
    <row r="9" spans="1:39" s="19" customFormat="1" x14ac:dyDescent="0.2">
      <c r="A9" s="1" t="s">
        <v>34</v>
      </c>
      <c r="B9" s="3">
        <v>9537869.0459184889</v>
      </c>
      <c r="C9" s="3">
        <v>17334052.535784733</v>
      </c>
      <c r="D9" s="3">
        <v>20126372.042758781</v>
      </c>
      <c r="E9" s="3">
        <v>21365783.135183059</v>
      </c>
      <c r="F9" s="3">
        <v>21920486.211317804</v>
      </c>
      <c r="G9" s="3">
        <v>22916652.749432214</v>
      </c>
      <c r="H9" s="3">
        <v>23281576.540324643</v>
      </c>
      <c r="I9" s="3">
        <v>23238108.664565664</v>
      </c>
      <c r="J9" s="3">
        <v>23372077.974222269</v>
      </c>
      <c r="K9" s="3">
        <v>23684798.586956371</v>
      </c>
      <c r="L9" s="3">
        <v>24399049.353082422</v>
      </c>
      <c r="M9" s="3">
        <v>24353846.431779552</v>
      </c>
      <c r="N9" s="3">
        <v>24505011.348939378</v>
      </c>
      <c r="O9" s="3">
        <v>24627393.502824571</v>
      </c>
      <c r="P9" s="3">
        <v>24783996.668053132</v>
      </c>
      <c r="Q9" s="3">
        <v>24887345.072748631</v>
      </c>
      <c r="R9" s="3">
        <v>25132468.180935875</v>
      </c>
      <c r="S9" s="3">
        <v>25351266.276104823</v>
      </c>
      <c r="T9" s="3">
        <v>25553760.923013613</v>
      </c>
      <c r="U9" s="3">
        <v>25685390.988110412</v>
      </c>
      <c r="V9" s="3">
        <v>25793276.166248217</v>
      </c>
      <c r="W9" s="3">
        <v>25824374.107513931</v>
      </c>
      <c r="X9" s="3">
        <v>25987553.27309753</v>
      </c>
      <c r="Y9" s="3">
        <v>26012362.139004432</v>
      </c>
      <c r="Z9" s="3">
        <v>26100986.690528523</v>
      </c>
      <c r="AA9" s="3">
        <v>26266543.439602394</v>
      </c>
      <c r="AB9" s="3">
        <v>26573792.393535692</v>
      </c>
      <c r="AC9" s="3">
        <v>26575569.613499992</v>
      </c>
      <c r="AD9" s="3">
        <v>26250731.502396394</v>
      </c>
      <c r="AE9" s="3">
        <v>26385082.722388893</v>
      </c>
      <c r="AF9" s="3">
        <v>26524587.242388893</v>
      </c>
      <c r="AG9" s="3">
        <v>26678975.059611097</v>
      </c>
      <c r="AH9" s="3">
        <v>26691120.824055493</v>
      </c>
      <c r="AI9" s="4">
        <f>AH9*$AI$42</f>
        <v>26691120.824055493</v>
      </c>
      <c r="AJ9" s="4">
        <f t="shared" ref="AJ9:AJ41" si="2">AI9*$AJ$42</f>
        <v>27285601.960187119</v>
      </c>
      <c r="AK9" s="4">
        <f t="shared" si="1"/>
        <v>27330075.023243222</v>
      </c>
      <c r="AL9" s="34">
        <f>AK9</f>
        <v>27330075.023243222</v>
      </c>
      <c r="AM9" s="17">
        <f>AL9-AH9</f>
        <v>638954.19918772951</v>
      </c>
    </row>
    <row r="10" spans="1:39" s="19" customFormat="1" x14ac:dyDescent="0.2">
      <c r="A10" s="2" t="s">
        <v>33</v>
      </c>
      <c r="B10" s="3">
        <v>10329590.674064342</v>
      </c>
      <c r="C10" s="3">
        <v>18333768.474222194</v>
      </c>
      <c r="D10" s="3">
        <v>20522306.266496278</v>
      </c>
      <c r="E10" s="3">
        <v>21381207.880145356</v>
      </c>
      <c r="F10" s="3">
        <v>22409818.752755746</v>
      </c>
      <c r="G10" s="3">
        <v>22782480.813947633</v>
      </c>
      <c r="H10" s="3">
        <v>23219265.961790409</v>
      </c>
      <c r="I10" s="3">
        <v>24235267.300418872</v>
      </c>
      <c r="J10" s="3">
        <v>26573228.873766053</v>
      </c>
      <c r="K10" s="3">
        <v>27902019.895692308</v>
      </c>
      <c r="L10" s="3">
        <v>26733199.961864434</v>
      </c>
      <c r="M10" s="3">
        <v>26060921.060882788</v>
      </c>
      <c r="N10" s="3">
        <v>27444599.453166764</v>
      </c>
      <c r="O10" s="3">
        <v>27683938.806528952</v>
      </c>
      <c r="P10" s="3">
        <v>27739922.910756856</v>
      </c>
      <c r="Q10" s="3">
        <v>28136739.311422855</v>
      </c>
      <c r="R10" s="3">
        <v>27061907.511776552</v>
      </c>
      <c r="S10" s="3">
        <v>27354293.778627805</v>
      </c>
      <c r="T10" s="3">
        <v>27228691.988030106</v>
      </c>
      <c r="U10" s="3">
        <v>27351602.689927503</v>
      </c>
      <c r="V10" s="3">
        <v>27289207.256616004</v>
      </c>
      <c r="W10" s="3">
        <v>27426982.369366005</v>
      </c>
      <c r="X10" s="3">
        <v>27471708.614924401</v>
      </c>
      <c r="Y10" s="3">
        <v>27517247.391291007</v>
      </c>
      <c r="Z10" s="3">
        <v>27641384.37358759</v>
      </c>
      <c r="AA10" s="3">
        <v>28231516.735993903</v>
      </c>
      <c r="AB10" s="3">
        <v>28043624.326122906</v>
      </c>
      <c r="AC10" s="3">
        <v>28289071.346524108</v>
      </c>
      <c r="AD10" s="3">
        <v>28434133.001122907</v>
      </c>
      <c r="AE10" s="3">
        <v>27615489.071122903</v>
      </c>
      <c r="AF10" s="3">
        <v>28273445.327122904</v>
      </c>
      <c r="AG10" s="3">
        <v>28477424.977122907</v>
      </c>
      <c r="AH10" s="4">
        <f>AG10*$AH$42</f>
        <v>28666225.881299771</v>
      </c>
      <c r="AI10" s="4">
        <f t="shared" ref="AI10:AI41" si="3">AH10*$AI$42</f>
        <v>28666225.881299771</v>
      </c>
      <c r="AJ10" s="4">
        <f t="shared" si="2"/>
        <v>29304697.777735163</v>
      </c>
      <c r="AK10" s="4">
        <f t="shared" si="1"/>
        <v>29352461.784335088</v>
      </c>
      <c r="AL10" s="34">
        <f t="shared" si="0"/>
        <v>29352461.784335088</v>
      </c>
      <c r="AM10" s="17">
        <f>AL10-AG10</f>
        <v>875036.80721218139</v>
      </c>
    </row>
    <row r="11" spans="1:39" s="19" customFormat="1" x14ac:dyDescent="0.2">
      <c r="A11" s="2" t="s">
        <v>32</v>
      </c>
      <c r="B11" s="3">
        <v>9283644.7568493634</v>
      </c>
      <c r="C11" s="3">
        <v>15891739.779595774</v>
      </c>
      <c r="D11" s="3">
        <v>17749539.43190819</v>
      </c>
      <c r="E11" s="3">
        <v>19194432.18366931</v>
      </c>
      <c r="F11" s="3">
        <v>20151896.390070926</v>
      </c>
      <c r="G11" s="3">
        <v>20226180.250906732</v>
      </c>
      <c r="H11" s="3">
        <v>20649648.80036258</v>
      </c>
      <c r="I11" s="3">
        <v>20794137.21500022</v>
      </c>
      <c r="J11" s="3">
        <v>21798350.219042044</v>
      </c>
      <c r="K11" s="3">
        <v>21872143.704316888</v>
      </c>
      <c r="L11" s="3">
        <v>22041676.379655838</v>
      </c>
      <c r="M11" s="3">
        <v>21957722.926860116</v>
      </c>
      <c r="N11" s="3">
        <v>22189571.296792403</v>
      </c>
      <c r="O11" s="3">
        <v>22244908.502789307</v>
      </c>
      <c r="P11" s="3">
        <v>22717669.681209188</v>
      </c>
      <c r="Q11" s="3">
        <v>22739334.874209184</v>
      </c>
      <c r="R11" s="3">
        <v>22887980.014732748</v>
      </c>
      <c r="S11" s="3">
        <v>23006462.181382548</v>
      </c>
      <c r="T11" s="3">
        <v>23191367.399337951</v>
      </c>
      <c r="U11" s="3">
        <v>23205500.268484749</v>
      </c>
      <c r="V11" s="3">
        <v>23330981.64701505</v>
      </c>
      <c r="W11" s="3">
        <v>23368317.680567198</v>
      </c>
      <c r="X11" s="3">
        <v>23437215.609967194</v>
      </c>
      <c r="Y11" s="3">
        <v>23614459.277494885</v>
      </c>
      <c r="Z11" s="3">
        <v>24115407.307494882</v>
      </c>
      <c r="AA11" s="3">
        <v>24279674.597494878</v>
      </c>
      <c r="AB11" s="3">
        <v>25046626.723293886</v>
      </c>
      <c r="AC11" s="3">
        <v>25125153.255494885</v>
      </c>
      <c r="AD11" s="3">
        <v>24694155.512324788</v>
      </c>
      <c r="AE11" s="3">
        <v>25035002.352324784</v>
      </c>
      <c r="AF11" s="3">
        <v>25028469.402324785</v>
      </c>
      <c r="AG11" s="4">
        <f>AF11*$AG$42</f>
        <v>25034044.744276155</v>
      </c>
      <c r="AH11" s="4">
        <f t="shared" ref="AH11:AH41" si="4">AG11*$AH$42</f>
        <v>25200016.572372284</v>
      </c>
      <c r="AI11" s="4">
        <f t="shared" si="3"/>
        <v>25200016.572372284</v>
      </c>
      <c r="AJ11" s="4">
        <f t="shared" si="2"/>
        <v>25761286.913218293</v>
      </c>
      <c r="AK11" s="4">
        <f t="shared" si="1"/>
        <v>25803275.480630867</v>
      </c>
      <c r="AL11" s="34">
        <f t="shared" si="0"/>
        <v>25803275.480630867</v>
      </c>
      <c r="AM11" s="17">
        <f>AL11-AF11</f>
        <v>774806.07830608264</v>
      </c>
    </row>
    <row r="12" spans="1:39" s="19" customFormat="1" x14ac:dyDescent="0.2">
      <c r="A12" s="2" t="s">
        <v>31</v>
      </c>
      <c r="B12" s="3">
        <v>9691328.8101252876</v>
      </c>
      <c r="C12" s="3">
        <v>15648055.753309548</v>
      </c>
      <c r="D12" s="3">
        <v>19254034.512961857</v>
      </c>
      <c r="E12" s="3">
        <v>20370289.163283225</v>
      </c>
      <c r="F12" s="3">
        <v>21186076.863768172</v>
      </c>
      <c r="G12" s="3">
        <v>21743943.262501925</v>
      </c>
      <c r="H12" s="3">
        <v>22585250.232050791</v>
      </c>
      <c r="I12" s="3">
        <v>23498697.002721932</v>
      </c>
      <c r="J12" s="3">
        <v>23419094.135491684</v>
      </c>
      <c r="K12" s="3">
        <v>23430033.785412781</v>
      </c>
      <c r="L12" s="3">
        <v>24723578.936045554</v>
      </c>
      <c r="M12" s="3">
        <v>23751106.694345862</v>
      </c>
      <c r="N12" s="3">
        <v>23898049.004864126</v>
      </c>
      <c r="O12" s="3">
        <v>24721432.820416402</v>
      </c>
      <c r="P12" s="3">
        <v>24905269.055978797</v>
      </c>
      <c r="Q12" s="3">
        <v>24973112.591616202</v>
      </c>
      <c r="R12" s="3">
        <v>25383876.357522901</v>
      </c>
      <c r="S12" s="3">
        <v>25629525.184334498</v>
      </c>
      <c r="T12" s="3">
        <v>25932523.757853754</v>
      </c>
      <c r="U12" s="3">
        <v>26172020.111555092</v>
      </c>
      <c r="V12" s="3">
        <v>26189456.892779287</v>
      </c>
      <c r="W12" s="3">
        <v>26263930.103220981</v>
      </c>
      <c r="X12" s="3">
        <v>26374372.701777723</v>
      </c>
      <c r="Y12" s="3">
        <v>26756157.920327421</v>
      </c>
      <c r="Z12" s="3">
        <v>26665226.05032742</v>
      </c>
      <c r="AA12" s="3">
        <v>26675761.56735402</v>
      </c>
      <c r="AB12" s="3">
        <v>26391903.520327423</v>
      </c>
      <c r="AC12" s="3">
        <v>26323959.590327416</v>
      </c>
      <c r="AD12" s="3">
        <v>28032078.780327424</v>
      </c>
      <c r="AE12" s="3">
        <v>28104920.330327421</v>
      </c>
      <c r="AF12" s="4">
        <f>AE12*$AF$42</f>
        <v>28267790.604005795</v>
      </c>
      <c r="AG12" s="4">
        <f t="shared" ref="AG12:AG41" si="5">AF12*$AG$42</f>
        <v>28274087.537161939</v>
      </c>
      <c r="AH12" s="4">
        <f t="shared" si="4"/>
        <v>28461540.345696431</v>
      </c>
      <c r="AI12" s="4">
        <f t="shared" si="3"/>
        <v>28461540.345696431</v>
      </c>
      <c r="AJ12" s="4">
        <f t="shared" si="2"/>
        <v>29095453.359402344</v>
      </c>
      <c r="AK12" s="4">
        <f t="shared" si="1"/>
        <v>29142876.316527743</v>
      </c>
      <c r="AL12" s="34">
        <f t="shared" si="0"/>
        <v>29142876.316527743</v>
      </c>
      <c r="AM12" s="17">
        <f>AL12-AE12</f>
        <v>1037955.9862003215</v>
      </c>
    </row>
    <row r="13" spans="1:39" s="19" customFormat="1" x14ac:dyDescent="0.2">
      <c r="A13" s="2" t="s">
        <v>30</v>
      </c>
      <c r="B13" s="3">
        <v>9207619.5602478143</v>
      </c>
      <c r="C13" s="3">
        <v>17831672.526814483</v>
      </c>
      <c r="D13" s="3">
        <v>20662009.398852158</v>
      </c>
      <c r="E13" s="3">
        <v>21693541.298747294</v>
      </c>
      <c r="F13" s="3">
        <v>22666583.17580444</v>
      </c>
      <c r="G13" s="3">
        <v>23564293.362698033</v>
      </c>
      <c r="H13" s="3">
        <v>24972728.03939797</v>
      </c>
      <c r="I13" s="3">
        <v>25629724.981846161</v>
      </c>
      <c r="J13" s="3">
        <v>25982856.434028175</v>
      </c>
      <c r="K13" s="3">
        <v>26025903.414941628</v>
      </c>
      <c r="L13" s="3">
        <v>26146201.992909405</v>
      </c>
      <c r="M13" s="3">
        <v>26447915.083407763</v>
      </c>
      <c r="N13" s="3">
        <v>27693775.344653986</v>
      </c>
      <c r="O13" s="3">
        <v>27934377.542666581</v>
      </c>
      <c r="P13" s="3">
        <v>28358741.440071981</v>
      </c>
      <c r="Q13" s="3">
        <v>28629801.763090733</v>
      </c>
      <c r="R13" s="3">
        <v>29169581.271820549</v>
      </c>
      <c r="S13" s="3">
        <v>29419130.687571745</v>
      </c>
      <c r="T13" s="3">
        <v>29941180.371520892</v>
      </c>
      <c r="U13" s="3">
        <v>30227409.660600889</v>
      </c>
      <c r="V13" s="3">
        <v>30470846.815495126</v>
      </c>
      <c r="W13" s="3">
        <v>30617003.383414403</v>
      </c>
      <c r="X13" s="3">
        <v>30984557.863202881</v>
      </c>
      <c r="Y13" s="3">
        <v>30817306.597414404</v>
      </c>
      <c r="Z13" s="3">
        <v>30596535.046834409</v>
      </c>
      <c r="AA13" s="3">
        <v>31005899.285202883</v>
      </c>
      <c r="AB13" s="3">
        <v>30902114.975202892</v>
      </c>
      <c r="AC13" s="3">
        <v>31198796.16520289</v>
      </c>
      <c r="AD13" s="3">
        <v>31206648.785202887</v>
      </c>
      <c r="AE13" s="4">
        <f>AD13*$AE$42</f>
        <v>31206648.785202887</v>
      </c>
      <c r="AF13" s="4">
        <f t="shared" ref="AF13:AF41" si="6">AE13*$AF$42</f>
        <v>31387493.824736636</v>
      </c>
      <c r="AG13" s="4">
        <f t="shared" si="5"/>
        <v>31394485.702995606</v>
      </c>
      <c r="AH13" s="4">
        <f t="shared" si="4"/>
        <v>31602626.266675606</v>
      </c>
      <c r="AI13" s="4">
        <f t="shared" si="3"/>
        <v>31602626.266675606</v>
      </c>
      <c r="AJ13" s="4">
        <f t="shared" si="2"/>
        <v>32306499.486972313</v>
      </c>
      <c r="AK13" s="4">
        <f t="shared" si="1"/>
        <v>32359156.158828132</v>
      </c>
      <c r="AL13" s="34">
        <f t="shared" si="0"/>
        <v>32359156.158828132</v>
      </c>
      <c r="AM13" s="17">
        <f>AL13-AD13</f>
        <v>1152507.3736252449</v>
      </c>
    </row>
    <row r="14" spans="1:39" s="19" customFormat="1" x14ac:dyDescent="0.2">
      <c r="A14" s="1" t="s">
        <v>29</v>
      </c>
      <c r="B14" s="3">
        <v>10361201.720321268</v>
      </c>
      <c r="C14" s="3">
        <v>18774786.621108826</v>
      </c>
      <c r="D14" s="3">
        <v>21129920.834665865</v>
      </c>
      <c r="E14" s="3">
        <v>22373449.226736333</v>
      </c>
      <c r="F14" s="3">
        <v>23828284.538572248</v>
      </c>
      <c r="G14" s="3">
        <v>25375219.254736882</v>
      </c>
      <c r="H14" s="3">
        <v>25132607.550620042</v>
      </c>
      <c r="I14" s="3">
        <v>25408183.842014093</v>
      </c>
      <c r="J14" s="3">
        <v>25601916.81926693</v>
      </c>
      <c r="K14" s="3">
        <v>26210430.450573921</v>
      </c>
      <c r="L14" s="3">
        <v>27661055.942212921</v>
      </c>
      <c r="M14" s="3">
        <v>29051871.554133262</v>
      </c>
      <c r="N14" s="3">
        <v>28041988.71449443</v>
      </c>
      <c r="O14" s="3">
        <v>28520245.699021693</v>
      </c>
      <c r="P14" s="3">
        <v>29075084.077665538</v>
      </c>
      <c r="Q14" s="3">
        <v>29333603.46416492</v>
      </c>
      <c r="R14" s="3">
        <v>29588416.823924385</v>
      </c>
      <c r="S14" s="3">
        <v>29821985.123623855</v>
      </c>
      <c r="T14" s="3">
        <v>29972703.965034951</v>
      </c>
      <c r="U14" s="3">
        <v>30374215.397523753</v>
      </c>
      <c r="V14" s="3">
        <v>30498880.686331667</v>
      </c>
      <c r="W14" s="3">
        <v>31414829.287631277</v>
      </c>
      <c r="X14" s="3">
        <v>30517875.207375545</v>
      </c>
      <c r="Y14" s="3">
        <v>30515465.727336746</v>
      </c>
      <c r="Z14" s="3">
        <v>30709481.307494577</v>
      </c>
      <c r="AA14" s="3">
        <v>30475250.693321075</v>
      </c>
      <c r="AB14" s="3">
        <v>30785136.048787173</v>
      </c>
      <c r="AC14" s="3">
        <v>31085550.113342777</v>
      </c>
      <c r="AD14" s="4">
        <f>AC14*$AD$42</f>
        <v>31275120.70017207</v>
      </c>
      <c r="AE14" s="4">
        <f t="shared" ref="AE14:AE41" si="7">AD14*$AE$42</f>
        <v>31275120.70017207</v>
      </c>
      <c r="AF14" s="4">
        <f t="shared" si="6"/>
        <v>31456362.539959982</v>
      </c>
      <c r="AG14" s="4">
        <f t="shared" si="5"/>
        <v>31463369.759414252</v>
      </c>
      <c r="AH14" s="4">
        <f t="shared" si="4"/>
        <v>31671967.01368849</v>
      </c>
      <c r="AI14" s="4">
        <f t="shared" si="3"/>
        <v>31671967.01368849</v>
      </c>
      <c r="AJ14" s="4">
        <f t="shared" si="2"/>
        <v>32377384.633950122</v>
      </c>
      <c r="AK14" s="4">
        <f t="shared" si="1"/>
        <v>32430156.842183549</v>
      </c>
      <c r="AL14" s="34">
        <f t="shared" si="0"/>
        <v>32430156.842183549</v>
      </c>
      <c r="AM14" s="17">
        <f>AL14-AC14</f>
        <v>1344606.7288407721</v>
      </c>
    </row>
    <row r="15" spans="1:39" s="19" customFormat="1" x14ac:dyDescent="0.2">
      <c r="A15" s="1" t="s">
        <v>28</v>
      </c>
      <c r="B15" s="3">
        <v>10440674.005825587</v>
      </c>
      <c r="C15" s="3">
        <v>16253450.443694821</v>
      </c>
      <c r="D15" s="3">
        <v>18798456.843272526</v>
      </c>
      <c r="E15" s="3">
        <v>21139639.684481986</v>
      </c>
      <c r="F15" s="3">
        <v>22432271.852468144</v>
      </c>
      <c r="G15" s="3">
        <v>23009983.023642816</v>
      </c>
      <c r="H15" s="3">
        <v>23510407.351866513</v>
      </c>
      <c r="I15" s="3">
        <v>23743106.182087835</v>
      </c>
      <c r="J15" s="3">
        <v>23963750.162599716</v>
      </c>
      <c r="K15" s="3">
        <v>24077602.038065121</v>
      </c>
      <c r="L15" s="3">
        <v>24810040.862789564</v>
      </c>
      <c r="M15" s="3">
        <v>25246665.3379809</v>
      </c>
      <c r="N15" s="3">
        <v>25397327.578580897</v>
      </c>
      <c r="O15" s="3">
        <v>25649547.19749321</v>
      </c>
      <c r="P15" s="3">
        <v>26040389.34389491</v>
      </c>
      <c r="Q15" s="3">
        <v>26424119.933208212</v>
      </c>
      <c r="R15" s="3">
        <v>26686698.100682411</v>
      </c>
      <c r="S15" s="3">
        <v>26909035.275685575</v>
      </c>
      <c r="T15" s="3">
        <v>27029325.762069482</v>
      </c>
      <c r="U15" s="3">
        <v>27384171.896880791</v>
      </c>
      <c r="V15" s="3">
        <v>28086835.395349808</v>
      </c>
      <c r="W15" s="3">
        <v>28110141.886880796</v>
      </c>
      <c r="X15" s="3">
        <v>28182679.602153093</v>
      </c>
      <c r="Y15" s="3">
        <v>28245343.958689813</v>
      </c>
      <c r="Z15" s="3">
        <v>28433623.323689811</v>
      </c>
      <c r="AA15" s="3">
        <v>28795780.708689809</v>
      </c>
      <c r="AB15" s="3">
        <v>28745309.187027801</v>
      </c>
      <c r="AC15" s="4">
        <f>AB15*$AC$42</f>
        <v>28836885.390429351</v>
      </c>
      <c r="AD15" s="4">
        <f t="shared" ref="AD15:AD41" si="8">AC15*$AD$42</f>
        <v>29012742.831132848</v>
      </c>
      <c r="AE15" s="4">
        <f t="shared" si="7"/>
        <v>29012742.831132848</v>
      </c>
      <c r="AF15" s="4">
        <f t="shared" si="6"/>
        <v>29180874.00921585</v>
      </c>
      <c r="AG15" s="4">
        <f t="shared" si="5"/>
        <v>29187374.340835255</v>
      </c>
      <c r="AH15" s="4">
        <f t="shared" si="4"/>
        <v>29380882.099016525</v>
      </c>
      <c r="AI15" s="4">
        <f t="shared" si="3"/>
        <v>29380882.099016525</v>
      </c>
      <c r="AJ15" s="4">
        <f t="shared" si="2"/>
        <v>30035271.26033758</v>
      </c>
      <c r="AK15" s="4">
        <f t="shared" si="1"/>
        <v>30084226.035629589</v>
      </c>
      <c r="AL15" s="34">
        <f t="shared" si="0"/>
        <v>30084226.035629589</v>
      </c>
      <c r="AM15" s="17">
        <f>AL15-AB15</f>
        <v>1338916.8486017883</v>
      </c>
    </row>
    <row r="16" spans="1:39" s="19" customFormat="1" x14ac:dyDescent="0.2">
      <c r="A16" s="1" t="s">
        <v>27</v>
      </c>
      <c r="B16" s="3">
        <v>9601264.640006654</v>
      </c>
      <c r="C16" s="3">
        <v>16727795.877702197</v>
      </c>
      <c r="D16" s="3">
        <v>20632550.892514754</v>
      </c>
      <c r="E16" s="3">
        <v>22149034.903585874</v>
      </c>
      <c r="F16" s="3">
        <v>24074783.037910823</v>
      </c>
      <c r="G16" s="3">
        <v>24715790.066381264</v>
      </c>
      <c r="H16" s="3">
        <v>25005057.438618809</v>
      </c>
      <c r="I16" s="3">
        <v>25130050.514579047</v>
      </c>
      <c r="J16" s="3">
        <v>25225376.961102203</v>
      </c>
      <c r="K16" s="3">
        <v>26994844.352800414</v>
      </c>
      <c r="L16" s="3">
        <v>27968112.10895469</v>
      </c>
      <c r="M16" s="3">
        <v>28304154.673119552</v>
      </c>
      <c r="N16" s="3">
        <v>29182062.705767393</v>
      </c>
      <c r="O16" s="3">
        <v>29647177.603788577</v>
      </c>
      <c r="P16" s="3">
        <v>30019918.834361743</v>
      </c>
      <c r="Q16" s="3">
        <v>30361836.329855449</v>
      </c>
      <c r="R16" s="3">
        <v>30930307.966107111</v>
      </c>
      <c r="S16" s="3">
        <v>31219416.941484634</v>
      </c>
      <c r="T16" s="3">
        <v>31388182.539535709</v>
      </c>
      <c r="U16" s="3">
        <v>31769311.568559803</v>
      </c>
      <c r="V16" s="3">
        <v>31721865.682452407</v>
      </c>
      <c r="W16" s="3">
        <v>31704844.024201151</v>
      </c>
      <c r="X16" s="3">
        <v>31747159.555224303</v>
      </c>
      <c r="Y16" s="3">
        <v>31677319.6886818</v>
      </c>
      <c r="Z16" s="3">
        <v>31742789.155401405</v>
      </c>
      <c r="AA16" s="3">
        <v>31861341.541950304</v>
      </c>
      <c r="AB16" s="4">
        <f>AA16*$AB$42</f>
        <v>31973379.923605777</v>
      </c>
      <c r="AC16" s="4">
        <f t="shared" ref="AC16:AC41" si="9">AB16*$AC$42</f>
        <v>32075240.047087785</v>
      </c>
      <c r="AD16" s="4">
        <f t="shared" si="8"/>
        <v>32270846.110234369</v>
      </c>
      <c r="AE16" s="4">
        <f t="shared" si="7"/>
        <v>32270846.110234369</v>
      </c>
      <c r="AF16" s="4">
        <f t="shared" si="6"/>
        <v>32457858.258855727</v>
      </c>
      <c r="AG16" s="4">
        <f t="shared" si="5"/>
        <v>32465088.571500629</v>
      </c>
      <c r="AH16" s="4">
        <f t="shared" si="4"/>
        <v>32680327.065901209</v>
      </c>
      <c r="AI16" s="4">
        <f t="shared" si="3"/>
        <v>32680327.065901209</v>
      </c>
      <c r="AJ16" s="4">
        <f t="shared" si="2"/>
        <v>33408203.504337642</v>
      </c>
      <c r="AK16" s="4">
        <f t="shared" si="1"/>
        <v>33462655.854086328</v>
      </c>
      <c r="AL16" s="34">
        <f t="shared" si="0"/>
        <v>33462655.854086328</v>
      </c>
      <c r="AM16" s="17">
        <f>AL16-AA16</f>
        <v>1601314.3121360242</v>
      </c>
    </row>
    <row r="17" spans="1:39" s="19" customFormat="1" x14ac:dyDescent="0.2">
      <c r="A17" s="1" t="s">
        <v>26</v>
      </c>
      <c r="B17" s="3">
        <v>10463376.696571777</v>
      </c>
      <c r="C17" s="3">
        <v>17599787.454942901</v>
      </c>
      <c r="D17" s="3">
        <v>20485738.369612794</v>
      </c>
      <c r="E17" s="3">
        <v>23128470.383683041</v>
      </c>
      <c r="F17" s="3">
        <v>23747537.207854491</v>
      </c>
      <c r="G17" s="3">
        <v>24221959.367510773</v>
      </c>
      <c r="H17" s="3">
        <v>24950371.267989464</v>
      </c>
      <c r="I17" s="3">
        <v>25423762.457945701</v>
      </c>
      <c r="J17" s="3">
        <v>27504827.092584364</v>
      </c>
      <c r="K17" s="3">
        <v>28167883.437555622</v>
      </c>
      <c r="L17" s="3">
        <v>28840735.606048029</v>
      </c>
      <c r="M17" s="3">
        <v>30136138.72858943</v>
      </c>
      <c r="N17" s="3">
        <v>32788150.750025373</v>
      </c>
      <c r="O17" s="3">
        <v>33489424.801373079</v>
      </c>
      <c r="P17" s="3">
        <v>34407581.699870199</v>
      </c>
      <c r="Q17" s="3">
        <v>34467495.196970306</v>
      </c>
      <c r="R17" s="3">
        <v>34659201.09130872</v>
      </c>
      <c r="S17" s="3">
        <v>34928696.289967902</v>
      </c>
      <c r="T17" s="3">
        <v>36366104.773991264</v>
      </c>
      <c r="U17" s="3">
        <v>35573681.890650131</v>
      </c>
      <c r="V17" s="3">
        <v>35836031.51334013</v>
      </c>
      <c r="W17" s="3">
        <v>36014612.413545974</v>
      </c>
      <c r="X17" s="3">
        <v>35827580.695170976</v>
      </c>
      <c r="Y17" s="3">
        <v>35869039.352104276</v>
      </c>
      <c r="Z17" s="3">
        <v>36208163.613743477</v>
      </c>
      <c r="AA17" s="4">
        <f>Z17*$AA$42</f>
        <v>36410021.712040626</v>
      </c>
      <c r="AB17" s="4">
        <f t="shared" ref="AB17:AB41" si="10">AA17*$AB$42</f>
        <v>36538055.238290191</v>
      </c>
      <c r="AC17" s="4">
        <f t="shared" si="9"/>
        <v>36654457.408697486</v>
      </c>
      <c r="AD17" s="4">
        <f t="shared" si="8"/>
        <v>36877989.145325609</v>
      </c>
      <c r="AE17" s="4">
        <f t="shared" si="7"/>
        <v>36877989.145325609</v>
      </c>
      <c r="AF17" s="4">
        <f t="shared" si="6"/>
        <v>37091700.058369048</v>
      </c>
      <c r="AG17" s="4">
        <f t="shared" si="5"/>
        <v>37099962.60563308</v>
      </c>
      <c r="AH17" s="4">
        <f t="shared" si="4"/>
        <v>37345929.594941221</v>
      </c>
      <c r="AI17" s="4">
        <f t="shared" si="3"/>
        <v>37345929.594941221</v>
      </c>
      <c r="AJ17" s="4">
        <f t="shared" si="2"/>
        <v>38177721.215901673</v>
      </c>
      <c r="AK17" s="4">
        <f t="shared" si="1"/>
        <v>38239947.448090009</v>
      </c>
      <c r="AL17" s="34">
        <f t="shared" si="0"/>
        <v>38239947.448090009</v>
      </c>
      <c r="AM17" s="17">
        <f>AL17-Z17</f>
        <v>2031783.8343465328</v>
      </c>
    </row>
    <row r="18" spans="1:39" s="19" customFormat="1" x14ac:dyDescent="0.2">
      <c r="A18" s="2" t="s">
        <v>16</v>
      </c>
      <c r="B18" s="3">
        <v>12146237.194401119</v>
      </c>
      <c r="C18" s="3">
        <v>19867572.198816214</v>
      </c>
      <c r="D18" s="3">
        <v>22405914.783417203</v>
      </c>
      <c r="E18" s="3">
        <v>23808023.266712982</v>
      </c>
      <c r="F18" s="3">
        <v>24988818.449852906</v>
      </c>
      <c r="G18" s="3">
        <v>26675811.273554534</v>
      </c>
      <c r="H18" s="3">
        <v>26658655.482256133</v>
      </c>
      <c r="I18" s="3">
        <v>27856833.793331392</v>
      </c>
      <c r="J18" s="3">
        <v>28423077.829123076</v>
      </c>
      <c r="K18" s="3">
        <v>29025370.928557288</v>
      </c>
      <c r="L18" s="3">
        <v>29344823.875625074</v>
      </c>
      <c r="M18" s="3">
        <v>30220684.572682064</v>
      </c>
      <c r="N18" s="3">
        <v>31431890.394278832</v>
      </c>
      <c r="O18" s="3">
        <v>31988807.583087757</v>
      </c>
      <c r="P18" s="3">
        <v>32420376.159603849</v>
      </c>
      <c r="Q18" s="3">
        <v>33415611.640468031</v>
      </c>
      <c r="R18" s="3">
        <v>34187934.864650838</v>
      </c>
      <c r="S18" s="3">
        <v>34671554.58884719</v>
      </c>
      <c r="T18" s="3">
        <v>35021620.951225467</v>
      </c>
      <c r="U18" s="3">
        <v>35571413.670488566</v>
      </c>
      <c r="V18" s="3">
        <v>36106500.646141484</v>
      </c>
      <c r="W18" s="3">
        <v>36222961.229085222</v>
      </c>
      <c r="X18" s="3">
        <v>35708326.484712526</v>
      </c>
      <c r="Y18" s="3">
        <v>35793763.410358123</v>
      </c>
      <c r="Z18" s="4">
        <f>Y18*$Z$42</f>
        <v>35933891.644358017</v>
      </c>
      <c r="AA18" s="4">
        <f t="shared" ref="AA18:AA41" si="11">Z18*$AA$42</f>
        <v>36134220.694710426</v>
      </c>
      <c r="AB18" s="4">
        <f t="shared" si="10"/>
        <v>36261284.384219125</v>
      </c>
      <c r="AC18" s="4">
        <f t="shared" si="9"/>
        <v>36376804.823841646</v>
      </c>
      <c r="AD18" s="4">
        <f t="shared" si="8"/>
        <v>36598643.337629773</v>
      </c>
      <c r="AE18" s="4">
        <f t="shared" si="7"/>
        <v>36598643.337629773</v>
      </c>
      <c r="AF18" s="4">
        <f t="shared" si="6"/>
        <v>36810735.419250965</v>
      </c>
      <c r="AG18" s="4">
        <f t="shared" si="5"/>
        <v>36818935.378830783</v>
      </c>
      <c r="AH18" s="4">
        <f t="shared" si="4"/>
        <v>37063039.201277412</v>
      </c>
      <c r="AI18" s="4">
        <f t="shared" si="3"/>
        <v>37063039.201277412</v>
      </c>
      <c r="AJ18" s="4">
        <f t="shared" si="2"/>
        <v>37888530.112584844</v>
      </c>
      <c r="AK18" s="4">
        <f t="shared" si="1"/>
        <v>37950284.989433765</v>
      </c>
      <c r="AL18" s="34">
        <f t="shared" si="0"/>
        <v>37950284.989433765</v>
      </c>
      <c r="AM18" s="17">
        <f>AL18-Y18</f>
        <v>2156521.5790756419</v>
      </c>
    </row>
    <row r="19" spans="1:39" s="19" customFormat="1" x14ac:dyDescent="0.2">
      <c r="A19" s="2" t="s">
        <v>15</v>
      </c>
      <c r="B19" s="3">
        <v>11177314.038784243</v>
      </c>
      <c r="C19" s="3">
        <v>21482769.54690684</v>
      </c>
      <c r="D19" s="3">
        <v>22111479.564241841</v>
      </c>
      <c r="E19" s="3">
        <v>23474073.856061835</v>
      </c>
      <c r="F19" s="3">
        <v>24679771.042835135</v>
      </c>
      <c r="G19" s="3">
        <v>25134446.11604248</v>
      </c>
      <c r="H19" s="3">
        <v>25538496.47138828</v>
      </c>
      <c r="I19" s="3">
        <v>26071093.003000833</v>
      </c>
      <c r="J19" s="3">
        <v>26548248.604240656</v>
      </c>
      <c r="K19" s="3">
        <v>26889442.23108425</v>
      </c>
      <c r="L19" s="3">
        <v>27848604.338703834</v>
      </c>
      <c r="M19" s="3">
        <v>28317459.638732005</v>
      </c>
      <c r="N19" s="3">
        <v>28778950.088071063</v>
      </c>
      <c r="O19" s="3">
        <v>29032714.860724989</v>
      </c>
      <c r="P19" s="3">
        <v>29573149.530180752</v>
      </c>
      <c r="Q19" s="3">
        <v>29686896.153947543</v>
      </c>
      <c r="R19" s="3">
        <v>30640075.789665684</v>
      </c>
      <c r="S19" s="3">
        <v>30274155.229125503</v>
      </c>
      <c r="T19" s="3">
        <v>30510053.643410601</v>
      </c>
      <c r="U19" s="3">
        <v>30835068.751185078</v>
      </c>
      <c r="V19" s="3">
        <v>30909529.70764285</v>
      </c>
      <c r="W19" s="3">
        <v>31016999.576729547</v>
      </c>
      <c r="X19" s="3">
        <v>31060107.055814605</v>
      </c>
      <c r="Y19" s="4">
        <f>X19*$Y$42</f>
        <v>31122256.115247376</v>
      </c>
      <c r="Z19" s="4">
        <f t="shared" ref="Z19:Z41" si="12">Y19*$Z$42</f>
        <v>31244095.965880685</v>
      </c>
      <c r="AA19" s="4">
        <f t="shared" si="11"/>
        <v>31418279.717974991</v>
      </c>
      <c r="AB19" s="4">
        <f t="shared" si="10"/>
        <v>31528760.100898173</v>
      </c>
      <c r="AC19" s="4">
        <f t="shared" si="9"/>
        <v>31629203.763869852</v>
      </c>
      <c r="AD19" s="4">
        <f t="shared" si="8"/>
        <v>31822089.741328761</v>
      </c>
      <c r="AE19" s="4">
        <f t="shared" si="7"/>
        <v>31822089.741328761</v>
      </c>
      <c r="AF19" s="4">
        <f t="shared" si="6"/>
        <v>32006501.310700666</v>
      </c>
      <c r="AG19" s="4">
        <f t="shared" si="5"/>
        <v>32013631.079069864</v>
      </c>
      <c r="AH19" s="4">
        <f t="shared" si="4"/>
        <v>32225876.480420884</v>
      </c>
      <c r="AI19" s="4">
        <f t="shared" si="3"/>
        <v>32225876.480420884</v>
      </c>
      <c r="AJ19" s="4">
        <f t="shared" si="2"/>
        <v>32943631.114600655</v>
      </c>
      <c r="AK19" s="4">
        <f t="shared" si="1"/>
        <v>32997326.253377303</v>
      </c>
      <c r="AL19" s="34">
        <f t="shared" si="0"/>
        <v>32997326.253377303</v>
      </c>
      <c r="AM19" s="17">
        <f>AL19-X19</f>
        <v>1937219.1975626983</v>
      </c>
    </row>
    <row r="20" spans="1:39" s="19" customFormat="1" x14ac:dyDescent="0.2">
      <c r="A20" s="2" t="s">
        <v>14</v>
      </c>
      <c r="B20" s="3">
        <v>12299485.346768601</v>
      </c>
      <c r="C20" s="3">
        <v>20253767.469279453</v>
      </c>
      <c r="D20" s="3">
        <v>23673777.818495024</v>
      </c>
      <c r="E20" s="3">
        <v>25450381.935645383</v>
      </c>
      <c r="F20" s="3">
        <v>26659945.641073082</v>
      </c>
      <c r="G20" s="3">
        <v>26536680.962242309</v>
      </c>
      <c r="H20" s="3">
        <v>27454523.640879083</v>
      </c>
      <c r="I20" s="3">
        <v>28243080.545539401</v>
      </c>
      <c r="J20" s="3">
        <v>28976085.587289281</v>
      </c>
      <c r="K20" s="3">
        <v>29704391.854432996</v>
      </c>
      <c r="L20" s="3">
        <v>31161717.512150429</v>
      </c>
      <c r="M20" s="3">
        <v>31399020.426975433</v>
      </c>
      <c r="N20" s="3">
        <v>32011685.972647134</v>
      </c>
      <c r="O20" s="3">
        <v>31769608.771896131</v>
      </c>
      <c r="P20" s="3">
        <v>31869291.64363458</v>
      </c>
      <c r="Q20" s="3">
        <v>32370228.747102581</v>
      </c>
      <c r="R20" s="3">
        <v>32361804.07102808</v>
      </c>
      <c r="S20" s="3">
        <v>32361101.917683478</v>
      </c>
      <c r="T20" s="3">
        <v>32731762.581248477</v>
      </c>
      <c r="U20" s="3">
        <v>32775040.003531881</v>
      </c>
      <c r="V20" s="3">
        <v>32933288.921086278</v>
      </c>
      <c r="W20" s="3">
        <v>33219721.079297382</v>
      </c>
      <c r="X20" s="4">
        <f>W20*$X$42</f>
        <v>33219721.079297382</v>
      </c>
      <c r="Y20" s="4">
        <f t="shared" ref="Y20:Y41" si="13">X20*$Y$42</f>
        <v>33286191.372396737</v>
      </c>
      <c r="Z20" s="4">
        <f t="shared" si="12"/>
        <v>33416502.766594719</v>
      </c>
      <c r="AA20" s="4">
        <f t="shared" si="11"/>
        <v>33602797.541777574</v>
      </c>
      <c r="AB20" s="4">
        <f t="shared" si="10"/>
        <v>33720959.642727412</v>
      </c>
      <c r="AC20" s="4">
        <f t="shared" si="9"/>
        <v>33828387.169042952</v>
      </c>
      <c r="AD20" s="4">
        <f t="shared" si="8"/>
        <v>34034684.538198128</v>
      </c>
      <c r="AE20" s="4">
        <f t="shared" si="7"/>
        <v>34034684.538198128</v>
      </c>
      <c r="AF20" s="4">
        <f t="shared" si="6"/>
        <v>34231918.272367865</v>
      </c>
      <c r="AG20" s="4">
        <f t="shared" si="5"/>
        <v>34239543.774628982</v>
      </c>
      <c r="AH20" s="4">
        <f t="shared" si="4"/>
        <v>34466546.631398737</v>
      </c>
      <c r="AI20" s="4">
        <f t="shared" si="3"/>
        <v>34466546.631398737</v>
      </c>
      <c r="AJ20" s="4">
        <f t="shared" si="2"/>
        <v>35234206.855749495</v>
      </c>
      <c r="AK20" s="4">
        <f t="shared" si="1"/>
        <v>35291635.425788522</v>
      </c>
      <c r="AL20" s="34">
        <f t="shared" si="0"/>
        <v>35291635.425788522</v>
      </c>
      <c r="AM20" s="17">
        <f>AL20-W20</f>
        <v>2071914.3464911394</v>
      </c>
    </row>
    <row r="21" spans="1:39" s="19" customFormat="1" x14ac:dyDescent="0.2">
      <c r="A21" s="2" t="s">
        <v>13</v>
      </c>
      <c r="B21" s="3">
        <v>12995355.42038233</v>
      </c>
      <c r="C21" s="3">
        <v>20004523.706765756</v>
      </c>
      <c r="D21" s="3">
        <v>24064959.478956483</v>
      </c>
      <c r="E21" s="3">
        <v>25339109.061911326</v>
      </c>
      <c r="F21" s="3">
        <v>26007568.65609926</v>
      </c>
      <c r="G21" s="3">
        <v>27464301.059811186</v>
      </c>
      <c r="H21" s="3">
        <v>27880933.266767424</v>
      </c>
      <c r="I21" s="3">
        <v>28584561.902268339</v>
      </c>
      <c r="J21" s="3">
        <v>30314376.755504418</v>
      </c>
      <c r="K21" s="3">
        <v>31994313.770440318</v>
      </c>
      <c r="L21" s="3">
        <v>33077638.589511223</v>
      </c>
      <c r="M21" s="3">
        <v>33675282.602163225</v>
      </c>
      <c r="N21" s="3">
        <v>33643582.36279203</v>
      </c>
      <c r="O21" s="3">
        <v>34010316.274349697</v>
      </c>
      <c r="P21" s="3">
        <v>36115448.015664391</v>
      </c>
      <c r="Q21" s="3">
        <v>34474978.285571881</v>
      </c>
      <c r="R21" s="3">
        <v>34502508.627603486</v>
      </c>
      <c r="S21" s="3">
        <v>34724660.036906488</v>
      </c>
      <c r="T21" s="3">
        <v>34894610.515882589</v>
      </c>
      <c r="U21" s="3">
        <v>35200234.062304594</v>
      </c>
      <c r="V21" s="3">
        <v>35157831.475105293</v>
      </c>
      <c r="W21" s="4">
        <f>V21*$W$42</f>
        <v>35325731.597555004</v>
      </c>
      <c r="X21" s="4">
        <f t="shared" ref="X21:X41" si="14">W21*$X$42</f>
        <v>35325731.597555004</v>
      </c>
      <c r="Y21" s="4">
        <f t="shared" si="13"/>
        <v>35396415.867529266</v>
      </c>
      <c r="Z21" s="4">
        <f t="shared" si="12"/>
        <v>35534988.5341857</v>
      </c>
      <c r="AA21" s="4">
        <f t="shared" si="11"/>
        <v>35733093.726292133</v>
      </c>
      <c r="AB21" s="4">
        <f t="shared" si="10"/>
        <v>35858746.878321715</v>
      </c>
      <c r="AC21" s="4">
        <f t="shared" si="9"/>
        <v>35972984.9223966</v>
      </c>
      <c r="AD21" s="4">
        <f t="shared" si="8"/>
        <v>36192360.800799116</v>
      </c>
      <c r="AE21" s="4">
        <f t="shared" si="7"/>
        <v>36192360.800799116</v>
      </c>
      <c r="AF21" s="4">
        <f t="shared" si="6"/>
        <v>36402098.442443728</v>
      </c>
      <c r="AG21" s="4">
        <f t="shared" si="5"/>
        <v>36410207.374048837</v>
      </c>
      <c r="AH21" s="4">
        <f t="shared" si="4"/>
        <v>36651601.393311813</v>
      </c>
      <c r="AI21" s="4">
        <f t="shared" si="3"/>
        <v>36651601.393311813</v>
      </c>
      <c r="AJ21" s="4">
        <f t="shared" si="2"/>
        <v>37467928.507522106</v>
      </c>
      <c r="AK21" s="4">
        <f t="shared" si="1"/>
        <v>37528997.8418006</v>
      </c>
      <c r="AL21" s="34">
        <f t="shared" si="0"/>
        <v>37528997.8418006</v>
      </c>
      <c r="AM21" s="17">
        <f>AL21-V21</f>
        <v>2371166.3666953072</v>
      </c>
    </row>
    <row r="22" spans="1:39" s="19" customFormat="1" x14ac:dyDescent="0.2">
      <c r="A22" s="1" t="s">
        <v>12</v>
      </c>
      <c r="B22" s="3">
        <v>13016867.986736804</v>
      </c>
      <c r="C22" s="3">
        <v>21538858.245749246</v>
      </c>
      <c r="D22" s="3">
        <v>24137962.142489124</v>
      </c>
      <c r="E22" s="3">
        <v>26546422.265772022</v>
      </c>
      <c r="F22" s="3">
        <v>28958700.80964439</v>
      </c>
      <c r="G22" s="3">
        <v>29523703.51962921</v>
      </c>
      <c r="H22" s="3">
        <v>31278241.752588928</v>
      </c>
      <c r="I22" s="3">
        <v>33146023.247350536</v>
      </c>
      <c r="J22" s="3">
        <v>35769911.018940762</v>
      </c>
      <c r="K22" s="3">
        <v>36062983.647363581</v>
      </c>
      <c r="L22" s="3">
        <v>38067519.567239091</v>
      </c>
      <c r="M22" s="3">
        <v>37008149.685539186</v>
      </c>
      <c r="N22" s="3">
        <v>36977790.162998632</v>
      </c>
      <c r="O22" s="3">
        <v>38896424.644104831</v>
      </c>
      <c r="P22" s="3">
        <v>37467342.316113427</v>
      </c>
      <c r="Q22" s="3">
        <v>37604394.000447325</v>
      </c>
      <c r="R22" s="3">
        <v>37951211.492918432</v>
      </c>
      <c r="S22" s="3">
        <v>37924008.441829033</v>
      </c>
      <c r="T22" s="3">
        <v>38795619.867354527</v>
      </c>
      <c r="U22" s="3">
        <v>38686002.086423732</v>
      </c>
      <c r="V22" s="4">
        <f>U22*$V$42</f>
        <v>38894913.701498538</v>
      </c>
      <c r="W22" s="4">
        <f t="shared" ref="W22:W41" si="15">V22*$W$42</f>
        <v>39080660.67448169</v>
      </c>
      <c r="X22" s="4">
        <f t="shared" si="14"/>
        <v>39080660.67448169</v>
      </c>
      <c r="Y22" s="4">
        <f t="shared" si="13"/>
        <v>39158858.289788224</v>
      </c>
      <c r="Z22" s="4">
        <f t="shared" si="12"/>
        <v>39312160.461305961</v>
      </c>
      <c r="AA22" s="4">
        <f t="shared" si="11"/>
        <v>39531323.135097556</v>
      </c>
      <c r="AB22" s="4">
        <f t="shared" si="10"/>
        <v>39670332.519335955</v>
      </c>
      <c r="AC22" s="4">
        <f t="shared" si="9"/>
        <v>39796713.433041252</v>
      </c>
      <c r="AD22" s="4">
        <f t="shared" si="8"/>
        <v>40039407.748949163</v>
      </c>
      <c r="AE22" s="4">
        <f t="shared" si="7"/>
        <v>40039407.748949163</v>
      </c>
      <c r="AF22" s="4">
        <f t="shared" si="6"/>
        <v>40271439.337060608</v>
      </c>
      <c r="AG22" s="4">
        <f t="shared" si="5"/>
        <v>40280410.203059994</v>
      </c>
      <c r="AH22" s="4">
        <f t="shared" si="4"/>
        <v>40547463.065917581</v>
      </c>
      <c r="AI22" s="4">
        <f t="shared" si="3"/>
        <v>40547463.065917581</v>
      </c>
      <c r="AJ22" s="4">
        <f t="shared" si="2"/>
        <v>41450561.218654476</v>
      </c>
      <c r="AK22" s="4">
        <f t="shared" si="1"/>
        <v>41518121.884000175</v>
      </c>
      <c r="AL22" s="34">
        <f t="shared" si="0"/>
        <v>41518121.884000175</v>
      </c>
      <c r="AM22" s="17">
        <f>AL22-U22</f>
        <v>2832119.7975764424</v>
      </c>
    </row>
    <row r="23" spans="1:39" s="19" customFormat="1" x14ac:dyDescent="0.2">
      <c r="A23" s="1" t="s">
        <v>11</v>
      </c>
      <c r="B23" s="3">
        <v>10888900.918155815</v>
      </c>
      <c r="C23" s="3">
        <v>16558765.07683943</v>
      </c>
      <c r="D23" s="3">
        <v>20059029.614675853</v>
      </c>
      <c r="E23" s="3">
        <v>22749588.197436761</v>
      </c>
      <c r="F23" s="3">
        <v>23523716.069869865</v>
      </c>
      <c r="G23" s="3">
        <v>24606692.975879032</v>
      </c>
      <c r="H23" s="3">
        <v>26306586.763614923</v>
      </c>
      <c r="I23" s="3">
        <v>27692494.622898355</v>
      </c>
      <c r="J23" s="3">
        <v>28541563.15988759</v>
      </c>
      <c r="K23" s="3">
        <v>29050725.340904787</v>
      </c>
      <c r="L23" s="3">
        <v>29663418.122296695</v>
      </c>
      <c r="M23" s="3">
        <v>29813040.094955321</v>
      </c>
      <c r="N23" s="3">
        <v>31214108.536566522</v>
      </c>
      <c r="O23" s="3">
        <v>30523377.589732222</v>
      </c>
      <c r="P23" s="3">
        <v>30743988.459105626</v>
      </c>
      <c r="Q23" s="3">
        <v>30988874.399932727</v>
      </c>
      <c r="R23" s="3">
        <v>31019437.428474922</v>
      </c>
      <c r="S23" s="3">
        <v>31250919.965263825</v>
      </c>
      <c r="T23" s="3">
        <v>31808179.533708625</v>
      </c>
      <c r="U23" s="4">
        <f>T23*$U$42</f>
        <v>31970104.952594187</v>
      </c>
      <c r="V23" s="4">
        <f t="shared" ref="V23:V41" si="16">U23*$V$42</f>
        <v>32142749.472563889</v>
      </c>
      <c r="W23" s="4">
        <f t="shared" si="15"/>
        <v>32296250.73660332</v>
      </c>
      <c r="X23" s="4">
        <f t="shared" si="14"/>
        <v>32296250.73660332</v>
      </c>
      <c r="Y23" s="4">
        <f t="shared" si="13"/>
        <v>32360873.231396332</v>
      </c>
      <c r="Z23" s="4">
        <f t="shared" si="12"/>
        <v>32487562.117519375</v>
      </c>
      <c r="AA23" s="4">
        <f t="shared" si="11"/>
        <v>32668678.110512286</v>
      </c>
      <c r="AB23" s="4">
        <f t="shared" si="10"/>
        <v>32783555.439877287</v>
      </c>
      <c r="AC23" s="4">
        <f t="shared" si="9"/>
        <v>32887996.603534799</v>
      </c>
      <c r="AD23" s="4">
        <f t="shared" si="8"/>
        <v>33088559.141210329</v>
      </c>
      <c r="AE23" s="4">
        <f t="shared" si="7"/>
        <v>33088559.141210329</v>
      </c>
      <c r="AF23" s="4">
        <f t="shared" si="6"/>
        <v>33280310.002611518</v>
      </c>
      <c r="AG23" s="4">
        <f t="shared" si="5"/>
        <v>33287723.524610389</v>
      </c>
      <c r="AH23" s="4">
        <f t="shared" si="4"/>
        <v>33508415.960969534</v>
      </c>
      <c r="AI23" s="4">
        <f t="shared" si="3"/>
        <v>33508415.960969534</v>
      </c>
      <c r="AJ23" s="4">
        <f t="shared" si="2"/>
        <v>34254736.106974609</v>
      </c>
      <c r="AK23" s="4">
        <f t="shared" si="1"/>
        <v>34310568.228291869</v>
      </c>
      <c r="AL23" s="34">
        <f t="shared" si="0"/>
        <v>34310568.228291869</v>
      </c>
      <c r="AM23" s="17">
        <f>AL23-T23</f>
        <v>2502388.6945832446</v>
      </c>
    </row>
    <row r="24" spans="1:39" s="19" customFormat="1" x14ac:dyDescent="0.2">
      <c r="A24" s="1" t="s">
        <v>10</v>
      </c>
      <c r="B24" s="3">
        <v>10504511.346537963</v>
      </c>
      <c r="C24" s="3">
        <v>15643847.692936465</v>
      </c>
      <c r="D24" s="3">
        <v>20894632.363681108</v>
      </c>
      <c r="E24" s="3">
        <v>21769032.904590089</v>
      </c>
      <c r="F24" s="3">
        <v>22943109.164328575</v>
      </c>
      <c r="G24" s="3">
        <v>25183095.971492872</v>
      </c>
      <c r="H24" s="3">
        <v>27384238.142188773</v>
      </c>
      <c r="I24" s="3">
        <v>28066296.151130382</v>
      </c>
      <c r="J24" s="3">
        <v>28842006.013320182</v>
      </c>
      <c r="K24" s="3">
        <v>29444143.328525912</v>
      </c>
      <c r="L24" s="3">
        <v>29584978.971892111</v>
      </c>
      <c r="M24" s="3">
        <v>30540995.586452909</v>
      </c>
      <c r="N24" s="3">
        <v>30576949.182822306</v>
      </c>
      <c r="O24" s="3">
        <v>30586106.412061706</v>
      </c>
      <c r="P24" s="3">
        <v>30846243.484355707</v>
      </c>
      <c r="Q24" s="3">
        <v>31363505.906493913</v>
      </c>
      <c r="R24" s="3">
        <v>31430334.459648408</v>
      </c>
      <c r="S24" s="3">
        <v>31890203.739237409</v>
      </c>
      <c r="T24" s="4">
        <f>S24*$T$42</f>
        <v>32269147.966087755</v>
      </c>
      <c r="U24" s="4">
        <f t="shared" ref="U24:U41" si="17">T24*$U$42</f>
        <v>32433420.030006144</v>
      </c>
      <c r="V24" s="4">
        <f t="shared" si="16"/>
        <v>32608566.53766882</v>
      </c>
      <c r="W24" s="4">
        <f t="shared" si="15"/>
        <v>32764292.362751663</v>
      </c>
      <c r="X24" s="4">
        <f t="shared" si="14"/>
        <v>32764292.362751663</v>
      </c>
      <c r="Y24" s="4">
        <f t="shared" si="13"/>
        <v>32829851.375464212</v>
      </c>
      <c r="Z24" s="4">
        <f t="shared" si="12"/>
        <v>32958376.254029833</v>
      </c>
      <c r="AA24" s="4">
        <f t="shared" si="11"/>
        <v>33142117.004446547</v>
      </c>
      <c r="AB24" s="4">
        <f t="shared" si="10"/>
        <v>33258659.151578851</v>
      </c>
      <c r="AC24" s="4">
        <f t="shared" si="9"/>
        <v>33364613.890681196</v>
      </c>
      <c r="AD24" s="4">
        <f t="shared" si="8"/>
        <v>33568083.007731639</v>
      </c>
      <c r="AE24" s="4">
        <f t="shared" si="7"/>
        <v>33568083.007731639</v>
      </c>
      <c r="AF24" s="4">
        <f t="shared" si="6"/>
        <v>33762612.748505466</v>
      </c>
      <c r="AG24" s="4">
        <f t="shared" si="5"/>
        <v>33770133.708266079</v>
      </c>
      <c r="AH24" s="4">
        <f t="shared" si="4"/>
        <v>33994024.449209698</v>
      </c>
      <c r="AI24" s="4">
        <f t="shared" si="3"/>
        <v>33994024.449209698</v>
      </c>
      <c r="AJ24" s="4">
        <f t="shared" si="2"/>
        <v>34751160.36753498</v>
      </c>
      <c r="AK24" s="4">
        <f t="shared" si="1"/>
        <v>34807801.615492538</v>
      </c>
      <c r="AL24" s="34">
        <f t="shared" si="0"/>
        <v>34807801.615492538</v>
      </c>
      <c r="AM24" s="17">
        <f>AL24-S24</f>
        <v>2917597.8762551285</v>
      </c>
    </row>
    <row r="25" spans="1:39" s="19" customFormat="1" x14ac:dyDescent="0.2">
      <c r="A25" s="1" t="s">
        <v>9</v>
      </c>
      <c r="B25" s="3">
        <v>10791986.287493533</v>
      </c>
      <c r="C25" s="3">
        <v>18457912.275384195</v>
      </c>
      <c r="D25" s="3">
        <v>21879748.990758479</v>
      </c>
      <c r="E25" s="3">
        <v>23886940.526059415</v>
      </c>
      <c r="F25" s="3">
        <v>26249416.431625612</v>
      </c>
      <c r="G25" s="3">
        <v>29521950.725459032</v>
      </c>
      <c r="H25" s="3">
        <v>30548071.82456274</v>
      </c>
      <c r="I25" s="3">
        <v>31341636.26969083</v>
      </c>
      <c r="J25" s="3">
        <v>32130528.29586884</v>
      </c>
      <c r="K25" s="3">
        <v>32308955.125571631</v>
      </c>
      <c r="L25" s="3">
        <v>34167809.094393037</v>
      </c>
      <c r="M25" s="3">
        <v>33767935.978341833</v>
      </c>
      <c r="N25" s="3">
        <v>34278375.798982136</v>
      </c>
      <c r="O25" s="3">
        <v>34634709.021604836</v>
      </c>
      <c r="P25" s="3">
        <v>34811181.116044238</v>
      </c>
      <c r="Q25" s="3">
        <v>35098874.830880538</v>
      </c>
      <c r="R25" s="3">
        <v>35337738.951061636</v>
      </c>
      <c r="S25" s="4">
        <f>R25*$S$42</f>
        <v>35476556.559238985</v>
      </c>
      <c r="T25" s="4">
        <f t="shared" ref="T25:T41" si="18">S25*$T$42</f>
        <v>35898116.622215711</v>
      </c>
      <c r="U25" s="4">
        <f t="shared" si="17"/>
        <v>36080862.622032993</v>
      </c>
      <c r="V25" s="4">
        <f t="shared" si="16"/>
        <v>36275705.99889116</v>
      </c>
      <c r="W25" s="4">
        <f t="shared" si="15"/>
        <v>36448944.655077234</v>
      </c>
      <c r="X25" s="4">
        <f t="shared" si="14"/>
        <v>36448944.655077234</v>
      </c>
      <c r="Y25" s="4">
        <f t="shared" si="13"/>
        <v>36521876.394287258</v>
      </c>
      <c r="Z25" s="4">
        <f t="shared" si="12"/>
        <v>36664855.102137044</v>
      </c>
      <c r="AA25" s="4">
        <f t="shared" si="11"/>
        <v>36869259.225036241</v>
      </c>
      <c r="AB25" s="4">
        <f t="shared" si="10"/>
        <v>36998907.630800024</v>
      </c>
      <c r="AC25" s="4">
        <f t="shared" si="9"/>
        <v>37116777.97509823</v>
      </c>
      <c r="AD25" s="4">
        <f t="shared" si="8"/>
        <v>37343129.104684055</v>
      </c>
      <c r="AE25" s="4">
        <f t="shared" si="7"/>
        <v>37343129.104684055</v>
      </c>
      <c r="AF25" s="4">
        <f t="shared" si="6"/>
        <v>37559535.541201286</v>
      </c>
      <c r="AG25" s="4">
        <f t="shared" si="5"/>
        <v>37567902.303499475</v>
      </c>
      <c r="AH25" s="4">
        <f t="shared" si="4"/>
        <v>37816971.660319023</v>
      </c>
      <c r="AI25" s="4">
        <f t="shared" si="3"/>
        <v>37816971.660319023</v>
      </c>
      <c r="AJ25" s="4">
        <f t="shared" si="2"/>
        <v>38659254.621228717</v>
      </c>
      <c r="AK25" s="4">
        <f t="shared" si="1"/>
        <v>38722265.709310286</v>
      </c>
      <c r="AL25" s="34">
        <f t="shared" si="0"/>
        <v>38722265.709310286</v>
      </c>
      <c r="AM25" s="17">
        <f>AL25-R25</f>
        <v>3384526.7582486495</v>
      </c>
    </row>
    <row r="26" spans="1:39" s="19" customFormat="1" x14ac:dyDescent="0.2">
      <c r="A26" s="2" t="s">
        <v>8</v>
      </c>
      <c r="B26" s="3">
        <v>11289237.768528884</v>
      </c>
      <c r="C26" s="3">
        <v>18643950.180830248</v>
      </c>
      <c r="D26" s="3">
        <v>21934180.300342921</v>
      </c>
      <c r="E26" s="3">
        <v>25637391.535786517</v>
      </c>
      <c r="F26" s="3">
        <v>28498157.429832522</v>
      </c>
      <c r="G26" s="3">
        <v>29748170.992310073</v>
      </c>
      <c r="H26" s="3">
        <v>30763318.905335873</v>
      </c>
      <c r="I26" s="3">
        <v>31502279.723010771</v>
      </c>
      <c r="J26" s="3">
        <v>31945948.276806474</v>
      </c>
      <c r="K26" s="3">
        <v>33140449.680533983</v>
      </c>
      <c r="L26" s="3">
        <v>32693918.200939685</v>
      </c>
      <c r="M26" s="3">
        <v>33253846.71563448</v>
      </c>
      <c r="N26" s="3">
        <v>33666011.102349177</v>
      </c>
      <c r="O26" s="3">
        <v>34037611.46422638</v>
      </c>
      <c r="P26" s="3">
        <v>34360362.025756583</v>
      </c>
      <c r="Q26" s="3">
        <v>34435020.271437682</v>
      </c>
      <c r="R26" s="4">
        <f>Q26*$R$42</f>
        <v>34692617.397536099</v>
      </c>
      <c r="S26" s="4">
        <f t="shared" ref="S26:S41" si="19">R26*$S$42</f>
        <v>34828900.7679919</v>
      </c>
      <c r="T26" s="4">
        <f t="shared" si="18"/>
        <v>35242764.880667202</v>
      </c>
      <c r="U26" s="4">
        <f t="shared" si="17"/>
        <v>35422174.691277072</v>
      </c>
      <c r="V26" s="4">
        <f t="shared" si="16"/>
        <v>35613461.030653387</v>
      </c>
      <c r="W26" s="4">
        <f t="shared" si="15"/>
        <v>35783537.062565051</v>
      </c>
      <c r="X26" s="4">
        <f t="shared" si="14"/>
        <v>35783537.062565051</v>
      </c>
      <c r="Y26" s="4">
        <f t="shared" si="13"/>
        <v>35855137.368630312</v>
      </c>
      <c r="Z26" s="4">
        <f t="shared" si="12"/>
        <v>35995505.874218516</v>
      </c>
      <c r="AA26" s="4">
        <f t="shared" si="11"/>
        <v>36196178.419794835</v>
      </c>
      <c r="AB26" s="4">
        <f t="shared" si="10"/>
        <v>36323459.979704268</v>
      </c>
      <c r="AC26" s="4">
        <f t="shared" si="9"/>
        <v>36439178.497035459</v>
      </c>
      <c r="AD26" s="4">
        <f t="shared" si="8"/>
        <v>36661397.387358241</v>
      </c>
      <c r="AE26" s="4">
        <f t="shared" si="7"/>
        <v>36661397.387358241</v>
      </c>
      <c r="AF26" s="4">
        <f t="shared" si="6"/>
        <v>36873853.133744664</v>
      </c>
      <c r="AG26" s="4">
        <f t="shared" si="5"/>
        <v>36882067.153426833</v>
      </c>
      <c r="AH26" s="4">
        <f t="shared" si="4"/>
        <v>37126589.529732727</v>
      </c>
      <c r="AI26" s="4">
        <f t="shared" si="3"/>
        <v>37126589.529732727</v>
      </c>
      <c r="AJ26" s="4">
        <f t="shared" si="2"/>
        <v>37953495.873224914</v>
      </c>
      <c r="AK26" s="4">
        <f t="shared" si="1"/>
        <v>38015356.638387151</v>
      </c>
      <c r="AL26" s="34">
        <f>AK26</f>
        <v>38015356.638387151</v>
      </c>
      <c r="AM26" s="17">
        <f>AL26-Q26</f>
        <v>3580336.3669494689</v>
      </c>
    </row>
    <row r="27" spans="1:39" s="19" customFormat="1" x14ac:dyDescent="0.2">
      <c r="A27" s="2" t="s">
        <v>7</v>
      </c>
      <c r="B27" s="3">
        <v>10778572.234380402</v>
      </c>
      <c r="C27" s="3">
        <v>17023319.336770404</v>
      </c>
      <c r="D27" s="3">
        <v>21408061.632570304</v>
      </c>
      <c r="E27" s="3">
        <v>24680570.248423949</v>
      </c>
      <c r="F27" s="3">
        <v>26241057.727849558</v>
      </c>
      <c r="G27" s="3">
        <v>27190686.78805365</v>
      </c>
      <c r="H27" s="3">
        <v>28113354.811319653</v>
      </c>
      <c r="I27" s="3">
        <v>28348414.981000885</v>
      </c>
      <c r="J27" s="3">
        <v>29738148.149832714</v>
      </c>
      <c r="K27" s="3">
        <v>29447683.398395408</v>
      </c>
      <c r="L27" s="3">
        <v>29814008.438511211</v>
      </c>
      <c r="M27" s="3">
        <v>30163760.529037211</v>
      </c>
      <c r="N27" s="3">
        <v>30338318.23130881</v>
      </c>
      <c r="O27" s="3">
        <v>30667102.236187909</v>
      </c>
      <c r="P27" s="3">
        <v>30964432.304588411</v>
      </c>
      <c r="Q27" s="4">
        <f>P27*$Q$42</f>
        <v>31284088.20757512</v>
      </c>
      <c r="R27" s="4">
        <f t="shared" ref="R27:R41" si="20">Q27*$R$42</f>
        <v>31518114.241286069</v>
      </c>
      <c r="S27" s="4">
        <f t="shared" si="19"/>
        <v>31641927.177911557</v>
      </c>
      <c r="T27" s="4">
        <f t="shared" si="18"/>
        <v>32017921.189380843</v>
      </c>
      <c r="U27" s="4">
        <f t="shared" si="17"/>
        <v>32180914.336943444</v>
      </c>
      <c r="V27" s="4">
        <f t="shared" si="16"/>
        <v>32354697.266843922</v>
      </c>
      <c r="W27" s="4">
        <f t="shared" si="15"/>
        <v>32509210.711075347</v>
      </c>
      <c r="X27" s="4">
        <f t="shared" si="14"/>
        <v>32509210.711075347</v>
      </c>
      <c r="Y27" s="4">
        <f t="shared" si="13"/>
        <v>32574259.323591862</v>
      </c>
      <c r="Z27" s="4">
        <f t="shared" si="12"/>
        <v>32701783.590334617</v>
      </c>
      <c r="AA27" s="4">
        <f t="shared" si="11"/>
        <v>32884093.85375721</v>
      </c>
      <c r="AB27" s="4">
        <f t="shared" si="10"/>
        <v>32999728.678886302</v>
      </c>
      <c r="AC27" s="4">
        <f t="shared" si="9"/>
        <v>33104858.522716869</v>
      </c>
      <c r="AD27" s="4">
        <f t="shared" si="8"/>
        <v>33306743.560432784</v>
      </c>
      <c r="AE27" s="4">
        <f t="shared" si="7"/>
        <v>33306743.560432784</v>
      </c>
      <c r="AF27" s="4">
        <f t="shared" si="6"/>
        <v>33499758.81809105</v>
      </c>
      <c r="AG27" s="4">
        <f t="shared" si="5"/>
        <v>33507221.224508997</v>
      </c>
      <c r="AH27" s="4">
        <f t="shared" si="4"/>
        <v>33729368.896523714</v>
      </c>
      <c r="AI27" s="4">
        <f t="shared" si="3"/>
        <v>33729368.896523714</v>
      </c>
      <c r="AJ27" s="4">
        <f t="shared" si="2"/>
        <v>34480610.242842026</v>
      </c>
      <c r="AK27" s="4">
        <f t="shared" si="1"/>
        <v>34536810.518569142</v>
      </c>
      <c r="AL27" s="34">
        <f t="shared" si="0"/>
        <v>34536810.518569142</v>
      </c>
      <c r="AM27" s="17">
        <f>AL27-P27</f>
        <v>3572378.2139807306</v>
      </c>
    </row>
    <row r="28" spans="1:39" s="19" customFormat="1" x14ac:dyDescent="0.2">
      <c r="A28" s="2" t="s">
        <v>6</v>
      </c>
      <c r="B28" s="3">
        <v>10092672.96462887</v>
      </c>
      <c r="C28" s="3">
        <v>17776588.237605743</v>
      </c>
      <c r="D28" s="3">
        <v>22544912.500769746</v>
      </c>
      <c r="E28" s="3">
        <v>24695162.888262633</v>
      </c>
      <c r="F28" s="3">
        <v>26509239.502042573</v>
      </c>
      <c r="G28" s="3">
        <v>27294986.783725079</v>
      </c>
      <c r="H28" s="3">
        <v>28223717.177942175</v>
      </c>
      <c r="I28" s="3">
        <v>32760970.608474977</v>
      </c>
      <c r="J28" s="3">
        <v>29947558.408542082</v>
      </c>
      <c r="K28" s="3">
        <v>30363439.613177683</v>
      </c>
      <c r="L28" s="3">
        <v>30800226.122266382</v>
      </c>
      <c r="M28" s="3">
        <v>31176844.369196679</v>
      </c>
      <c r="N28" s="3">
        <v>31618919.813876677</v>
      </c>
      <c r="O28" s="3">
        <v>32116923.80916978</v>
      </c>
      <c r="P28" s="4">
        <f>O28*$P$42</f>
        <v>32463711.318084851</v>
      </c>
      <c r="Q28" s="4">
        <f t="shared" ref="Q28:Q41" si="21">P28*$Q$42</f>
        <v>32798844.765829168</v>
      </c>
      <c r="R28" s="4">
        <f t="shared" si="20"/>
        <v>33044202.198013801</v>
      </c>
      <c r="S28" s="4">
        <f t="shared" si="19"/>
        <v>33174010.08186312</v>
      </c>
      <c r="T28" s="4">
        <f t="shared" si="18"/>
        <v>33568209.495099537</v>
      </c>
      <c r="U28" s="4">
        <f t="shared" si="17"/>
        <v>33739094.671913005</v>
      </c>
      <c r="V28" s="4">
        <f t="shared" si="16"/>
        <v>33921292.065774612</v>
      </c>
      <c r="W28" s="4">
        <f t="shared" si="15"/>
        <v>34083286.957169689</v>
      </c>
      <c r="X28" s="4">
        <f t="shared" si="14"/>
        <v>34083286.957169689</v>
      </c>
      <c r="Y28" s="4">
        <f t="shared" si="13"/>
        <v>34151485.184012853</v>
      </c>
      <c r="Z28" s="4">
        <f t="shared" si="12"/>
        <v>34285184.09833055</v>
      </c>
      <c r="AA28" s="4">
        <f t="shared" si="11"/>
        <v>34476321.714026414</v>
      </c>
      <c r="AB28" s="4">
        <f t="shared" si="10"/>
        <v>34597555.50718566</v>
      </c>
      <c r="AC28" s="4">
        <f t="shared" si="9"/>
        <v>34707775.674229547</v>
      </c>
      <c r="AD28" s="4">
        <f t="shared" si="8"/>
        <v>34919435.862906054</v>
      </c>
      <c r="AE28" s="4">
        <f t="shared" si="7"/>
        <v>34919435.862906054</v>
      </c>
      <c r="AF28" s="4">
        <f t="shared" si="6"/>
        <v>35121796.802159414</v>
      </c>
      <c r="AG28" s="4">
        <f t="shared" si="5"/>
        <v>35129620.533765644</v>
      </c>
      <c r="AH28" s="4">
        <f t="shared" si="4"/>
        <v>35362524.461192131</v>
      </c>
      <c r="AI28" s="4">
        <f t="shared" si="3"/>
        <v>35362524.461192131</v>
      </c>
      <c r="AJ28" s="4">
        <f t="shared" si="2"/>
        <v>36150140.457416065</v>
      </c>
      <c r="AK28" s="4">
        <f t="shared" si="1"/>
        <v>36209061.916374363</v>
      </c>
      <c r="AL28" s="34">
        <f t="shared" si="0"/>
        <v>36209061.916374363</v>
      </c>
      <c r="AM28" s="17">
        <f>AL28-O28</f>
        <v>4092138.1072045825</v>
      </c>
    </row>
    <row r="29" spans="1:39" s="19" customFormat="1" x14ac:dyDescent="0.2">
      <c r="A29" s="2" t="s">
        <v>5</v>
      </c>
      <c r="B29" s="3">
        <v>11630678.161094995</v>
      </c>
      <c r="C29" s="3">
        <v>21766025.112489834</v>
      </c>
      <c r="D29" s="3">
        <v>26595696.091403283</v>
      </c>
      <c r="E29" s="3">
        <v>29205216.176970281</v>
      </c>
      <c r="F29" s="3">
        <v>30129295.497253977</v>
      </c>
      <c r="G29" s="3">
        <v>31085019.261876937</v>
      </c>
      <c r="H29" s="3">
        <v>32799462.348612145</v>
      </c>
      <c r="I29" s="3">
        <v>32650795.906224139</v>
      </c>
      <c r="J29" s="3">
        <v>33039043.245998722</v>
      </c>
      <c r="K29" s="3">
        <v>33327810.307927456</v>
      </c>
      <c r="L29" s="3">
        <v>33687457.434741542</v>
      </c>
      <c r="M29" s="3">
        <v>34152630.350553237</v>
      </c>
      <c r="N29" s="3">
        <v>34700018.567614742</v>
      </c>
      <c r="O29" s="4">
        <f>N29*$O$42</f>
        <v>34921077.495897159</v>
      </c>
      <c r="P29" s="4">
        <f t="shared" ref="P29:P41" si="22">O29*$P$42</f>
        <v>35298143.292901501</v>
      </c>
      <c r="Q29" s="4">
        <f t="shared" si="21"/>
        <v>35662537.50355766</v>
      </c>
      <c r="R29" s="4">
        <f t="shared" si="20"/>
        <v>35929317.284660719</v>
      </c>
      <c r="S29" s="4">
        <f t="shared" si="19"/>
        <v>36070458.796170808</v>
      </c>
      <c r="T29" s="4">
        <f t="shared" si="18"/>
        <v>36499076.067870282</v>
      </c>
      <c r="U29" s="4">
        <f t="shared" si="17"/>
        <v>36684881.362856209</v>
      </c>
      <c r="V29" s="4">
        <f t="shared" si="16"/>
        <v>36882986.553390525</v>
      </c>
      <c r="W29" s="4">
        <f t="shared" si="15"/>
        <v>37059125.34519884</v>
      </c>
      <c r="X29" s="4">
        <f t="shared" si="14"/>
        <v>37059125.34519884</v>
      </c>
      <c r="Y29" s="4">
        <f t="shared" si="13"/>
        <v>37133278.012459986</v>
      </c>
      <c r="Z29" s="4">
        <f t="shared" si="12"/>
        <v>37278650.283345796</v>
      </c>
      <c r="AA29" s="4">
        <f t="shared" si="11"/>
        <v>37486476.273461029</v>
      </c>
      <c r="AB29" s="4">
        <f t="shared" si="10"/>
        <v>37618295.083730362</v>
      </c>
      <c r="AC29" s="4">
        <f t="shared" si="9"/>
        <v>37738138.659591496</v>
      </c>
      <c r="AD29" s="4">
        <f t="shared" si="8"/>
        <v>37968279.064553261</v>
      </c>
      <c r="AE29" s="4">
        <f t="shared" si="7"/>
        <v>37968279.064553261</v>
      </c>
      <c r="AF29" s="4">
        <f t="shared" si="6"/>
        <v>38188308.295366198</v>
      </c>
      <c r="AG29" s="4">
        <f t="shared" si="5"/>
        <v>38196815.123085804</v>
      </c>
      <c r="AH29" s="4">
        <f t="shared" si="4"/>
        <v>38450054.074209668</v>
      </c>
      <c r="AI29" s="4">
        <f t="shared" si="3"/>
        <v>38450054.074209668</v>
      </c>
      <c r="AJ29" s="4">
        <f t="shared" si="2"/>
        <v>39306437.437839635</v>
      </c>
      <c r="AK29" s="4">
        <f t="shared" si="1"/>
        <v>39370503.375370882</v>
      </c>
      <c r="AL29" s="34">
        <f t="shared" si="0"/>
        <v>39370503.375370882</v>
      </c>
      <c r="AM29" s="17">
        <f>AL29-N29</f>
        <v>4670484.8077561408</v>
      </c>
    </row>
    <row r="30" spans="1:39" s="19" customFormat="1" x14ac:dyDescent="0.2">
      <c r="A30" s="1" t="s">
        <v>4</v>
      </c>
      <c r="B30" s="3">
        <v>12689438.601242417</v>
      </c>
      <c r="C30" s="3">
        <v>23124153.241438132</v>
      </c>
      <c r="D30" s="3">
        <v>28453519.829666331</v>
      </c>
      <c r="E30" s="3">
        <v>30161505.771154426</v>
      </c>
      <c r="F30" s="3">
        <v>31688529.369228378</v>
      </c>
      <c r="G30" s="3">
        <v>33699578.188384987</v>
      </c>
      <c r="H30" s="3">
        <v>33578500.73099798</v>
      </c>
      <c r="I30" s="3">
        <v>34279216.196833372</v>
      </c>
      <c r="J30" s="3">
        <v>34718467.631349973</v>
      </c>
      <c r="K30" s="3">
        <v>36171200.906646878</v>
      </c>
      <c r="L30" s="3">
        <v>37014903.562776171</v>
      </c>
      <c r="M30" s="3">
        <v>36568916.658631369</v>
      </c>
      <c r="N30" s="4">
        <f>M30*$N$42</f>
        <v>37215389.035856597</v>
      </c>
      <c r="O30" s="4">
        <f t="shared" ref="O30:O41" si="23">N30*$O$42</f>
        <v>37452472.31002976</v>
      </c>
      <c r="P30" s="4">
        <f t="shared" si="22"/>
        <v>37856871.238528557</v>
      </c>
      <c r="Q30" s="4">
        <f t="shared" si="21"/>
        <v>38247680.029756099</v>
      </c>
      <c r="R30" s="4">
        <f t="shared" si="20"/>
        <v>38533798.416733474</v>
      </c>
      <c r="S30" s="4">
        <f t="shared" si="19"/>
        <v>38685171.138616078</v>
      </c>
      <c r="T30" s="4">
        <f t="shared" si="18"/>
        <v>39144858.45788081</v>
      </c>
      <c r="U30" s="4">
        <f t="shared" si="17"/>
        <v>39344132.597298041</v>
      </c>
      <c r="V30" s="4">
        <f t="shared" si="16"/>
        <v>39556598.239683539</v>
      </c>
      <c r="W30" s="4">
        <f t="shared" si="15"/>
        <v>39745505.160545245</v>
      </c>
      <c r="X30" s="4">
        <f t="shared" si="14"/>
        <v>39745505.160545245</v>
      </c>
      <c r="Y30" s="4">
        <f t="shared" si="13"/>
        <v>39825033.082260691</v>
      </c>
      <c r="Z30" s="4">
        <f t="shared" si="12"/>
        <v>39980943.247135662</v>
      </c>
      <c r="AA30" s="4">
        <f t="shared" si="11"/>
        <v>40203834.340373263</v>
      </c>
      <c r="AB30" s="4">
        <f t="shared" si="10"/>
        <v>40345208.567503951</v>
      </c>
      <c r="AC30" s="4">
        <f t="shared" si="9"/>
        <v>40473739.487175636</v>
      </c>
      <c r="AD30" s="4">
        <f t="shared" si="8"/>
        <v>40720562.545406364</v>
      </c>
      <c r="AE30" s="4">
        <f t="shared" si="7"/>
        <v>40720562.545406364</v>
      </c>
      <c r="AF30" s="4">
        <f t="shared" si="6"/>
        <v>40956541.480345778</v>
      </c>
      <c r="AG30" s="4">
        <f t="shared" si="5"/>
        <v>40965664.959701538</v>
      </c>
      <c r="AH30" s="4">
        <f t="shared" si="4"/>
        <v>41237260.955154479</v>
      </c>
      <c r="AI30" s="4">
        <f t="shared" si="3"/>
        <v>41237260.955154479</v>
      </c>
      <c r="AJ30" s="4">
        <f t="shared" si="2"/>
        <v>42155722.712724529</v>
      </c>
      <c r="AK30" s="4">
        <f t="shared" si="1"/>
        <v>42224432.727519661</v>
      </c>
      <c r="AL30" s="34">
        <f t="shared" si="0"/>
        <v>42224432.727519661</v>
      </c>
      <c r="AM30" s="17">
        <f>AL30-M30</f>
        <v>5655516.0688882917</v>
      </c>
    </row>
    <row r="31" spans="1:39" s="19" customFormat="1" x14ac:dyDescent="0.2">
      <c r="A31" s="1" t="s">
        <v>3</v>
      </c>
      <c r="B31" s="3">
        <v>12442177.762286896</v>
      </c>
      <c r="C31" s="3">
        <v>20181932.138816386</v>
      </c>
      <c r="D31" s="3">
        <v>24547951.272634204</v>
      </c>
      <c r="E31" s="3">
        <v>27092988.934106234</v>
      </c>
      <c r="F31" s="3">
        <v>29083087.486502837</v>
      </c>
      <c r="G31" s="3">
        <v>29395632.897205442</v>
      </c>
      <c r="H31" s="3">
        <v>29922930.578306839</v>
      </c>
      <c r="I31" s="3">
        <v>30234426.637794137</v>
      </c>
      <c r="J31" s="3">
        <v>30630017.047900341</v>
      </c>
      <c r="K31" s="3">
        <v>31419949.997667335</v>
      </c>
      <c r="L31" s="3">
        <v>31974767.095886238</v>
      </c>
      <c r="M31" s="4">
        <f>L31*$M$42</f>
        <v>32244061.636710811</v>
      </c>
      <c r="N31" s="4">
        <f t="shared" ref="N31:N40" si="24">M31*$N$42</f>
        <v>32814078.390892155</v>
      </c>
      <c r="O31" s="4">
        <f t="shared" si="23"/>
        <v>33023122.803578317</v>
      </c>
      <c r="P31" s="4">
        <f t="shared" si="22"/>
        <v>33379695.137893215</v>
      </c>
      <c r="Q31" s="4">
        <f t="shared" si="21"/>
        <v>33724284.584448099</v>
      </c>
      <c r="R31" s="4">
        <f t="shared" si="20"/>
        <v>33976564.929288916</v>
      </c>
      <c r="S31" s="4">
        <f t="shared" si="19"/>
        <v>34110035.423371688</v>
      </c>
      <c r="T31" s="4">
        <f t="shared" si="18"/>
        <v>34515357.418396883</v>
      </c>
      <c r="U31" s="4">
        <f t="shared" si="17"/>
        <v>34691064.226830736</v>
      </c>
      <c r="V31" s="4">
        <f t="shared" si="16"/>
        <v>34878402.433557309</v>
      </c>
      <c r="W31" s="4">
        <f t="shared" si="15"/>
        <v>35044968.111636497</v>
      </c>
      <c r="X31" s="4">
        <f t="shared" si="14"/>
        <v>35044968.111636497</v>
      </c>
      <c r="Y31" s="4">
        <f t="shared" si="13"/>
        <v>35115090.593895681</v>
      </c>
      <c r="Z31" s="4">
        <f t="shared" si="12"/>
        <v>35252561.906293221</v>
      </c>
      <c r="AA31" s="4">
        <f t="shared" si="11"/>
        <v>35449092.588777371</v>
      </c>
      <c r="AB31" s="4">
        <f t="shared" si="10"/>
        <v>35573747.06886486</v>
      </c>
      <c r="AC31" s="4">
        <f t="shared" si="9"/>
        <v>35687077.166521415</v>
      </c>
      <c r="AD31" s="4">
        <f t="shared" si="8"/>
        <v>35904709.479155824</v>
      </c>
      <c r="AE31" s="4">
        <f t="shared" si="7"/>
        <v>35904709.479155824</v>
      </c>
      <c r="AF31" s="4">
        <f t="shared" si="6"/>
        <v>36112780.158256896</v>
      </c>
      <c r="AG31" s="4">
        <f t="shared" si="5"/>
        <v>36120824.641319782</v>
      </c>
      <c r="AH31" s="4">
        <f t="shared" si="4"/>
        <v>36360300.098014817</v>
      </c>
      <c r="AI31" s="4">
        <f t="shared" si="3"/>
        <v>36360300.098014817</v>
      </c>
      <c r="AJ31" s="4">
        <f t="shared" si="2"/>
        <v>37170139.169773601</v>
      </c>
      <c r="AK31" s="4">
        <f t="shared" si="1"/>
        <v>37230723.134368315</v>
      </c>
      <c r="AL31" s="34">
        <f t="shared" si="0"/>
        <v>37230723.134368315</v>
      </c>
      <c r="AM31" s="17">
        <f>AL31-L31</f>
        <v>5255956.0384820774</v>
      </c>
    </row>
    <row r="32" spans="1:39" s="19" customFormat="1" x14ac:dyDescent="0.2">
      <c r="A32" s="1" t="s">
        <v>2</v>
      </c>
      <c r="B32" s="3">
        <v>11660393.046585402</v>
      </c>
      <c r="C32" s="3">
        <v>20844679.594496585</v>
      </c>
      <c r="D32" s="3">
        <v>25643421.58910796</v>
      </c>
      <c r="E32" s="3">
        <v>28000011.005157057</v>
      </c>
      <c r="F32" s="3">
        <v>28396751.95532506</v>
      </c>
      <c r="G32" s="3">
        <v>29186350.965995561</v>
      </c>
      <c r="H32" s="3">
        <v>29929661.402199857</v>
      </c>
      <c r="I32" s="3">
        <v>30458278.161918856</v>
      </c>
      <c r="J32" s="3">
        <v>31166564.615560863</v>
      </c>
      <c r="K32" s="3">
        <v>31506313.020328559</v>
      </c>
      <c r="L32" s="4">
        <f>K32*$L$42</f>
        <v>32334296.811566595</v>
      </c>
      <c r="M32" s="4">
        <f t="shared" ref="M32:M41" si="25">L32*$M$42</f>
        <v>32606619.34597769</v>
      </c>
      <c r="N32" s="4">
        <f t="shared" si="24"/>
        <v>33183045.465423502</v>
      </c>
      <c r="O32" s="4">
        <f t="shared" si="23"/>
        <v>33394440.409015246</v>
      </c>
      <c r="P32" s="4">
        <f t="shared" si="22"/>
        <v>33755022.103260465</v>
      </c>
      <c r="Q32" s="4">
        <f t="shared" si="21"/>
        <v>34103486.172119081</v>
      </c>
      <c r="R32" s="4">
        <f t="shared" si="20"/>
        <v>34358603.200035036</v>
      </c>
      <c r="S32" s="4">
        <f t="shared" si="19"/>
        <v>34493574.459038019</v>
      </c>
      <c r="T32" s="4">
        <f t="shared" si="18"/>
        <v>34903453.963464089</v>
      </c>
      <c r="U32" s="4">
        <f t="shared" si="17"/>
        <v>35081136.449115224</v>
      </c>
      <c r="V32" s="4">
        <f t="shared" si="16"/>
        <v>35270581.118478365</v>
      </c>
      <c r="W32" s="4">
        <f t="shared" si="15"/>
        <v>35439019.689351492</v>
      </c>
      <c r="X32" s="4">
        <f t="shared" si="14"/>
        <v>35439019.689351492</v>
      </c>
      <c r="Y32" s="4">
        <f t="shared" si="13"/>
        <v>35509930.640719265</v>
      </c>
      <c r="Z32" s="4">
        <f t="shared" si="12"/>
        <v>35648947.703918122</v>
      </c>
      <c r="AA32" s="4">
        <f t="shared" si="11"/>
        <v>35847688.210798621</v>
      </c>
      <c r="AB32" s="4">
        <f t="shared" si="10"/>
        <v>35973744.327046573</v>
      </c>
      <c r="AC32" s="4">
        <f t="shared" si="9"/>
        <v>36088348.727582842</v>
      </c>
      <c r="AD32" s="4">
        <f t="shared" si="8"/>
        <v>36308428.134929456</v>
      </c>
      <c r="AE32" s="4">
        <f t="shared" si="7"/>
        <v>36308428.134929456</v>
      </c>
      <c r="AF32" s="4">
        <f t="shared" si="6"/>
        <v>36518838.396110177</v>
      </c>
      <c r="AG32" s="4">
        <f t="shared" si="5"/>
        <v>36526973.332707867</v>
      </c>
      <c r="AH32" s="4">
        <f t="shared" si="4"/>
        <v>36769141.492139407</v>
      </c>
      <c r="AI32" s="4">
        <f t="shared" si="3"/>
        <v>36769141.492139407</v>
      </c>
      <c r="AJ32" s="4">
        <f t="shared" si="2"/>
        <v>37588086.532061875</v>
      </c>
      <c r="AK32" s="4">
        <f t="shared" si="1"/>
        <v>37649351.713051386</v>
      </c>
      <c r="AL32" s="34">
        <f t="shared" si="0"/>
        <v>37649351.713051386</v>
      </c>
      <c r="AM32" s="17">
        <f>AL32-K32</f>
        <v>6143038.6927228272</v>
      </c>
    </row>
    <row r="33" spans="1:39" s="19" customFormat="1" x14ac:dyDescent="0.2">
      <c r="A33" s="1" t="s">
        <v>1</v>
      </c>
      <c r="B33" s="3">
        <v>13295092.443985403</v>
      </c>
      <c r="C33" s="3">
        <v>23020319.563743804</v>
      </c>
      <c r="D33" s="3">
        <v>28960232.354858305</v>
      </c>
      <c r="E33" s="3">
        <v>31000656.583268803</v>
      </c>
      <c r="F33" s="3">
        <v>32162056.963924002</v>
      </c>
      <c r="G33" s="3">
        <v>32940364.247859403</v>
      </c>
      <c r="H33" s="3">
        <v>33958031.436572112</v>
      </c>
      <c r="I33" s="3">
        <v>34829555.272420511</v>
      </c>
      <c r="J33" s="3">
        <v>35420583.637153618</v>
      </c>
      <c r="K33" s="4">
        <f>J33*$K$42</f>
        <v>36103682.789838895</v>
      </c>
      <c r="L33" s="4">
        <f t="shared" ref="L33:L41" si="26">K33*$L$42</f>
        <v>37052485.15001028</v>
      </c>
      <c r="M33" s="4">
        <f t="shared" si="25"/>
        <v>37364544.717010692</v>
      </c>
      <c r="N33" s="4">
        <f t="shared" si="24"/>
        <v>38025082.360841677</v>
      </c>
      <c r="O33" s="4">
        <f t="shared" si="23"/>
        <v>38267323.843743458</v>
      </c>
      <c r="P33" s="4">
        <f t="shared" si="22"/>
        <v>38680521.259145647</v>
      </c>
      <c r="Q33" s="4">
        <f t="shared" si="21"/>
        <v>39079832.857351713</v>
      </c>
      <c r="R33" s="4">
        <f t="shared" si="20"/>
        <v>39372176.307511091</v>
      </c>
      <c r="S33" s="4">
        <f t="shared" si="19"/>
        <v>39526842.437998801</v>
      </c>
      <c r="T33" s="4">
        <f t="shared" si="18"/>
        <v>39996531.150870636</v>
      </c>
      <c r="U33" s="4">
        <f t="shared" si="17"/>
        <v>40200140.887596086</v>
      </c>
      <c r="V33" s="4">
        <f t="shared" si="16"/>
        <v>40417229.134148441</v>
      </c>
      <c r="W33" s="4">
        <f t="shared" si="15"/>
        <v>40610246.093271948</v>
      </c>
      <c r="X33" s="4">
        <f t="shared" si="14"/>
        <v>40610246.093271948</v>
      </c>
      <c r="Y33" s="4">
        <f t="shared" si="13"/>
        <v>40691504.299932174</v>
      </c>
      <c r="Z33" s="4">
        <f t="shared" si="12"/>
        <v>40850806.594328478</v>
      </c>
      <c r="AA33" s="4">
        <f t="shared" si="11"/>
        <v>41078547.117736459</v>
      </c>
      <c r="AB33" s="4">
        <f t="shared" si="10"/>
        <v>41222997.216730863</v>
      </c>
      <c r="AC33" s="4">
        <f t="shared" si="9"/>
        <v>41354324.577079609</v>
      </c>
      <c r="AD33" s="4">
        <f t="shared" si="8"/>
        <v>41606517.752024934</v>
      </c>
      <c r="AE33" s="4">
        <f t="shared" si="7"/>
        <v>41606517.752024934</v>
      </c>
      <c r="AF33" s="4">
        <f t="shared" si="6"/>
        <v>41847630.868640468</v>
      </c>
      <c r="AG33" s="4">
        <f t="shared" si="5"/>
        <v>41856952.847072184</v>
      </c>
      <c r="AH33" s="4">
        <f t="shared" si="4"/>
        <v>42134457.942773923</v>
      </c>
      <c r="AI33" s="4">
        <f t="shared" si="3"/>
        <v>42134457.942773923</v>
      </c>
      <c r="AJ33" s="4">
        <f t="shared" si="2"/>
        <v>43072902.626053602</v>
      </c>
      <c r="AK33" s="4">
        <f t="shared" si="1"/>
        <v>43143107.561143287</v>
      </c>
      <c r="AL33" s="34">
        <f t="shared" si="0"/>
        <v>43143107.561143287</v>
      </c>
      <c r="AM33" s="17">
        <f>AL33-J33</f>
        <v>7722523.9239896685</v>
      </c>
    </row>
    <row r="34" spans="1:39" s="19" customFormat="1" x14ac:dyDescent="0.2">
      <c r="A34" s="2" t="s">
        <v>24</v>
      </c>
      <c r="B34" s="3">
        <v>13089807.115861682</v>
      </c>
      <c r="C34" s="3">
        <v>23749297.770473976</v>
      </c>
      <c r="D34" s="3">
        <v>29677523.37803397</v>
      </c>
      <c r="E34" s="3">
        <v>31776329.012806676</v>
      </c>
      <c r="F34" s="3">
        <v>32532772.031777266</v>
      </c>
      <c r="G34" s="3">
        <v>33484267.519199036</v>
      </c>
      <c r="H34" s="3">
        <v>34154292.846843861</v>
      </c>
      <c r="I34" s="3">
        <v>34879440.020020269</v>
      </c>
      <c r="J34" s="4">
        <f>I34*$J$42</f>
        <v>35654255.40288277</v>
      </c>
      <c r="K34" s="4">
        <f t="shared" ref="K34:K41" si="27">J34*$K$42</f>
        <v>36341861.002633154</v>
      </c>
      <c r="L34" s="4">
        <f t="shared" si="26"/>
        <v>37296922.670248494</v>
      </c>
      <c r="M34" s="4">
        <f t="shared" si="25"/>
        <v>37611040.913378604</v>
      </c>
      <c r="N34" s="4">
        <f t="shared" si="24"/>
        <v>38275936.164615095</v>
      </c>
      <c r="O34" s="4">
        <f t="shared" si="23"/>
        <v>38519775.729457662</v>
      </c>
      <c r="P34" s="4">
        <f t="shared" si="22"/>
        <v>38935699.03358718</v>
      </c>
      <c r="Q34" s="4">
        <f t="shared" si="21"/>
        <v>39337644.914931685</v>
      </c>
      <c r="R34" s="4">
        <f t="shared" si="20"/>
        <v>39631916.97278703</v>
      </c>
      <c r="S34" s="4">
        <f t="shared" si="19"/>
        <v>39787603.445236914</v>
      </c>
      <c r="T34" s="4">
        <f t="shared" si="18"/>
        <v>40260390.723395079</v>
      </c>
      <c r="U34" s="4">
        <f t="shared" si="17"/>
        <v>40465343.686059088</v>
      </c>
      <c r="V34" s="4">
        <f t="shared" si="16"/>
        <v>40683864.077107154</v>
      </c>
      <c r="W34" s="4">
        <f t="shared" si="15"/>
        <v>40878154.380964793</v>
      </c>
      <c r="X34" s="4">
        <f t="shared" si="14"/>
        <v>40878154.380964793</v>
      </c>
      <c r="Y34" s="4">
        <f t="shared" si="13"/>
        <v>40959948.653005108</v>
      </c>
      <c r="Z34" s="4">
        <f t="shared" si="12"/>
        <v>41120301.874421634</v>
      </c>
      <c r="AA34" s="4">
        <f t="shared" si="11"/>
        <v>41349544.816049993</v>
      </c>
      <c r="AB34" s="4">
        <f t="shared" si="10"/>
        <v>41494947.861219354</v>
      </c>
      <c r="AC34" s="4">
        <f t="shared" si="9"/>
        <v>41627141.596230231</v>
      </c>
      <c r="AD34" s="4">
        <f t="shared" si="8"/>
        <v>41880998.505039968</v>
      </c>
      <c r="AE34" s="4">
        <f t="shared" si="7"/>
        <v>41880998.505039968</v>
      </c>
      <c r="AF34" s="4">
        <f t="shared" si="6"/>
        <v>42123702.259694591</v>
      </c>
      <c r="AG34" s="4">
        <f t="shared" si="5"/>
        <v>42133085.735790566</v>
      </c>
      <c r="AH34" s="4">
        <f t="shared" si="4"/>
        <v>42412421.549652569</v>
      </c>
      <c r="AI34" s="4">
        <f t="shared" si="3"/>
        <v>42412421.549652569</v>
      </c>
      <c r="AJ34" s="4">
        <f t="shared" si="2"/>
        <v>43357057.2101456</v>
      </c>
      <c r="AK34" s="4">
        <f t="shared" si="1"/>
        <v>43427725.291503944</v>
      </c>
      <c r="AL34" s="34">
        <f t="shared" si="0"/>
        <v>43427725.291503944</v>
      </c>
      <c r="AM34" s="17">
        <f>AL34-I34</f>
        <v>8548285.2714836746</v>
      </c>
    </row>
    <row r="35" spans="1:39" s="19" customFormat="1" x14ac:dyDescent="0.2">
      <c r="A35" s="2" t="s">
        <v>23</v>
      </c>
      <c r="B35" s="3">
        <v>11225030.9004608</v>
      </c>
      <c r="C35" s="3">
        <v>18715722.722649489</v>
      </c>
      <c r="D35" s="3">
        <v>22233366.148402404</v>
      </c>
      <c r="E35" s="3">
        <v>23477339.094491303</v>
      </c>
      <c r="F35" s="3">
        <v>24745851.539393336</v>
      </c>
      <c r="G35" s="3">
        <v>25687042.368492015</v>
      </c>
      <c r="H35" s="3">
        <v>26178975.665075008</v>
      </c>
      <c r="I35" s="4">
        <f>H35*$I$42</f>
        <v>26887024.913464226</v>
      </c>
      <c r="J35" s="4">
        <f t="shared" ref="J35:J41" si="28">I35*$J$42</f>
        <v>27484295.984628268</v>
      </c>
      <c r="K35" s="4">
        <f t="shared" si="27"/>
        <v>28014340.872978382</v>
      </c>
      <c r="L35" s="4">
        <f t="shared" si="26"/>
        <v>28750555.870590992</v>
      </c>
      <c r="M35" s="4">
        <f t="shared" si="25"/>
        <v>28992695.796689723</v>
      </c>
      <c r="N35" s="4">
        <f t="shared" si="24"/>
        <v>29505234.277083285</v>
      </c>
      <c r="O35" s="4">
        <f t="shared" si="23"/>
        <v>29693199.463767681</v>
      </c>
      <c r="P35" s="4">
        <f t="shared" si="22"/>
        <v>30013816.429917417</v>
      </c>
      <c r="Q35" s="4">
        <f t="shared" si="21"/>
        <v>30323658.816130351</v>
      </c>
      <c r="R35" s="4">
        <f t="shared" si="20"/>
        <v>30550500.191632695</v>
      </c>
      <c r="S35" s="4">
        <f t="shared" si="19"/>
        <v>30670512.039903387</v>
      </c>
      <c r="T35" s="4">
        <f t="shared" si="18"/>
        <v>31034962.940471493</v>
      </c>
      <c r="U35" s="4">
        <f t="shared" si="17"/>
        <v>31192952.157330263</v>
      </c>
      <c r="V35" s="4">
        <f t="shared" si="16"/>
        <v>31361399.907490157</v>
      </c>
      <c r="W35" s="4">
        <f t="shared" si="15"/>
        <v>31511169.750046872</v>
      </c>
      <c r="X35" s="4">
        <f t="shared" si="14"/>
        <v>31511169.750046872</v>
      </c>
      <c r="Y35" s="4">
        <f t="shared" si="13"/>
        <v>31574221.353767123</v>
      </c>
      <c r="Z35" s="4">
        <f t="shared" si="12"/>
        <v>31697830.593385238</v>
      </c>
      <c r="AA35" s="4">
        <f t="shared" si="11"/>
        <v>31874543.885779258</v>
      </c>
      <c r="AB35" s="4">
        <f t="shared" si="10"/>
        <v>31986628.692637347</v>
      </c>
      <c r="AC35" s="4">
        <f t="shared" si="9"/>
        <v>32088531.023769993</v>
      </c>
      <c r="AD35" s="4">
        <f t="shared" si="8"/>
        <v>32284218.139953762</v>
      </c>
      <c r="AE35" s="4">
        <f t="shared" si="7"/>
        <v>32284218.139953762</v>
      </c>
      <c r="AF35" s="4">
        <f t="shared" si="6"/>
        <v>32471307.780562803</v>
      </c>
      <c r="AG35" s="4">
        <f t="shared" si="5"/>
        <v>32478541.089223221</v>
      </c>
      <c r="AH35" s="4">
        <f t="shared" si="4"/>
        <v>32693868.771726709</v>
      </c>
      <c r="AI35" s="4">
        <f t="shared" si="3"/>
        <v>32693868.771726709</v>
      </c>
      <c r="AJ35" s="4">
        <f t="shared" si="2"/>
        <v>33422046.81940306</v>
      </c>
      <c r="AK35" s="4">
        <f t="shared" si="1"/>
        <v>33476521.732503098</v>
      </c>
      <c r="AL35" s="34">
        <f t="shared" si="0"/>
        <v>33476521.732503098</v>
      </c>
      <c r="AM35" s="17">
        <f>AL35-H35</f>
        <v>7297546.0674280897</v>
      </c>
    </row>
    <row r="36" spans="1:39" s="19" customFormat="1" x14ac:dyDescent="0.2">
      <c r="A36" s="2" t="s">
        <v>22</v>
      </c>
      <c r="B36" s="3">
        <v>8567600.4521957971</v>
      </c>
      <c r="C36" s="3">
        <v>15302402.379679048</v>
      </c>
      <c r="D36" s="3">
        <v>18293390.774711207</v>
      </c>
      <c r="E36" s="3">
        <v>19783667.01519727</v>
      </c>
      <c r="F36" s="3">
        <v>20391074.230225649</v>
      </c>
      <c r="G36" s="3">
        <v>21071421.829000052</v>
      </c>
      <c r="H36" s="4">
        <f t="shared" ref="H36:H41" si="29">G36*$H$42</f>
        <v>21670027.709170386</v>
      </c>
      <c r="I36" s="4">
        <f t="shared" ref="I36:I41" si="30">H36*$I$42</f>
        <v>22256125.768481433</v>
      </c>
      <c r="J36" s="4">
        <f t="shared" si="28"/>
        <v>22750525.581048489</v>
      </c>
      <c r="K36" s="4">
        <f t="shared" si="27"/>
        <v>23189277.943425085</v>
      </c>
      <c r="L36" s="4">
        <f t="shared" si="26"/>
        <v>23798690.611142859</v>
      </c>
      <c r="M36" s="4">
        <f t="shared" si="25"/>
        <v>23999125.455316544</v>
      </c>
      <c r="N36" s="4">
        <f>M36*$N$42</f>
        <v>24423386.633990616</v>
      </c>
      <c r="O36" s="4">
        <f t="shared" si="23"/>
        <v>24578977.549995948</v>
      </c>
      <c r="P36" s="4">
        <f t="shared" si="22"/>
        <v>24844372.905008402</v>
      </c>
      <c r="Q36" s="4">
        <f t="shared" si="21"/>
        <v>25100849.444832195</v>
      </c>
      <c r="R36" s="4">
        <f t="shared" si="20"/>
        <v>25288620.691332113</v>
      </c>
      <c r="S36" s="4">
        <f t="shared" si="19"/>
        <v>25387962.243527532</v>
      </c>
      <c r="T36" s="4">
        <f t="shared" si="18"/>
        <v>25689641.775033385</v>
      </c>
      <c r="U36" s="4">
        <f t="shared" si="17"/>
        <v>25820419.646210641</v>
      </c>
      <c r="V36" s="4">
        <f t="shared" si="16"/>
        <v>25959854.720379032</v>
      </c>
      <c r="W36" s="4">
        <f t="shared" si="15"/>
        <v>26083828.884980585</v>
      </c>
      <c r="X36" s="4">
        <f t="shared" si="14"/>
        <v>26083828.884980585</v>
      </c>
      <c r="Y36" s="4">
        <f t="shared" si="13"/>
        <v>26136020.766634241</v>
      </c>
      <c r="Z36" s="4">
        <f t="shared" si="12"/>
        <v>26238340.111818079</v>
      </c>
      <c r="AA36" s="4">
        <f t="shared" si="11"/>
        <v>26384617.108739156</v>
      </c>
      <c r="AB36" s="4">
        <f t="shared" si="10"/>
        <v>26477396.937158193</v>
      </c>
      <c r="AC36" s="4">
        <f t="shared" si="9"/>
        <v>26561748.073257819</v>
      </c>
      <c r="AD36" s="4">
        <f t="shared" si="8"/>
        <v>26723730.928671338</v>
      </c>
      <c r="AE36" s="4">
        <f t="shared" si="7"/>
        <v>26723730.928671338</v>
      </c>
      <c r="AF36" s="4">
        <f t="shared" si="6"/>
        <v>26878597.098683685</v>
      </c>
      <c r="AG36" s="4">
        <f t="shared" si="5"/>
        <v>26884584.575088628</v>
      </c>
      <c r="AH36" s="4">
        <f t="shared" si="4"/>
        <v>27062825.194817193</v>
      </c>
      <c r="AI36" s="4">
        <f t="shared" si="3"/>
        <v>27062825.194817193</v>
      </c>
      <c r="AJ36" s="4">
        <f t="shared" si="2"/>
        <v>27665585.160380229</v>
      </c>
      <c r="AK36" s="4">
        <f t="shared" si="1"/>
        <v>27710677.561680991</v>
      </c>
      <c r="AL36" s="34">
        <f t="shared" si="0"/>
        <v>27710677.561680991</v>
      </c>
      <c r="AM36" s="17">
        <f>AL36-G36</f>
        <v>6639255.7326809391</v>
      </c>
    </row>
    <row r="37" spans="1:39" s="19" customFormat="1" x14ac:dyDescent="0.2">
      <c r="A37" s="8" t="s">
        <v>21</v>
      </c>
      <c r="B37" s="3">
        <v>12747892.072734879</v>
      </c>
      <c r="C37" s="3">
        <v>22101576.675393797</v>
      </c>
      <c r="D37" s="3">
        <v>26632267.6849549</v>
      </c>
      <c r="E37" s="3">
        <v>28978329.177505203</v>
      </c>
      <c r="F37" s="3">
        <v>30281653.830022499</v>
      </c>
      <c r="G37" s="4">
        <f>F37*$G$42</f>
        <v>31374586.523145907</v>
      </c>
      <c r="H37" s="4">
        <f t="shared" si="29"/>
        <v>32265889.071833927</v>
      </c>
      <c r="I37" s="4">
        <f t="shared" si="30"/>
        <v>33138567.926736575</v>
      </c>
      <c r="J37" s="4">
        <f t="shared" si="28"/>
        <v>33874711.402117245</v>
      </c>
      <c r="K37" s="4">
        <f t="shared" si="27"/>
        <v>34527997.832778223</v>
      </c>
      <c r="L37" s="4">
        <f t="shared" si="26"/>
        <v>35435391.298049659</v>
      </c>
      <c r="M37" s="4">
        <f t="shared" si="25"/>
        <v>35733831.546259478</v>
      </c>
      <c r="N37" s="4">
        <f t="shared" si="24"/>
        <v>36365541.127451666</v>
      </c>
      <c r="O37" s="4">
        <f t="shared" si="23"/>
        <v>36597210.385275848</v>
      </c>
      <c r="P37" s="4">
        <f t="shared" si="22"/>
        <v>36992374.489352562</v>
      </c>
      <c r="Q37" s="4">
        <f t="shared" si="21"/>
        <v>37374258.799541071</v>
      </c>
      <c r="R37" s="4">
        <f t="shared" si="20"/>
        <v>37653843.407911576</v>
      </c>
      <c r="S37" s="4">
        <f t="shared" si="19"/>
        <v>37801759.393362977</v>
      </c>
      <c r="T37" s="4">
        <f t="shared" si="18"/>
        <v>38250949.326548502</v>
      </c>
      <c r="U37" s="4">
        <f t="shared" si="17"/>
        <v>38445672.856259093</v>
      </c>
      <c r="V37" s="4">
        <f t="shared" si="16"/>
        <v>38653286.648738757</v>
      </c>
      <c r="W37" s="4">
        <f t="shared" si="15"/>
        <v>38837879.704940259</v>
      </c>
      <c r="X37" s="4">
        <f t="shared" si="14"/>
        <v>38837879.704940259</v>
      </c>
      <c r="Y37" s="4">
        <f t="shared" si="13"/>
        <v>38915591.53283859</v>
      </c>
      <c r="Z37" s="4">
        <f t="shared" si="12"/>
        <v>39067941.344565287</v>
      </c>
      <c r="AA37" s="4">
        <f t="shared" si="11"/>
        <v>39285742.513062142</v>
      </c>
      <c r="AB37" s="4">
        <f t="shared" si="10"/>
        <v>39423888.328658193</v>
      </c>
      <c r="AC37" s="4">
        <f t="shared" si="9"/>
        <v>39549484.125627197</v>
      </c>
      <c r="AD37" s="4">
        <f t="shared" si="8"/>
        <v>39790670.750510916</v>
      </c>
      <c r="AE37" s="4">
        <f t="shared" si="7"/>
        <v>39790670.750510916</v>
      </c>
      <c r="AF37" s="4">
        <f t="shared" si="6"/>
        <v>40021260.887711503</v>
      </c>
      <c r="AG37" s="4">
        <f t="shared" si="5"/>
        <v>40030176.023958437</v>
      </c>
      <c r="AH37" s="4">
        <f t="shared" si="4"/>
        <v>40295569.873077653</v>
      </c>
      <c r="AI37" s="4">
        <f t="shared" si="3"/>
        <v>40295569.873077653</v>
      </c>
      <c r="AJ37" s="4">
        <f t="shared" si="2"/>
        <v>41193057.70497226</v>
      </c>
      <c r="AK37" s="4">
        <f t="shared" si="1"/>
        <v>41260198.662883326</v>
      </c>
      <c r="AL37" s="34">
        <f t="shared" si="0"/>
        <v>41260198.662883326</v>
      </c>
      <c r="AM37" s="17">
        <f>AL37-F37</f>
        <v>10978544.832860827</v>
      </c>
    </row>
    <row r="38" spans="1:39" s="19" customFormat="1" x14ac:dyDescent="0.2">
      <c r="A38" s="21" t="s">
        <v>20</v>
      </c>
      <c r="B38" s="3">
        <v>12270904.649677102</v>
      </c>
      <c r="C38" s="3">
        <v>21084409.558652703</v>
      </c>
      <c r="D38" s="3">
        <v>25185431.320528299</v>
      </c>
      <c r="E38" s="3">
        <v>26782234.770248003</v>
      </c>
      <c r="F38" s="4">
        <f>E38*$F$42</f>
        <v>28139690.799001843</v>
      </c>
      <c r="G38" s="4">
        <f>F38*$G$42</f>
        <v>29155315.250071999</v>
      </c>
      <c r="H38" s="4">
        <f t="shared" si="29"/>
        <v>29983571.800035488</v>
      </c>
      <c r="I38" s="4">
        <f t="shared" si="30"/>
        <v>30794521.997195482</v>
      </c>
      <c r="J38" s="4">
        <f t="shared" si="28"/>
        <v>31478594.600930788</v>
      </c>
      <c r="K38" s="4">
        <f t="shared" si="27"/>
        <v>32085671.026319332</v>
      </c>
      <c r="L38" s="4">
        <f t="shared" si="26"/>
        <v>32928880.307064023</v>
      </c>
      <c r="M38" s="4">
        <f t="shared" si="25"/>
        <v>33206210.480433729</v>
      </c>
      <c r="N38" s="4">
        <f t="shared" si="24"/>
        <v>33793236.287851527</v>
      </c>
      <c r="O38" s="4">
        <f t="shared" si="23"/>
        <v>34008518.495335966</v>
      </c>
      <c r="P38" s="4">
        <f t="shared" si="22"/>
        <v>34375730.793779142</v>
      </c>
      <c r="Q38" s="4">
        <f t="shared" si="21"/>
        <v>34730602.640277848</v>
      </c>
      <c r="R38" s="4">
        <f t="shared" si="20"/>
        <v>34990410.921419546</v>
      </c>
      <c r="S38" s="4">
        <f t="shared" si="19"/>
        <v>35127864.117278531</v>
      </c>
      <c r="T38" s="4">
        <f t="shared" si="18"/>
        <v>35545280.745208316</v>
      </c>
      <c r="U38" s="4">
        <f t="shared" si="17"/>
        <v>35726230.568758361</v>
      </c>
      <c r="V38" s="4">
        <f t="shared" si="16"/>
        <v>35919158.866492011</v>
      </c>
      <c r="W38" s="4">
        <f t="shared" si="15"/>
        <v>36090694.792313971</v>
      </c>
      <c r="X38" s="4">
        <f t="shared" si="14"/>
        <v>36090694.792313971</v>
      </c>
      <c r="Y38" s="4">
        <f t="shared" si="13"/>
        <v>36162909.699094132</v>
      </c>
      <c r="Z38" s="4">
        <f t="shared" si="12"/>
        <v>36304483.095954806</v>
      </c>
      <c r="AA38" s="4">
        <f t="shared" si="11"/>
        <v>36506878.168944061</v>
      </c>
      <c r="AB38" s="4">
        <f t="shared" si="10"/>
        <v>36635252.284765787</v>
      </c>
      <c r="AC38" s="4">
        <f t="shared" si="9"/>
        <v>36751964.103486136</v>
      </c>
      <c r="AD38" s="4">
        <f t="shared" si="8"/>
        <v>36976090.470136359</v>
      </c>
      <c r="AE38" s="4">
        <f t="shared" si="7"/>
        <v>36976090.470136359</v>
      </c>
      <c r="AF38" s="4">
        <f t="shared" si="6"/>
        <v>37190369.888246961</v>
      </c>
      <c r="AG38" s="4">
        <f t="shared" si="5"/>
        <v>37198654.415202722</v>
      </c>
      <c r="AH38" s="4">
        <f t="shared" si="4"/>
        <v>37445275.715878434</v>
      </c>
      <c r="AI38" s="4">
        <f t="shared" si="3"/>
        <v>37445275.715878434</v>
      </c>
      <c r="AJ38" s="4">
        <f t="shared" si="2"/>
        <v>38279280.03503295</v>
      </c>
      <c r="AK38" s="4">
        <f t="shared" si="1"/>
        <v>38341671.798909895</v>
      </c>
      <c r="AL38" s="34">
        <f t="shared" si="0"/>
        <v>38341671.798909895</v>
      </c>
      <c r="AM38" s="17">
        <f>AL38-E38</f>
        <v>11559437.028661892</v>
      </c>
    </row>
    <row r="39" spans="1:39" s="19" customFormat="1" x14ac:dyDescent="0.2">
      <c r="A39" s="21" t="s">
        <v>19</v>
      </c>
      <c r="B39" s="3">
        <v>11960276.227126196</v>
      </c>
      <c r="C39" s="3">
        <v>19981211.080028098</v>
      </c>
      <c r="D39" s="3">
        <v>23115345.052110098</v>
      </c>
      <c r="E39" s="4">
        <f>D39*E42</f>
        <v>25006346.91194718</v>
      </c>
      <c r="F39" s="4">
        <f>E39*$F$42</f>
        <v>26273792.166756224</v>
      </c>
      <c r="G39" s="4">
        <f>F39*$G$42</f>
        <v>27222072.158085756</v>
      </c>
      <c r="H39" s="4">
        <f t="shared" si="29"/>
        <v>27995408.319095287</v>
      </c>
      <c r="I39" s="4">
        <f t="shared" si="30"/>
        <v>28752585.684332274</v>
      </c>
      <c r="J39" s="4">
        <f t="shared" si="28"/>
        <v>29391298.509782039</v>
      </c>
      <c r="K39" s="4">
        <f t="shared" si="27"/>
        <v>29958120.65235376</v>
      </c>
      <c r="L39" s="4">
        <f t="shared" si="26"/>
        <v>30745418.052087512</v>
      </c>
      <c r="M39" s="4">
        <f t="shared" si="25"/>
        <v>31004358.89791033</v>
      </c>
      <c r="N39" s="4">
        <f t="shared" si="24"/>
        <v>31552459.947448675</v>
      </c>
      <c r="O39" s="4">
        <f t="shared" si="23"/>
        <v>31753467.130400635</v>
      </c>
      <c r="P39" s="4">
        <f t="shared" si="22"/>
        <v>32096330.158970769</v>
      </c>
      <c r="Q39" s="4">
        <f t="shared" si="21"/>
        <v>32427671.011552941</v>
      </c>
      <c r="R39" s="4">
        <f t="shared" si="20"/>
        <v>32670251.814258888</v>
      </c>
      <c r="S39" s="4">
        <f t="shared" si="19"/>
        <v>32798590.704918753</v>
      </c>
      <c r="T39" s="4">
        <f t="shared" si="18"/>
        <v>33188329.092860255</v>
      </c>
      <c r="U39" s="4">
        <f t="shared" si="17"/>
        <v>33357280.418250576</v>
      </c>
      <c r="V39" s="4">
        <f t="shared" si="16"/>
        <v>33537415.944043908</v>
      </c>
      <c r="W39" s="4">
        <f t="shared" si="15"/>
        <v>33697577.592456132</v>
      </c>
      <c r="X39" s="4">
        <f t="shared" si="14"/>
        <v>33697577.592456132</v>
      </c>
      <c r="Y39" s="4">
        <f t="shared" si="13"/>
        <v>33765004.042364068</v>
      </c>
      <c r="Z39" s="4">
        <f t="shared" si="12"/>
        <v>33897189.929978408</v>
      </c>
      <c r="AA39" s="4">
        <f t="shared" si="11"/>
        <v>34086164.504051685</v>
      </c>
      <c r="AB39" s="4">
        <f t="shared" si="10"/>
        <v>34206026.334189877</v>
      </c>
      <c r="AC39" s="4">
        <f t="shared" si="9"/>
        <v>34314999.175802313</v>
      </c>
      <c r="AD39" s="4">
        <f t="shared" si="8"/>
        <v>34524264.075637922</v>
      </c>
      <c r="AE39" s="4">
        <f t="shared" si="7"/>
        <v>34524264.075637922</v>
      </c>
      <c r="AF39" s="4">
        <f t="shared" si="6"/>
        <v>34724334.962602012</v>
      </c>
      <c r="AG39" s="4">
        <f t="shared" si="5"/>
        <v>34732070.155607156</v>
      </c>
      <c r="AH39" s="4">
        <f t="shared" si="4"/>
        <v>34962338.385778278</v>
      </c>
      <c r="AI39" s="4">
        <f t="shared" si="3"/>
        <v>34962338.385778278</v>
      </c>
      <c r="AJ39" s="4">
        <f t="shared" si="2"/>
        <v>35741041.190445207</v>
      </c>
      <c r="AK39" s="4">
        <f t="shared" si="1"/>
        <v>35799295.854603715</v>
      </c>
      <c r="AL39" s="34">
        <f t="shared" si="0"/>
        <v>35799295.854603715</v>
      </c>
      <c r="AM39" s="17">
        <f>AL39-D39</f>
        <v>12683950.802493617</v>
      </c>
    </row>
    <row r="40" spans="1:39" s="15" customFormat="1" x14ac:dyDescent="0.2">
      <c r="A40" s="21" t="s">
        <v>18</v>
      </c>
      <c r="B40" s="3">
        <v>12741257.195283495</v>
      </c>
      <c r="C40" s="3">
        <v>21478698.293854997</v>
      </c>
      <c r="D40" s="4">
        <f>C40*D42</f>
        <v>25549918.78371891</v>
      </c>
      <c r="E40" s="4">
        <f>D40*E42</f>
        <v>27640086.325227808</v>
      </c>
      <c r="F40" s="4">
        <f>E40*$F$42</f>
        <v>29041022.510700189</v>
      </c>
      <c r="G40" s="4">
        <f>F40*$G$42</f>
        <v>30089178.04149913</v>
      </c>
      <c r="H40" s="4">
        <f t="shared" si="29"/>
        <v>30943964.161358621</v>
      </c>
      <c r="I40" s="4">
        <f t="shared" si="30"/>
        <v>31780889.595223572</v>
      </c>
      <c r="J40" s="4">
        <f t="shared" si="28"/>
        <v>32486873.467823017</v>
      </c>
      <c r="K40" s="4">
        <f t="shared" si="27"/>
        <v>33113394.926831</v>
      </c>
      <c r="L40" s="4">
        <f t="shared" si="26"/>
        <v>33983612.722692728</v>
      </c>
      <c r="M40" s="4">
        <f t="shared" si="25"/>
        <v>34269825.953152664</v>
      </c>
      <c r="N40" s="4">
        <f t="shared" si="24"/>
        <v>34875654.560487144</v>
      </c>
      <c r="O40" s="4">
        <f t="shared" si="23"/>
        <v>35097832.390313566</v>
      </c>
      <c r="P40" s="4">
        <f t="shared" si="22"/>
        <v>35476806.725940332</v>
      </c>
      <c r="Q40" s="4">
        <f t="shared" si="21"/>
        <v>35843045.337309442</v>
      </c>
      <c r="R40" s="4">
        <f t="shared" si="20"/>
        <v>36111175.438489161</v>
      </c>
      <c r="S40" s="4">
        <f t="shared" si="19"/>
        <v>36253031.345280081</v>
      </c>
      <c r="T40" s="4">
        <f t="shared" si="18"/>
        <v>36683818.086137921</v>
      </c>
      <c r="U40" s="4">
        <f t="shared" si="17"/>
        <v>36870563.844524525</v>
      </c>
      <c r="V40" s="4">
        <f t="shared" si="16"/>
        <v>37069671.755036205</v>
      </c>
      <c r="W40" s="4">
        <f t="shared" si="15"/>
        <v>37246702.082724318</v>
      </c>
      <c r="X40" s="4">
        <f t="shared" si="14"/>
        <v>37246702.082724318</v>
      </c>
      <c r="Y40" s="4">
        <f t="shared" si="13"/>
        <v>37321230.07766182</v>
      </c>
      <c r="Z40" s="4">
        <f t="shared" si="12"/>
        <v>37467338.158042468</v>
      </c>
      <c r="AA40" s="4">
        <f t="shared" si="11"/>
        <v>37676216.070480093</v>
      </c>
      <c r="AB40" s="4">
        <f t="shared" si="10"/>
        <v>37808702.088681199</v>
      </c>
      <c r="AC40" s="4">
        <f t="shared" si="9"/>
        <v>37929152.259187073</v>
      </c>
      <c r="AD40" s="4">
        <f t="shared" si="8"/>
        <v>38160457.532070935</v>
      </c>
      <c r="AE40" s="4">
        <f t="shared" si="7"/>
        <v>38160457.532070935</v>
      </c>
      <c r="AF40" s="4">
        <f t="shared" si="6"/>
        <v>38381600.452559263</v>
      </c>
      <c r="AG40" s="4">
        <f t="shared" si="5"/>
        <v>38390150.338040635</v>
      </c>
      <c r="AH40" s="4">
        <f t="shared" si="4"/>
        <v>38644671.071608737</v>
      </c>
      <c r="AI40" s="4">
        <f t="shared" si="3"/>
        <v>38644671.071608737</v>
      </c>
      <c r="AJ40" s="4">
        <f t="shared" si="2"/>
        <v>39505389.065263689</v>
      </c>
      <c r="AK40" s="4">
        <f t="shared" si="1"/>
        <v>39569779.275951326</v>
      </c>
      <c r="AL40" s="34">
        <f t="shared" si="0"/>
        <v>39569779.275951326</v>
      </c>
      <c r="AM40" s="17">
        <f>AL40-C40</f>
        <v>18091080.982096329</v>
      </c>
    </row>
    <row r="41" spans="1:39" s="15" customFormat="1" x14ac:dyDescent="0.2">
      <c r="A41" s="21" t="s">
        <v>17</v>
      </c>
      <c r="B41" s="3">
        <v>15297601.273942301</v>
      </c>
      <c r="C41" s="4">
        <f>B41*C42</f>
        <v>26242786.586883817</v>
      </c>
      <c r="D41" s="4">
        <f>C41*D42</f>
        <v>31217025.202368908</v>
      </c>
      <c r="E41" s="4">
        <f>D41*E42</f>
        <v>33770802.902125627</v>
      </c>
      <c r="F41" s="4">
        <f>E41*$F$42</f>
        <v>35482474.104645059</v>
      </c>
      <c r="G41" s="4">
        <f>F41*$G$42</f>
        <v>36763116.047108032</v>
      </c>
      <c r="H41" s="4">
        <f t="shared" si="29"/>
        <v>37807498.225860499</v>
      </c>
      <c r="I41" s="4">
        <f t="shared" si="30"/>
        <v>38830058.124489769</v>
      </c>
      <c r="J41" s="4">
        <f t="shared" si="28"/>
        <v>39692632.934608012</v>
      </c>
      <c r="K41" s="4">
        <f t="shared" si="27"/>
        <v>40458120.149703979</v>
      </c>
      <c r="L41" s="4">
        <f t="shared" si="26"/>
        <v>41521356.831390657</v>
      </c>
      <c r="M41" s="4">
        <f t="shared" si="25"/>
        <v>41871053.662294582</v>
      </c>
      <c r="N41" s="4">
        <f>M41*$N$42</f>
        <v>42611258.242339194</v>
      </c>
      <c r="O41" s="4">
        <f t="shared" si="23"/>
        <v>42882716.283823013</v>
      </c>
      <c r="P41" s="4">
        <f t="shared" si="22"/>
        <v>43345749.121087857</v>
      </c>
      <c r="Q41" s="4">
        <f t="shared" si="21"/>
        <v>43793221.383444928</v>
      </c>
      <c r="R41" s="4">
        <f t="shared" si="20"/>
        <v>44120824.151848823</v>
      </c>
      <c r="S41" s="4">
        <f t="shared" si="19"/>
        <v>44294144.44514928</v>
      </c>
      <c r="T41" s="4">
        <f t="shared" si="18"/>
        <v>44820481.951739512</v>
      </c>
      <c r="U41" s="4">
        <f t="shared" si="17"/>
        <v>45048648.901910208</v>
      </c>
      <c r="V41" s="4">
        <f t="shared" si="16"/>
        <v>45291919.994591519</v>
      </c>
      <c r="W41" s="4">
        <f t="shared" si="15"/>
        <v>45508216.580416478</v>
      </c>
      <c r="X41" s="4">
        <f t="shared" si="14"/>
        <v>45508216.580416478</v>
      </c>
      <c r="Y41" s="4">
        <f t="shared" si="13"/>
        <v>45599275.276764601</v>
      </c>
      <c r="Z41" s="4">
        <f t="shared" si="12"/>
        <v>45777790.898130052</v>
      </c>
      <c r="AA41" s="4">
        <f t="shared" si="11"/>
        <v>46032999.030569933</v>
      </c>
      <c r="AB41" s="4">
        <f t="shared" si="10"/>
        <v>46194871.144691132</v>
      </c>
      <c r="AC41" s="4">
        <f t="shared" si="9"/>
        <v>46342037.796770968</v>
      </c>
      <c r="AD41" s="4">
        <f t="shared" si="8"/>
        <v>46624647.796206951</v>
      </c>
      <c r="AE41" s="4">
        <f t="shared" si="7"/>
        <v>46624647.796206951</v>
      </c>
      <c r="AF41" s="4">
        <f t="shared" si="6"/>
        <v>46894841.380016252</v>
      </c>
      <c r="AG41" s="4">
        <f t="shared" si="5"/>
        <v>46905287.675083123</v>
      </c>
      <c r="AH41" s="4">
        <f t="shared" si="4"/>
        <v>47216262.446532644</v>
      </c>
      <c r="AI41" s="4">
        <f t="shared" si="3"/>
        <v>47216262.446532644</v>
      </c>
      <c r="AJ41" s="4">
        <f t="shared" si="2"/>
        <v>48267892.219899304</v>
      </c>
      <c r="AK41" s="4">
        <f t="shared" si="1"/>
        <v>48346564.518110387</v>
      </c>
      <c r="AL41" s="34">
        <f t="shared" si="0"/>
        <v>48346564.518110387</v>
      </c>
      <c r="AM41" s="17">
        <f>AL41-B41</f>
        <v>33048963.244168088</v>
      </c>
    </row>
    <row r="42" spans="1:39" s="15" customFormat="1" ht="26.25" customHeight="1" x14ac:dyDescent="0.2">
      <c r="A42" s="7" t="s">
        <v>41</v>
      </c>
      <c r="B42" s="22"/>
      <c r="C42" s="23">
        <f>IF(SUM(C6:C40)/SUM(B6:B40)&lt;1,1,SUM(C6:C40)/SUM(B6:B40))</f>
        <v>1.71548376225398</v>
      </c>
      <c r="D42" s="23">
        <f>IF(SUM(D6:D39)/SUM(C6:C39)&lt;1,1,SUM(D6:D39)/SUM(C6:C39))</f>
        <v>1.189546891257776</v>
      </c>
      <c r="E42" s="23">
        <f>IF(SUM(E6:E38)/SUM(D6:D38)&lt;1,1,SUM(E6:E38)/SUM(D6:D38))</f>
        <v>1.0818072088292041</v>
      </c>
      <c r="F42" s="23">
        <f>IF(SUM(F6:F37)/SUM(E6:E37)&lt;1,1,SUM(F6:F37)/SUM(E6:E37))</f>
        <v>1.0506849424776836</v>
      </c>
      <c r="G42" s="23">
        <f>IF(SUM(G6:G36)/SUM(F6:F36)&lt;1,1,SUM(G6:G36)/SUM(F6:F36))</f>
        <v>1.0360922391907086</v>
      </c>
      <c r="H42" s="23">
        <f>IF(SUM(H6:H35)/SUM(G6:G35)&lt;1,1,SUM(H6:H35)/SUM(G6:G35))</f>
        <v>1.0284084237422693</v>
      </c>
      <c r="I42" s="23">
        <f>IF(SUM(I6:I34)/SUM(H6:H34)&lt;1,1,SUM(I6:I34)/SUM(H6:H34))</f>
        <v>1.0270464840736231</v>
      </c>
      <c r="J42" s="23">
        <f>IF(SUM(J6:J33)/SUM(I6:I33)&lt;1,1,SUM(J6:J33)/SUM(I6:I33))</f>
        <v>1.0222141004103784</v>
      </c>
      <c r="K42" s="23">
        <f>IF(SUM(K6:K32)/SUM(J6:J32)&lt;1,1,SUM(K6:K32)/SUM(J6:J32))</f>
        <v>1.0192853725868243</v>
      </c>
      <c r="L42" s="23">
        <f>IF(SUM(L6:L31)/SUM(K6:K31)&lt;1,1,SUM(L6:L31)/SUM(K6:K31))</f>
        <v>1.0262799328726215</v>
      </c>
      <c r="M42" s="23">
        <f>IF(SUM(M6:M30)/SUM(L6:L30)&lt;1,1,SUM(M6:M30)/SUM(L6:L30))</f>
        <v>1.008422095460993</v>
      </c>
      <c r="N42" s="23">
        <f>IF(SUM(N6:N29)/SUM(M6:M29)&lt;1,1,SUM(N6:N29)/SUM(M6:M29))</f>
        <v>1.0176781932935013</v>
      </c>
      <c r="O42" s="23">
        <f>IF(SUM(O6:O28)/SUM(N6:N28)&lt;1,1,SUM(O6:O28)/SUM(N6:N28))</f>
        <v>1.0063705708932598</v>
      </c>
      <c r="P42" s="23">
        <f>IF(SUM(P6:P27)/SUM(O6:O27)&lt;1,1,SUM(P6:P27)/SUM(O6:O27))</f>
        <v>1.010797656431095</v>
      </c>
      <c r="Q42" s="23">
        <f>IF(SUM(Q6:Q26)/SUM(P6:P26)&lt;1,1,SUM(Q6:Q26)/SUM(P6:P26))</f>
        <v>1.0103233251571462</v>
      </c>
      <c r="R42" s="23">
        <f>IF(SUM(R6:R25)/SUM(Q6:Q25)&lt;1,1,SUM(R6:R25)/SUM(Q6:Q25))</f>
        <v>1.0074806729912711</v>
      </c>
      <c r="S42" s="23">
        <f>IF(SUM(S6:S24)/SUM(R6:R24)&lt;1,1,SUM(S6:S24)/SUM(R6:R24))</f>
        <v>1.0039283104210373</v>
      </c>
      <c r="T42" s="23">
        <f>IF(SUM(T6:T23)/SUM(S6:S23)&lt;1,1,SUM(T6:T23)/SUM(S6:S23))</f>
        <v>1.0118827784842308</v>
      </c>
      <c r="U42" s="23">
        <f>IF(SUM(U6:U22)/SUM(T6:T22)&lt;1,1,SUM(U6:U22)/SUM(T6:T22))</f>
        <v>1.0050906848885823</v>
      </c>
      <c r="V42" s="23">
        <f>IF(SUM(V6:V21)/SUM(U6:U21)&lt;1,1,SUM(V6:V21)/SUM(U6:U21))</f>
        <v>1.0054001862122661</v>
      </c>
      <c r="W42" s="23">
        <f>IF(SUM(W6:W20)/SUM(V6:V20)&lt;1,1,SUM(W6:W20)/SUM(V6:V20))</f>
        <v>1.0047756108782933</v>
      </c>
      <c r="X42" s="23">
        <f>IF(SUM(X6:X19)/SUM(W6:W19)&lt;1,1,SUM(X6:X19)/SUM(W6:W19))</f>
        <v>1</v>
      </c>
      <c r="Y42" s="23">
        <f>IF(SUM(Y6:Y18)/SUM(X6:X18)&lt;1,1,SUM(Y6:Y18)/SUM(X6:X18))</f>
        <v>1.0020009286935518</v>
      </c>
      <c r="Z42" s="23">
        <f>IF(SUM(Z6:Z17)/SUM(Y6:Y17)&lt;1,1,SUM(Z6:Z17)/SUM(Y6:Y17))</f>
        <v>1.003914878477387</v>
      </c>
      <c r="AA42" s="23">
        <f>IF(SUM(AA6:AA16)/SUM(Z6:Z16)&lt;1,1,SUM(AA6:AA16)/SUM(Z6:Z16))</f>
        <v>1.0055749333341095</v>
      </c>
      <c r="AB42" s="23">
        <f>IF(SUM(AB6:AB15)/SUM(AA6:AA15)&lt;1,1,SUM(AB6:AB15)/SUM(AA6:AA15))</f>
        <v>1.0035164364158351</v>
      </c>
      <c r="AC42" s="23">
        <f>IF(SUM(AC6:AC14)/SUM(AB6:AB14)&lt;1,1,SUM(AC6:AC14)/SUM(AB6:AB14))</f>
        <v>1.0031857790363541</v>
      </c>
      <c r="AD42" s="23">
        <f>IF(SUM(AD6:AD13)/SUM(AC6:AC13)&lt;1,1,SUM(AD6:AD13)/SUM(AC6:AC13))</f>
        <v>1.0060983507172332</v>
      </c>
      <c r="AE42" s="23">
        <f>IF(SUM(AE6:AE12)/SUM(AD6:AD12)&lt;1,1,SUM(AE6:AE12)/SUM(AD6:AD12))</f>
        <v>1</v>
      </c>
      <c r="AF42" s="23">
        <f>IF(SUM(AF6:AF11)/SUM(AE6:AE11)&lt;1,1,SUM(AF6:AF11)/SUM(AE6:AE11))</f>
        <v>1.0057950804259219</v>
      </c>
      <c r="AG42" s="23">
        <f>IF(SUM(AG6:AG10)/SUM(AF6:AF10)&lt;1,1,SUM(AG6:AG10)/SUM(AF6:AF10))</f>
        <v>1.0002227600042874</v>
      </c>
      <c r="AH42" s="23">
        <f>IF(SUM(AH6:AH9)/SUM(AG6:AG9)&lt;1,1,SUM(AH6:AH9)/SUM(AG6:AG9))</f>
        <v>1.006629844669191</v>
      </c>
      <c r="AI42" s="23">
        <f>IF(SUM(AI6:AI8)/SUM(AH6:AH8)&lt;1,1,SUM(AI6:AI8)/SUM(AH6:AH8))</f>
        <v>1</v>
      </c>
      <c r="AJ42" s="23">
        <f>IF(SUM(AJ6:AJ7)/SUM(AI6:AI7)&lt;1,1,SUM(AJ6:AJ7)/SUM(AI6:AI7))</f>
        <v>1.0222726179260275</v>
      </c>
      <c r="AK42" s="23">
        <f>IF(SUM(AK6:AK6)/SUM(AJ6:AJ6)&lt;1,1,SUM(AK6:AK6)/SUM(AJ6:AJ6))</f>
        <v>1.0016299095442716</v>
      </c>
      <c r="AL42" s="17">
        <f>SUM(AL6:AL41)</f>
        <v>1266953936.4870889</v>
      </c>
      <c r="AM42" s="17">
        <f>SUM(AM6:AM41)</f>
        <v>181182863.97545546</v>
      </c>
    </row>
    <row r="43" spans="1:39" s="24" customFormat="1" ht="25.5" customHeight="1" x14ac:dyDescent="0.2">
      <c r="A43" s="11" t="s">
        <v>61</v>
      </c>
    </row>
    <row r="44" spans="1:39" ht="44.25" customHeight="1" x14ac:dyDescent="0.2">
      <c r="A44" s="59" t="s">
        <v>0</v>
      </c>
      <c r="B44" s="60" t="s">
        <v>39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2" t="s">
        <v>42</v>
      </c>
      <c r="AM44" s="61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30.9.2021 г.</v>
      </c>
    </row>
    <row r="45" spans="1:39" ht="25.5" customHeight="1" x14ac:dyDescent="0.2">
      <c r="A45" s="59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2">
        <v>0</v>
      </c>
      <c r="AM45" s="61">
        <v>0</v>
      </c>
    </row>
    <row r="46" spans="1:39" s="19" customFormat="1" x14ac:dyDescent="0.2">
      <c r="A46" s="1" t="s">
        <v>37</v>
      </c>
      <c r="B46" s="3">
        <v>4451027.5604727333</v>
      </c>
      <c r="C46" s="3">
        <v>7008227.8775226437</v>
      </c>
      <c r="D46" s="3">
        <v>9152640.0325991474</v>
      </c>
      <c r="E46" s="3">
        <v>12687979.162314981</v>
      </c>
      <c r="F46" s="3">
        <v>15515466.602889236</v>
      </c>
      <c r="G46" s="3">
        <v>19441648.273284674</v>
      </c>
      <c r="H46" s="3">
        <v>21672715.620986514</v>
      </c>
      <c r="I46" s="3">
        <v>23030901.543306686</v>
      </c>
      <c r="J46" s="3">
        <v>24406035.354800694</v>
      </c>
      <c r="K46" s="3">
        <v>25421124.586800363</v>
      </c>
      <c r="L46" s="3">
        <v>27160554.360514324</v>
      </c>
      <c r="M46" s="3">
        <v>28207186.895305824</v>
      </c>
      <c r="N46" s="3">
        <v>29615427.385794792</v>
      </c>
      <c r="O46" s="3">
        <v>31493586.146599919</v>
      </c>
      <c r="P46" s="3">
        <v>32161371.905036174</v>
      </c>
      <c r="Q46" s="3">
        <v>32482600.916191358</v>
      </c>
      <c r="R46" s="3">
        <v>33112062.234363474</v>
      </c>
      <c r="S46" s="3">
        <v>33045341.412286893</v>
      </c>
      <c r="T46" s="3">
        <v>33400044.273130611</v>
      </c>
      <c r="U46" s="3">
        <v>34264170.178353146</v>
      </c>
      <c r="V46" s="3">
        <v>34164590.938352205</v>
      </c>
      <c r="W46" s="3">
        <v>34488840.969448917</v>
      </c>
      <c r="X46" s="3">
        <v>42640502.153740525</v>
      </c>
      <c r="Y46" s="3">
        <v>43001653.480639942</v>
      </c>
      <c r="Z46" s="3">
        <v>43670893.041775808</v>
      </c>
      <c r="AA46" s="3">
        <v>44089846.383457899</v>
      </c>
      <c r="AB46" s="3">
        <v>44067485.048402287</v>
      </c>
      <c r="AC46" s="3">
        <v>45079225.054728627</v>
      </c>
      <c r="AD46" s="3">
        <v>45209716.952408157</v>
      </c>
      <c r="AE46" s="3">
        <v>45740488.861461125</v>
      </c>
      <c r="AF46" s="3">
        <v>46743800.492572226</v>
      </c>
      <c r="AG46" s="3">
        <v>50517286.505294427</v>
      </c>
      <c r="AH46" s="3">
        <v>50755714.724520929</v>
      </c>
      <c r="AI46" s="3">
        <v>49621995.044520937</v>
      </c>
      <c r="AJ46" s="3">
        <v>50526568.275631934</v>
      </c>
      <c r="AK46" s="3">
        <v>49927313.747854136</v>
      </c>
      <c r="AL46" s="34">
        <f>AK46</f>
        <v>49927313.747854136</v>
      </c>
      <c r="AM46" s="17">
        <f>AL46-AK46</f>
        <v>0</v>
      </c>
    </row>
    <row r="47" spans="1:39" s="19" customFormat="1" x14ac:dyDescent="0.2">
      <c r="A47" s="1" t="s">
        <v>36</v>
      </c>
      <c r="B47" s="3">
        <v>1667910.8244597409</v>
      </c>
      <c r="C47" s="3">
        <v>4876440.2938929806</v>
      </c>
      <c r="D47" s="3">
        <v>10070360.373338822</v>
      </c>
      <c r="E47" s="3">
        <v>9847669.3872778248</v>
      </c>
      <c r="F47" s="3">
        <v>11799383.504434176</v>
      </c>
      <c r="G47" s="3">
        <v>13111235.098821403</v>
      </c>
      <c r="H47" s="3">
        <v>14879152.078337759</v>
      </c>
      <c r="I47" s="3">
        <v>18076058.888994392</v>
      </c>
      <c r="J47" s="3">
        <v>19796866.230767488</v>
      </c>
      <c r="K47" s="3">
        <v>20823007.605009969</v>
      </c>
      <c r="L47" s="3">
        <v>21467332.104375433</v>
      </c>
      <c r="M47" s="3">
        <v>23491815.726719938</v>
      </c>
      <c r="N47" s="3">
        <v>23902743.266698755</v>
      </c>
      <c r="O47" s="3">
        <v>24040454.784455836</v>
      </c>
      <c r="P47" s="3">
        <v>24782774.354613118</v>
      </c>
      <c r="Q47" s="3">
        <v>25142052.086843148</v>
      </c>
      <c r="R47" s="3">
        <v>25724209.352746561</v>
      </c>
      <c r="S47" s="3">
        <v>26649303.339879461</v>
      </c>
      <c r="T47" s="3">
        <v>26999295.956141088</v>
      </c>
      <c r="U47" s="3">
        <v>27160203.992635343</v>
      </c>
      <c r="V47" s="3">
        <v>28201027.87200889</v>
      </c>
      <c r="W47" s="3">
        <v>28611906.617869552</v>
      </c>
      <c r="X47" s="3">
        <v>28293458.233583216</v>
      </c>
      <c r="Y47" s="3">
        <v>29905635.482259788</v>
      </c>
      <c r="Z47" s="3">
        <v>29693345.571174026</v>
      </c>
      <c r="AA47" s="3">
        <v>29800187.464351892</v>
      </c>
      <c r="AB47" s="3">
        <v>30037325.825710293</v>
      </c>
      <c r="AC47" s="3">
        <v>30100868.446708247</v>
      </c>
      <c r="AD47" s="3">
        <v>30064765.939608723</v>
      </c>
      <c r="AE47" s="3">
        <v>30208927.81281862</v>
      </c>
      <c r="AF47" s="3">
        <v>30841210.683786821</v>
      </c>
      <c r="AG47" s="3">
        <v>30607566.040084504</v>
      </c>
      <c r="AH47" s="3">
        <v>31693812.795585506</v>
      </c>
      <c r="AI47" s="3">
        <v>30659787.407683708</v>
      </c>
      <c r="AJ47" s="3">
        <v>30926469.756379306</v>
      </c>
      <c r="AK47" s="4">
        <f>AJ47*$AK$82</f>
        <v>30926469.756379306</v>
      </c>
      <c r="AL47" s="34">
        <f>AK47</f>
        <v>30926469.756379306</v>
      </c>
      <c r="AM47" s="17">
        <f>AL47-AJ47</f>
        <v>0</v>
      </c>
    </row>
    <row r="48" spans="1:39" s="19" customFormat="1" x14ac:dyDescent="0.2">
      <c r="A48" s="1" t="s">
        <v>35</v>
      </c>
      <c r="B48" s="3">
        <v>1458787.4139841632</v>
      </c>
      <c r="C48" s="3">
        <v>4929471.0795912351</v>
      </c>
      <c r="D48" s="3">
        <v>10051225.654757962</v>
      </c>
      <c r="E48" s="3">
        <v>13603529.803163223</v>
      </c>
      <c r="F48" s="3">
        <v>15466695.859489994</v>
      </c>
      <c r="G48" s="3">
        <v>17761483.113247082</v>
      </c>
      <c r="H48" s="3">
        <v>20688134.375426471</v>
      </c>
      <c r="I48" s="3">
        <v>21900275.617373921</v>
      </c>
      <c r="J48" s="3">
        <v>25230004.41838114</v>
      </c>
      <c r="K48" s="3">
        <v>26789010.217405524</v>
      </c>
      <c r="L48" s="3">
        <v>27261761.7101565</v>
      </c>
      <c r="M48" s="3">
        <v>28926731.982145354</v>
      </c>
      <c r="N48" s="3">
        <v>30411433.845761418</v>
      </c>
      <c r="O48" s="3">
        <v>31368291.144581448</v>
      </c>
      <c r="P48" s="3">
        <v>33542757.211357176</v>
      </c>
      <c r="Q48" s="3">
        <v>33731785.603564084</v>
      </c>
      <c r="R48" s="3">
        <v>35298418.842094086</v>
      </c>
      <c r="S48" s="3">
        <v>34919576.422800496</v>
      </c>
      <c r="T48" s="3">
        <v>35685544.275842369</v>
      </c>
      <c r="U48" s="3">
        <v>35969005.108070195</v>
      </c>
      <c r="V48" s="3">
        <v>37251875.645756118</v>
      </c>
      <c r="W48" s="3">
        <v>37328837.829975799</v>
      </c>
      <c r="X48" s="3">
        <v>38979447.921464644</v>
      </c>
      <c r="Y48" s="3">
        <v>39770852.083407082</v>
      </c>
      <c r="Z48" s="3">
        <v>39668543.958946049</v>
      </c>
      <c r="AA48" s="3">
        <v>40066947.93006283</v>
      </c>
      <c r="AB48" s="3">
        <v>40144272.903443955</v>
      </c>
      <c r="AC48" s="3">
        <v>41008113.489211239</v>
      </c>
      <c r="AD48" s="3">
        <v>41496621.014432386</v>
      </c>
      <c r="AE48" s="3">
        <v>41720947.100974247</v>
      </c>
      <c r="AF48" s="3">
        <v>41940447.758241937</v>
      </c>
      <c r="AG48" s="3">
        <v>43509256.122361466</v>
      </c>
      <c r="AH48" s="3">
        <v>42405124.99544391</v>
      </c>
      <c r="AI48" s="3">
        <v>42391359.113300212</v>
      </c>
      <c r="AJ48" s="4">
        <f>AI48*$AJ$82</f>
        <v>43009819.670358688</v>
      </c>
      <c r="AK48" s="4">
        <f t="shared" ref="AK48:AK81" si="31">AJ48*$AK$82</f>
        <v>43009819.670358688</v>
      </c>
      <c r="AL48" s="34">
        <f t="shared" ref="AL48:AL81" si="32">AK48</f>
        <v>43009819.670358688</v>
      </c>
      <c r="AM48" s="17">
        <f>AL48-AI48</f>
        <v>618460.55705847591</v>
      </c>
    </row>
    <row r="49" spans="1:39" s="19" customFormat="1" x14ac:dyDescent="0.2">
      <c r="A49" s="1" t="s">
        <v>34</v>
      </c>
      <c r="B49" s="3">
        <v>2656153.765318464</v>
      </c>
      <c r="C49" s="3">
        <v>8599935.8184508123</v>
      </c>
      <c r="D49" s="3">
        <v>13313147.975633919</v>
      </c>
      <c r="E49" s="3">
        <v>16014259.884224735</v>
      </c>
      <c r="F49" s="3">
        <v>19938648.875588689</v>
      </c>
      <c r="G49" s="3">
        <v>23462884.550694391</v>
      </c>
      <c r="H49" s="3">
        <v>27950456.253924392</v>
      </c>
      <c r="I49" s="3">
        <v>30778044.63998688</v>
      </c>
      <c r="J49" s="3">
        <v>33307134.831604272</v>
      </c>
      <c r="K49" s="3">
        <v>35111983.622495741</v>
      </c>
      <c r="L49" s="3">
        <v>36801934.454508409</v>
      </c>
      <c r="M49" s="3">
        <v>39231366.580326818</v>
      </c>
      <c r="N49" s="3">
        <v>40396956.71484787</v>
      </c>
      <c r="O49" s="3">
        <v>43286580.127707742</v>
      </c>
      <c r="P49" s="3">
        <v>44807047.880178593</v>
      </c>
      <c r="Q49" s="3">
        <v>45399115.822847165</v>
      </c>
      <c r="R49" s="3">
        <v>45027212.107395239</v>
      </c>
      <c r="S49" s="3">
        <v>44887409.635057651</v>
      </c>
      <c r="T49" s="3">
        <v>45926296.843146019</v>
      </c>
      <c r="U49" s="3">
        <v>48993238.230642304</v>
      </c>
      <c r="V49" s="3">
        <v>51838003.496630825</v>
      </c>
      <c r="W49" s="3">
        <v>56234260.308740318</v>
      </c>
      <c r="X49" s="3">
        <v>55831815.280131347</v>
      </c>
      <c r="Y49" s="3">
        <v>56569572.451524213</v>
      </c>
      <c r="Z49" s="3">
        <v>56365740.792450748</v>
      </c>
      <c r="AA49" s="3">
        <v>56723301.271819562</v>
      </c>
      <c r="AB49" s="3">
        <v>56855145.703331284</v>
      </c>
      <c r="AC49" s="3">
        <v>57334371.419506095</v>
      </c>
      <c r="AD49" s="3">
        <v>59095840.884078048</v>
      </c>
      <c r="AE49" s="3">
        <v>59247032.802772298</v>
      </c>
      <c r="AF49" s="3">
        <v>57804190.351683393</v>
      </c>
      <c r="AG49" s="3">
        <v>59756727.535003416</v>
      </c>
      <c r="AH49" s="3">
        <v>60002305.281680197</v>
      </c>
      <c r="AI49" s="4">
        <f>AH49*$AI$82</f>
        <v>60002305.281680197</v>
      </c>
      <c r="AJ49" s="4">
        <f t="shared" ref="AJ49:AJ81" si="33">AI49*$AJ$82</f>
        <v>60877697.340946771</v>
      </c>
      <c r="AK49" s="4">
        <f t="shared" si="31"/>
        <v>60877697.340946771</v>
      </c>
      <c r="AL49" s="34">
        <f>AK49</f>
        <v>60877697.340946771</v>
      </c>
      <c r="AM49" s="17">
        <f>AL49-AH49</f>
        <v>875392.05926657468</v>
      </c>
    </row>
    <row r="50" spans="1:39" s="19" customFormat="1" x14ac:dyDescent="0.2">
      <c r="A50" s="2" t="s">
        <v>33</v>
      </c>
      <c r="B50" s="3">
        <v>2300340.8200119534</v>
      </c>
      <c r="C50" s="3">
        <v>5598806.2797318995</v>
      </c>
      <c r="D50" s="3">
        <v>8211980.289459805</v>
      </c>
      <c r="E50" s="3">
        <v>11136449.874447174</v>
      </c>
      <c r="F50" s="3">
        <v>13213751.63169606</v>
      </c>
      <c r="G50" s="3">
        <v>15934207.633541597</v>
      </c>
      <c r="H50" s="3">
        <v>18310600.675664738</v>
      </c>
      <c r="I50" s="3">
        <v>20186820.47934119</v>
      </c>
      <c r="J50" s="3">
        <v>24831387.442935929</v>
      </c>
      <c r="K50" s="3">
        <v>25819124.003231</v>
      </c>
      <c r="L50" s="3">
        <v>27195600.35140292</v>
      </c>
      <c r="M50" s="3">
        <v>28845260.710998408</v>
      </c>
      <c r="N50" s="3">
        <v>30372544.692543522</v>
      </c>
      <c r="O50" s="3">
        <v>31044725.229284689</v>
      </c>
      <c r="P50" s="3">
        <v>31757516.153569471</v>
      </c>
      <c r="Q50" s="3">
        <v>37378743.072819322</v>
      </c>
      <c r="R50" s="3">
        <v>46545725.71663069</v>
      </c>
      <c r="S50" s="3">
        <v>47933317.761801742</v>
      </c>
      <c r="T50" s="3">
        <v>54484008.549310029</v>
      </c>
      <c r="U50" s="3">
        <v>56073797.090724923</v>
      </c>
      <c r="V50" s="3">
        <v>56735221.733004391</v>
      </c>
      <c r="W50" s="3">
        <v>58352858.405852646</v>
      </c>
      <c r="X50" s="3">
        <v>59080245.797360718</v>
      </c>
      <c r="Y50" s="3">
        <v>59663968.381062746</v>
      </c>
      <c r="Z50" s="3">
        <v>60329941.157386065</v>
      </c>
      <c r="AA50" s="3">
        <v>60471535.658483267</v>
      </c>
      <c r="AB50" s="3">
        <v>60702138.350697033</v>
      </c>
      <c r="AC50" s="3">
        <v>61834884.390686147</v>
      </c>
      <c r="AD50" s="3">
        <v>62052351.62789268</v>
      </c>
      <c r="AE50" s="3">
        <v>62706983.11812593</v>
      </c>
      <c r="AF50" s="3">
        <v>61156209.143971846</v>
      </c>
      <c r="AG50" s="3">
        <v>61468852.925437599</v>
      </c>
      <c r="AH50" s="4">
        <f>AG50*$AH$82</f>
        <v>61624240.038631074</v>
      </c>
      <c r="AI50" s="4">
        <f t="shared" ref="AI50:AI81" si="34">AH50*$AI$82</f>
        <v>61624240.038631074</v>
      </c>
      <c r="AJ50" s="4">
        <f t="shared" si="33"/>
        <v>62523295.002184711</v>
      </c>
      <c r="AK50" s="4">
        <f t="shared" si="31"/>
        <v>62523295.002184711</v>
      </c>
      <c r="AL50" s="34">
        <f t="shared" si="32"/>
        <v>62523295.002184711</v>
      </c>
      <c r="AM50" s="17">
        <f>AL50-AG50</f>
        <v>1054442.076747112</v>
      </c>
    </row>
    <row r="51" spans="1:39" s="19" customFormat="1" x14ac:dyDescent="0.2">
      <c r="A51" s="2" t="s">
        <v>32</v>
      </c>
      <c r="B51" s="3">
        <v>1620688.0455</v>
      </c>
      <c r="C51" s="3">
        <v>5725881.9839163506</v>
      </c>
      <c r="D51" s="3">
        <v>9045991.4489480089</v>
      </c>
      <c r="E51" s="3">
        <v>12179256.125253478</v>
      </c>
      <c r="F51" s="3">
        <v>14845884.863245614</v>
      </c>
      <c r="G51" s="3">
        <v>17101588.799818855</v>
      </c>
      <c r="H51" s="3">
        <v>18769038.629587442</v>
      </c>
      <c r="I51" s="3">
        <v>21176667.724438179</v>
      </c>
      <c r="J51" s="3">
        <v>23287523.504638206</v>
      </c>
      <c r="K51" s="3">
        <v>23859652.780033417</v>
      </c>
      <c r="L51" s="3">
        <v>24044132.19906893</v>
      </c>
      <c r="M51" s="3">
        <v>25718015.418177851</v>
      </c>
      <c r="N51" s="3">
        <v>26814410.378813367</v>
      </c>
      <c r="O51" s="3">
        <v>27623874.016916618</v>
      </c>
      <c r="P51" s="3">
        <v>28008264.143631261</v>
      </c>
      <c r="Q51" s="3">
        <v>29098214.34661337</v>
      </c>
      <c r="R51" s="3">
        <v>31288273.571499176</v>
      </c>
      <c r="S51" s="3">
        <v>34989715.137411088</v>
      </c>
      <c r="T51" s="3">
        <v>35877822.482324921</v>
      </c>
      <c r="U51" s="3">
        <v>37039934.89969039</v>
      </c>
      <c r="V51" s="3">
        <v>38628580.31227801</v>
      </c>
      <c r="W51" s="3">
        <v>40253055.874083728</v>
      </c>
      <c r="X51" s="3">
        <v>40553744.214620762</v>
      </c>
      <c r="Y51" s="3">
        <v>41697131.817314096</v>
      </c>
      <c r="Z51" s="3">
        <v>42771501.487899207</v>
      </c>
      <c r="AA51" s="3">
        <v>43098350.171432853</v>
      </c>
      <c r="AB51" s="3">
        <v>43430768.801022731</v>
      </c>
      <c r="AC51" s="3">
        <v>44563425.496074609</v>
      </c>
      <c r="AD51" s="3">
        <v>43756572.650266401</v>
      </c>
      <c r="AE51" s="3">
        <v>45409823.018604986</v>
      </c>
      <c r="AF51" s="3">
        <v>45432498.812219605</v>
      </c>
      <c r="AG51" s="4">
        <f>AF51*$AG$82</f>
        <v>46837242.710369706</v>
      </c>
      <c r="AH51" s="4">
        <f t="shared" ref="AH51:AH81" si="35">AG51*$AH$82</f>
        <v>46955642.576128297</v>
      </c>
      <c r="AI51" s="4">
        <f t="shared" si="34"/>
        <v>46955642.576128297</v>
      </c>
      <c r="AJ51" s="4">
        <f t="shared" si="33"/>
        <v>47640692.866378598</v>
      </c>
      <c r="AK51" s="4">
        <f t="shared" si="31"/>
        <v>47640692.866378598</v>
      </c>
      <c r="AL51" s="34">
        <f t="shared" si="32"/>
        <v>47640692.866378598</v>
      </c>
      <c r="AM51" s="17">
        <f>AL51-AF51</f>
        <v>2208194.0541589931</v>
      </c>
    </row>
    <row r="52" spans="1:39" s="19" customFormat="1" x14ac:dyDescent="0.2">
      <c r="A52" s="2" t="s">
        <v>31</v>
      </c>
      <c r="B52" s="3">
        <v>1377942.7783491437</v>
      </c>
      <c r="C52" s="3">
        <v>3585326.4684311077</v>
      </c>
      <c r="D52" s="3">
        <v>6914066.9372551618</v>
      </c>
      <c r="E52" s="3">
        <v>8695873.9872939494</v>
      </c>
      <c r="F52" s="3">
        <v>10886408.819640376</v>
      </c>
      <c r="G52" s="3">
        <v>13261383.11221775</v>
      </c>
      <c r="H52" s="3">
        <v>15663392.81310815</v>
      </c>
      <c r="I52" s="3">
        <v>16680192.183366384</v>
      </c>
      <c r="J52" s="3">
        <v>19227079.429332741</v>
      </c>
      <c r="K52" s="3">
        <v>20897658.347887777</v>
      </c>
      <c r="L52" s="3">
        <v>20926044.359698169</v>
      </c>
      <c r="M52" s="3">
        <v>22906714.269352172</v>
      </c>
      <c r="N52" s="3">
        <v>25293616.489203785</v>
      </c>
      <c r="O52" s="3">
        <v>26370055.321049232</v>
      </c>
      <c r="P52" s="3">
        <v>27260891.200925294</v>
      </c>
      <c r="Q52" s="3">
        <v>28968701.714222934</v>
      </c>
      <c r="R52" s="3">
        <v>30942448.875680905</v>
      </c>
      <c r="S52" s="3">
        <v>33032057.059352718</v>
      </c>
      <c r="T52" s="3">
        <v>38577449.567445658</v>
      </c>
      <c r="U52" s="3">
        <v>38442508.430578217</v>
      </c>
      <c r="V52" s="3">
        <v>39936826.003064364</v>
      </c>
      <c r="W52" s="3">
        <v>41385583.041198879</v>
      </c>
      <c r="X52" s="3">
        <v>43349667.581582159</v>
      </c>
      <c r="Y52" s="3">
        <v>44978272.56708584</v>
      </c>
      <c r="Z52" s="3">
        <v>45662784.641967952</v>
      </c>
      <c r="AA52" s="3">
        <v>46901327.013884328</v>
      </c>
      <c r="AB52" s="3">
        <v>49602477.47157485</v>
      </c>
      <c r="AC52" s="3">
        <v>49592119.413341157</v>
      </c>
      <c r="AD52" s="3">
        <v>46676421.166157052</v>
      </c>
      <c r="AE52" s="3">
        <v>45932639.246433936</v>
      </c>
      <c r="AF52" s="4">
        <f>AE52*$AF$82</f>
        <v>45932639.246433936</v>
      </c>
      <c r="AG52" s="4">
        <f t="shared" ref="AG52:AG81" si="36">AF52*$AG$82</f>
        <v>47352847.167949438</v>
      </c>
      <c r="AH52" s="4">
        <f t="shared" si="35"/>
        <v>47472550.430215366</v>
      </c>
      <c r="AI52" s="4">
        <f t="shared" si="34"/>
        <v>47472550.430215366</v>
      </c>
      <c r="AJ52" s="4">
        <f t="shared" si="33"/>
        <v>48165142.047898278</v>
      </c>
      <c r="AK52" s="4">
        <f t="shared" si="31"/>
        <v>48165142.047898278</v>
      </c>
      <c r="AL52" s="34">
        <f t="shared" si="32"/>
        <v>48165142.047898278</v>
      </c>
      <c r="AM52" s="17">
        <f>AL52-AE52</f>
        <v>2232502.8014643416</v>
      </c>
    </row>
    <row r="53" spans="1:39" x14ac:dyDescent="0.2">
      <c r="A53" s="2" t="s">
        <v>30</v>
      </c>
      <c r="B53" s="3">
        <v>1652142.155505297</v>
      </c>
      <c r="C53" s="3">
        <v>5794746.5180486701</v>
      </c>
      <c r="D53" s="3">
        <v>7777967.7020281013</v>
      </c>
      <c r="E53" s="3">
        <v>11225209.940064635</v>
      </c>
      <c r="F53" s="3">
        <v>15692819.051136052</v>
      </c>
      <c r="G53" s="3">
        <v>17152493.388904158</v>
      </c>
      <c r="H53" s="3">
        <v>24238198.697674088</v>
      </c>
      <c r="I53" s="3">
        <v>25047181.697808757</v>
      </c>
      <c r="J53" s="3">
        <v>25333799.922369599</v>
      </c>
      <c r="K53" s="3">
        <v>28307718.044340678</v>
      </c>
      <c r="L53" s="3">
        <v>30958626.942625042</v>
      </c>
      <c r="M53" s="3">
        <v>32570539.412132714</v>
      </c>
      <c r="N53" s="3">
        <v>33574387.935280286</v>
      </c>
      <c r="O53" s="3">
        <v>36770548.218218222</v>
      </c>
      <c r="P53" s="3">
        <v>41188469.707258448</v>
      </c>
      <c r="Q53" s="3">
        <v>42872426.531461596</v>
      </c>
      <c r="R53" s="3">
        <v>45741377.721745476</v>
      </c>
      <c r="S53" s="3">
        <v>49930078.318860367</v>
      </c>
      <c r="T53" s="3">
        <v>51409353.987747781</v>
      </c>
      <c r="U53" s="3">
        <v>52966184.785203248</v>
      </c>
      <c r="V53" s="3">
        <v>54546629.481846958</v>
      </c>
      <c r="W53" s="3">
        <v>56102358.29052034</v>
      </c>
      <c r="X53" s="3">
        <v>56176681.740571268</v>
      </c>
      <c r="Y53" s="3">
        <v>58409145.76056587</v>
      </c>
      <c r="Z53" s="3">
        <v>59615968.711759008</v>
      </c>
      <c r="AA53" s="3">
        <v>60806955.684450038</v>
      </c>
      <c r="AB53" s="3">
        <v>60797044.4740761</v>
      </c>
      <c r="AC53" s="3">
        <v>61258848.498552643</v>
      </c>
      <c r="AD53" s="3">
        <v>62164866.932611704</v>
      </c>
      <c r="AE53" s="4">
        <f>AD53*$AE$82</f>
        <v>62659863.51095318</v>
      </c>
      <c r="AF53" s="4">
        <f t="shared" ref="AF53:AF81" si="37">AE53*$AF$82</f>
        <v>62659863.51095318</v>
      </c>
      <c r="AG53" s="4">
        <f t="shared" si="36"/>
        <v>64597266.542420499</v>
      </c>
      <c r="AH53" s="4">
        <f t="shared" si="35"/>
        <v>64760561.972390406</v>
      </c>
      <c r="AI53" s="4">
        <f t="shared" si="34"/>
        <v>64760561.972390406</v>
      </c>
      <c r="AJ53" s="4">
        <f t="shared" si="33"/>
        <v>65705373.699842155</v>
      </c>
      <c r="AK53" s="4">
        <f t="shared" si="31"/>
        <v>65705373.699842155</v>
      </c>
      <c r="AL53" s="34">
        <f t="shared" si="32"/>
        <v>65705373.699842155</v>
      </c>
      <c r="AM53" s="17">
        <f>AL53-AD53</f>
        <v>3540506.7672304511</v>
      </c>
    </row>
    <row r="54" spans="1:39" x14ac:dyDescent="0.2">
      <c r="A54" s="1" t="s">
        <v>29</v>
      </c>
      <c r="B54" s="3">
        <v>2591410.7029686989</v>
      </c>
      <c r="C54" s="3">
        <v>5794749.3798398869</v>
      </c>
      <c r="D54" s="3">
        <v>9796004.822186267</v>
      </c>
      <c r="E54" s="3">
        <v>15662386.146698521</v>
      </c>
      <c r="F54" s="3">
        <v>19120302.918539599</v>
      </c>
      <c r="G54" s="3">
        <v>22447645.580010995</v>
      </c>
      <c r="H54" s="3">
        <v>23762447.223008297</v>
      </c>
      <c r="I54" s="3">
        <v>26167761.291632134</v>
      </c>
      <c r="J54" s="3">
        <v>28320170.388507921</v>
      </c>
      <c r="K54" s="3">
        <v>29648050.404293608</v>
      </c>
      <c r="L54" s="3">
        <v>30157503.62320457</v>
      </c>
      <c r="M54" s="3">
        <v>28362631.975180607</v>
      </c>
      <c r="N54" s="3">
        <v>32455970.455253866</v>
      </c>
      <c r="O54" s="3">
        <v>36573295.437964156</v>
      </c>
      <c r="P54" s="3">
        <v>39688613.656218529</v>
      </c>
      <c r="Q54" s="3">
        <v>42349592.09542758</v>
      </c>
      <c r="R54" s="3">
        <v>45356189.182528473</v>
      </c>
      <c r="S54" s="3">
        <v>47138287.060718909</v>
      </c>
      <c r="T54" s="3">
        <v>47911707.886856161</v>
      </c>
      <c r="U54" s="3">
        <v>48822168.254812866</v>
      </c>
      <c r="V54" s="3">
        <v>51069725.558320336</v>
      </c>
      <c r="W54" s="3">
        <v>53808064.458578728</v>
      </c>
      <c r="X54" s="3">
        <v>55805318.329628155</v>
      </c>
      <c r="Y54" s="3">
        <v>57794896.492473193</v>
      </c>
      <c r="Z54" s="3">
        <v>58206326.891066141</v>
      </c>
      <c r="AA54" s="3">
        <v>58883775.099092528</v>
      </c>
      <c r="AB54" s="3">
        <v>59523819.806067266</v>
      </c>
      <c r="AC54" s="3">
        <v>59448392.525018267</v>
      </c>
      <c r="AD54" s="4">
        <f>AC54*$AD$82</f>
        <v>59448392.525018267</v>
      </c>
      <c r="AE54" s="4">
        <f t="shared" ref="AE54:AE81" si="38">AD54*$AE$82</f>
        <v>59921758.790238209</v>
      </c>
      <c r="AF54" s="4">
        <f t="shared" si="37"/>
        <v>59921758.790238209</v>
      </c>
      <c r="AG54" s="4">
        <f t="shared" si="36"/>
        <v>61774501.36939764</v>
      </c>
      <c r="AH54" s="4">
        <f t="shared" si="35"/>
        <v>61930661.131292023</v>
      </c>
      <c r="AI54" s="4">
        <f t="shared" si="34"/>
        <v>61930661.131292023</v>
      </c>
      <c r="AJ54" s="4">
        <f t="shared" si="33"/>
        <v>62834186.566272512</v>
      </c>
      <c r="AK54" s="4">
        <f t="shared" si="31"/>
        <v>62834186.566272512</v>
      </c>
      <c r="AL54" s="34">
        <f t="shared" si="32"/>
        <v>62834186.566272512</v>
      </c>
      <c r="AM54" s="17">
        <f>AL54-AC54</f>
        <v>3385794.0412542447</v>
      </c>
    </row>
    <row r="55" spans="1:39" x14ac:dyDescent="0.2">
      <c r="A55" s="1" t="s">
        <v>28</v>
      </c>
      <c r="B55" s="3">
        <v>1727263.2934808575</v>
      </c>
      <c r="C55" s="3">
        <v>9283062.1158197336</v>
      </c>
      <c r="D55" s="3">
        <v>11239620.022623396</v>
      </c>
      <c r="E55" s="3">
        <v>16080887.355508834</v>
      </c>
      <c r="F55" s="3">
        <v>16268718.060005475</v>
      </c>
      <c r="G55" s="3">
        <v>17356416.667165194</v>
      </c>
      <c r="H55" s="3">
        <v>20171884.897871885</v>
      </c>
      <c r="I55" s="3">
        <v>23893643.17916926</v>
      </c>
      <c r="J55" s="3">
        <v>25302739.158821177</v>
      </c>
      <c r="K55" s="3">
        <v>26309425.72140466</v>
      </c>
      <c r="L55" s="3">
        <v>27037026.389752336</v>
      </c>
      <c r="M55" s="3">
        <v>29476146.658470884</v>
      </c>
      <c r="N55" s="3">
        <v>30495064.430033065</v>
      </c>
      <c r="O55" s="3">
        <v>31767895.490162935</v>
      </c>
      <c r="P55" s="3">
        <v>34311223.298740067</v>
      </c>
      <c r="Q55" s="3">
        <v>44739385.129186511</v>
      </c>
      <c r="R55" s="3">
        <v>45082822.109001942</v>
      </c>
      <c r="S55" s="3">
        <v>47252623.587763995</v>
      </c>
      <c r="T55" s="3">
        <v>50436312.829415038</v>
      </c>
      <c r="U55" s="3">
        <v>52264740.788616933</v>
      </c>
      <c r="V55" s="3">
        <v>53669583.56607601</v>
      </c>
      <c r="W55" s="3">
        <v>54228774.457204625</v>
      </c>
      <c r="X55" s="3">
        <v>56072763.290263541</v>
      </c>
      <c r="Y55" s="3">
        <v>56189815.70635654</v>
      </c>
      <c r="Z55" s="3">
        <v>59594775.948491096</v>
      </c>
      <c r="AA55" s="3">
        <v>58742503.459911391</v>
      </c>
      <c r="AB55" s="3">
        <v>54873804.298298009</v>
      </c>
      <c r="AC55" s="4">
        <f>AB55*$AC$82</f>
        <v>55497509.369692855</v>
      </c>
      <c r="AD55" s="4">
        <f t="shared" ref="AD55:AD81" si="39">AC55*$AD$82</f>
        <v>55497509.369692855</v>
      </c>
      <c r="AE55" s="4">
        <f t="shared" si="38"/>
        <v>55939416.16689153</v>
      </c>
      <c r="AF55" s="4">
        <f t="shared" si="37"/>
        <v>55939416.16689153</v>
      </c>
      <c r="AG55" s="4">
        <f t="shared" si="36"/>
        <v>57669027.251047544</v>
      </c>
      <c r="AH55" s="4">
        <f t="shared" si="35"/>
        <v>57814808.784925945</v>
      </c>
      <c r="AI55" s="4">
        <f t="shared" si="34"/>
        <v>57814808.784925945</v>
      </c>
      <c r="AJ55" s="4">
        <f t="shared" si="33"/>
        <v>58658286.785991877</v>
      </c>
      <c r="AK55" s="4">
        <f t="shared" si="31"/>
        <v>58658286.785991877</v>
      </c>
      <c r="AL55" s="34">
        <f t="shared" si="32"/>
        <v>58658286.785991877</v>
      </c>
      <c r="AM55" s="17">
        <f>AL55-AB55</f>
        <v>3784482.4876938686</v>
      </c>
    </row>
    <row r="56" spans="1:39" x14ac:dyDescent="0.2">
      <c r="A56" s="1" t="s">
        <v>27</v>
      </c>
      <c r="B56" s="3">
        <v>2551652.964869325</v>
      </c>
      <c r="C56" s="3">
        <v>6555288.4232980283</v>
      </c>
      <c r="D56" s="3">
        <v>11997563.451127551</v>
      </c>
      <c r="E56" s="3">
        <v>14992079.33988744</v>
      </c>
      <c r="F56" s="3">
        <v>17546727.3065296</v>
      </c>
      <c r="G56" s="3">
        <v>18671112.56100205</v>
      </c>
      <c r="H56" s="3">
        <v>21973646.627034627</v>
      </c>
      <c r="I56" s="3">
        <v>26287393.524111155</v>
      </c>
      <c r="J56" s="3">
        <v>28398757.293017946</v>
      </c>
      <c r="K56" s="3">
        <v>29928489.605535462</v>
      </c>
      <c r="L56" s="3">
        <v>31212584.311670907</v>
      </c>
      <c r="M56" s="3">
        <v>32565252.155201476</v>
      </c>
      <c r="N56" s="3">
        <v>34815951.240272328</v>
      </c>
      <c r="O56" s="3">
        <v>38923696.191744044</v>
      </c>
      <c r="P56" s="3">
        <v>47704042.486323461</v>
      </c>
      <c r="Q56" s="3">
        <v>50686070.429325841</v>
      </c>
      <c r="R56" s="3">
        <v>52565055.645315811</v>
      </c>
      <c r="S56" s="3">
        <v>52757681.649074145</v>
      </c>
      <c r="T56" s="3">
        <v>54383074.446261473</v>
      </c>
      <c r="U56" s="3">
        <v>56065340.20028659</v>
      </c>
      <c r="V56" s="3">
        <v>56825658.727249511</v>
      </c>
      <c r="W56" s="3">
        <v>59591335.555712178</v>
      </c>
      <c r="X56" s="3">
        <v>61320539.253007248</v>
      </c>
      <c r="Y56" s="3">
        <v>61509783.453219801</v>
      </c>
      <c r="Z56" s="3">
        <v>62548197.374788314</v>
      </c>
      <c r="AA56" s="3">
        <v>63682989.979364187</v>
      </c>
      <c r="AB56" s="4">
        <f>AA56*$AB$82</f>
        <v>63740295.274211191</v>
      </c>
      <c r="AC56" s="4">
        <f t="shared" ref="AC56:AC81" si="40">AB56*$AC$82</f>
        <v>64464778.402784139</v>
      </c>
      <c r="AD56" s="4">
        <f t="shared" si="39"/>
        <v>64464778.402784139</v>
      </c>
      <c r="AE56" s="4">
        <f t="shared" si="38"/>
        <v>64978088.352719538</v>
      </c>
      <c r="AF56" s="4">
        <f t="shared" si="37"/>
        <v>64978088.352719538</v>
      </c>
      <c r="AG56" s="4">
        <f t="shared" si="36"/>
        <v>66987169.418328695</v>
      </c>
      <c r="AH56" s="4">
        <f t="shared" si="35"/>
        <v>67156506.283774078</v>
      </c>
      <c r="AI56" s="4">
        <f t="shared" si="34"/>
        <v>67156506.283774078</v>
      </c>
      <c r="AJ56" s="4">
        <f t="shared" si="33"/>
        <v>68136273.178611219</v>
      </c>
      <c r="AK56" s="4">
        <f t="shared" si="31"/>
        <v>68136273.178611219</v>
      </c>
      <c r="AL56" s="34">
        <f t="shared" si="32"/>
        <v>68136273.178611219</v>
      </c>
      <c r="AM56" s="17">
        <f>AL56-AA56</f>
        <v>4453283.1992470324</v>
      </c>
    </row>
    <row r="57" spans="1:39" x14ac:dyDescent="0.2">
      <c r="A57" s="1" t="s">
        <v>26</v>
      </c>
      <c r="B57" s="3">
        <v>2952060.2046411256</v>
      </c>
      <c r="C57" s="3">
        <v>9865571.5520734731</v>
      </c>
      <c r="D57" s="3">
        <v>15336138.322062492</v>
      </c>
      <c r="E57" s="3">
        <v>17987659.517386679</v>
      </c>
      <c r="F57" s="3">
        <v>21985317.173047315</v>
      </c>
      <c r="G57" s="3">
        <v>28653831.692396421</v>
      </c>
      <c r="H57" s="3">
        <v>28983492.533470631</v>
      </c>
      <c r="I57" s="3">
        <v>32171652.646565296</v>
      </c>
      <c r="J57" s="3">
        <v>34481885.382500634</v>
      </c>
      <c r="K57" s="3">
        <v>39861525.242901474</v>
      </c>
      <c r="L57" s="3">
        <v>41255570.573821202</v>
      </c>
      <c r="M57" s="3">
        <v>46510532.751604684</v>
      </c>
      <c r="N57" s="3">
        <v>47858493.161926635</v>
      </c>
      <c r="O57" s="3">
        <v>55947033.240974732</v>
      </c>
      <c r="P57" s="3">
        <v>58201720.32742513</v>
      </c>
      <c r="Q57" s="3">
        <v>62269440.228432164</v>
      </c>
      <c r="R57" s="3">
        <v>63408414.342952296</v>
      </c>
      <c r="S57" s="3">
        <v>64874816.272049673</v>
      </c>
      <c r="T57" s="3">
        <v>67014939.680642821</v>
      </c>
      <c r="U57" s="3">
        <v>71620449.691589937</v>
      </c>
      <c r="V57" s="3">
        <v>73123456.113904193</v>
      </c>
      <c r="W57" s="3">
        <v>74297611.332062513</v>
      </c>
      <c r="X57" s="3">
        <v>75490644.629719481</v>
      </c>
      <c r="Y57" s="3">
        <v>76312915.530424118</v>
      </c>
      <c r="Z57" s="3">
        <v>76722757.623233557</v>
      </c>
      <c r="AA57" s="4">
        <f>Z57*$AA$82</f>
        <v>77429283.697623909</v>
      </c>
      <c r="AB57" s="4">
        <f t="shared" ref="AB57:AB81" si="41">AA57*$AB$82</f>
        <v>77498958.62861447</v>
      </c>
      <c r="AC57" s="4">
        <f t="shared" si="40"/>
        <v>78379825.08470571</v>
      </c>
      <c r="AD57" s="4">
        <f t="shared" si="39"/>
        <v>78379825.08470571</v>
      </c>
      <c r="AE57" s="4">
        <f t="shared" si="38"/>
        <v>79003935.56933026</v>
      </c>
      <c r="AF57" s="4">
        <f t="shared" si="37"/>
        <v>79003935.56933026</v>
      </c>
      <c r="AG57" s="4">
        <f t="shared" si="36"/>
        <v>81446686.888811082</v>
      </c>
      <c r="AH57" s="4">
        <f t="shared" si="35"/>
        <v>81652575.968442634</v>
      </c>
      <c r="AI57" s="4">
        <f t="shared" si="34"/>
        <v>81652575.968442634</v>
      </c>
      <c r="AJ57" s="4">
        <f t="shared" si="33"/>
        <v>82843830.475846693</v>
      </c>
      <c r="AK57" s="4">
        <f t="shared" si="31"/>
        <v>82843830.475846693</v>
      </c>
      <c r="AL57" s="34">
        <f t="shared" si="32"/>
        <v>82843830.475846693</v>
      </c>
      <c r="AM57" s="17">
        <f>AL57-Z57</f>
        <v>6121072.8526131362</v>
      </c>
    </row>
    <row r="58" spans="1:39" x14ac:dyDescent="0.2">
      <c r="A58" s="2" t="s">
        <v>16</v>
      </c>
      <c r="B58" s="3">
        <v>3569737.2597944424</v>
      </c>
      <c r="C58" s="3">
        <v>11140187.144013152</v>
      </c>
      <c r="D58" s="3">
        <v>14488590.554152887</v>
      </c>
      <c r="E58" s="3">
        <v>21434016.984938648</v>
      </c>
      <c r="F58" s="3">
        <v>25994928.472824488</v>
      </c>
      <c r="G58" s="3">
        <v>26881813.718853764</v>
      </c>
      <c r="H58" s="3">
        <v>28416083.553022966</v>
      </c>
      <c r="I58" s="3">
        <v>29585321.574407138</v>
      </c>
      <c r="J58" s="3">
        <v>28514933.839374699</v>
      </c>
      <c r="K58" s="3">
        <v>30157574.251137853</v>
      </c>
      <c r="L58" s="3">
        <v>32844160.052438743</v>
      </c>
      <c r="M58" s="3">
        <v>36020754.223720722</v>
      </c>
      <c r="N58" s="3">
        <v>38320943.940708667</v>
      </c>
      <c r="O58" s="3">
        <v>42508563.72703632</v>
      </c>
      <c r="P58" s="3">
        <v>44894108.604015201</v>
      </c>
      <c r="Q58" s="3">
        <v>45721328.485194728</v>
      </c>
      <c r="R58" s="3">
        <v>48537249.83868897</v>
      </c>
      <c r="S58" s="3">
        <v>49145136.229296751</v>
      </c>
      <c r="T58" s="3">
        <v>50004873.062551081</v>
      </c>
      <c r="U58" s="3">
        <v>52270400.404953055</v>
      </c>
      <c r="V58" s="3">
        <v>54689189.28473369</v>
      </c>
      <c r="W58" s="3">
        <v>55293925.778552972</v>
      </c>
      <c r="X58" s="3">
        <v>57473457.097232811</v>
      </c>
      <c r="Y58" s="3">
        <v>58221277.773988321</v>
      </c>
      <c r="Z58" s="4">
        <f>Y58*$Z$82</f>
        <v>59062972.620409504</v>
      </c>
      <c r="AA58" s="4">
        <f t="shared" ref="AA58:AA81" si="42">Z58*$AA$82</f>
        <v>59606872.911275558</v>
      </c>
      <c r="AB58" s="4">
        <f t="shared" si="41"/>
        <v>59660510.302173749</v>
      </c>
      <c r="AC58" s="4">
        <f t="shared" si="40"/>
        <v>60338621.895005748</v>
      </c>
      <c r="AD58" s="4">
        <f t="shared" si="39"/>
        <v>60338621.895005748</v>
      </c>
      <c r="AE58" s="4">
        <f t="shared" si="38"/>
        <v>60819076.737967849</v>
      </c>
      <c r="AF58" s="4">
        <f t="shared" si="37"/>
        <v>60819076.737967849</v>
      </c>
      <c r="AG58" s="4">
        <f t="shared" si="36"/>
        <v>62699563.815993249</v>
      </c>
      <c r="AH58" s="4">
        <f t="shared" si="35"/>
        <v>62858062.043244623</v>
      </c>
      <c r="AI58" s="4">
        <f t="shared" si="34"/>
        <v>62858062.043244623</v>
      </c>
      <c r="AJ58" s="4">
        <f t="shared" si="33"/>
        <v>63775117.614946835</v>
      </c>
      <c r="AK58" s="4">
        <f t="shared" si="31"/>
        <v>63775117.614946835</v>
      </c>
      <c r="AL58" s="34">
        <f t="shared" si="32"/>
        <v>63775117.614946835</v>
      </c>
      <c r="AM58" s="17">
        <f>AL58-Y58</f>
        <v>5553839.8409585133</v>
      </c>
    </row>
    <row r="59" spans="1:39" x14ac:dyDescent="0.2">
      <c r="A59" s="2" t="s">
        <v>15</v>
      </c>
      <c r="B59" s="3">
        <v>6066666.0125462944</v>
      </c>
      <c r="C59" s="3">
        <v>9833847.1163519006</v>
      </c>
      <c r="D59" s="3">
        <v>9024003.1232020278</v>
      </c>
      <c r="E59" s="3">
        <v>12529652.168111129</v>
      </c>
      <c r="F59" s="3">
        <v>14666931.373826155</v>
      </c>
      <c r="G59" s="3">
        <v>15694970.276750542</v>
      </c>
      <c r="H59" s="3">
        <v>16577189.505582498</v>
      </c>
      <c r="I59" s="3">
        <v>18293858.959668934</v>
      </c>
      <c r="J59" s="3">
        <v>20338803.608470153</v>
      </c>
      <c r="K59" s="3">
        <v>24171868.990551032</v>
      </c>
      <c r="L59" s="3">
        <v>23292145.811596695</v>
      </c>
      <c r="M59" s="3">
        <v>25519857.058852617</v>
      </c>
      <c r="N59" s="3">
        <v>27631462.223821416</v>
      </c>
      <c r="O59" s="3">
        <v>28537087.534478039</v>
      </c>
      <c r="P59" s="3">
        <v>30227531.501142353</v>
      </c>
      <c r="Q59" s="3">
        <v>32041345.878724836</v>
      </c>
      <c r="R59" s="3">
        <v>33633274.981084004</v>
      </c>
      <c r="S59" s="3">
        <v>35446947.294930719</v>
      </c>
      <c r="T59" s="3">
        <v>36835759.919800766</v>
      </c>
      <c r="U59" s="3">
        <v>38849308.730828397</v>
      </c>
      <c r="V59" s="3">
        <v>42266009.494170673</v>
      </c>
      <c r="W59" s="3">
        <v>42007112.170360267</v>
      </c>
      <c r="X59" s="3">
        <v>43431096.950877659</v>
      </c>
      <c r="Y59" s="4">
        <f>X59*$Y$82</f>
        <v>44269641.854351558</v>
      </c>
      <c r="Z59" s="4">
        <f t="shared" ref="Z59:Z81" si="43">Y59*$Z$82</f>
        <v>44909640.33645919</v>
      </c>
      <c r="AA59" s="4">
        <f t="shared" si="42"/>
        <v>45323205.136163317</v>
      </c>
      <c r="AB59" s="4">
        <f t="shared" si="41"/>
        <v>45363989.333553873</v>
      </c>
      <c r="AC59" s="4">
        <f t="shared" si="40"/>
        <v>45879604.216973156</v>
      </c>
      <c r="AD59" s="4">
        <f t="shared" si="39"/>
        <v>45879604.216973156</v>
      </c>
      <c r="AE59" s="4">
        <f t="shared" si="38"/>
        <v>46244927.078963377</v>
      </c>
      <c r="AF59" s="4">
        <f t="shared" si="37"/>
        <v>46244927.078963377</v>
      </c>
      <c r="AG59" s="4">
        <f t="shared" si="36"/>
        <v>47674790.741164096</v>
      </c>
      <c r="AH59" s="4">
        <f t="shared" si="35"/>
        <v>47795307.844588146</v>
      </c>
      <c r="AI59" s="4">
        <f t="shared" si="34"/>
        <v>47795307.844588146</v>
      </c>
      <c r="AJ59" s="4">
        <f t="shared" si="33"/>
        <v>48492608.269312464</v>
      </c>
      <c r="AK59" s="4">
        <f t="shared" si="31"/>
        <v>48492608.269312464</v>
      </c>
      <c r="AL59" s="34">
        <f t="shared" si="32"/>
        <v>48492608.269312464</v>
      </c>
      <c r="AM59" s="17">
        <f>AL59-X59</f>
        <v>5061511.3184348047</v>
      </c>
    </row>
    <row r="60" spans="1:39" x14ac:dyDescent="0.2">
      <c r="A60" s="2" t="s">
        <v>14</v>
      </c>
      <c r="B60" s="3">
        <v>4601423.3939999985</v>
      </c>
      <c r="C60" s="3">
        <v>11391353.638824401</v>
      </c>
      <c r="D60" s="3">
        <v>14329626.692997981</v>
      </c>
      <c r="E60" s="3">
        <v>18096532.874780338</v>
      </c>
      <c r="F60" s="3">
        <v>20934195.546281155</v>
      </c>
      <c r="G60" s="3">
        <v>23441337.740209933</v>
      </c>
      <c r="H60" s="3">
        <v>23782545.607152149</v>
      </c>
      <c r="I60" s="3">
        <v>25196043.965841673</v>
      </c>
      <c r="J60" s="3">
        <v>26574269.635920689</v>
      </c>
      <c r="K60" s="3">
        <v>28441954.160176314</v>
      </c>
      <c r="L60" s="3">
        <v>32813977.016597752</v>
      </c>
      <c r="M60" s="3">
        <v>36654715.067746066</v>
      </c>
      <c r="N60" s="3">
        <v>40098714.482606001</v>
      </c>
      <c r="O60" s="3">
        <v>41360879.714948021</v>
      </c>
      <c r="P60" s="3">
        <v>44134752.156370118</v>
      </c>
      <c r="Q60" s="3">
        <v>46818009.755622178</v>
      </c>
      <c r="R60" s="3">
        <v>49970667.021143742</v>
      </c>
      <c r="S60" s="3">
        <v>51965625.940426081</v>
      </c>
      <c r="T60" s="3">
        <v>54477391.906671159</v>
      </c>
      <c r="U60" s="3">
        <v>56938483.437992483</v>
      </c>
      <c r="V60" s="3">
        <v>57690347.399324328</v>
      </c>
      <c r="W60" s="3">
        <v>58216451.626640745</v>
      </c>
      <c r="X60" s="4">
        <f>W60*$X$82</f>
        <v>60110619.860509247</v>
      </c>
      <c r="Y60" s="4">
        <f t="shared" ref="Y60:Y81" si="44">X60*$Y$82</f>
        <v>61271204.2681676</v>
      </c>
      <c r="Z60" s="4">
        <f t="shared" si="43"/>
        <v>62156991.369349651</v>
      </c>
      <c r="AA60" s="4">
        <f t="shared" si="42"/>
        <v>62729383.922335818</v>
      </c>
      <c r="AB60" s="4">
        <f t="shared" si="41"/>
        <v>62785831.11243172</v>
      </c>
      <c r="AC60" s="4">
        <f t="shared" si="40"/>
        <v>63499465.637635916</v>
      </c>
      <c r="AD60" s="4">
        <f t="shared" si="39"/>
        <v>63499465.637635916</v>
      </c>
      <c r="AE60" s="4">
        <f t="shared" si="38"/>
        <v>64005089.147635788</v>
      </c>
      <c r="AF60" s="4">
        <f t="shared" si="37"/>
        <v>64005089.147635788</v>
      </c>
      <c r="AG60" s="4">
        <f t="shared" si="36"/>
        <v>65984085.698151566</v>
      </c>
      <c r="AH60" s="4">
        <f t="shared" si="35"/>
        <v>66150886.868262611</v>
      </c>
      <c r="AI60" s="4">
        <f t="shared" si="34"/>
        <v>66150886.868262611</v>
      </c>
      <c r="AJ60" s="4">
        <f t="shared" si="33"/>
        <v>67115982.472607657</v>
      </c>
      <c r="AK60" s="4">
        <f t="shared" si="31"/>
        <v>67115982.472607657</v>
      </c>
      <c r="AL60" s="34">
        <f t="shared" si="32"/>
        <v>67115982.472607657</v>
      </c>
      <c r="AM60" s="17">
        <f>AL60-W60</f>
        <v>8899530.8459669128</v>
      </c>
    </row>
    <row r="61" spans="1:39" x14ac:dyDescent="0.2">
      <c r="A61" s="2" t="s">
        <v>13</v>
      </c>
      <c r="B61" s="3">
        <v>6767416.3886000011</v>
      </c>
      <c r="C61" s="3">
        <v>14978385.369123569</v>
      </c>
      <c r="D61" s="3">
        <v>18126143.490210265</v>
      </c>
      <c r="E61" s="3">
        <v>24566757.951477759</v>
      </c>
      <c r="F61" s="3">
        <v>27588147.375131272</v>
      </c>
      <c r="G61" s="3">
        <v>28249826.141118847</v>
      </c>
      <c r="H61" s="3">
        <v>29805396.150625981</v>
      </c>
      <c r="I61" s="3">
        <v>32677872.181090653</v>
      </c>
      <c r="J61" s="3">
        <v>36720144.964009434</v>
      </c>
      <c r="K61" s="3">
        <v>37418145.250877552</v>
      </c>
      <c r="L61" s="3">
        <v>41158655.170615308</v>
      </c>
      <c r="M61" s="3">
        <v>45247422.074736692</v>
      </c>
      <c r="N61" s="3">
        <v>49639105.117992178</v>
      </c>
      <c r="O61" s="3">
        <v>52453729.891580597</v>
      </c>
      <c r="P61" s="3">
        <v>53118161.627074674</v>
      </c>
      <c r="Q61" s="3">
        <v>57308423.403146483</v>
      </c>
      <c r="R61" s="3">
        <v>60530010.354989626</v>
      </c>
      <c r="S61" s="3">
        <v>63622799.027748764</v>
      </c>
      <c r="T61" s="3">
        <v>62128854.535329469</v>
      </c>
      <c r="U61" s="3">
        <v>68624541.988632053</v>
      </c>
      <c r="V61" s="3">
        <v>70732469.83538501</v>
      </c>
      <c r="W61" s="4">
        <f>V61*$W$82</f>
        <v>72626472.356123477</v>
      </c>
      <c r="X61" s="4">
        <f t="shared" ref="X61:X81" si="45">W61*$X$82</f>
        <v>74989494.371913001</v>
      </c>
      <c r="Y61" s="4">
        <f t="shared" si="44"/>
        <v>76437352.30630444</v>
      </c>
      <c r="Z61" s="4">
        <f t="shared" si="43"/>
        <v>77542393.761424154</v>
      </c>
      <c r="AA61" s="4">
        <f t="shared" si="42"/>
        <v>78256467.717578456</v>
      </c>
      <c r="AB61" s="4">
        <f t="shared" si="41"/>
        <v>78326886.992139757</v>
      </c>
      <c r="AC61" s="4">
        <f t="shared" si="40"/>
        <v>79217163.824013874</v>
      </c>
      <c r="AD61" s="4">
        <f t="shared" si="39"/>
        <v>79217163.824013874</v>
      </c>
      <c r="AE61" s="4">
        <f t="shared" si="38"/>
        <v>79847941.737225056</v>
      </c>
      <c r="AF61" s="4">
        <f t="shared" si="37"/>
        <v>79847941.737225056</v>
      </c>
      <c r="AG61" s="4">
        <f t="shared" si="36"/>
        <v>82316789.189327851</v>
      </c>
      <c r="AH61" s="4">
        <f t="shared" si="35"/>
        <v>82524877.800563216</v>
      </c>
      <c r="AI61" s="4">
        <f t="shared" si="34"/>
        <v>82524877.800563216</v>
      </c>
      <c r="AJ61" s="4">
        <f t="shared" si="33"/>
        <v>83728858.587291658</v>
      </c>
      <c r="AK61" s="4">
        <f t="shared" si="31"/>
        <v>83728858.587291658</v>
      </c>
      <c r="AL61" s="34">
        <f t="shared" si="32"/>
        <v>83728858.587291658</v>
      </c>
      <c r="AM61" s="17">
        <f>AL61-V61</f>
        <v>12996388.751906648</v>
      </c>
    </row>
    <row r="62" spans="1:39" x14ac:dyDescent="0.2">
      <c r="A62" s="1" t="s">
        <v>12</v>
      </c>
      <c r="B62" s="3">
        <v>5842548.0997919999</v>
      </c>
      <c r="C62" s="3">
        <v>12982722.395062303</v>
      </c>
      <c r="D62" s="3">
        <v>19414267.605053402</v>
      </c>
      <c r="E62" s="3">
        <v>23340286.373299532</v>
      </c>
      <c r="F62" s="3">
        <v>26079460.75409035</v>
      </c>
      <c r="G62" s="3">
        <v>28371819.279419314</v>
      </c>
      <c r="H62" s="3">
        <v>28776144.847605549</v>
      </c>
      <c r="I62" s="3">
        <v>31858990.984678615</v>
      </c>
      <c r="J62" s="3">
        <v>33405246.51870165</v>
      </c>
      <c r="K62" s="3">
        <v>36939094.948586449</v>
      </c>
      <c r="L62" s="3">
        <v>39056714.633332044</v>
      </c>
      <c r="M62" s="3">
        <v>39924583.261316642</v>
      </c>
      <c r="N62" s="3">
        <v>43068638.672857299</v>
      </c>
      <c r="O62" s="3">
        <v>45397779.512259096</v>
      </c>
      <c r="P62" s="3">
        <v>49696371.313324094</v>
      </c>
      <c r="Q62" s="3">
        <v>52712718.167007409</v>
      </c>
      <c r="R62" s="3">
        <v>56085674.698532172</v>
      </c>
      <c r="S62" s="3">
        <v>57898469.753653072</v>
      </c>
      <c r="T62" s="3">
        <v>61718116.237915635</v>
      </c>
      <c r="U62" s="3">
        <v>64800782.029557362</v>
      </c>
      <c r="V62" s="4">
        <f>U62*$V$82</f>
        <v>66887849.909883976</v>
      </c>
      <c r="W62" s="4">
        <f t="shared" ref="W62:W81" si="46">V62*$W$82</f>
        <v>68678905.087667689</v>
      </c>
      <c r="X62" s="4">
        <f t="shared" si="45"/>
        <v>70913486.494109839</v>
      </c>
      <c r="Y62" s="4">
        <f t="shared" si="44"/>
        <v>72282647.000335544</v>
      </c>
      <c r="Z62" s="4">
        <f t="shared" si="43"/>
        <v>73327624.606324226</v>
      </c>
      <c r="AA62" s="4">
        <f t="shared" si="42"/>
        <v>74002885.511463881</v>
      </c>
      <c r="AB62" s="4">
        <f t="shared" si="41"/>
        <v>74069477.189636305</v>
      </c>
      <c r="AC62" s="4">
        <f t="shared" si="40"/>
        <v>74911363.57148087</v>
      </c>
      <c r="AD62" s="4">
        <f t="shared" si="39"/>
        <v>74911363.57148087</v>
      </c>
      <c r="AE62" s="4">
        <f t="shared" si="38"/>
        <v>75507855.938897565</v>
      </c>
      <c r="AF62" s="4">
        <f t="shared" si="37"/>
        <v>75507855.938897565</v>
      </c>
      <c r="AG62" s="4">
        <f t="shared" si="36"/>
        <v>77842510.705102831</v>
      </c>
      <c r="AH62" s="4">
        <f t="shared" si="35"/>
        <v>78039288.787766427</v>
      </c>
      <c r="AI62" s="4">
        <f t="shared" si="34"/>
        <v>78039288.787766427</v>
      </c>
      <c r="AJ62" s="4">
        <f t="shared" si="33"/>
        <v>79177827.938802674</v>
      </c>
      <c r="AK62" s="4">
        <f t="shared" si="31"/>
        <v>79177827.938802674</v>
      </c>
      <c r="AL62" s="34">
        <f t="shared" si="32"/>
        <v>79177827.938802674</v>
      </c>
      <c r="AM62" s="17">
        <f>AL62-U62</f>
        <v>14377045.909245312</v>
      </c>
    </row>
    <row r="63" spans="1:39" x14ac:dyDescent="0.2">
      <c r="A63" s="1" t="s">
        <v>11</v>
      </c>
      <c r="B63" s="3">
        <v>5795886.5759999994</v>
      </c>
      <c r="C63" s="3">
        <v>15653902.636639901</v>
      </c>
      <c r="D63" s="3">
        <v>18049250.468909103</v>
      </c>
      <c r="E63" s="3">
        <v>18919297.711048692</v>
      </c>
      <c r="F63" s="3">
        <v>22305317.337911732</v>
      </c>
      <c r="G63" s="3">
        <v>23084334.303313483</v>
      </c>
      <c r="H63" s="3">
        <v>23957406.287984118</v>
      </c>
      <c r="I63" s="3">
        <v>24950317.407718677</v>
      </c>
      <c r="J63" s="3">
        <v>26329698.773150954</v>
      </c>
      <c r="K63" s="3">
        <v>28620649.659207553</v>
      </c>
      <c r="L63" s="3">
        <v>29826841.186863862</v>
      </c>
      <c r="M63" s="3">
        <v>31776304.724725377</v>
      </c>
      <c r="N63" s="3">
        <v>31345365.479820997</v>
      </c>
      <c r="O63" s="3">
        <v>34835113.166078433</v>
      </c>
      <c r="P63" s="3">
        <v>36348585.360028118</v>
      </c>
      <c r="Q63" s="3">
        <v>37651815.411923163</v>
      </c>
      <c r="R63" s="3">
        <v>38674402.592209302</v>
      </c>
      <c r="S63" s="3">
        <v>40878903.110301919</v>
      </c>
      <c r="T63" s="3">
        <v>40565211.920932144</v>
      </c>
      <c r="U63" s="4">
        <f>T63*$U$82</f>
        <v>42268399.895292535</v>
      </c>
      <c r="V63" s="4">
        <f t="shared" ref="V63:V81" si="47">U63*$V$82</f>
        <v>43629757.227894284</v>
      </c>
      <c r="W63" s="4">
        <f t="shared" si="46"/>
        <v>44798030.728892542</v>
      </c>
      <c r="X63" s="4">
        <f t="shared" si="45"/>
        <v>46255608.516194552</v>
      </c>
      <c r="Y63" s="4">
        <f t="shared" si="44"/>
        <v>47148687.611622624</v>
      </c>
      <c r="Z63" s="4">
        <f t="shared" si="43"/>
        <v>47830307.955516122</v>
      </c>
      <c r="AA63" s="4">
        <f t="shared" si="42"/>
        <v>48270768.657966927</v>
      </c>
      <c r="AB63" s="4">
        <f t="shared" si="41"/>
        <v>48314205.227627568</v>
      </c>
      <c r="AC63" s="4">
        <f t="shared" si="40"/>
        <v>48863352.770908386</v>
      </c>
      <c r="AD63" s="4">
        <f t="shared" si="39"/>
        <v>48863352.770908386</v>
      </c>
      <c r="AE63" s="4">
        <f t="shared" si="38"/>
        <v>49252434.154354632</v>
      </c>
      <c r="AF63" s="4">
        <f t="shared" si="37"/>
        <v>49252434.154354632</v>
      </c>
      <c r="AG63" s="4">
        <f t="shared" si="36"/>
        <v>50775288.017914534</v>
      </c>
      <c r="AH63" s="4">
        <f t="shared" si="35"/>
        <v>50903642.868398592</v>
      </c>
      <c r="AI63" s="4">
        <f t="shared" si="34"/>
        <v>50903642.868398592</v>
      </c>
      <c r="AJ63" s="4">
        <f t="shared" si="33"/>
        <v>51646291.747396626</v>
      </c>
      <c r="AK63" s="4">
        <f t="shared" si="31"/>
        <v>51646291.747396626</v>
      </c>
      <c r="AL63" s="34">
        <f>AK63</f>
        <v>51646291.747396626</v>
      </c>
      <c r="AM63" s="17">
        <f>AL63-T63</f>
        <v>11081079.826464482</v>
      </c>
    </row>
    <row r="64" spans="1:39" x14ac:dyDescent="0.2">
      <c r="A64" s="1" t="s">
        <v>10</v>
      </c>
      <c r="B64" s="3">
        <v>6469155.4043999966</v>
      </c>
      <c r="C64" s="3">
        <v>12742329.980708599</v>
      </c>
      <c r="D64" s="3">
        <v>14885133.028189829</v>
      </c>
      <c r="E64" s="3">
        <v>17508456.974338502</v>
      </c>
      <c r="F64" s="3">
        <v>21131787.547351796</v>
      </c>
      <c r="G64" s="3">
        <v>23113568.977799214</v>
      </c>
      <c r="H64" s="3">
        <v>28683035.267534293</v>
      </c>
      <c r="I64" s="3">
        <v>30691936.811861917</v>
      </c>
      <c r="J64" s="3">
        <v>33994709.317235999</v>
      </c>
      <c r="K64" s="3">
        <v>36200130.515100397</v>
      </c>
      <c r="L64" s="3">
        <v>38008737.875031739</v>
      </c>
      <c r="M64" s="3">
        <v>38554053.50758601</v>
      </c>
      <c r="N64" s="3">
        <v>40618085.134553857</v>
      </c>
      <c r="O64" s="3">
        <v>43827246.056465663</v>
      </c>
      <c r="P64" s="3">
        <v>46322580.080158189</v>
      </c>
      <c r="Q64" s="3">
        <v>47620489.565657943</v>
      </c>
      <c r="R64" s="3">
        <v>49484496.89266748</v>
      </c>
      <c r="S64" s="3">
        <v>50603918.085823379</v>
      </c>
      <c r="T64" s="4">
        <f>S64*$T$82</f>
        <v>52554511.898401648</v>
      </c>
      <c r="U64" s="4">
        <f t="shared" ref="U64:U81" si="48">T64*$U$82</f>
        <v>54761087.642125286</v>
      </c>
      <c r="V64" s="4">
        <f t="shared" si="47"/>
        <v>56524802.577810772</v>
      </c>
      <c r="W64" s="4">
        <f t="shared" si="46"/>
        <v>58038366.557914577</v>
      </c>
      <c r="X64" s="4">
        <f t="shared" si="45"/>
        <v>59926740.500467099</v>
      </c>
      <c r="Y64" s="4">
        <f t="shared" si="44"/>
        <v>61083774.66161909</v>
      </c>
      <c r="Z64" s="4">
        <f t="shared" si="43"/>
        <v>61966852.125707448</v>
      </c>
      <c r="AA64" s="4">
        <f t="shared" si="42"/>
        <v>62537493.720600352</v>
      </c>
      <c r="AB64" s="4">
        <f t="shared" si="41"/>
        <v>62593768.237827212</v>
      </c>
      <c r="AC64" s="4">
        <f t="shared" si="40"/>
        <v>63305219.743456781</v>
      </c>
      <c r="AD64" s="4">
        <f t="shared" si="39"/>
        <v>63305219.743456781</v>
      </c>
      <c r="AE64" s="4">
        <f t="shared" si="38"/>
        <v>63809296.54294765</v>
      </c>
      <c r="AF64" s="4">
        <f t="shared" si="37"/>
        <v>63809296.54294765</v>
      </c>
      <c r="AG64" s="4">
        <f t="shared" si="36"/>
        <v>65782239.31095247</v>
      </c>
      <c r="AH64" s="4">
        <f t="shared" si="35"/>
        <v>65948530.233581699</v>
      </c>
      <c r="AI64" s="4">
        <f t="shared" si="34"/>
        <v>65948530.233581699</v>
      </c>
      <c r="AJ64" s="4">
        <f t="shared" si="33"/>
        <v>66910673.594836943</v>
      </c>
      <c r="AK64" s="4">
        <f t="shared" si="31"/>
        <v>66910673.594836943</v>
      </c>
      <c r="AL64" s="34">
        <f t="shared" si="32"/>
        <v>66910673.594836943</v>
      </c>
      <c r="AM64" s="17">
        <f>AL64-S64</f>
        <v>16306755.509013563</v>
      </c>
    </row>
    <row r="65" spans="1:39" x14ac:dyDescent="0.2">
      <c r="A65" s="1" t="s">
        <v>9</v>
      </c>
      <c r="B65" s="3">
        <v>5009848.1212000009</v>
      </c>
      <c r="C65" s="3">
        <v>9015798.7546174992</v>
      </c>
      <c r="D65" s="3">
        <v>14236114.842656197</v>
      </c>
      <c r="E65" s="3">
        <v>18987735.944568269</v>
      </c>
      <c r="F65" s="3">
        <v>18798312.123670295</v>
      </c>
      <c r="G65" s="3">
        <v>24684872.899763137</v>
      </c>
      <c r="H65" s="3">
        <v>26247577.413968358</v>
      </c>
      <c r="I65" s="3">
        <v>27775993.152791061</v>
      </c>
      <c r="J65" s="3">
        <v>26956181.073999271</v>
      </c>
      <c r="K65" s="3">
        <v>28962011.206613857</v>
      </c>
      <c r="L65" s="3">
        <v>30374321.632724792</v>
      </c>
      <c r="M65" s="3">
        <v>33883258.248240896</v>
      </c>
      <c r="N65" s="3">
        <v>35600442.57780724</v>
      </c>
      <c r="O65" s="3">
        <v>38888203.692115106</v>
      </c>
      <c r="P65" s="3">
        <v>40442147.135124587</v>
      </c>
      <c r="Q65" s="3">
        <v>42034710.348273635</v>
      </c>
      <c r="R65" s="3">
        <v>44035531.319269001</v>
      </c>
      <c r="S65" s="4">
        <f>R65*$S$82</f>
        <v>45611957.838406004</v>
      </c>
      <c r="T65" s="4">
        <f t="shared" ref="T65:T81" si="49">S65*$T$82</f>
        <v>47370130.053219162</v>
      </c>
      <c r="U65" s="4">
        <f t="shared" si="48"/>
        <v>49359032.169835456</v>
      </c>
      <c r="V65" s="4">
        <f t="shared" si="47"/>
        <v>50948760.679572932</v>
      </c>
      <c r="W65" s="4">
        <f t="shared" si="46"/>
        <v>52313015.050729327</v>
      </c>
      <c r="X65" s="4">
        <f t="shared" si="45"/>
        <v>54015105.242733255</v>
      </c>
      <c r="Y65" s="4">
        <f t="shared" si="44"/>
        <v>55058000.642385028</v>
      </c>
      <c r="Z65" s="4">
        <f t="shared" si="43"/>
        <v>55853964.543672919</v>
      </c>
      <c r="AA65" s="4">
        <f t="shared" si="42"/>
        <v>56368313.656382978</v>
      </c>
      <c r="AB65" s="4">
        <f t="shared" si="41"/>
        <v>56419036.821786396</v>
      </c>
      <c r="AC65" s="4">
        <f t="shared" si="40"/>
        <v>57060305.271075457</v>
      </c>
      <c r="AD65" s="4">
        <f t="shared" si="39"/>
        <v>57060305.271075457</v>
      </c>
      <c r="AE65" s="4">
        <f t="shared" si="38"/>
        <v>57514656.052505113</v>
      </c>
      <c r="AF65" s="4">
        <f t="shared" si="37"/>
        <v>57514656.052505113</v>
      </c>
      <c r="AG65" s="4">
        <f t="shared" si="36"/>
        <v>59292972.549642801</v>
      </c>
      <c r="AH65" s="4">
        <f t="shared" si="35"/>
        <v>59442859.254838437</v>
      </c>
      <c r="AI65" s="4">
        <f t="shared" si="34"/>
        <v>59442859.254838437</v>
      </c>
      <c r="AJ65" s="4">
        <f t="shared" si="33"/>
        <v>60310089.384206042</v>
      </c>
      <c r="AK65" s="4">
        <f t="shared" si="31"/>
        <v>60310089.384206042</v>
      </c>
      <c r="AL65" s="34">
        <f t="shared" si="32"/>
        <v>60310089.384206042</v>
      </c>
      <c r="AM65" s="17">
        <f>AL65-R65</f>
        <v>16274558.06493704</v>
      </c>
    </row>
    <row r="66" spans="1:39" x14ac:dyDescent="0.2">
      <c r="A66" s="2" t="s">
        <v>8</v>
      </c>
      <c r="B66" s="3">
        <v>4525464.2345000012</v>
      </c>
      <c r="C66" s="3">
        <v>12262064.769645497</v>
      </c>
      <c r="D66" s="3">
        <v>16817337.263133358</v>
      </c>
      <c r="E66" s="3">
        <v>18453418.93363101</v>
      </c>
      <c r="F66" s="3">
        <v>21749994.329940438</v>
      </c>
      <c r="G66" s="3">
        <v>26329327.158375148</v>
      </c>
      <c r="H66" s="3">
        <v>27891805.495354492</v>
      </c>
      <c r="I66" s="3">
        <v>28516355.085861955</v>
      </c>
      <c r="J66" s="3">
        <v>31278289.700202532</v>
      </c>
      <c r="K66" s="3">
        <v>32973412.915207442</v>
      </c>
      <c r="L66" s="3">
        <v>34548404.714223124</v>
      </c>
      <c r="M66" s="3">
        <v>37231953.860978231</v>
      </c>
      <c r="N66" s="3">
        <v>40228958.139141306</v>
      </c>
      <c r="O66" s="3">
        <v>44568431.309715442</v>
      </c>
      <c r="P66" s="3">
        <v>46373158.44571086</v>
      </c>
      <c r="Q66" s="3">
        <v>48102738.558447227</v>
      </c>
      <c r="R66" s="4">
        <f>Q66*$R$82</f>
        <v>50632306.4203602</v>
      </c>
      <c r="S66" s="4">
        <f t="shared" ref="S66:S81" si="50">R66*$S$82</f>
        <v>52444890.671641842</v>
      </c>
      <c r="T66" s="4">
        <f t="shared" si="49"/>
        <v>54466447.165981896</v>
      </c>
      <c r="U66" s="4">
        <f t="shared" si="48"/>
        <v>56753298.224471428</v>
      </c>
      <c r="V66" s="4">
        <f t="shared" si="47"/>
        <v>58581177.180822052</v>
      </c>
      <c r="W66" s="4">
        <f t="shared" si="46"/>
        <v>60149804.679713622</v>
      </c>
      <c r="X66" s="4">
        <f t="shared" si="45"/>
        <v>62106877.74264092</v>
      </c>
      <c r="Y66" s="4">
        <f t="shared" si="44"/>
        <v>63306004.853353135</v>
      </c>
      <c r="Z66" s="4">
        <f t="shared" si="43"/>
        <v>64221208.711286798</v>
      </c>
      <c r="AA66" s="4">
        <f t="shared" si="42"/>
        <v>64812610.270472266</v>
      </c>
      <c r="AB66" s="4">
        <f t="shared" si="41"/>
        <v>64870932.056910954</v>
      </c>
      <c r="AC66" s="4">
        <f t="shared" si="40"/>
        <v>65608266.197078466</v>
      </c>
      <c r="AD66" s="4">
        <f t="shared" si="39"/>
        <v>65608266.197078466</v>
      </c>
      <c r="AE66" s="4">
        <f t="shared" si="38"/>
        <v>66130681.330914035</v>
      </c>
      <c r="AF66" s="4">
        <f t="shared" si="37"/>
        <v>66130681.330914035</v>
      </c>
      <c r="AG66" s="4">
        <f t="shared" si="36"/>
        <v>68175399.836582601</v>
      </c>
      <c r="AH66" s="4">
        <f t="shared" si="35"/>
        <v>68347740.429700032</v>
      </c>
      <c r="AI66" s="4">
        <f t="shared" si="34"/>
        <v>68347740.429700032</v>
      </c>
      <c r="AJ66" s="4">
        <f t="shared" si="33"/>
        <v>69344886.605336055</v>
      </c>
      <c r="AK66" s="4">
        <f t="shared" si="31"/>
        <v>69344886.605336055</v>
      </c>
      <c r="AL66" s="34">
        <f>AK66</f>
        <v>69344886.605336055</v>
      </c>
      <c r="AM66" s="17">
        <f>AL66-Q66</f>
        <v>21242148.046888828</v>
      </c>
    </row>
    <row r="67" spans="1:39" x14ac:dyDescent="0.2">
      <c r="A67" s="2" t="s">
        <v>7</v>
      </c>
      <c r="B67" s="3">
        <v>5452247.6960000005</v>
      </c>
      <c r="C67" s="3">
        <v>9141088.3891571015</v>
      </c>
      <c r="D67" s="3">
        <v>8189742.3603457743</v>
      </c>
      <c r="E67" s="3">
        <v>13519599.485254053</v>
      </c>
      <c r="F67" s="3">
        <v>14977162.355112186</v>
      </c>
      <c r="G67" s="3">
        <v>16977763.92519274</v>
      </c>
      <c r="H67" s="3">
        <v>17251837.022081174</v>
      </c>
      <c r="I67" s="3">
        <v>19786735.080395687</v>
      </c>
      <c r="J67" s="3">
        <v>20359776.217258014</v>
      </c>
      <c r="K67" s="3">
        <v>23925316.78972514</v>
      </c>
      <c r="L67" s="3">
        <v>28595568.916776709</v>
      </c>
      <c r="M67" s="3">
        <v>31186962.207257453</v>
      </c>
      <c r="N67" s="3">
        <v>32802719.235696141</v>
      </c>
      <c r="O67" s="3">
        <v>34128969.92284397</v>
      </c>
      <c r="P67" s="3">
        <v>35141986.562175557</v>
      </c>
      <c r="Q67" s="4">
        <f>P67*$Q$82</f>
        <v>37253001.286091171</v>
      </c>
      <c r="R67" s="4">
        <f t="shared" ref="R67:R81" si="51">Q67*$R$82</f>
        <v>39212016.461466268</v>
      </c>
      <c r="S67" s="4">
        <f t="shared" si="50"/>
        <v>40615766.13285137</v>
      </c>
      <c r="T67" s="4">
        <f t="shared" si="49"/>
        <v>42181353.642844208</v>
      </c>
      <c r="U67" s="4">
        <f t="shared" si="48"/>
        <v>43952397.620298773</v>
      </c>
      <c r="V67" s="4">
        <f t="shared" si="47"/>
        <v>45367992.223691493</v>
      </c>
      <c r="W67" s="4">
        <f t="shared" si="46"/>
        <v>46582810.422921523</v>
      </c>
      <c r="X67" s="4">
        <f t="shared" si="45"/>
        <v>48098458.960096173</v>
      </c>
      <c r="Y67" s="4">
        <f t="shared" si="44"/>
        <v>49027118.847999886</v>
      </c>
      <c r="Z67" s="4">
        <f t="shared" si="43"/>
        <v>49735895.344273843</v>
      </c>
      <c r="AA67" s="4">
        <f t="shared" si="42"/>
        <v>50193904.258218795</v>
      </c>
      <c r="AB67" s="4">
        <f t="shared" si="41"/>
        <v>50239071.36616978</v>
      </c>
      <c r="AC67" s="4">
        <f t="shared" si="40"/>
        <v>50810097.268126786</v>
      </c>
      <c r="AD67" s="4">
        <f t="shared" si="39"/>
        <v>50810097.268126786</v>
      </c>
      <c r="AE67" s="4">
        <f t="shared" si="38"/>
        <v>51214679.881006576</v>
      </c>
      <c r="AF67" s="4">
        <f t="shared" si="37"/>
        <v>51214679.881006576</v>
      </c>
      <c r="AG67" s="4">
        <f t="shared" si="36"/>
        <v>52798205.131420597</v>
      </c>
      <c r="AH67" s="4">
        <f t="shared" si="35"/>
        <v>52931673.714072049</v>
      </c>
      <c r="AI67" s="4">
        <f t="shared" si="34"/>
        <v>52931673.714072049</v>
      </c>
      <c r="AJ67" s="4">
        <f t="shared" si="33"/>
        <v>53703910.157913066</v>
      </c>
      <c r="AK67" s="4">
        <f t="shared" si="31"/>
        <v>53703910.157913066</v>
      </c>
      <c r="AL67" s="34">
        <f t="shared" si="32"/>
        <v>53703910.157913066</v>
      </c>
      <c r="AM67" s="17">
        <f>AL67-P67</f>
        <v>18561923.595737509</v>
      </c>
    </row>
    <row r="68" spans="1:39" x14ac:dyDescent="0.2">
      <c r="A68" s="2" t="s">
        <v>6</v>
      </c>
      <c r="B68" s="3">
        <v>4110929.1380000003</v>
      </c>
      <c r="C68" s="3">
        <v>11016919.6048788</v>
      </c>
      <c r="D68" s="3">
        <v>13494685.648302039</v>
      </c>
      <c r="E68" s="3">
        <v>17027798.076487321</v>
      </c>
      <c r="F68" s="3">
        <v>18626850.09246029</v>
      </c>
      <c r="G68" s="3">
        <v>23562915.843334518</v>
      </c>
      <c r="H68" s="3">
        <v>28112868.130078226</v>
      </c>
      <c r="I68" s="3">
        <v>28140356.321109917</v>
      </c>
      <c r="J68" s="3">
        <v>31125524.541618146</v>
      </c>
      <c r="K68" s="3">
        <v>35438836.455725498</v>
      </c>
      <c r="L68" s="3">
        <v>38296755.470476769</v>
      </c>
      <c r="M68" s="3">
        <v>40383220.894837685</v>
      </c>
      <c r="N68" s="3">
        <v>42239671.271185651</v>
      </c>
      <c r="O68" s="3">
        <v>43886535.421885788</v>
      </c>
      <c r="P68" s="4">
        <f>O68*$P$82</f>
        <v>46471396.839377262</v>
      </c>
      <c r="Q68" s="4">
        <f t="shared" ref="Q68:Q81" si="52">P68*$Q$82</f>
        <v>49262980.712852448</v>
      </c>
      <c r="R68" s="4">
        <f t="shared" si="51"/>
        <v>51853561.967220284</v>
      </c>
      <c r="S68" s="4">
        <f t="shared" si="50"/>
        <v>53709865.905151218</v>
      </c>
      <c r="T68" s="4">
        <f t="shared" si="49"/>
        <v>55780182.514456354</v>
      </c>
      <c r="U68" s="4">
        <f t="shared" si="48"/>
        <v>58122192.615412503</v>
      </c>
      <c r="V68" s="4">
        <f t="shared" si="47"/>
        <v>59994160.168002434</v>
      </c>
      <c r="W68" s="4">
        <f t="shared" si="46"/>
        <v>61600623.095880277</v>
      </c>
      <c r="X68" s="4">
        <f t="shared" si="45"/>
        <v>63604900.927910276</v>
      </c>
      <c r="Y68" s="4">
        <f t="shared" si="44"/>
        <v>64832951.086748913</v>
      </c>
      <c r="Z68" s="4">
        <f t="shared" si="43"/>
        <v>65770229.739749782</v>
      </c>
      <c r="AA68" s="4">
        <f t="shared" si="42"/>
        <v>66375895.954955079</v>
      </c>
      <c r="AB68" s="4">
        <f t="shared" si="41"/>
        <v>66435624.467854135</v>
      </c>
      <c r="AC68" s="4">
        <f t="shared" si="40"/>
        <v>67190743.170334354</v>
      </c>
      <c r="AD68" s="4">
        <f t="shared" si="39"/>
        <v>67190743.170334354</v>
      </c>
      <c r="AE68" s="4">
        <f t="shared" si="38"/>
        <v>67725759.001729771</v>
      </c>
      <c r="AF68" s="4">
        <f t="shared" si="37"/>
        <v>67725759.001729771</v>
      </c>
      <c r="AG68" s="4">
        <f t="shared" si="36"/>
        <v>69819796.292051032</v>
      </c>
      <c r="AH68" s="4">
        <f t="shared" si="35"/>
        <v>69996293.754965112</v>
      </c>
      <c r="AI68" s="4">
        <f t="shared" si="34"/>
        <v>69996293.754965112</v>
      </c>
      <c r="AJ68" s="4">
        <f t="shared" si="33"/>
        <v>71017491.181356251</v>
      </c>
      <c r="AK68" s="4">
        <f t="shared" si="31"/>
        <v>71017491.181356251</v>
      </c>
      <c r="AL68" s="34">
        <f t="shared" si="32"/>
        <v>71017491.181356251</v>
      </c>
      <c r="AM68" s="17">
        <f>AL68-O68</f>
        <v>27130955.759470463</v>
      </c>
    </row>
    <row r="69" spans="1:39" x14ac:dyDescent="0.2">
      <c r="A69" s="2" t="s">
        <v>5</v>
      </c>
      <c r="B69" s="3">
        <v>5808511.3187644454</v>
      </c>
      <c r="C69" s="3">
        <v>13606285.5969787</v>
      </c>
      <c r="D69" s="3">
        <v>14536439.33636591</v>
      </c>
      <c r="E69" s="3">
        <v>18428881.156424779</v>
      </c>
      <c r="F69" s="3">
        <v>23121762.615352344</v>
      </c>
      <c r="G69" s="3">
        <v>26358429.604179136</v>
      </c>
      <c r="H69" s="3">
        <v>29704715.853884991</v>
      </c>
      <c r="I69" s="3">
        <v>31814773.256037861</v>
      </c>
      <c r="J69" s="3">
        <v>35693138.266091138</v>
      </c>
      <c r="K69" s="3">
        <v>38090331.176884286</v>
      </c>
      <c r="L69" s="3">
        <v>42913356.812933616</v>
      </c>
      <c r="M69" s="3">
        <v>47446779.799217924</v>
      </c>
      <c r="N69" s="3">
        <v>49483822.254070841</v>
      </c>
      <c r="O69" s="4">
        <f>N69*$O$82</f>
        <v>53037723.259762064</v>
      </c>
      <c r="P69" s="4">
        <f t="shared" ref="P69:P81" si="53">O69*$P$82</f>
        <v>56161578.06415341</v>
      </c>
      <c r="Q69" s="4">
        <f t="shared" si="52"/>
        <v>59535260.937829413</v>
      </c>
      <c r="R69" s="4">
        <f t="shared" si="51"/>
        <v>62666028.275243089</v>
      </c>
      <c r="S69" s="4">
        <f t="shared" si="50"/>
        <v>64909407.334436014</v>
      </c>
      <c r="T69" s="4">
        <f t="shared" si="49"/>
        <v>67411424.828613877</v>
      </c>
      <c r="U69" s="4">
        <f t="shared" si="48"/>
        <v>70241789.139945105</v>
      </c>
      <c r="V69" s="4">
        <f t="shared" si="47"/>
        <v>72504097.979115993</v>
      </c>
      <c r="W69" s="4">
        <f t="shared" si="46"/>
        <v>74445539.366019413</v>
      </c>
      <c r="X69" s="4">
        <f t="shared" si="45"/>
        <v>76867747.726032063</v>
      </c>
      <c r="Y69" s="4">
        <f t="shared" si="44"/>
        <v>78351869.993772283</v>
      </c>
      <c r="Z69" s="4">
        <f t="shared" si="43"/>
        <v>79484589.296794593</v>
      </c>
      <c r="AA69" s="4">
        <f t="shared" si="42"/>
        <v>80216548.582280278</v>
      </c>
      <c r="AB69" s="4">
        <f t="shared" si="41"/>
        <v>80288731.640418828</v>
      </c>
      <c r="AC69" s="4">
        <f t="shared" si="40"/>
        <v>81201307.135053203</v>
      </c>
      <c r="AD69" s="4">
        <f t="shared" si="39"/>
        <v>81201307.135053203</v>
      </c>
      <c r="AE69" s="4">
        <f t="shared" si="38"/>
        <v>81847884.071062386</v>
      </c>
      <c r="AF69" s="4">
        <f t="shared" si="37"/>
        <v>81847884.071062386</v>
      </c>
      <c r="AG69" s="4">
        <f t="shared" si="36"/>
        <v>84378568.465080306</v>
      </c>
      <c r="AH69" s="4">
        <f t="shared" si="35"/>
        <v>84591869.04814294</v>
      </c>
      <c r="AI69" s="4">
        <f t="shared" si="34"/>
        <v>84591869.04814294</v>
      </c>
      <c r="AJ69" s="4">
        <f t="shared" si="33"/>
        <v>85826005.804983035</v>
      </c>
      <c r="AK69" s="4">
        <f t="shared" si="31"/>
        <v>85826005.804983035</v>
      </c>
      <c r="AL69" s="34">
        <f t="shared" si="32"/>
        <v>85826005.804983035</v>
      </c>
      <c r="AM69" s="17">
        <f>AL69-N69</f>
        <v>36342183.550912194</v>
      </c>
    </row>
    <row r="70" spans="1:39" x14ac:dyDescent="0.2">
      <c r="A70" s="1" t="s">
        <v>4</v>
      </c>
      <c r="B70" s="3">
        <v>7244921.8439999996</v>
      </c>
      <c r="C70" s="3">
        <v>16713410.24486208</v>
      </c>
      <c r="D70" s="3">
        <v>20592544.612138744</v>
      </c>
      <c r="E70" s="3">
        <v>22629182.179502793</v>
      </c>
      <c r="F70" s="3">
        <v>25967576.213720378</v>
      </c>
      <c r="G70" s="3">
        <v>28186200.878968634</v>
      </c>
      <c r="H70" s="3">
        <v>31581373.151729163</v>
      </c>
      <c r="I70" s="3">
        <v>39495739.703263581</v>
      </c>
      <c r="J70" s="3">
        <v>46358229.738822401</v>
      </c>
      <c r="K70" s="3">
        <v>47069993.897792928</v>
      </c>
      <c r="L70" s="3">
        <v>50770555.255967103</v>
      </c>
      <c r="M70" s="3">
        <v>53598197.869070083</v>
      </c>
      <c r="N70" s="4">
        <f>M70*$N$82</f>
        <v>56668917.006475985</v>
      </c>
      <c r="O70" s="4">
        <f t="shared" ref="O70:O81" si="54">N70*$O$82</f>
        <v>60738847.581092812</v>
      </c>
      <c r="P70" s="4">
        <f t="shared" si="53"/>
        <v>64316288.865668833</v>
      </c>
      <c r="Q70" s="4">
        <f t="shared" si="52"/>
        <v>68179833.476125583</v>
      </c>
      <c r="R70" s="4">
        <f t="shared" si="51"/>
        <v>71765190.999631882</v>
      </c>
      <c r="S70" s="4">
        <f t="shared" si="50"/>
        <v>74334310.682156235</v>
      </c>
      <c r="T70" s="4">
        <f t="shared" si="49"/>
        <v>77199623.329152733</v>
      </c>
      <c r="U70" s="4">
        <f t="shared" si="48"/>
        <v>80440959.04152742</v>
      </c>
      <c r="V70" s="4">
        <f t="shared" si="47"/>
        <v>83031757.124823138</v>
      </c>
      <c r="W70" s="4">
        <f t="shared" si="46"/>
        <v>85255097.518022388</v>
      </c>
      <c r="X70" s="4">
        <f t="shared" si="45"/>
        <v>88029012.673993528</v>
      </c>
      <c r="Y70" s="4">
        <f t="shared" si="44"/>
        <v>89728630.807496026</v>
      </c>
      <c r="Z70" s="4">
        <f t="shared" si="43"/>
        <v>91025821.955039695</v>
      </c>
      <c r="AA70" s="4">
        <f t="shared" si="42"/>
        <v>91864062.376087517</v>
      </c>
      <c r="AB70" s="4">
        <f t="shared" si="41"/>
        <v>91946726.478103012</v>
      </c>
      <c r="AC70" s="4">
        <f t="shared" si="40"/>
        <v>92991808.741596207</v>
      </c>
      <c r="AD70" s="4">
        <f t="shared" si="39"/>
        <v>92991808.741596207</v>
      </c>
      <c r="AE70" s="4">
        <f t="shared" si="38"/>
        <v>93732269.22051549</v>
      </c>
      <c r="AF70" s="4">
        <f t="shared" si="37"/>
        <v>93732269.22051549</v>
      </c>
      <c r="AG70" s="4">
        <f t="shared" si="36"/>
        <v>96630411.226560459</v>
      </c>
      <c r="AH70" s="4">
        <f t="shared" si="35"/>
        <v>96874683.242916569</v>
      </c>
      <c r="AI70" s="4">
        <f t="shared" si="34"/>
        <v>96874683.242916569</v>
      </c>
      <c r="AJ70" s="4">
        <f t="shared" si="33"/>
        <v>98288017.748261079</v>
      </c>
      <c r="AK70" s="4">
        <f t="shared" si="31"/>
        <v>98288017.748261079</v>
      </c>
      <c r="AL70" s="34">
        <f t="shared" si="32"/>
        <v>98288017.748261079</v>
      </c>
      <c r="AM70" s="17">
        <f>AL70-M70</f>
        <v>44689819.879190996</v>
      </c>
    </row>
    <row r="71" spans="1:39" x14ac:dyDescent="0.2">
      <c r="A71" s="1" t="s">
        <v>3</v>
      </c>
      <c r="B71" s="3">
        <v>4273797.2176816007</v>
      </c>
      <c r="C71" s="3">
        <v>13920143.293641798</v>
      </c>
      <c r="D71" s="3">
        <v>13277989.951622544</v>
      </c>
      <c r="E71" s="3">
        <v>15609247.245730488</v>
      </c>
      <c r="F71" s="3">
        <v>16547312.768691104</v>
      </c>
      <c r="G71" s="3">
        <v>18459335.793861646</v>
      </c>
      <c r="H71" s="3">
        <v>19654272.799388081</v>
      </c>
      <c r="I71" s="3">
        <v>23032683.44557244</v>
      </c>
      <c r="J71" s="3">
        <v>25182122.286932014</v>
      </c>
      <c r="K71" s="3">
        <v>26139019.876468729</v>
      </c>
      <c r="L71" s="3">
        <v>27099836.148266036</v>
      </c>
      <c r="M71" s="4">
        <f>L71*$M$82</f>
        <v>28986858.882150769</v>
      </c>
      <c r="N71" s="4">
        <f t="shared" ref="N71:N81" si="55">M71*$N$82</f>
        <v>30647558.41761164</v>
      </c>
      <c r="O71" s="4">
        <f t="shared" si="54"/>
        <v>32848649.273590744</v>
      </c>
      <c r="P71" s="4">
        <f t="shared" si="53"/>
        <v>34783393.1604748</v>
      </c>
      <c r="Q71" s="4">
        <f t="shared" si="52"/>
        <v>36872866.815573774</v>
      </c>
      <c r="R71" s="4">
        <f t="shared" si="51"/>
        <v>38811891.945295691</v>
      </c>
      <c r="S71" s="4">
        <f t="shared" si="50"/>
        <v>40201317.572452165</v>
      </c>
      <c r="T71" s="4">
        <f t="shared" si="49"/>
        <v>41750929.623861432</v>
      </c>
      <c r="U71" s="4">
        <f t="shared" si="48"/>
        <v>43503901.638215296</v>
      </c>
      <c r="V71" s="4">
        <f t="shared" si="47"/>
        <v>44905051.330152549</v>
      </c>
      <c r="W71" s="4">
        <f t="shared" si="46"/>
        <v>46107473.366469614</v>
      </c>
      <c r="X71" s="4">
        <f t="shared" si="45"/>
        <v>47607656.028834745</v>
      </c>
      <c r="Y71" s="4">
        <f t="shared" si="44"/>
        <v>48526839.750454083</v>
      </c>
      <c r="Z71" s="4">
        <f t="shared" si="43"/>
        <v>49228383.799171478</v>
      </c>
      <c r="AA71" s="4">
        <f t="shared" si="42"/>
        <v>49681719.130586594</v>
      </c>
      <c r="AB71" s="4">
        <f t="shared" si="41"/>
        <v>49726425.347493291</v>
      </c>
      <c r="AC71" s="4">
        <f t="shared" si="40"/>
        <v>50291624.42687498</v>
      </c>
      <c r="AD71" s="4">
        <f t="shared" si="39"/>
        <v>50291624.42687498</v>
      </c>
      <c r="AE71" s="4">
        <f t="shared" si="38"/>
        <v>50692078.626150012</v>
      </c>
      <c r="AF71" s="4">
        <f t="shared" si="37"/>
        <v>50692078.626150012</v>
      </c>
      <c r="AG71" s="4">
        <f t="shared" si="36"/>
        <v>52259445.378944091</v>
      </c>
      <c r="AH71" s="4">
        <f t="shared" si="35"/>
        <v>52391552.030818276</v>
      </c>
      <c r="AI71" s="4">
        <f t="shared" si="34"/>
        <v>52391552.030818276</v>
      </c>
      <c r="AJ71" s="4">
        <f t="shared" si="33"/>
        <v>53155908.473543696</v>
      </c>
      <c r="AK71" s="4">
        <f t="shared" si="31"/>
        <v>53155908.473543696</v>
      </c>
      <c r="AL71" s="34">
        <f t="shared" si="32"/>
        <v>53155908.473543696</v>
      </c>
      <c r="AM71" s="17">
        <f>AL71-L71</f>
        <v>26056072.32527766</v>
      </c>
    </row>
    <row r="72" spans="1:39" x14ac:dyDescent="0.2">
      <c r="A72" s="1" t="s">
        <v>2</v>
      </c>
      <c r="B72" s="3">
        <v>5459961.1950000003</v>
      </c>
      <c r="C72" s="3">
        <v>11351561.809749801</v>
      </c>
      <c r="D72" s="3">
        <v>13243472.058826517</v>
      </c>
      <c r="E72" s="3">
        <v>15371549.135588007</v>
      </c>
      <c r="F72" s="3">
        <v>17931490.631203331</v>
      </c>
      <c r="G72" s="3">
        <v>23560092.594076701</v>
      </c>
      <c r="H72" s="3">
        <v>25087146.134692196</v>
      </c>
      <c r="I72" s="3">
        <v>27883327.115583528</v>
      </c>
      <c r="J72" s="3">
        <v>28519244.645671077</v>
      </c>
      <c r="K72" s="3">
        <v>31557143.327725571</v>
      </c>
      <c r="L72" s="4">
        <f>K72*$L$82</f>
        <v>33471177.214466065</v>
      </c>
      <c r="M72" s="4">
        <f t="shared" ref="M72:M81" si="56">L72*$M$82</f>
        <v>35801850.801864251</v>
      </c>
      <c r="N72" s="4">
        <f t="shared" si="55"/>
        <v>37852991.19058387</v>
      </c>
      <c r="O72" s="4">
        <f t="shared" si="54"/>
        <v>40571572.280983977</v>
      </c>
      <c r="P72" s="4">
        <f t="shared" si="53"/>
        <v>42961186.563085258</v>
      </c>
      <c r="Q72" s="4">
        <f t="shared" si="52"/>
        <v>45541908.550190359</v>
      </c>
      <c r="R72" s="4">
        <f t="shared" si="51"/>
        <v>47936810.622112229</v>
      </c>
      <c r="S72" s="4">
        <f t="shared" si="50"/>
        <v>49652898.909083314</v>
      </c>
      <c r="T72" s="4">
        <f t="shared" si="49"/>
        <v>51566834.451077744</v>
      </c>
      <c r="U72" s="4">
        <f t="shared" si="48"/>
        <v>53731941.155908942</v>
      </c>
      <c r="V72" s="4">
        <f t="shared" si="47"/>
        <v>55462509.908658653</v>
      </c>
      <c r="W72" s="4">
        <f t="shared" si="46"/>
        <v>56947628.890336439</v>
      </c>
      <c r="X72" s="4">
        <f t="shared" si="45"/>
        <v>58800513.884598874</v>
      </c>
      <c r="Y72" s="4">
        <f t="shared" si="44"/>
        <v>59935803.451319806</v>
      </c>
      <c r="Z72" s="4">
        <f t="shared" si="43"/>
        <v>60802284.896074824</v>
      </c>
      <c r="AA72" s="4">
        <f t="shared" si="42"/>
        <v>61362202.20082742</v>
      </c>
      <c r="AB72" s="4">
        <f t="shared" si="41"/>
        <v>61417419.129095383</v>
      </c>
      <c r="AC72" s="4">
        <f t="shared" si="40"/>
        <v>62115500.048992306</v>
      </c>
      <c r="AD72" s="4">
        <f t="shared" si="39"/>
        <v>62115500.048992306</v>
      </c>
      <c r="AE72" s="4">
        <f t="shared" si="38"/>
        <v>62610103.536514468</v>
      </c>
      <c r="AF72" s="4">
        <f t="shared" si="37"/>
        <v>62610103.536514468</v>
      </c>
      <c r="AG72" s="4">
        <f t="shared" si="36"/>
        <v>64545968.021296218</v>
      </c>
      <c r="AH72" s="4">
        <f t="shared" si="35"/>
        <v>64709133.773734674</v>
      </c>
      <c r="AI72" s="4">
        <f t="shared" si="34"/>
        <v>64709133.773734674</v>
      </c>
      <c r="AJ72" s="4">
        <f t="shared" si="33"/>
        <v>65653195.199401945</v>
      </c>
      <c r="AK72" s="4">
        <f t="shared" si="31"/>
        <v>65653195.199401945</v>
      </c>
      <c r="AL72" s="34">
        <f t="shared" si="32"/>
        <v>65653195.199401945</v>
      </c>
      <c r="AM72" s="17">
        <f>AL72-K72</f>
        <v>34096051.871676371</v>
      </c>
    </row>
    <row r="73" spans="1:39" x14ac:dyDescent="0.2">
      <c r="A73" s="1" t="s">
        <v>1</v>
      </c>
      <c r="B73" s="3">
        <v>13956347.700000001</v>
      </c>
      <c r="C73" s="3">
        <v>24313431.889600296</v>
      </c>
      <c r="D73" s="3">
        <v>26253741.509408135</v>
      </c>
      <c r="E73" s="3">
        <v>28414842.639069341</v>
      </c>
      <c r="F73" s="3">
        <v>32037638.60623518</v>
      </c>
      <c r="G73" s="3">
        <v>36416042.632611349</v>
      </c>
      <c r="H73" s="3">
        <v>35218755.75788001</v>
      </c>
      <c r="I73" s="3">
        <v>36933025.506874494</v>
      </c>
      <c r="J73" s="3">
        <v>38673571.473955669</v>
      </c>
      <c r="K73" s="4">
        <f>J73*$K$82</f>
        <v>41491147.29003489</v>
      </c>
      <c r="L73" s="4">
        <f t="shared" ref="L73:L81" si="57">K73*$L$82</f>
        <v>44007707.838248223</v>
      </c>
      <c r="M73" s="4">
        <f t="shared" si="56"/>
        <v>47072063.825590432</v>
      </c>
      <c r="N73" s="4">
        <f t="shared" si="55"/>
        <v>49768891.199889995</v>
      </c>
      <c r="O73" s="4">
        <f t="shared" si="54"/>
        <v>53343265.701101355</v>
      </c>
      <c r="P73" s="4">
        <f t="shared" si="53"/>
        <v>56485116.568759762</v>
      </c>
      <c r="Q73" s="4">
        <f t="shared" si="52"/>
        <v>59878234.728081025</v>
      </c>
      <c r="R73" s="4">
        <f t="shared" si="51"/>
        <v>63027037.950837173</v>
      </c>
      <c r="S73" s="4">
        <f t="shared" si="50"/>
        <v>65283340.783383608</v>
      </c>
      <c r="T73" s="4">
        <f t="shared" si="49"/>
        <v>67799772.028500602</v>
      </c>
      <c r="U73" s="4">
        <f t="shared" si="48"/>
        <v>70646441.647986338</v>
      </c>
      <c r="V73" s="4">
        <f t="shared" si="47"/>
        <v>72921783.312159881</v>
      </c>
      <c r="W73" s="4">
        <f t="shared" si="46"/>
        <v>74874409.054360121</v>
      </c>
      <c r="X73" s="4">
        <f t="shared" si="45"/>
        <v>77310571.396751046</v>
      </c>
      <c r="Y73" s="4">
        <f t="shared" si="44"/>
        <v>78803243.472308427</v>
      </c>
      <c r="Z73" s="4">
        <f t="shared" si="43"/>
        <v>79942488.202892974</v>
      </c>
      <c r="AA73" s="4">
        <f t="shared" si="42"/>
        <v>80678664.197040021</v>
      </c>
      <c r="AB73" s="4">
        <f t="shared" si="41"/>
        <v>80751263.091048807</v>
      </c>
      <c r="AC73" s="4">
        <f t="shared" si="40"/>
        <v>81669095.797482625</v>
      </c>
      <c r="AD73" s="4">
        <f t="shared" si="39"/>
        <v>81669095.797482625</v>
      </c>
      <c r="AE73" s="4">
        <f t="shared" si="38"/>
        <v>82319397.567127183</v>
      </c>
      <c r="AF73" s="4">
        <f t="shared" si="37"/>
        <v>82319397.567127183</v>
      </c>
      <c r="AG73" s="4">
        <f t="shared" si="36"/>
        <v>84864660.857833788</v>
      </c>
      <c r="AH73" s="4">
        <f t="shared" si="35"/>
        <v>85079190.233855143</v>
      </c>
      <c r="AI73" s="4">
        <f t="shared" si="34"/>
        <v>85079190.233855143</v>
      </c>
      <c r="AJ73" s="4">
        <f t="shared" si="33"/>
        <v>86320436.669136465</v>
      </c>
      <c r="AK73" s="4">
        <f t="shared" si="31"/>
        <v>86320436.669136465</v>
      </c>
      <c r="AL73" s="34">
        <f t="shared" si="32"/>
        <v>86320436.669136465</v>
      </c>
      <c r="AM73" s="17">
        <f>AL73-J73</f>
        <v>47646865.195180796</v>
      </c>
    </row>
    <row r="74" spans="1:39" x14ac:dyDescent="0.2">
      <c r="A74" s="2" t="s">
        <v>24</v>
      </c>
      <c r="B74" s="3">
        <v>7563693.9790000003</v>
      </c>
      <c r="C74" s="3">
        <v>15145485.864017798</v>
      </c>
      <c r="D74" s="3">
        <v>18185540.033098523</v>
      </c>
      <c r="E74" s="3">
        <v>22845703.763327077</v>
      </c>
      <c r="F74" s="3">
        <v>25431523.439940516</v>
      </c>
      <c r="G74" s="3">
        <v>27917005.847732171</v>
      </c>
      <c r="H74" s="3">
        <v>29557321.467298016</v>
      </c>
      <c r="I74" s="3">
        <v>32559043.768268969</v>
      </c>
      <c r="J74" s="4">
        <f>I74*$J$82</f>
        <v>35188117.559555203</v>
      </c>
      <c r="K74" s="4">
        <f t="shared" ref="K74:K81" si="58">J74*$K$82</f>
        <v>37751759.480134577</v>
      </c>
      <c r="L74" s="4">
        <f t="shared" si="57"/>
        <v>40041515.120518208</v>
      </c>
      <c r="M74" s="4">
        <f t="shared" si="56"/>
        <v>42829696.160367109</v>
      </c>
      <c r="N74" s="4">
        <f t="shared" si="55"/>
        <v>45283472.087128527</v>
      </c>
      <c r="O74" s="4">
        <f t="shared" si="54"/>
        <v>48535706.244897075</v>
      </c>
      <c r="P74" s="4">
        <f t="shared" si="53"/>
        <v>51394397.942409605</v>
      </c>
      <c r="Q74" s="4">
        <f t="shared" si="52"/>
        <v>54481711.47806444</v>
      </c>
      <c r="R74" s="4">
        <f t="shared" si="51"/>
        <v>57346728.949979775</v>
      </c>
      <c r="S74" s="4">
        <f t="shared" si="50"/>
        <v>59399682.589781806</v>
      </c>
      <c r="T74" s="4">
        <f t="shared" si="49"/>
        <v>61689320.580504917</v>
      </c>
      <c r="U74" s="4">
        <f t="shared" si="48"/>
        <v>64279434.226748735</v>
      </c>
      <c r="V74" s="4">
        <f t="shared" si="47"/>
        <v>66349710.82432162</v>
      </c>
      <c r="W74" s="4">
        <f t="shared" si="46"/>
        <v>68126356.258080617</v>
      </c>
      <c r="X74" s="4">
        <f t="shared" si="45"/>
        <v>70342959.577376932</v>
      </c>
      <c r="Y74" s="4">
        <f t="shared" si="44"/>
        <v>71701104.648306072</v>
      </c>
      <c r="Z74" s="4">
        <f t="shared" si="43"/>
        <v>72737674.998057961</v>
      </c>
      <c r="AA74" s="4">
        <f t="shared" si="42"/>
        <v>73407503.16337271</v>
      </c>
      <c r="AB74" s="4">
        <f t="shared" si="41"/>
        <v>73473559.085277796</v>
      </c>
      <c r="AC74" s="4">
        <f t="shared" si="40"/>
        <v>74308672.15973869</v>
      </c>
      <c r="AD74" s="4">
        <f t="shared" si="39"/>
        <v>74308672.15973869</v>
      </c>
      <c r="AE74" s="4">
        <f t="shared" si="38"/>
        <v>74900365.511226803</v>
      </c>
      <c r="AF74" s="4">
        <f t="shared" si="37"/>
        <v>74900365.511226803</v>
      </c>
      <c r="AG74" s="4">
        <f t="shared" si="36"/>
        <v>77216237.060709119</v>
      </c>
      <c r="AH74" s="4">
        <f t="shared" si="35"/>
        <v>77411431.986228243</v>
      </c>
      <c r="AI74" s="4">
        <f t="shared" si="34"/>
        <v>77411431.986228243</v>
      </c>
      <c r="AJ74" s="4">
        <f t="shared" si="33"/>
        <v>78540811.141563609</v>
      </c>
      <c r="AK74" s="4">
        <f t="shared" si="31"/>
        <v>78540811.141563609</v>
      </c>
      <c r="AL74" s="34">
        <f t="shared" si="32"/>
        <v>78540811.141563609</v>
      </c>
      <c r="AM74" s="17">
        <f>AL74-I74</f>
        <v>45981767.373294637</v>
      </c>
    </row>
    <row r="75" spans="1:39" x14ac:dyDescent="0.2">
      <c r="A75" s="2" t="s">
        <v>23</v>
      </c>
      <c r="B75" s="3">
        <v>4814869.7999000009</v>
      </c>
      <c r="C75" s="3">
        <v>8913287.5747600012</v>
      </c>
      <c r="D75" s="3">
        <v>10073022.680013102</v>
      </c>
      <c r="E75" s="3">
        <v>11637587.031514401</v>
      </c>
      <c r="F75" s="3">
        <v>13009547.290614702</v>
      </c>
      <c r="G75" s="3">
        <v>14073839.566211579</v>
      </c>
      <c r="H75" s="3">
        <v>15488045.215099854</v>
      </c>
      <c r="I75" s="4">
        <f>H75*$I$82</f>
        <v>16959854.259867836</v>
      </c>
      <c r="J75" s="4">
        <f t="shared" ref="J75:J81" si="59">I75*$J$82</f>
        <v>18329326.553219017</v>
      </c>
      <c r="K75" s="4">
        <f t="shared" si="58"/>
        <v>19664715.68985844</v>
      </c>
      <c r="L75" s="4">
        <f t="shared" si="57"/>
        <v>20857438.738729522</v>
      </c>
      <c r="M75" s="4">
        <f t="shared" si="56"/>
        <v>22309789.256838061</v>
      </c>
      <c r="N75" s="4">
        <f t="shared" si="55"/>
        <v>23587949.708982639</v>
      </c>
      <c r="O75" s="4">
        <f t="shared" si="54"/>
        <v>25282023.334955443</v>
      </c>
      <c r="P75" s="4">
        <f t="shared" si="53"/>
        <v>26771102.526247807</v>
      </c>
      <c r="Q75" s="4">
        <f t="shared" si="52"/>
        <v>28379269.768255454</v>
      </c>
      <c r="R75" s="4">
        <f t="shared" si="51"/>
        <v>29871644.025972866</v>
      </c>
      <c r="S75" s="4">
        <f t="shared" si="50"/>
        <v>30941018.015611961</v>
      </c>
      <c r="T75" s="4">
        <f t="shared" si="49"/>
        <v>32133679.781322815</v>
      </c>
      <c r="U75" s="4">
        <f t="shared" si="48"/>
        <v>33482857.916572627</v>
      </c>
      <c r="V75" s="4">
        <f t="shared" si="47"/>
        <v>34561255.354235396</v>
      </c>
      <c r="W75" s="4">
        <f t="shared" si="46"/>
        <v>35486701.686212063</v>
      </c>
      <c r="X75" s="4">
        <f t="shared" si="45"/>
        <v>36641320.031725086</v>
      </c>
      <c r="Y75" s="4">
        <f t="shared" si="44"/>
        <v>37348771.473808415</v>
      </c>
      <c r="Z75" s="4">
        <f t="shared" si="43"/>
        <v>37888716.141318135</v>
      </c>
      <c r="AA75" s="4">
        <f t="shared" si="42"/>
        <v>38237626.513003074</v>
      </c>
      <c r="AB75" s="4">
        <f t="shared" si="41"/>
        <v>38272034.73507756</v>
      </c>
      <c r="AC75" s="4">
        <f t="shared" si="40"/>
        <v>38707041.246146232</v>
      </c>
      <c r="AD75" s="4">
        <f t="shared" si="39"/>
        <v>38707041.246146232</v>
      </c>
      <c r="AE75" s="4">
        <f t="shared" si="38"/>
        <v>39015251.557210431</v>
      </c>
      <c r="AF75" s="4">
        <f t="shared" si="37"/>
        <v>39015251.557210431</v>
      </c>
      <c r="AG75" s="4">
        <f t="shared" si="36"/>
        <v>40221578.261499956</v>
      </c>
      <c r="AH75" s="4">
        <f t="shared" si="35"/>
        <v>40323254.389110819</v>
      </c>
      <c r="AI75" s="4">
        <f t="shared" si="34"/>
        <v>40323254.389110819</v>
      </c>
      <c r="AJ75" s="4">
        <f t="shared" si="33"/>
        <v>40911542.731205419</v>
      </c>
      <c r="AK75" s="4">
        <f t="shared" si="31"/>
        <v>40911542.731205419</v>
      </c>
      <c r="AL75" s="34">
        <f t="shared" si="32"/>
        <v>40911542.731205419</v>
      </c>
      <c r="AM75" s="17">
        <f>AL75-H75</f>
        <v>25423497.516105562</v>
      </c>
    </row>
    <row r="76" spans="1:39" x14ac:dyDescent="0.2">
      <c r="A76" s="2" t="s">
        <v>22</v>
      </c>
      <c r="B76" s="3">
        <v>4978488.1570000006</v>
      </c>
      <c r="C76" s="3">
        <v>7721373.9629686438</v>
      </c>
      <c r="D76" s="3">
        <v>10457991.081417382</v>
      </c>
      <c r="E76" s="3">
        <v>12183203.57312841</v>
      </c>
      <c r="F76" s="3">
        <v>14120112.731038865</v>
      </c>
      <c r="G76" s="3">
        <v>14930628.212659314</v>
      </c>
      <c r="H76" s="4">
        <f t="shared" ref="H76:H81" si="60">G76*$H$82</f>
        <v>16359536.931957444</v>
      </c>
      <c r="I76" s="4">
        <f t="shared" ref="I76:I81" si="61">H76*$I$82</f>
        <v>17914162.715280712</v>
      </c>
      <c r="J76" s="4">
        <f t="shared" si="59"/>
        <v>19360693.394215502</v>
      </c>
      <c r="K76" s="4">
        <f t="shared" si="58"/>
        <v>20771223.102515206</v>
      </c>
      <c r="L76" s="4">
        <f t="shared" si="57"/>
        <v>22031059.09192593</v>
      </c>
      <c r="M76" s="4">
        <f t="shared" si="56"/>
        <v>23565131.443159766</v>
      </c>
      <c r="N76" s="4">
        <f t="shared" si="55"/>
        <v>24915212.284959003</v>
      </c>
      <c r="O76" s="4">
        <f t="shared" si="54"/>
        <v>26704609.182027556</v>
      </c>
      <c r="P76" s="4">
        <f t="shared" si="53"/>
        <v>28277476.880063891</v>
      </c>
      <c r="Q76" s="4">
        <f t="shared" si="52"/>
        <v>29976133.555132139</v>
      </c>
      <c r="R76" s="4">
        <f t="shared" si="51"/>
        <v>31552481.72860131</v>
      </c>
      <c r="S76" s="4">
        <f t="shared" si="50"/>
        <v>32682027.9711781</v>
      </c>
      <c r="T76" s="4">
        <f t="shared" si="49"/>
        <v>33941799.229106627</v>
      </c>
      <c r="U76" s="4">
        <f t="shared" si="48"/>
        <v>35366893.824639574</v>
      </c>
      <c r="V76" s="4">
        <f t="shared" si="47"/>
        <v>36505971.252665959</v>
      </c>
      <c r="W76" s="4">
        <f t="shared" si="46"/>
        <v>37483491.219598681</v>
      </c>
      <c r="X76" s="4">
        <f t="shared" si="45"/>
        <v>38703078.404643849</v>
      </c>
      <c r="Y76" s="4">
        <f t="shared" si="44"/>
        <v>39450337.198997393</v>
      </c>
      <c r="Z76" s="4">
        <f t="shared" si="43"/>
        <v>40020663.835229501</v>
      </c>
      <c r="AA76" s="4">
        <f t="shared" si="42"/>
        <v>40389206.929742023</v>
      </c>
      <c r="AB76" s="4">
        <f t="shared" si="41"/>
        <v>40425551.256735712</v>
      </c>
      <c r="AC76" s="4">
        <f t="shared" si="40"/>
        <v>40885035.005952284</v>
      </c>
      <c r="AD76" s="4">
        <f t="shared" si="39"/>
        <v>40885035.005952284</v>
      </c>
      <c r="AE76" s="4">
        <f t="shared" si="38"/>
        <v>41210587.901533261</v>
      </c>
      <c r="AF76" s="4">
        <f t="shared" si="37"/>
        <v>41210587.901533261</v>
      </c>
      <c r="AG76" s="4">
        <f t="shared" si="36"/>
        <v>42484793.00597024</v>
      </c>
      <c r="AH76" s="4">
        <f t="shared" si="35"/>
        <v>42592190.314129345</v>
      </c>
      <c r="AI76" s="4">
        <f t="shared" si="34"/>
        <v>42592190.314129345</v>
      </c>
      <c r="AJ76" s="4">
        <f t="shared" si="33"/>
        <v>43213580.859254673</v>
      </c>
      <c r="AK76" s="4">
        <f t="shared" si="31"/>
        <v>43213580.859254673</v>
      </c>
      <c r="AL76" s="34">
        <f t="shared" si="32"/>
        <v>43213580.859254673</v>
      </c>
      <c r="AM76" s="17">
        <f>AL76-G76</f>
        <v>28282952.646595359</v>
      </c>
    </row>
    <row r="77" spans="1:39" x14ac:dyDescent="0.2">
      <c r="A77" s="8" t="s">
        <v>21</v>
      </c>
      <c r="B77" s="3">
        <v>7705521.2767764013</v>
      </c>
      <c r="C77" s="3">
        <v>13110511.597000001</v>
      </c>
      <c r="D77" s="3">
        <v>16212556.473016923</v>
      </c>
      <c r="E77" s="3">
        <v>19553687.352872904</v>
      </c>
      <c r="F77" s="3">
        <v>22602341.210716557</v>
      </c>
      <c r="G77" s="4">
        <f>F77*$G$82</f>
        <v>25701443.165458158</v>
      </c>
      <c r="H77" s="4">
        <f t="shared" si="60"/>
        <v>28161153.21346071</v>
      </c>
      <c r="I77" s="4">
        <f t="shared" si="61"/>
        <v>30837271.434645869</v>
      </c>
      <c r="J77" s="4">
        <f t="shared" si="59"/>
        <v>33327315.75844812</v>
      </c>
      <c r="K77" s="4">
        <f t="shared" si="58"/>
        <v>35755388.349547625</v>
      </c>
      <c r="L77" s="4">
        <f t="shared" si="57"/>
        <v>37924058.188381635</v>
      </c>
      <c r="M77" s="4">
        <f t="shared" si="56"/>
        <v>40564795.924621515</v>
      </c>
      <c r="N77" s="4">
        <f t="shared" si="55"/>
        <v>42888812.40470884</v>
      </c>
      <c r="O77" s="4">
        <f t="shared" si="54"/>
        <v>45969063.415946312</v>
      </c>
      <c r="P77" s="4">
        <f t="shared" si="53"/>
        <v>48676583.097776614</v>
      </c>
      <c r="Q77" s="4">
        <f t="shared" si="52"/>
        <v>51600634.743163928</v>
      </c>
      <c r="R77" s="4">
        <f t="shared" si="51"/>
        <v>54314145.682713039</v>
      </c>
      <c r="S77" s="4">
        <f t="shared" si="50"/>
        <v>56258535.975127496</v>
      </c>
      <c r="T77" s="4">
        <f t="shared" si="49"/>
        <v>58427094.38579607</v>
      </c>
      <c r="U77" s="4">
        <f t="shared" si="48"/>
        <v>60880238.83697439</v>
      </c>
      <c r="V77" s="4">
        <f t="shared" si="47"/>
        <v>62841036.022497647</v>
      </c>
      <c r="W77" s="4">
        <f t="shared" si="46"/>
        <v>64523729.711964786</v>
      </c>
      <c r="X77" s="4">
        <f t="shared" si="45"/>
        <v>66623115.637011304</v>
      </c>
      <c r="Y77" s="4">
        <f t="shared" si="44"/>
        <v>67909439.906788677</v>
      </c>
      <c r="Z77" s="4">
        <f t="shared" si="43"/>
        <v>68891194.821457177</v>
      </c>
      <c r="AA77" s="4">
        <f t="shared" si="42"/>
        <v>69525601.44271405</v>
      </c>
      <c r="AB77" s="4">
        <f t="shared" si="41"/>
        <v>69588164.225827426</v>
      </c>
      <c r="AC77" s="4">
        <f t="shared" si="40"/>
        <v>70379115.235908061</v>
      </c>
      <c r="AD77" s="4">
        <f t="shared" si="39"/>
        <v>70379115.235908061</v>
      </c>
      <c r="AE77" s="4">
        <f t="shared" si="38"/>
        <v>70939518.932520807</v>
      </c>
      <c r="AF77" s="4">
        <f t="shared" si="37"/>
        <v>70939518.932520807</v>
      </c>
      <c r="AG77" s="4">
        <f t="shared" si="36"/>
        <v>73132923.630995363</v>
      </c>
      <c r="AH77" s="4">
        <f t="shared" si="35"/>
        <v>73317796.348503262</v>
      </c>
      <c r="AI77" s="4">
        <f t="shared" si="34"/>
        <v>73317796.348503262</v>
      </c>
      <c r="AJ77" s="4">
        <f t="shared" si="33"/>
        <v>74387452.196309492</v>
      </c>
      <c r="AK77" s="4">
        <f t="shared" si="31"/>
        <v>74387452.196309492</v>
      </c>
      <c r="AL77" s="34">
        <f t="shared" si="32"/>
        <v>74387452.196309492</v>
      </c>
      <c r="AM77" s="17">
        <f>AL77-F77</f>
        <v>51785110.985592932</v>
      </c>
    </row>
    <row r="78" spans="1:39" x14ac:dyDescent="0.2">
      <c r="A78" s="21" t="s">
        <v>20</v>
      </c>
      <c r="B78" s="3">
        <v>6281864.6262178011</v>
      </c>
      <c r="C78" s="3">
        <v>13049588.370825263</v>
      </c>
      <c r="D78" s="3">
        <v>16231393.134342017</v>
      </c>
      <c r="E78" s="3">
        <v>18011755.563330844</v>
      </c>
      <c r="F78" s="4">
        <f>E78*$F$82</f>
        <v>20884973.613115028</v>
      </c>
      <c r="G78" s="4">
        <f>F78*$G$82</f>
        <v>23748600.081971418</v>
      </c>
      <c r="H78" s="4">
        <f t="shared" si="60"/>
        <v>26021416.821154632</v>
      </c>
      <c r="I78" s="4">
        <f t="shared" si="61"/>
        <v>28494198.641142759</v>
      </c>
      <c r="J78" s="4">
        <f t="shared" si="59"/>
        <v>30795044.801868785</v>
      </c>
      <c r="K78" s="4">
        <f t="shared" si="58"/>
        <v>33038627.95651108</v>
      </c>
      <c r="L78" s="4">
        <f t="shared" si="57"/>
        <v>35042518.258730389</v>
      </c>
      <c r="M78" s="4">
        <f t="shared" si="56"/>
        <v>37482607.868313737</v>
      </c>
      <c r="N78" s="4">
        <f t="shared" si="55"/>
        <v>39630041.287293144</v>
      </c>
      <c r="O78" s="4">
        <f t="shared" si="54"/>
        <v>42476249.14212209</v>
      </c>
      <c r="P78" s="4">
        <f t="shared" si="53"/>
        <v>44978046.481824435</v>
      </c>
      <c r="Q78" s="4">
        <f t="shared" si="52"/>
        <v>47679923.286885001</v>
      </c>
      <c r="R78" s="4">
        <f t="shared" si="51"/>
        <v>50187256.657487877</v>
      </c>
      <c r="S78" s="4">
        <f t="shared" si="50"/>
        <v>51983908.587130412</v>
      </c>
      <c r="T78" s="4">
        <f t="shared" si="49"/>
        <v>53987695.927701928</v>
      </c>
      <c r="U78" s="4">
        <f t="shared" si="48"/>
        <v>56254445.936224364</v>
      </c>
      <c r="V78" s="4">
        <f t="shared" si="47"/>
        <v>58066258.132958524</v>
      </c>
      <c r="W78" s="4">
        <f t="shared" si="46"/>
        <v>59621097.650504336</v>
      </c>
      <c r="X78" s="4">
        <f t="shared" si="45"/>
        <v>61560968.358568549</v>
      </c>
      <c r="Y78" s="4">
        <f t="shared" si="44"/>
        <v>62749555.336428717</v>
      </c>
      <c r="Z78" s="4">
        <f t="shared" si="43"/>
        <v>63656714.700861104</v>
      </c>
      <c r="AA78" s="4">
        <f t="shared" si="42"/>
        <v>64242917.936243333</v>
      </c>
      <c r="AB78" s="4">
        <f t="shared" si="41"/>
        <v>64300727.083636716</v>
      </c>
      <c r="AC78" s="4">
        <f t="shared" si="40"/>
        <v>65031580.176278666</v>
      </c>
      <c r="AD78" s="4">
        <f t="shared" si="39"/>
        <v>65031580.176278666</v>
      </c>
      <c r="AE78" s="4">
        <f t="shared" si="38"/>
        <v>65549403.365802944</v>
      </c>
      <c r="AF78" s="4">
        <f t="shared" si="37"/>
        <v>65549403.365802944</v>
      </c>
      <c r="AG78" s="4">
        <f t="shared" si="36"/>
        <v>67576149.127379358</v>
      </c>
      <c r="AH78" s="4">
        <f t="shared" si="35"/>
        <v>67746974.874630123</v>
      </c>
      <c r="AI78" s="4">
        <f t="shared" si="34"/>
        <v>67746974.874630123</v>
      </c>
      <c r="AJ78" s="4">
        <f t="shared" si="33"/>
        <v>68735356.29708007</v>
      </c>
      <c r="AK78" s="4">
        <f t="shared" si="31"/>
        <v>68735356.29708007</v>
      </c>
      <c r="AL78" s="34">
        <f t="shared" si="32"/>
        <v>68735356.29708007</v>
      </c>
      <c r="AM78" s="17">
        <f>AL78-E78</f>
        <v>50723600.733749226</v>
      </c>
    </row>
    <row r="79" spans="1:39" x14ac:dyDescent="0.2">
      <c r="A79" s="21" t="s">
        <v>19</v>
      </c>
      <c r="B79" s="3">
        <v>5424923.4639999997</v>
      </c>
      <c r="C79" s="3">
        <v>8080086.5413199961</v>
      </c>
      <c r="D79" s="3">
        <v>9716834.4530927651</v>
      </c>
      <c r="E79" s="4">
        <f>D79*$E$82</f>
        <v>12045142.414365094</v>
      </c>
      <c r="F79" s="4">
        <f>E79*$F$82</f>
        <v>13966572.03156643</v>
      </c>
      <c r="G79" s="4">
        <f>F79*$G$82</f>
        <v>15881587.395706872</v>
      </c>
      <c r="H79" s="4">
        <f t="shared" si="60"/>
        <v>17401505.940512624</v>
      </c>
      <c r="I79" s="4">
        <f t="shared" si="61"/>
        <v>19055148.700469214</v>
      </c>
      <c r="J79" s="4">
        <f t="shared" si="59"/>
        <v>20593811.579945084</v>
      </c>
      <c r="K79" s="4">
        <f t="shared" si="58"/>
        <v>22094180.520724751</v>
      </c>
      <c r="L79" s="4">
        <f t="shared" si="57"/>
        <v>23434257.782384697</v>
      </c>
      <c r="M79" s="4">
        <f t="shared" si="56"/>
        <v>25066038.024344005</v>
      </c>
      <c r="N79" s="4">
        <f t="shared" si="55"/>
        <v>26502107.999090575</v>
      </c>
      <c r="O79" s="4">
        <f t="shared" si="54"/>
        <v>28405474.877003025</v>
      </c>
      <c r="P79" s="4">
        <f t="shared" si="53"/>
        <v>30078521.412785672</v>
      </c>
      <c r="Q79" s="4">
        <f t="shared" si="52"/>
        <v>31885368.656997658</v>
      </c>
      <c r="R79" s="4">
        <f t="shared" si="51"/>
        <v>33562117.346097492</v>
      </c>
      <c r="S79" s="4">
        <f t="shared" si="50"/>
        <v>34763606.467216022</v>
      </c>
      <c r="T79" s="4">
        <f t="shared" si="49"/>
        <v>36103614.874526568</v>
      </c>
      <c r="U79" s="4">
        <f t="shared" si="48"/>
        <v>37619476.367006585</v>
      </c>
      <c r="V79" s="4">
        <f t="shared" si="47"/>
        <v>38831103.732313268</v>
      </c>
      <c r="W79" s="4">
        <f t="shared" si="46"/>
        <v>39870883.744565368</v>
      </c>
      <c r="X79" s="4">
        <f t="shared" si="45"/>
        <v>41168148.681452379</v>
      </c>
      <c r="Y79" s="4">
        <f t="shared" si="44"/>
        <v>41963001.763365842</v>
      </c>
      <c r="Z79" s="4">
        <f t="shared" si="43"/>
        <v>42569653.552453987</v>
      </c>
      <c r="AA79" s="4">
        <f t="shared" si="42"/>
        <v>42961669.834771045</v>
      </c>
      <c r="AB79" s="4">
        <f t="shared" si="41"/>
        <v>43000328.998824097</v>
      </c>
      <c r="AC79" s="4">
        <f t="shared" si="40"/>
        <v>43489078.113473058</v>
      </c>
      <c r="AD79" s="4">
        <f t="shared" si="39"/>
        <v>43489078.113473058</v>
      </c>
      <c r="AE79" s="4">
        <f t="shared" si="38"/>
        <v>43835366.071987152</v>
      </c>
      <c r="AF79" s="4">
        <f t="shared" si="37"/>
        <v>43835366.071987152</v>
      </c>
      <c r="AG79" s="4">
        <f t="shared" si="36"/>
        <v>45190727.644048385</v>
      </c>
      <c r="AH79" s="4">
        <f t="shared" si="35"/>
        <v>45304965.284373954</v>
      </c>
      <c r="AI79" s="4">
        <f t="shared" si="34"/>
        <v>45304965.284373954</v>
      </c>
      <c r="AJ79" s="4">
        <f t="shared" si="33"/>
        <v>45965933.336669736</v>
      </c>
      <c r="AK79" s="4">
        <f t="shared" si="31"/>
        <v>45965933.336669736</v>
      </c>
      <c r="AL79" s="34">
        <f t="shared" si="32"/>
        <v>45965933.336669736</v>
      </c>
      <c r="AM79" s="17">
        <f>AL79-D79</f>
        <v>36249098.883576974</v>
      </c>
    </row>
    <row r="80" spans="1:39" x14ac:dyDescent="0.2">
      <c r="A80" s="21" t="s">
        <v>18</v>
      </c>
      <c r="B80" s="3">
        <v>6377191.7994999997</v>
      </c>
      <c r="C80" s="3">
        <v>12954740.851495799</v>
      </c>
      <c r="D80" s="4">
        <f>C80*$D$82</f>
        <v>16582269.597996665</v>
      </c>
      <c r="E80" s="4">
        <f>D80*$E$82</f>
        <v>20555644.929989792</v>
      </c>
      <c r="F80" s="4">
        <f>E80*$F$82</f>
        <v>23834661.782630198</v>
      </c>
      <c r="G80" s="4">
        <f>F80*$G$82</f>
        <v>27102732.387905888</v>
      </c>
      <c r="H80" s="4">
        <f t="shared" si="60"/>
        <v>29696550.281854022</v>
      </c>
      <c r="I80" s="4">
        <f t="shared" si="61"/>
        <v>32518575.314466123</v>
      </c>
      <c r="J80" s="4">
        <f t="shared" si="59"/>
        <v>35144381.363860913</v>
      </c>
      <c r="K80" s="4">
        <f t="shared" si="58"/>
        <v>37704836.869465441</v>
      </c>
      <c r="L80" s="4">
        <f t="shared" si="57"/>
        <v>39991746.515015438</v>
      </c>
      <c r="M80" s="4">
        <f t="shared" si="56"/>
        <v>42776462.054574825</v>
      </c>
      <c r="N80" s="4">
        <f t="shared" si="55"/>
        <v>45227188.121566363</v>
      </c>
      <c r="O80" s="4">
        <f t="shared" si="54"/>
        <v>48475379.99576214</v>
      </c>
      <c r="P80" s="4">
        <f t="shared" si="53"/>
        <v>51330518.553516611</v>
      </c>
      <c r="Q80" s="4">
        <f t="shared" si="52"/>
        <v>54413994.78958483</v>
      </c>
      <c r="R80" s="4">
        <f t="shared" si="51"/>
        <v>57275451.259278119</v>
      </c>
      <c r="S80" s="4">
        <f t="shared" si="50"/>
        <v>59325853.231404558</v>
      </c>
      <c r="T80" s="4">
        <f t="shared" si="49"/>
        <v>61612645.373523749</v>
      </c>
      <c r="U80" s="4">
        <f t="shared" si="48"/>
        <v>64199539.702419579</v>
      </c>
      <c r="V80" s="4">
        <f t="shared" si="47"/>
        <v>66267243.101177283</v>
      </c>
      <c r="W80" s="4">
        <f t="shared" si="46"/>
        <v>68041680.297674417</v>
      </c>
      <c r="X80" s="4">
        <f t="shared" si="45"/>
        <v>70255528.544995502</v>
      </c>
      <c r="Y80" s="4">
        <f t="shared" si="44"/>
        <v>71611985.543281853</v>
      </c>
      <c r="Z80" s="4">
        <f t="shared" si="43"/>
        <v>72647267.513694018</v>
      </c>
      <c r="AA80" s="4">
        <f t="shared" si="42"/>
        <v>73316263.132747382</v>
      </c>
      <c r="AB80" s="4">
        <f t="shared" si="41"/>
        <v>73382236.952086955</v>
      </c>
      <c r="AC80" s="4">
        <f t="shared" si="40"/>
        <v>74216312.043518782</v>
      </c>
      <c r="AD80" s="4">
        <f t="shared" si="39"/>
        <v>74216312.043518782</v>
      </c>
      <c r="AE80" s="4">
        <f t="shared" si="38"/>
        <v>74807269.964469358</v>
      </c>
      <c r="AF80" s="4">
        <f t="shared" si="37"/>
        <v>74807269.964469358</v>
      </c>
      <c r="AG80" s="4">
        <f t="shared" si="36"/>
        <v>77120263.058998242</v>
      </c>
      <c r="AH80" s="4">
        <f t="shared" si="35"/>
        <v>77315215.371838629</v>
      </c>
      <c r="AI80" s="4">
        <f t="shared" si="34"/>
        <v>77315215.371838629</v>
      </c>
      <c r="AJ80" s="4">
        <f t="shared" si="33"/>
        <v>78443190.793437257</v>
      </c>
      <c r="AK80" s="4">
        <f t="shared" si="31"/>
        <v>78443190.793437257</v>
      </c>
      <c r="AL80" s="34">
        <f t="shared" si="32"/>
        <v>78443190.793437257</v>
      </c>
      <c r="AM80" s="17">
        <f>AL80-C80</f>
        <v>65488449.941941455</v>
      </c>
    </row>
    <row r="81" spans="1:39" x14ac:dyDescent="0.2">
      <c r="A81" s="21" t="s">
        <v>17</v>
      </c>
      <c r="B81" s="3">
        <v>6146760.5324616004</v>
      </c>
      <c r="C81" s="4">
        <f>B81*C82</f>
        <v>13650070.66988899</v>
      </c>
      <c r="D81" s="4">
        <f>C81*$D$82</f>
        <v>17472302.570504226</v>
      </c>
      <c r="E81" s="4">
        <f>D81*$E$82</f>
        <v>21658943.947698388</v>
      </c>
      <c r="F81" s="4">
        <f>E81*$F$82</f>
        <v>25113958.00621045</v>
      </c>
      <c r="G81" s="4">
        <f>F81*$G$82</f>
        <v>28557438.290962677</v>
      </c>
      <c r="H81" s="4">
        <f t="shared" si="60"/>
        <v>31290476.177484859</v>
      </c>
      <c r="I81" s="4">
        <f t="shared" si="61"/>
        <v>34263969.940804966</v>
      </c>
      <c r="J81" s="4">
        <f t="shared" si="59"/>
        <v>37030712.907764621</v>
      </c>
      <c r="K81" s="4">
        <f t="shared" si="58"/>
        <v>39728597.720687963</v>
      </c>
      <c r="L81" s="4">
        <f t="shared" si="57"/>
        <v>42138254.435187489</v>
      </c>
      <c r="M81" s="4">
        <f t="shared" si="56"/>
        <v>45072436.164197899</v>
      </c>
      <c r="N81" s="4">
        <f t="shared" si="55"/>
        <v>47654701.9455401</v>
      </c>
      <c r="O81" s="4">
        <f t="shared" si="54"/>
        <v>51077236.532714963</v>
      </c>
      <c r="P81" s="4">
        <f t="shared" si="53"/>
        <v>54085621.149005726</v>
      </c>
      <c r="Q81" s="4">
        <f t="shared" si="52"/>
        <v>57334599.188299716</v>
      </c>
      <c r="R81" s="4">
        <f t="shared" si="51"/>
        <v>60349640.822699882</v>
      </c>
      <c r="S81" s="4">
        <f t="shared" si="50"/>
        <v>62510095.604624294</v>
      </c>
      <c r="T81" s="4">
        <f t="shared" si="49"/>
        <v>64919628.508840561</v>
      </c>
      <c r="U81" s="4">
        <f t="shared" si="48"/>
        <v>67645371.216452196</v>
      </c>
      <c r="V81" s="4">
        <f t="shared" si="47"/>
        <v>69824056.057851657</v>
      </c>
      <c r="W81" s="4">
        <f t="shared" si="46"/>
        <v>71693733.993452266</v>
      </c>
      <c r="X81" s="4">
        <f t="shared" si="45"/>
        <v>74026407.82882686</v>
      </c>
      <c r="Y81" s="4">
        <f t="shared" si="44"/>
        <v>75455670.991982788</v>
      </c>
      <c r="Z81" s="4">
        <f t="shared" si="43"/>
        <v>76546520.451758459</v>
      </c>
      <c r="AA81" s="4">
        <f t="shared" si="42"/>
        <v>77251423.58973749</v>
      </c>
      <c r="AB81" s="4">
        <f t="shared" si="41"/>
        <v>77320938.472873405</v>
      </c>
      <c r="AC81" s="4">
        <f t="shared" si="40"/>
        <v>78199781.521341175</v>
      </c>
      <c r="AD81" s="4">
        <f t="shared" si="39"/>
        <v>78199781.521341175</v>
      </c>
      <c r="AE81" s="4">
        <f t="shared" si="38"/>
        <v>78822458.383532107</v>
      </c>
      <c r="AF81" s="4">
        <f t="shared" si="37"/>
        <v>78822458.383532107</v>
      </c>
      <c r="AG81" s="4">
        <f t="shared" si="36"/>
        <v>81259598.544127375</v>
      </c>
      <c r="AH81" s="4">
        <f t="shared" si="35"/>
        <v>81465014.683132753</v>
      </c>
      <c r="AI81" s="4">
        <f t="shared" si="34"/>
        <v>81465014.683132753</v>
      </c>
      <c r="AJ81" s="4">
        <f t="shared" si="33"/>
        <v>82653532.80134283</v>
      </c>
      <c r="AK81" s="4">
        <f t="shared" si="31"/>
        <v>82653532.80134283</v>
      </c>
      <c r="AL81" s="34">
        <f t="shared" si="32"/>
        <v>82653532.80134283</v>
      </c>
      <c r="AM81" s="17">
        <f>AL81-B81</f>
        <v>76506772.268881232</v>
      </c>
    </row>
    <row r="82" spans="1:39" ht="24" customHeight="1" x14ac:dyDescent="0.2">
      <c r="A82" s="7" t="s">
        <v>41</v>
      </c>
      <c r="B82" s="25"/>
      <c r="C82" s="23">
        <f>IF(SUM(C46:C80)/SUM(B46:B80)&lt;1,1,SUM(C46:C80)/SUM(B46:B80))</f>
        <v>2.2206934201847832</v>
      </c>
      <c r="D82" s="23">
        <f>IF(SUM(D46:D79)/SUM(C46:C79)&lt;1,1,SUM(D46:D79)/SUM(C46:C79))</f>
        <v>1.2800155393368613</v>
      </c>
      <c r="E82" s="23">
        <f>IF(SUM(E46:E78)/SUM(D46:D78)&lt;1,1,SUM(E46:E78)/SUM(D46:D78))</f>
        <v>1.2396158926564045</v>
      </c>
      <c r="F82" s="23">
        <f>IF(SUM(F46:F77)/SUM(E46:E77)&lt;1,1,SUM(F46:F77)/SUM(E46:E77))</f>
        <v>1.1595190451969941</v>
      </c>
      <c r="G82" s="23">
        <f>IF(SUM(G46:G76)/SUM(F46:F76)&lt;1,1,SUM(G46:G76)/SUM(F46:F76))</f>
        <v>1.137114200951546</v>
      </c>
      <c r="H82" s="23">
        <f>IF(SUM(H46:H75)/SUM(G46:G75)&lt;1,1,SUM(H46:H75)/SUM(G46:G75))</f>
        <v>1.0957031880337489</v>
      </c>
      <c r="I82" s="23">
        <f>IF(SUM(I46:I74)/SUM(H46:H74)&lt;1,1,SUM(I46:I74)/SUM(H46:H74))</f>
        <v>1.0950287156530936</v>
      </c>
      <c r="J82" s="23">
        <f>IF(SUM(J46:J73)/SUM(I46:I73)&lt;1,1,SUM(J46:J73)/SUM(I46:I73))</f>
        <v>1.0807478809880913</v>
      </c>
      <c r="K82" s="23">
        <f>IF(SUM(K46:K72)/SUM(J46:J72)&lt;1,1,SUM(K46:K72)/SUM(J46:J72))</f>
        <v>1.072855330105126</v>
      </c>
      <c r="L82" s="23">
        <f>IF(SUM(L46:L71)/SUM(K46:K71)&lt;1,1,SUM(L46:L71)/SUM(K46:K71))</f>
        <v>1.060652951595237</v>
      </c>
      <c r="M82" s="23">
        <f>IF(SUM(M46:M70)/SUM(L46:L70)&lt;1,1,SUM(M46:M70)/SUM(L46:L70))</f>
        <v>1.0696322562085112</v>
      </c>
      <c r="N82" s="23">
        <f>IF(SUM(N46:N69)/SUM(M46:M69)&lt;1,1,SUM(N46:N69)/SUM(M46:M69))</f>
        <v>1.0572914623903413</v>
      </c>
      <c r="O82" s="23">
        <f>IF(SUM(O46:O68)/SUM(N46:N68)&lt;1,1,SUM(O46:O68)/SUM(N46:N68))</f>
        <v>1.0718194521725504</v>
      </c>
      <c r="P82" s="23">
        <f>IF(SUM(P46:P67)/SUM(O46:O67)&lt;1,1,SUM(P46:P67)/SUM(O46:O67))</f>
        <v>1.0588987349455348</v>
      </c>
      <c r="Q82" s="23">
        <f>IF(SUM(Q46:Q66)/SUM(P46:P66)&lt;1,1,SUM(Q46:Q66)/SUM(P46:P66))</f>
        <v>1.0600710127806994</v>
      </c>
      <c r="R82" s="23">
        <f>IF(SUM(R46:R65)/SUM(Q46:Q65)&lt;1,1,SUM(R46:R65)/SUM(Q46:Q65))</f>
        <v>1.052586774427394</v>
      </c>
      <c r="S82" s="23">
        <f>IF(SUM(S46:S64)/SUM(R46:R64)&lt;1,1,SUM(S46:S64)/SUM(R46:R64))</f>
        <v>1.0357989666959506</v>
      </c>
      <c r="T82" s="23">
        <f>IF(SUM(T46:T63)/SUM(S46:S63)&lt;1,1,SUM(T46:T63)/SUM(S46:S63))</f>
        <v>1.0385463000961723</v>
      </c>
      <c r="U82" s="23">
        <f>IF(SUM(U46:U62)/SUM(T46:T62)&lt;1,1,SUM(U46:U62)/SUM(T46:T62))</f>
        <v>1.041986418749153</v>
      </c>
      <c r="V82" s="23">
        <f>IF(SUM(V46:V61)/SUM(U46:U61)&lt;1,1,SUM(V46:V61)/SUM(U46:U61))</f>
        <v>1.0322074489683573</v>
      </c>
      <c r="W82" s="23">
        <f>IF(SUM(W46:W60)/SUM(V46:V60)&lt;1,1,SUM(W46:W60)/SUM(V46:V60))</f>
        <v>1.0267769883498534</v>
      </c>
      <c r="X82" s="23">
        <f>IF(SUM(X46:X59)/SUM(W46:W59)&lt;1,1,SUM(X46:X59)/SUM(W46:W59))</f>
        <v>1.0325366486782184</v>
      </c>
      <c r="Y82" s="23">
        <f>IF(SUM(Y46:Y58)/SUM(X46:X58)&lt;1,1,SUM(Y46:Y58)/SUM(X46:X58))</f>
        <v>1.0193074769541817</v>
      </c>
      <c r="Z82" s="23">
        <f>IF(SUM(Z46:Z57)/SUM(Y46:Y57)&lt;1,1,SUM(Z46:Z57)/SUM(Y46:Y57))</f>
        <v>1.0144568253841593</v>
      </c>
      <c r="AA82" s="23">
        <f>IF(SUM(AA46:AA56)/SUM(Z46:Z56)&lt;1,1,SUM(AA46:AA56)/SUM(Z46:Z56))</f>
        <v>1.0092088201242704</v>
      </c>
      <c r="AB82" s="23">
        <f>IF(SUM(AB46:AB55)/SUM(AA46:AA55)&lt;1,1,SUM(AB46:AB55)/SUM(AA46:AA55))</f>
        <v>1.0008998524545656</v>
      </c>
      <c r="AC82" s="23">
        <f>IF(SUM(AC46:AC54)/SUM(AB46:AB54)&lt;1,1,SUM(AC46:AC54)/SUM(AB46:AB54))</f>
        <v>1.0113661715160907</v>
      </c>
      <c r="AD82" s="23">
        <f>IF(SUM(AD46:AD53)/SUM(AC46:AC53)&lt;1,1,SUM(AD46:AD53)/SUM(AC46:AC53))</f>
        <v>1</v>
      </c>
      <c r="AE82" s="23">
        <f>IF(SUM(AE46:AE52)/SUM(AD46:AD52)&lt;1,1,SUM(AE46:AE52)/SUM(AD46:AD52))</f>
        <v>1.007962641967497</v>
      </c>
      <c r="AF82" s="23">
        <f>IF(SUM(AF46:AF51)/SUM(AE46:AE51)&lt;1,1,SUM(AF46:AF51)/SUM(AE46:AE51))</f>
        <v>1</v>
      </c>
      <c r="AG82" s="23">
        <f>IF(SUM(AG46:AG50)/SUM(AF46:AF50)&lt;1,1,SUM(AG46:AG50)/SUM(AF46:AF50))</f>
        <v>1.0309193624580535</v>
      </c>
      <c r="AH82" s="23">
        <f>IF(SUM(AH46:AH49)/SUM(AG46:AG49)&lt;1,1,SUM(AH46:AH49)/SUM(AG46:AG49))</f>
        <v>1.0025278999981009</v>
      </c>
      <c r="AI82" s="23">
        <f>IF(SUM(AI46:AI48)/SUM(AH46:AH48)&lt;1,1,SUM(AI46:AI48)/SUM(AH46:AH48))</f>
        <v>1</v>
      </c>
      <c r="AJ82" s="23">
        <f>IF(SUM(AJ46:AJ47)/SUM(AI46:AI47)&lt;1,1,SUM(AJ46:AJ47)/SUM(AI46:AI47))</f>
        <v>1.0145893071134027</v>
      </c>
      <c r="AK82" s="23">
        <f>IF(SUM(AK46:AK46)/SUM(AJ46:AJ46)&lt;1,1,SUM(AK46:AK46)/SUM(AJ46:AJ46))</f>
        <v>1</v>
      </c>
      <c r="AL82" s="17">
        <f>SUM(AL46:AL81)</f>
        <v>2298567082.7447605</v>
      </c>
      <c r="AM82" s="17">
        <f>SUM(AM46:AM81)</f>
        <v>755032111.53773379</v>
      </c>
    </row>
    <row r="83" spans="1:39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</row>
    <row r="84" spans="1:39" ht="15.75" x14ac:dyDescent="0.2">
      <c r="AM84" s="9">
        <f>AM42+AM82</f>
        <v>936214975.51318932</v>
      </c>
    </row>
  </sheetData>
  <mergeCells count="10">
    <mergeCell ref="A44:A45"/>
    <mergeCell ref="B44:AK44"/>
    <mergeCell ref="AL44:AL45"/>
    <mergeCell ref="AM44:AM45"/>
    <mergeCell ref="A1:AD1"/>
    <mergeCell ref="A2:AD2"/>
    <mergeCell ref="A4:A5"/>
    <mergeCell ref="B4:AK4"/>
    <mergeCell ref="AL4:AL5"/>
    <mergeCell ref="AM4:AM5"/>
  </mergeCells>
  <conditionalFormatting sqref="AM6">
    <cfRule type="cellIs" dxfId="35" priority="4" operator="lessThan">
      <formula>0</formula>
    </cfRule>
  </conditionalFormatting>
  <conditionalFormatting sqref="AM7:AM41">
    <cfRule type="cellIs" dxfId="34" priority="3" operator="lessThan">
      <formula>0</formula>
    </cfRule>
  </conditionalFormatting>
  <conditionalFormatting sqref="AM46">
    <cfRule type="cellIs" dxfId="33" priority="2" operator="lessThan">
      <formula>0</formula>
    </cfRule>
  </conditionalFormatting>
  <conditionalFormatting sqref="AM47:AM81">
    <cfRule type="cellIs" dxfId="32" priority="1" operator="lessThan">
      <formula>0</formula>
    </cfRule>
  </conditionalFormatting>
  <printOptions horizontalCentered="1" verticalCentered="1"/>
  <pageMargins left="0.27559055118110237" right="0.19685039370078741" top="0.43307086614173229" bottom="0.74803149606299213" header="0.31496062992125984" footer="0.31496062992125984"/>
  <pageSetup paperSize="9" scale="3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10.7109375" style="33" customWidth="1"/>
    <col min="5" max="37" width="10.7109375" style="10" customWidth="1"/>
    <col min="38" max="38" width="12.85546875" style="10" customWidth="1"/>
    <col min="39" max="39" width="15.42578125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39" ht="17.25" customHeight="1" x14ac:dyDescent="0.2">
      <c r="A1" s="57" t="str">
        <f>'Описание на групите'!B8</f>
        <v>Товарни автомобили с допустима максимална маса над 5 тона и автобуси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"/>
      <c r="AF1" s="5"/>
      <c r="AG1" s="5"/>
      <c r="AH1" s="5"/>
      <c r="AI1" s="5"/>
      <c r="AJ1" s="5"/>
      <c r="AK1" s="5"/>
    </row>
    <row r="2" spans="1:39" ht="16.5" customHeight="1" x14ac:dyDescent="0.2">
      <c r="A2" s="58" t="str">
        <f>"Справка № 2.1: Стойност на предявените претенции (в лева) към края на "&amp;'Описание на групите'!B2&amp;" тримесечие на "&amp;'Описание на групите'!B1&amp; " година"</f>
        <v>Справка № 2.1: Стойност на предявените претенции (в лева) към края на трето тримесечие на 2021 година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"/>
      <c r="AF2" s="5"/>
      <c r="AG2" s="5"/>
      <c r="AH2" s="5"/>
      <c r="AI2" s="5"/>
      <c r="AJ2" s="5"/>
      <c r="AK2" s="5"/>
    </row>
    <row r="3" spans="1:39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39" s="15" customFormat="1" ht="42" customHeight="1" x14ac:dyDescent="0.2">
      <c r="A4" s="59" t="s">
        <v>0</v>
      </c>
      <c r="B4" s="60" t="s">
        <v>39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2" t="s">
        <v>42</v>
      </c>
      <c r="AM4" s="61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30.9.2021 г.</v>
      </c>
    </row>
    <row r="5" spans="1:39" s="15" customFormat="1" ht="25.5" customHeight="1" x14ac:dyDescent="0.2">
      <c r="A5" s="59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2">
        <v>0</v>
      </c>
      <c r="AM5" s="61">
        <v>0</v>
      </c>
    </row>
    <row r="6" spans="1:39" s="19" customFormat="1" ht="12.75" customHeight="1" x14ac:dyDescent="0.2">
      <c r="A6" s="1" t="s">
        <v>37</v>
      </c>
      <c r="B6" s="3">
        <v>761876.23247074126</v>
      </c>
      <c r="C6" s="3">
        <v>1164269.1685822939</v>
      </c>
      <c r="D6" s="3">
        <v>1476210.7795661553</v>
      </c>
      <c r="E6" s="3">
        <v>1563150.6569894562</v>
      </c>
      <c r="F6" s="3">
        <v>1567436.9886489625</v>
      </c>
      <c r="G6" s="3">
        <v>1680033.6936223034</v>
      </c>
      <c r="H6" s="3">
        <v>1709172.5506200858</v>
      </c>
      <c r="I6" s="3">
        <v>1741441.6633598881</v>
      </c>
      <c r="J6" s="3">
        <v>1730264.4988669716</v>
      </c>
      <c r="K6" s="3">
        <v>1763291.6343113291</v>
      </c>
      <c r="L6" s="3">
        <v>1769554.3183071753</v>
      </c>
      <c r="M6" s="3">
        <v>1784939.7226573341</v>
      </c>
      <c r="N6" s="3">
        <v>1796225.116561315</v>
      </c>
      <c r="O6" s="3">
        <v>1804206.2869637094</v>
      </c>
      <c r="P6" s="3">
        <v>1817143.6446111994</v>
      </c>
      <c r="Q6" s="3">
        <v>1888488.9326440783</v>
      </c>
      <c r="R6" s="3">
        <v>1898834.3106431877</v>
      </c>
      <c r="S6" s="3">
        <v>1907812.5941431879</v>
      </c>
      <c r="T6" s="3">
        <v>1919856.8276431877</v>
      </c>
      <c r="U6" s="3">
        <v>1934644.6976431878</v>
      </c>
      <c r="V6" s="3">
        <v>2052462.0576431877</v>
      </c>
      <c r="W6" s="3">
        <v>2053646.4214431876</v>
      </c>
      <c r="X6" s="3">
        <v>2055515.9576431878</v>
      </c>
      <c r="Y6" s="3">
        <v>2059231.2776431879</v>
      </c>
      <c r="Z6" s="3">
        <v>2059288.7176431878</v>
      </c>
      <c r="AA6" s="3">
        <v>2056997.9076431878</v>
      </c>
      <c r="AB6" s="3">
        <v>2058012.9776431879</v>
      </c>
      <c r="AC6" s="3">
        <v>2058457.5276431879</v>
      </c>
      <c r="AD6" s="3">
        <v>2059353.1676431876</v>
      </c>
      <c r="AE6" s="3">
        <v>2060899.1376431878</v>
      </c>
      <c r="AF6" s="3">
        <v>2059743.1776431878</v>
      </c>
      <c r="AG6" s="3">
        <v>2060043.1776431878</v>
      </c>
      <c r="AH6" s="3">
        <v>2060715.8676431878</v>
      </c>
      <c r="AI6" s="3">
        <v>2075946.9776431876</v>
      </c>
      <c r="AJ6" s="3">
        <v>2060446.8676431878</v>
      </c>
      <c r="AK6" s="3">
        <v>2060446.8676431878</v>
      </c>
      <c r="AL6" s="34">
        <f>AK6</f>
        <v>2060446.8676431878</v>
      </c>
      <c r="AM6" s="17">
        <f>AL6-AK6</f>
        <v>0</v>
      </c>
    </row>
    <row r="7" spans="1:39" s="19" customFormat="1" x14ac:dyDescent="0.2">
      <c r="A7" s="1" t="s">
        <v>36</v>
      </c>
      <c r="B7" s="3">
        <v>608199.11971851566</v>
      </c>
      <c r="C7" s="3">
        <v>977483.59311099257</v>
      </c>
      <c r="D7" s="3">
        <v>1264935.9137611792</v>
      </c>
      <c r="E7" s="3">
        <v>1301605.1926497787</v>
      </c>
      <c r="F7" s="3">
        <v>1502722.4502525532</v>
      </c>
      <c r="G7" s="3">
        <v>1544322.2485510018</v>
      </c>
      <c r="H7" s="3">
        <v>1645641.7214022763</v>
      </c>
      <c r="I7" s="3">
        <v>1580044.433139741</v>
      </c>
      <c r="J7" s="3">
        <v>1716939.0961262926</v>
      </c>
      <c r="K7" s="3">
        <v>1805943.1486440925</v>
      </c>
      <c r="L7" s="3">
        <v>1809246.0223757396</v>
      </c>
      <c r="M7" s="3">
        <v>1721590.8868544803</v>
      </c>
      <c r="N7" s="3">
        <v>1806099.7680057648</v>
      </c>
      <c r="O7" s="3">
        <v>1741168.13002986</v>
      </c>
      <c r="P7" s="3">
        <v>1746999.857493388</v>
      </c>
      <c r="Q7" s="3">
        <v>1735837.6117134755</v>
      </c>
      <c r="R7" s="3">
        <v>1796878.2544987893</v>
      </c>
      <c r="S7" s="3">
        <v>1779822.4865814892</v>
      </c>
      <c r="T7" s="3">
        <v>1789605.4872487893</v>
      </c>
      <c r="U7" s="3">
        <v>1914756.9092487891</v>
      </c>
      <c r="V7" s="3">
        <v>1945842.4392487891</v>
      </c>
      <c r="W7" s="3">
        <v>1988941.0232487891</v>
      </c>
      <c r="X7" s="3">
        <v>2012773.8972487892</v>
      </c>
      <c r="Y7" s="3">
        <v>2014301.5172487891</v>
      </c>
      <c r="Z7" s="3">
        <v>2014310.5172487891</v>
      </c>
      <c r="AA7" s="3">
        <v>2014319.7772487893</v>
      </c>
      <c r="AB7" s="3">
        <v>2017286.2872487893</v>
      </c>
      <c r="AC7" s="3">
        <v>2018057.5272487891</v>
      </c>
      <c r="AD7" s="3">
        <v>2018061.6772487895</v>
      </c>
      <c r="AE7" s="3">
        <v>2018066.1972487895</v>
      </c>
      <c r="AF7" s="3">
        <v>2016008.6372487894</v>
      </c>
      <c r="AG7" s="3">
        <v>2017745.6972487892</v>
      </c>
      <c r="AH7" s="3">
        <v>1978621.8472487892</v>
      </c>
      <c r="AI7" s="3">
        <v>2017764.2672487895</v>
      </c>
      <c r="AJ7" s="3">
        <v>2017382.5272487893</v>
      </c>
      <c r="AK7" s="4">
        <f>AJ7*$AK$42</f>
        <v>2017382.5272487893</v>
      </c>
      <c r="AL7" s="34">
        <f t="shared" ref="AL7:AL41" si="0">AK7</f>
        <v>2017382.5272487893</v>
      </c>
      <c r="AM7" s="17">
        <f>AL7-AJ7</f>
        <v>0</v>
      </c>
    </row>
    <row r="8" spans="1:39" s="19" customFormat="1" x14ac:dyDescent="0.2">
      <c r="A8" s="1" t="s">
        <v>35</v>
      </c>
      <c r="B8" s="3">
        <v>912165.52841029514</v>
      </c>
      <c r="C8" s="3">
        <v>1371549.7721786487</v>
      </c>
      <c r="D8" s="3">
        <v>1415277.1726419739</v>
      </c>
      <c r="E8" s="3">
        <v>1662112.2343684253</v>
      </c>
      <c r="F8" s="3">
        <v>1683254.7157149042</v>
      </c>
      <c r="G8" s="3">
        <v>1712407.6272554516</v>
      </c>
      <c r="H8" s="3">
        <v>1743253.2867182109</v>
      </c>
      <c r="I8" s="3">
        <v>1863167.266803314</v>
      </c>
      <c r="J8" s="3">
        <v>1871032.9807862311</v>
      </c>
      <c r="K8" s="3">
        <v>1889081.5890350787</v>
      </c>
      <c r="L8" s="3">
        <v>1872533.9785862139</v>
      </c>
      <c r="M8" s="3">
        <v>1954296.8202880323</v>
      </c>
      <c r="N8" s="3">
        <v>1967207.3015822202</v>
      </c>
      <c r="O8" s="3">
        <v>1993473.9532693196</v>
      </c>
      <c r="P8" s="3">
        <v>2072489.8809044093</v>
      </c>
      <c r="Q8" s="3">
        <v>2097646.3741556061</v>
      </c>
      <c r="R8" s="3">
        <v>2111778.2474852065</v>
      </c>
      <c r="S8" s="3">
        <v>2108658.5674852063</v>
      </c>
      <c r="T8" s="3">
        <v>2125035.5674852063</v>
      </c>
      <c r="U8" s="3">
        <v>2113208.5674852063</v>
      </c>
      <c r="V8" s="3">
        <v>2115558.1254852065</v>
      </c>
      <c r="W8" s="3">
        <v>2111198.1774852062</v>
      </c>
      <c r="X8" s="3">
        <v>2114967.5674852063</v>
      </c>
      <c r="Y8" s="3">
        <v>2113617.017485206</v>
      </c>
      <c r="Z8" s="3">
        <v>2111635.5574852061</v>
      </c>
      <c r="AA8" s="3">
        <v>2114837.7374852062</v>
      </c>
      <c r="AB8" s="3">
        <v>2114963.3874852061</v>
      </c>
      <c r="AC8" s="3">
        <v>2114983.3274852061</v>
      </c>
      <c r="AD8" s="3">
        <v>2114994.267485206</v>
      </c>
      <c r="AE8" s="3">
        <v>2116886.6674852059</v>
      </c>
      <c r="AF8" s="3">
        <v>2115321.8874852061</v>
      </c>
      <c r="AG8" s="3">
        <v>2230240.5774852065</v>
      </c>
      <c r="AH8" s="3">
        <v>2115321.8874852061</v>
      </c>
      <c r="AI8" s="3">
        <v>2115321.8874852061</v>
      </c>
      <c r="AJ8" s="4">
        <f>AI8*$AJ$42</f>
        <v>2115321.8874852061</v>
      </c>
      <c r="AK8" s="4">
        <f t="shared" ref="AK8:AK41" si="1">AJ8*$AK$42</f>
        <v>2115321.8874852061</v>
      </c>
      <c r="AL8" s="34">
        <f t="shared" si="0"/>
        <v>2115321.8874852061</v>
      </c>
      <c r="AM8" s="17">
        <f>AL8-AI8</f>
        <v>0</v>
      </c>
    </row>
    <row r="9" spans="1:39" s="19" customFormat="1" x14ac:dyDescent="0.2">
      <c r="A9" s="1" t="s">
        <v>34</v>
      </c>
      <c r="B9" s="3">
        <v>1091743.1686217005</v>
      </c>
      <c r="C9" s="3">
        <v>1499552.1893503736</v>
      </c>
      <c r="D9" s="3">
        <v>1827762.5258596556</v>
      </c>
      <c r="E9" s="3">
        <v>1906331.5738034009</v>
      </c>
      <c r="F9" s="3">
        <v>1943998.4569864469</v>
      </c>
      <c r="G9" s="3">
        <v>1898873.2213574268</v>
      </c>
      <c r="H9" s="3">
        <v>2039569.5767084432</v>
      </c>
      <c r="I9" s="3">
        <v>2069324.5156036615</v>
      </c>
      <c r="J9" s="3">
        <v>2086162.459661721</v>
      </c>
      <c r="K9" s="3">
        <v>2158610.6336664697</v>
      </c>
      <c r="L9" s="3">
        <v>2147475.9674215093</v>
      </c>
      <c r="M9" s="3">
        <v>2178080.989333238</v>
      </c>
      <c r="N9" s="3">
        <v>2180571.9797916547</v>
      </c>
      <c r="O9" s="3">
        <v>2251096.6804311592</v>
      </c>
      <c r="P9" s="3">
        <v>2270069.8151325518</v>
      </c>
      <c r="Q9" s="3">
        <v>2278108.1851325519</v>
      </c>
      <c r="R9" s="3">
        <v>2293086.3051325521</v>
      </c>
      <c r="S9" s="3">
        <v>2274260.475132552</v>
      </c>
      <c r="T9" s="3">
        <v>2286004.3051325521</v>
      </c>
      <c r="U9" s="3">
        <v>2289871.1871325523</v>
      </c>
      <c r="V9" s="3">
        <v>2290164.3751325519</v>
      </c>
      <c r="W9" s="3">
        <v>2297973.551315852</v>
      </c>
      <c r="X9" s="3">
        <v>2250973.0751325521</v>
      </c>
      <c r="Y9" s="3">
        <v>2294072.0851325518</v>
      </c>
      <c r="Z9" s="3">
        <v>2339909.6051325523</v>
      </c>
      <c r="AA9" s="3">
        <v>2364300.7502491521</v>
      </c>
      <c r="AB9" s="3">
        <v>2365859.7302491521</v>
      </c>
      <c r="AC9" s="3">
        <v>2369109.7302491521</v>
      </c>
      <c r="AD9" s="3">
        <v>2369140.5802491521</v>
      </c>
      <c r="AE9" s="3">
        <v>3058061.1602491518</v>
      </c>
      <c r="AF9" s="3">
        <v>3047878.1102491519</v>
      </c>
      <c r="AG9" s="3">
        <v>3054714.9702491518</v>
      </c>
      <c r="AH9" s="3">
        <v>2370251.5002491521</v>
      </c>
      <c r="AI9" s="4">
        <f>AH9*$AI$42</f>
        <v>2391191.5602008943</v>
      </c>
      <c r="AJ9" s="4">
        <f t="shared" ref="AJ9:AJ41" si="2">AI9*$AJ$42</f>
        <v>2391191.5602008943</v>
      </c>
      <c r="AK9" s="4">
        <f t="shared" si="1"/>
        <v>2391191.5602008943</v>
      </c>
      <c r="AL9" s="34">
        <f>AK9</f>
        <v>2391191.5602008943</v>
      </c>
      <c r="AM9" s="17">
        <f>AL9-AH9</f>
        <v>20940.05995174218</v>
      </c>
    </row>
    <row r="10" spans="1:39" s="19" customFormat="1" x14ac:dyDescent="0.2">
      <c r="A10" s="2" t="s">
        <v>33</v>
      </c>
      <c r="B10" s="3">
        <v>861619.99757875386</v>
      </c>
      <c r="C10" s="3">
        <v>1868098.2515682755</v>
      </c>
      <c r="D10" s="3">
        <v>1991895.6192954015</v>
      </c>
      <c r="E10" s="3">
        <v>2150953.9884563098</v>
      </c>
      <c r="F10" s="3">
        <v>2161355.1894053691</v>
      </c>
      <c r="G10" s="3">
        <v>2394624.6801462956</v>
      </c>
      <c r="H10" s="3">
        <v>2405564.0004200228</v>
      </c>
      <c r="I10" s="3">
        <v>2459577.3487905427</v>
      </c>
      <c r="J10" s="3">
        <v>2437561.8980103857</v>
      </c>
      <c r="K10" s="3">
        <v>2438267.5036355709</v>
      </c>
      <c r="L10" s="3">
        <v>2474261.6503798575</v>
      </c>
      <c r="M10" s="3">
        <v>2457402.3289458435</v>
      </c>
      <c r="N10" s="3">
        <v>2438276.2272300851</v>
      </c>
      <c r="O10" s="3">
        <v>2435266.4862201177</v>
      </c>
      <c r="P10" s="3">
        <v>2445981.4517201171</v>
      </c>
      <c r="Q10" s="3">
        <v>2480164.1117201168</v>
      </c>
      <c r="R10" s="3">
        <v>2631732.7317201169</v>
      </c>
      <c r="S10" s="3">
        <v>2638975.9617201169</v>
      </c>
      <c r="T10" s="3">
        <v>2634911.5797201167</v>
      </c>
      <c r="U10" s="3">
        <v>2732006.2317201169</v>
      </c>
      <c r="V10" s="3">
        <v>2725023.6917201173</v>
      </c>
      <c r="W10" s="3">
        <v>2794331.1317201173</v>
      </c>
      <c r="X10" s="3">
        <v>2830895.9717201171</v>
      </c>
      <c r="Y10" s="3">
        <v>2842397.5817201165</v>
      </c>
      <c r="Z10" s="3">
        <v>2842397.5817201165</v>
      </c>
      <c r="AA10" s="3">
        <v>2786703.8217201168</v>
      </c>
      <c r="AB10" s="3">
        <v>2765848.2617201172</v>
      </c>
      <c r="AC10" s="3">
        <v>2765848.2617201172</v>
      </c>
      <c r="AD10" s="3">
        <v>2768350.9217201173</v>
      </c>
      <c r="AE10" s="3">
        <v>2890135.6617201176</v>
      </c>
      <c r="AF10" s="3">
        <v>2773504.2417201172</v>
      </c>
      <c r="AG10" s="3">
        <v>2773113.0717201172</v>
      </c>
      <c r="AH10" s="4">
        <f>AG10*$AH$42</f>
        <v>2773113.0717201172</v>
      </c>
      <c r="AI10" s="4">
        <f t="shared" ref="AI10:AI41" si="3">AH10*$AI$42</f>
        <v>2797612.2246448915</v>
      </c>
      <c r="AJ10" s="4">
        <f t="shared" si="2"/>
        <v>2797612.2246448915</v>
      </c>
      <c r="AK10" s="4">
        <f t="shared" si="1"/>
        <v>2797612.2246448915</v>
      </c>
      <c r="AL10" s="34">
        <f t="shared" si="0"/>
        <v>2797612.2246448915</v>
      </c>
      <c r="AM10" s="17">
        <f>AL10-AG10</f>
        <v>24499.152924774215</v>
      </c>
    </row>
    <row r="11" spans="1:39" s="19" customFormat="1" x14ac:dyDescent="0.2">
      <c r="A11" s="2" t="s">
        <v>32</v>
      </c>
      <c r="B11" s="3">
        <v>1141718.2875739206</v>
      </c>
      <c r="C11" s="3">
        <v>1568722.544195164</v>
      </c>
      <c r="D11" s="3">
        <v>1683680.3507039784</v>
      </c>
      <c r="E11" s="3">
        <v>1687162.0954020403</v>
      </c>
      <c r="F11" s="3">
        <v>1900176.9665048406</v>
      </c>
      <c r="G11" s="3">
        <v>1871266.6279729006</v>
      </c>
      <c r="H11" s="3">
        <v>1873656.4126013918</v>
      </c>
      <c r="I11" s="3">
        <v>1856948.5989324064</v>
      </c>
      <c r="J11" s="3">
        <v>1951139.7144183423</v>
      </c>
      <c r="K11" s="3">
        <v>1988990.826318138</v>
      </c>
      <c r="L11" s="3">
        <v>2031850.084464103</v>
      </c>
      <c r="M11" s="3">
        <v>2060628.2094177734</v>
      </c>
      <c r="N11" s="3">
        <v>2067638.5775593461</v>
      </c>
      <c r="O11" s="3">
        <v>2040248.920559346</v>
      </c>
      <c r="P11" s="3">
        <v>2120150.0505593461</v>
      </c>
      <c r="Q11" s="3">
        <v>2204593.720559346</v>
      </c>
      <c r="R11" s="3">
        <v>2206537.2505593463</v>
      </c>
      <c r="S11" s="3">
        <v>2207027.2105593462</v>
      </c>
      <c r="T11" s="3">
        <v>2208103.0105593461</v>
      </c>
      <c r="U11" s="3">
        <v>2204446.5605593459</v>
      </c>
      <c r="V11" s="3">
        <v>2208517.8905593459</v>
      </c>
      <c r="W11" s="3">
        <v>2207600.8105593459</v>
      </c>
      <c r="X11" s="3">
        <v>2205073.8505593459</v>
      </c>
      <c r="Y11" s="3">
        <v>2230637.1705593462</v>
      </c>
      <c r="Z11" s="3">
        <v>2243952.2305593463</v>
      </c>
      <c r="AA11" s="3">
        <v>2256418.3705593459</v>
      </c>
      <c r="AB11" s="3">
        <v>2257218.3705593459</v>
      </c>
      <c r="AC11" s="3">
        <v>2257945.3705593459</v>
      </c>
      <c r="AD11" s="3">
        <v>2259158.1505593462</v>
      </c>
      <c r="AE11" s="3">
        <v>2262495.5905593461</v>
      </c>
      <c r="AF11" s="3">
        <v>2262495.5905593461</v>
      </c>
      <c r="AG11" s="4">
        <f>AF11*$AG$42</f>
        <v>2285737.7329326915</v>
      </c>
      <c r="AH11" s="4">
        <f t="shared" ref="AH11:AH41" si="4">AG11*$AH$42</f>
        <v>2285737.7329326915</v>
      </c>
      <c r="AI11" s="4">
        <f t="shared" si="3"/>
        <v>2305931.1534015904</v>
      </c>
      <c r="AJ11" s="4">
        <f t="shared" si="2"/>
        <v>2305931.1534015904</v>
      </c>
      <c r="AK11" s="4">
        <f t="shared" si="1"/>
        <v>2305931.1534015904</v>
      </c>
      <c r="AL11" s="34">
        <f t="shared" si="0"/>
        <v>2305931.1534015904</v>
      </c>
      <c r="AM11" s="17">
        <f>AL11-AF11</f>
        <v>43435.562842244282</v>
      </c>
    </row>
    <row r="12" spans="1:39" s="19" customFormat="1" x14ac:dyDescent="0.2">
      <c r="A12" s="2" t="s">
        <v>31</v>
      </c>
      <c r="B12" s="3">
        <v>1115924.4675836216</v>
      </c>
      <c r="C12" s="3">
        <v>2127700.9339299197</v>
      </c>
      <c r="D12" s="3">
        <v>2321885.9974201731</v>
      </c>
      <c r="E12" s="3">
        <v>2665066.9629610102</v>
      </c>
      <c r="F12" s="3">
        <v>2686189.2148919003</v>
      </c>
      <c r="G12" s="3">
        <v>2689133.7673798753</v>
      </c>
      <c r="H12" s="3">
        <v>2664135.6860131957</v>
      </c>
      <c r="I12" s="3">
        <v>2734952.1059000487</v>
      </c>
      <c r="J12" s="3">
        <v>2721701.6937381676</v>
      </c>
      <c r="K12" s="3">
        <v>2748349.3311168519</v>
      </c>
      <c r="L12" s="3">
        <v>2796738.3203608477</v>
      </c>
      <c r="M12" s="3">
        <v>2889277.8648987166</v>
      </c>
      <c r="N12" s="3">
        <v>2871991.028298717</v>
      </c>
      <c r="O12" s="3">
        <v>2899512.3982987166</v>
      </c>
      <c r="P12" s="3">
        <v>3034148.0782987168</v>
      </c>
      <c r="Q12" s="3">
        <v>3065514.5482987165</v>
      </c>
      <c r="R12" s="3">
        <v>3068853.4522987166</v>
      </c>
      <c r="S12" s="3">
        <v>2534932.9682987165</v>
      </c>
      <c r="T12" s="3">
        <v>2536776.6182987168</v>
      </c>
      <c r="U12" s="3">
        <v>2531577.1482987166</v>
      </c>
      <c r="V12" s="3">
        <v>2530236.5282987165</v>
      </c>
      <c r="W12" s="3">
        <v>2548180.1370987166</v>
      </c>
      <c r="X12" s="3">
        <v>2785148.9560807166</v>
      </c>
      <c r="Y12" s="3">
        <v>2909249.3460807162</v>
      </c>
      <c r="Z12" s="3">
        <v>2796878.7160807163</v>
      </c>
      <c r="AA12" s="3">
        <v>2801004.1560807163</v>
      </c>
      <c r="AB12" s="3">
        <v>2821502.6360807163</v>
      </c>
      <c r="AC12" s="3">
        <v>2791329.0160807162</v>
      </c>
      <c r="AD12" s="3">
        <v>2843488.3360807165</v>
      </c>
      <c r="AE12" s="3">
        <v>2559323.4960807161</v>
      </c>
      <c r="AF12" s="4">
        <f>AE12*$AF$42</f>
        <v>2559323.4960807161</v>
      </c>
      <c r="AG12" s="4">
        <f t="shared" ref="AG12:AG41" si="5">AF12*$AG$42</f>
        <v>2585614.8892324041</v>
      </c>
      <c r="AH12" s="4">
        <f t="shared" si="4"/>
        <v>2585614.8892324041</v>
      </c>
      <c r="AI12" s="4">
        <f t="shared" si="3"/>
        <v>2608457.5836835848</v>
      </c>
      <c r="AJ12" s="4">
        <f t="shared" si="2"/>
        <v>2608457.5836835848</v>
      </c>
      <c r="AK12" s="4">
        <f t="shared" si="1"/>
        <v>2608457.5836835848</v>
      </c>
      <c r="AL12" s="34">
        <f t="shared" si="0"/>
        <v>2608457.5836835848</v>
      </c>
      <c r="AM12" s="17">
        <f>AL12-AE12</f>
        <v>49134.087602868676</v>
      </c>
    </row>
    <row r="13" spans="1:39" s="19" customFormat="1" x14ac:dyDescent="0.2">
      <c r="A13" s="2" t="s">
        <v>30</v>
      </c>
      <c r="B13" s="3">
        <v>1036905.3133923201</v>
      </c>
      <c r="C13" s="3">
        <v>1698059.4782444008</v>
      </c>
      <c r="D13" s="3">
        <v>1973691.9352379364</v>
      </c>
      <c r="E13" s="3">
        <v>2087580.3393624257</v>
      </c>
      <c r="F13" s="3">
        <v>2141976.5150020812</v>
      </c>
      <c r="G13" s="3">
        <v>2137536.9454202978</v>
      </c>
      <c r="H13" s="3">
        <v>2164015.0439486606</v>
      </c>
      <c r="I13" s="3">
        <v>2164739.7060547476</v>
      </c>
      <c r="J13" s="3">
        <v>2197090.5854882482</v>
      </c>
      <c r="K13" s="3">
        <v>2227215.5005777394</v>
      </c>
      <c r="L13" s="3">
        <v>2211398.7015574463</v>
      </c>
      <c r="M13" s="3">
        <v>2216328.8331088466</v>
      </c>
      <c r="N13" s="3">
        <v>2222766.9609322464</v>
      </c>
      <c r="O13" s="3">
        <v>2327588.1698322459</v>
      </c>
      <c r="P13" s="3">
        <v>2331017.7391122463</v>
      </c>
      <c r="Q13" s="3">
        <v>2338225.3191122464</v>
      </c>
      <c r="R13" s="3">
        <v>2377106.8291122462</v>
      </c>
      <c r="S13" s="3">
        <v>2374960.5791122462</v>
      </c>
      <c r="T13" s="3">
        <v>2378098.3291122462</v>
      </c>
      <c r="U13" s="3">
        <v>2399272.919112246</v>
      </c>
      <c r="V13" s="3">
        <v>2408836.4691122458</v>
      </c>
      <c r="W13" s="3">
        <v>2423563.8668145458</v>
      </c>
      <c r="X13" s="3">
        <v>2425139.8668145458</v>
      </c>
      <c r="Y13" s="3">
        <v>2437771.8668145458</v>
      </c>
      <c r="Z13" s="3">
        <v>2435485.296814546</v>
      </c>
      <c r="AA13" s="3">
        <v>2439959.086814546</v>
      </c>
      <c r="AB13" s="3">
        <v>2348799.7168145464</v>
      </c>
      <c r="AC13" s="3">
        <v>2453842.2268145462</v>
      </c>
      <c r="AD13" s="3">
        <v>2454960.1768145463</v>
      </c>
      <c r="AE13" s="4">
        <f>AD13*$AE$42</f>
        <v>2534636.2819229183</v>
      </c>
      <c r="AF13" s="4">
        <f t="shared" ref="AF13:AF41" si="6">AE13*$AF$42</f>
        <v>2534636.2819229183</v>
      </c>
      <c r="AG13" s="4">
        <f t="shared" si="5"/>
        <v>2560674.0685046525</v>
      </c>
      <c r="AH13" s="4">
        <f t="shared" si="4"/>
        <v>2560674.0685046525</v>
      </c>
      <c r="AI13" s="4">
        <f t="shared" si="3"/>
        <v>2583296.4225062099</v>
      </c>
      <c r="AJ13" s="4">
        <f t="shared" si="2"/>
        <v>2583296.4225062099</v>
      </c>
      <c r="AK13" s="4">
        <f t="shared" si="1"/>
        <v>2583296.4225062099</v>
      </c>
      <c r="AL13" s="34">
        <f t="shared" si="0"/>
        <v>2583296.4225062099</v>
      </c>
      <c r="AM13" s="17">
        <f>AL13-AD13</f>
        <v>128336.24569166359</v>
      </c>
    </row>
    <row r="14" spans="1:39" s="19" customFormat="1" x14ac:dyDescent="0.2">
      <c r="A14" s="1" t="s">
        <v>29</v>
      </c>
      <c r="B14" s="3">
        <v>602507.39487295097</v>
      </c>
      <c r="C14" s="3">
        <v>1266458.1849401926</v>
      </c>
      <c r="D14" s="3">
        <v>1555245.8368126226</v>
      </c>
      <c r="E14" s="3">
        <v>1671208.5170138925</v>
      </c>
      <c r="F14" s="3">
        <v>1604541.3235179209</v>
      </c>
      <c r="G14" s="3">
        <v>1715832.7773554255</v>
      </c>
      <c r="H14" s="3">
        <v>1682904.5240184288</v>
      </c>
      <c r="I14" s="3">
        <v>1688982.5402625289</v>
      </c>
      <c r="J14" s="3">
        <v>1676259.4597835655</v>
      </c>
      <c r="K14" s="3">
        <v>1694212.2186329914</v>
      </c>
      <c r="L14" s="3">
        <v>1715683.4231329912</v>
      </c>
      <c r="M14" s="3">
        <v>1755016.8626329915</v>
      </c>
      <c r="N14" s="3">
        <v>2152181.0857409914</v>
      </c>
      <c r="O14" s="3">
        <v>2153028.3432415915</v>
      </c>
      <c r="P14" s="3">
        <v>2219609.9309409913</v>
      </c>
      <c r="Q14" s="3">
        <v>2224472.5269409916</v>
      </c>
      <c r="R14" s="3">
        <v>2175083.866940991</v>
      </c>
      <c r="S14" s="3">
        <v>2175631.866940991</v>
      </c>
      <c r="T14" s="3">
        <v>2175631.866940991</v>
      </c>
      <c r="U14" s="3">
        <v>2189207.866940991</v>
      </c>
      <c r="V14" s="3">
        <v>2190337.6649262914</v>
      </c>
      <c r="W14" s="3">
        <v>2198337.6649262914</v>
      </c>
      <c r="X14" s="3">
        <v>2189698.6349262916</v>
      </c>
      <c r="Y14" s="3">
        <v>2192265.6849262915</v>
      </c>
      <c r="Z14" s="3">
        <v>2193336.704926291</v>
      </c>
      <c r="AA14" s="3">
        <v>2215276.6449262914</v>
      </c>
      <c r="AB14" s="3">
        <v>2189033.4849262913</v>
      </c>
      <c r="AC14" s="3">
        <v>2188192.4849262913</v>
      </c>
      <c r="AD14" s="4">
        <f>AC14*$AD$42</f>
        <v>2194925.0527906646</v>
      </c>
      <c r="AE14" s="4">
        <f t="shared" ref="AE14:AE41" si="7">AD14*$AE$42</f>
        <v>2266161.6784853712</v>
      </c>
      <c r="AF14" s="4">
        <f t="shared" si="6"/>
        <v>2266161.6784853712</v>
      </c>
      <c r="AG14" s="4">
        <f t="shared" si="5"/>
        <v>2289441.4818105809</v>
      </c>
      <c r="AH14" s="4">
        <f t="shared" si="4"/>
        <v>2289441.4818105809</v>
      </c>
      <c r="AI14" s="4">
        <f t="shared" si="3"/>
        <v>2309667.623163125</v>
      </c>
      <c r="AJ14" s="4">
        <f t="shared" si="2"/>
        <v>2309667.623163125</v>
      </c>
      <c r="AK14" s="4">
        <f t="shared" si="1"/>
        <v>2309667.623163125</v>
      </c>
      <c r="AL14" s="34">
        <f t="shared" si="0"/>
        <v>2309667.623163125</v>
      </c>
      <c r="AM14" s="17">
        <f>AL14-AC14</f>
        <v>121475.13823683374</v>
      </c>
    </row>
    <row r="15" spans="1:39" s="19" customFormat="1" x14ac:dyDescent="0.2">
      <c r="A15" s="1" t="s">
        <v>28</v>
      </c>
      <c r="B15" s="3">
        <v>1252669.642383113</v>
      </c>
      <c r="C15" s="3">
        <v>1754695.2590296136</v>
      </c>
      <c r="D15" s="3">
        <v>1993024.8356480689</v>
      </c>
      <c r="E15" s="3">
        <v>1933720.5998190162</v>
      </c>
      <c r="F15" s="3">
        <v>2130348.4028129205</v>
      </c>
      <c r="G15" s="3">
        <v>2201088.8624612601</v>
      </c>
      <c r="H15" s="3">
        <v>2227170.3064402598</v>
      </c>
      <c r="I15" s="3">
        <v>2261338.818142286</v>
      </c>
      <c r="J15" s="3">
        <v>2293415.5314306985</v>
      </c>
      <c r="K15" s="3">
        <v>2369862.0071806987</v>
      </c>
      <c r="L15" s="3">
        <v>2381754.0969806984</v>
      </c>
      <c r="M15" s="3">
        <v>2388300.3991806982</v>
      </c>
      <c r="N15" s="3">
        <v>2411110.0391806988</v>
      </c>
      <c r="O15" s="3">
        <v>2413333.4291806985</v>
      </c>
      <c r="P15" s="3">
        <v>2421905.3571806988</v>
      </c>
      <c r="Q15" s="3">
        <v>2427866.4871806987</v>
      </c>
      <c r="R15" s="3">
        <v>2423866.4871806987</v>
      </c>
      <c r="S15" s="3">
        <v>2440004.1971806986</v>
      </c>
      <c r="T15" s="3">
        <v>2440004.1971806986</v>
      </c>
      <c r="U15" s="3">
        <v>2441539.2334956988</v>
      </c>
      <c r="V15" s="3">
        <v>2443658.2134956988</v>
      </c>
      <c r="W15" s="3">
        <v>2446314.2134956988</v>
      </c>
      <c r="X15" s="3">
        <v>2452280.6434956989</v>
      </c>
      <c r="Y15" s="3">
        <v>2459094.1334956987</v>
      </c>
      <c r="Z15" s="3">
        <v>2354821.5234956988</v>
      </c>
      <c r="AA15" s="3">
        <v>2466609.473495699</v>
      </c>
      <c r="AB15" s="3">
        <v>2465289.2834956986</v>
      </c>
      <c r="AC15" s="4">
        <f>AB15*$AC$42</f>
        <v>2474619.0262869201</v>
      </c>
      <c r="AD15" s="4">
        <f t="shared" ref="AD15:AD41" si="8">AC15*$AD$42</f>
        <v>2482232.8631169591</v>
      </c>
      <c r="AE15" s="4">
        <f t="shared" si="7"/>
        <v>2562794.1073982357</v>
      </c>
      <c r="AF15" s="4">
        <f t="shared" si="6"/>
        <v>2562794.1073982357</v>
      </c>
      <c r="AG15" s="4">
        <f t="shared" si="5"/>
        <v>2589121.1534116138</v>
      </c>
      <c r="AH15" s="4">
        <f t="shared" si="4"/>
        <v>2589121.1534116138</v>
      </c>
      <c r="AI15" s="4">
        <f t="shared" si="3"/>
        <v>2611994.8240617807</v>
      </c>
      <c r="AJ15" s="4">
        <f t="shared" si="2"/>
        <v>2611994.8240617807</v>
      </c>
      <c r="AK15" s="4">
        <f t="shared" si="1"/>
        <v>2611994.8240617807</v>
      </c>
      <c r="AL15" s="34">
        <f t="shared" si="0"/>
        <v>2611994.8240617807</v>
      </c>
      <c r="AM15" s="17">
        <f>AL15-AB15</f>
        <v>146705.54056608211</v>
      </c>
    </row>
    <row r="16" spans="1:39" s="19" customFormat="1" x14ac:dyDescent="0.2">
      <c r="A16" s="1" t="s">
        <v>27</v>
      </c>
      <c r="B16" s="3">
        <v>1019588.3904142148</v>
      </c>
      <c r="C16" s="3">
        <v>1356696.5899198318</v>
      </c>
      <c r="D16" s="3">
        <v>1529664.6985344593</v>
      </c>
      <c r="E16" s="3">
        <v>1690295.6865108099</v>
      </c>
      <c r="F16" s="3">
        <v>1917346.5046859211</v>
      </c>
      <c r="G16" s="3">
        <v>1863589.738473309</v>
      </c>
      <c r="H16" s="3">
        <v>2033564.7194699149</v>
      </c>
      <c r="I16" s="3">
        <v>2027181.5350265419</v>
      </c>
      <c r="J16" s="3">
        <v>2032092.6440265418</v>
      </c>
      <c r="K16" s="3">
        <v>2059507.9396865417</v>
      </c>
      <c r="L16" s="3">
        <v>2150691.9751265417</v>
      </c>
      <c r="M16" s="3">
        <v>2157489.7644065418</v>
      </c>
      <c r="N16" s="3">
        <v>2189259.6048865421</v>
      </c>
      <c r="O16" s="3">
        <v>2161286.6908865422</v>
      </c>
      <c r="P16" s="3">
        <v>2166833.4608865422</v>
      </c>
      <c r="Q16" s="3">
        <v>2171550.9008865422</v>
      </c>
      <c r="R16" s="3">
        <v>2191010.3308865419</v>
      </c>
      <c r="S16" s="3">
        <v>2405282.2808865421</v>
      </c>
      <c r="T16" s="3">
        <v>2407868.777038442</v>
      </c>
      <c r="U16" s="3">
        <v>2429501.9045384419</v>
      </c>
      <c r="V16" s="3">
        <v>2419177.9470384419</v>
      </c>
      <c r="W16" s="3">
        <v>2404728.857038442</v>
      </c>
      <c r="X16" s="3">
        <v>2407533.2370384419</v>
      </c>
      <c r="Y16" s="3">
        <v>2421782.9470384419</v>
      </c>
      <c r="Z16" s="3">
        <v>2408115.7370384419</v>
      </c>
      <c r="AA16" s="3">
        <v>2409663.607038442</v>
      </c>
      <c r="AB16" s="4">
        <f>AA16*$AB$42</f>
        <v>2409663.607038442</v>
      </c>
      <c r="AC16" s="4">
        <f t="shared" ref="AC16:AC41" si="9">AB16*$AC$42</f>
        <v>2418782.8377175927</v>
      </c>
      <c r="AD16" s="4">
        <f t="shared" si="8"/>
        <v>2426224.879364429</v>
      </c>
      <c r="AE16" s="4">
        <f t="shared" si="7"/>
        <v>2504968.3760331292</v>
      </c>
      <c r="AF16" s="4">
        <f t="shared" si="6"/>
        <v>2504968.3760331292</v>
      </c>
      <c r="AG16" s="4">
        <f t="shared" si="5"/>
        <v>2530701.3904440417</v>
      </c>
      <c r="AH16" s="4">
        <f t="shared" si="4"/>
        <v>2530701.3904440417</v>
      </c>
      <c r="AI16" s="4">
        <f t="shared" si="3"/>
        <v>2553058.9498972413</v>
      </c>
      <c r="AJ16" s="4">
        <f t="shared" si="2"/>
        <v>2553058.9498972413</v>
      </c>
      <c r="AK16" s="4">
        <f t="shared" si="1"/>
        <v>2553058.9498972413</v>
      </c>
      <c r="AL16" s="34">
        <f t="shared" si="0"/>
        <v>2553058.9498972413</v>
      </c>
      <c r="AM16" s="17">
        <f>AL16-AA16</f>
        <v>143395.34285879927</v>
      </c>
    </row>
    <row r="17" spans="1:39" s="19" customFormat="1" x14ac:dyDescent="0.2">
      <c r="A17" s="1" t="s">
        <v>26</v>
      </c>
      <c r="B17" s="3">
        <v>1052818.0705770443</v>
      </c>
      <c r="C17" s="3">
        <v>1604582.5164857008</v>
      </c>
      <c r="D17" s="3">
        <v>1873409.5345792463</v>
      </c>
      <c r="E17" s="3">
        <v>1928082.0373017045</v>
      </c>
      <c r="F17" s="3">
        <v>2014906.6704901236</v>
      </c>
      <c r="G17" s="3">
        <v>2050006.7713937962</v>
      </c>
      <c r="H17" s="3">
        <v>2172320.5856251027</v>
      </c>
      <c r="I17" s="3">
        <v>2207468.7546251025</v>
      </c>
      <c r="J17" s="3">
        <v>2235996.1328957025</v>
      </c>
      <c r="K17" s="3">
        <v>2270387.5009644027</v>
      </c>
      <c r="L17" s="3">
        <v>2305117.5109644029</v>
      </c>
      <c r="M17" s="3">
        <v>2306211.4809644027</v>
      </c>
      <c r="N17" s="3">
        <v>2580568.0766644026</v>
      </c>
      <c r="O17" s="3">
        <v>2579861.9162644022</v>
      </c>
      <c r="P17" s="3">
        <v>2579000.7166644032</v>
      </c>
      <c r="Q17" s="3">
        <v>2582221.9066644027</v>
      </c>
      <c r="R17" s="3">
        <v>2585301.3066644031</v>
      </c>
      <c r="S17" s="3">
        <v>2597572.4666644027</v>
      </c>
      <c r="T17" s="3">
        <v>2631381.1166644036</v>
      </c>
      <c r="U17" s="3">
        <v>2583430.266664403</v>
      </c>
      <c r="V17" s="3">
        <v>2598668.0566644031</v>
      </c>
      <c r="W17" s="3">
        <v>2609506.8366644029</v>
      </c>
      <c r="X17" s="3">
        <v>2590291.1666644029</v>
      </c>
      <c r="Y17" s="3">
        <v>2617352.266664403</v>
      </c>
      <c r="Z17" s="3">
        <v>2578690.726664403</v>
      </c>
      <c r="AA17" s="4">
        <f>Z17*$AA$42</f>
        <v>2591280.1846207469</v>
      </c>
      <c r="AB17" s="4">
        <f t="shared" ref="AB17:AB41" si="10">AA17*$AB$42</f>
        <v>2591280.1846207469</v>
      </c>
      <c r="AC17" s="4">
        <f t="shared" si="9"/>
        <v>2601086.7325923583</v>
      </c>
      <c r="AD17" s="4">
        <f t="shared" si="8"/>
        <v>2609089.681633146</v>
      </c>
      <c r="AE17" s="4">
        <f t="shared" si="7"/>
        <v>2693768.0832114196</v>
      </c>
      <c r="AF17" s="4">
        <f t="shared" si="6"/>
        <v>2693768.0832114196</v>
      </c>
      <c r="AG17" s="4">
        <f t="shared" si="5"/>
        <v>2721440.5973909036</v>
      </c>
      <c r="AH17" s="4">
        <f t="shared" si="4"/>
        <v>2721440.5973909036</v>
      </c>
      <c r="AI17" s="4">
        <f t="shared" si="3"/>
        <v>2745483.248248199</v>
      </c>
      <c r="AJ17" s="4">
        <f t="shared" si="2"/>
        <v>2745483.248248199</v>
      </c>
      <c r="AK17" s="4">
        <f t="shared" si="1"/>
        <v>2745483.248248199</v>
      </c>
      <c r="AL17" s="34">
        <f t="shared" si="0"/>
        <v>2745483.248248199</v>
      </c>
      <c r="AM17" s="17">
        <f>AL17-Z17</f>
        <v>166792.52158379601</v>
      </c>
    </row>
    <row r="18" spans="1:39" s="19" customFormat="1" x14ac:dyDescent="0.2">
      <c r="A18" s="2" t="s">
        <v>16</v>
      </c>
      <c r="B18" s="3">
        <v>967604.28334081557</v>
      </c>
      <c r="C18" s="3">
        <v>1645456.9236312523</v>
      </c>
      <c r="D18" s="3">
        <v>1838106.6214757222</v>
      </c>
      <c r="E18" s="3">
        <v>1890583.0362959199</v>
      </c>
      <c r="F18" s="3">
        <v>1993966.2399829996</v>
      </c>
      <c r="G18" s="3">
        <v>2095962.142692022</v>
      </c>
      <c r="H18" s="3">
        <v>2129558.9698461224</v>
      </c>
      <c r="I18" s="3">
        <v>2209316.2030698224</v>
      </c>
      <c r="J18" s="3">
        <v>2240009.2401678222</v>
      </c>
      <c r="K18" s="3">
        <v>2296943.5986883221</v>
      </c>
      <c r="L18" s="3">
        <v>2302757.3197711222</v>
      </c>
      <c r="M18" s="3">
        <v>2363352.5797711224</v>
      </c>
      <c r="N18" s="3">
        <v>2380749.7506711222</v>
      </c>
      <c r="O18" s="3">
        <v>2447818.6597711225</v>
      </c>
      <c r="P18" s="3">
        <v>2441328.1097711227</v>
      </c>
      <c r="Q18" s="3">
        <v>2450026.3897711225</v>
      </c>
      <c r="R18" s="3">
        <v>2441091.9897711226</v>
      </c>
      <c r="S18" s="3">
        <v>2476009.5378311225</v>
      </c>
      <c r="T18" s="3">
        <v>2477720.0097711226</v>
      </c>
      <c r="U18" s="3">
        <v>2478591.6397711225</v>
      </c>
      <c r="V18" s="3">
        <v>2489096.6597711225</v>
      </c>
      <c r="W18" s="3">
        <v>2556666.5897711222</v>
      </c>
      <c r="X18" s="3">
        <v>2482142.1497711227</v>
      </c>
      <c r="Y18" s="3">
        <v>2480991.8097711224</v>
      </c>
      <c r="Z18" s="4">
        <f>Y18*$Z$42</f>
        <v>2480991.8097711224</v>
      </c>
      <c r="AA18" s="4">
        <f t="shared" ref="AA18:AA41" si="11">Z18*$AA$42</f>
        <v>2493104.290634444</v>
      </c>
      <c r="AB18" s="4">
        <f t="shared" si="10"/>
        <v>2493104.290634444</v>
      </c>
      <c r="AC18" s="4">
        <f t="shared" si="9"/>
        <v>2502539.2976898141</v>
      </c>
      <c r="AD18" s="4">
        <f t="shared" si="8"/>
        <v>2510239.0388099495</v>
      </c>
      <c r="AE18" s="4">
        <f t="shared" si="7"/>
        <v>2591709.2277736175</v>
      </c>
      <c r="AF18" s="4">
        <f t="shared" si="6"/>
        <v>2591709.2277736175</v>
      </c>
      <c r="AG18" s="4">
        <f t="shared" si="5"/>
        <v>2618333.3127502142</v>
      </c>
      <c r="AH18" s="4">
        <f t="shared" si="4"/>
        <v>2618333.3127502142</v>
      </c>
      <c r="AI18" s="4">
        <f t="shared" si="3"/>
        <v>2641465.0591226434</v>
      </c>
      <c r="AJ18" s="4">
        <f t="shared" si="2"/>
        <v>2641465.0591226434</v>
      </c>
      <c r="AK18" s="4">
        <f t="shared" si="1"/>
        <v>2641465.0591226434</v>
      </c>
      <c r="AL18" s="34">
        <f t="shared" si="0"/>
        <v>2641465.0591226434</v>
      </c>
      <c r="AM18" s="17">
        <f>AL18-Y18</f>
        <v>160473.24935152102</v>
      </c>
    </row>
    <row r="19" spans="1:39" s="19" customFormat="1" x14ac:dyDescent="0.2">
      <c r="A19" s="2" t="s">
        <v>15</v>
      </c>
      <c r="B19" s="3">
        <v>879848.47564629989</v>
      </c>
      <c r="C19" s="3">
        <v>1433042.094892852</v>
      </c>
      <c r="D19" s="3">
        <v>1605383.8068928523</v>
      </c>
      <c r="E19" s="3">
        <v>1655037.3348717003</v>
      </c>
      <c r="F19" s="3">
        <v>1701100.5083717003</v>
      </c>
      <c r="G19" s="3">
        <v>1720930.3588717</v>
      </c>
      <c r="H19" s="3">
        <v>1943296.2935330998</v>
      </c>
      <c r="I19" s="3">
        <v>2091773.3014694243</v>
      </c>
      <c r="J19" s="3">
        <v>2185209.4952694243</v>
      </c>
      <c r="K19" s="3">
        <v>2216077.6952694245</v>
      </c>
      <c r="L19" s="3">
        <v>2242115.5094694244</v>
      </c>
      <c r="M19" s="3">
        <v>2300187.2494694241</v>
      </c>
      <c r="N19" s="3">
        <v>2385600.7094694241</v>
      </c>
      <c r="O19" s="3">
        <v>2407368.3494694242</v>
      </c>
      <c r="P19" s="3">
        <v>2425741.069469424</v>
      </c>
      <c r="Q19" s="3">
        <v>2429411.7746397238</v>
      </c>
      <c r="R19" s="3">
        <v>2442030.0346397241</v>
      </c>
      <c r="S19" s="3">
        <v>2437659.8546397239</v>
      </c>
      <c r="T19" s="3">
        <v>2429603.3046397241</v>
      </c>
      <c r="U19" s="3">
        <v>2437250.3346397239</v>
      </c>
      <c r="V19" s="3">
        <v>2474891.0746397241</v>
      </c>
      <c r="W19" s="3">
        <v>2686956.9346397235</v>
      </c>
      <c r="X19" s="3">
        <v>2658288.434639724</v>
      </c>
      <c r="Y19" s="4">
        <f>X19*$Y$42</f>
        <v>2681618.2264367458</v>
      </c>
      <c r="Z19" s="4">
        <f t="shared" ref="Z19:Z41" si="12">Y19*$Z$42</f>
        <v>2681618.2264367458</v>
      </c>
      <c r="AA19" s="4">
        <f t="shared" si="11"/>
        <v>2694710.1880153879</v>
      </c>
      <c r="AB19" s="4">
        <f t="shared" si="10"/>
        <v>2694710.1880153879</v>
      </c>
      <c r="AC19" s="4">
        <f t="shared" si="9"/>
        <v>2704908.1607723287</v>
      </c>
      <c r="AD19" s="4">
        <f t="shared" si="8"/>
        <v>2713230.5446049883</v>
      </c>
      <c r="AE19" s="4">
        <f t="shared" si="7"/>
        <v>2801288.8536956469</v>
      </c>
      <c r="AF19" s="4">
        <f t="shared" si="6"/>
        <v>2801288.8536956469</v>
      </c>
      <c r="AG19" s="4">
        <f t="shared" si="5"/>
        <v>2830065.9061850016</v>
      </c>
      <c r="AH19" s="4">
        <f t="shared" si="4"/>
        <v>2830065.9061850016</v>
      </c>
      <c r="AI19" s="4">
        <f t="shared" si="3"/>
        <v>2855068.210681662</v>
      </c>
      <c r="AJ19" s="4">
        <f t="shared" si="2"/>
        <v>2855068.210681662</v>
      </c>
      <c r="AK19" s="4">
        <f t="shared" si="1"/>
        <v>2855068.210681662</v>
      </c>
      <c r="AL19" s="34">
        <f t="shared" si="0"/>
        <v>2855068.210681662</v>
      </c>
      <c r="AM19" s="17">
        <f>AL19-X19</f>
        <v>196779.77604193799</v>
      </c>
    </row>
    <row r="20" spans="1:39" s="19" customFormat="1" x14ac:dyDescent="0.2">
      <c r="A20" s="2" t="s">
        <v>14</v>
      </c>
      <c r="B20" s="3">
        <v>958508.55700000015</v>
      </c>
      <c r="C20" s="3">
        <v>1383897.7484362</v>
      </c>
      <c r="D20" s="3">
        <v>1614644.3722626998</v>
      </c>
      <c r="E20" s="3">
        <v>1717978.6294626999</v>
      </c>
      <c r="F20" s="3">
        <v>1727743.2459361998</v>
      </c>
      <c r="G20" s="3">
        <v>1842763.8277795</v>
      </c>
      <c r="H20" s="3">
        <v>2065211.1408909892</v>
      </c>
      <c r="I20" s="3">
        <v>2217622.1008909894</v>
      </c>
      <c r="J20" s="3">
        <v>2157142.4988909895</v>
      </c>
      <c r="K20" s="3">
        <v>2187115.4671909893</v>
      </c>
      <c r="L20" s="3">
        <v>2324374.9071909892</v>
      </c>
      <c r="M20" s="3">
        <v>2169910.8071909891</v>
      </c>
      <c r="N20" s="3">
        <v>2219295.7271509892</v>
      </c>
      <c r="O20" s="3">
        <v>2219306.8971509892</v>
      </c>
      <c r="P20" s="3">
        <v>2236178.9726509894</v>
      </c>
      <c r="Q20" s="3">
        <v>2237018.6036509895</v>
      </c>
      <c r="R20" s="3">
        <v>2237793.3973429892</v>
      </c>
      <c r="S20" s="3">
        <v>2240571.0926509895</v>
      </c>
      <c r="T20" s="3">
        <v>2247543.5526509895</v>
      </c>
      <c r="U20" s="3">
        <v>2338013.0726509891</v>
      </c>
      <c r="V20" s="3">
        <v>2269718.0026509892</v>
      </c>
      <c r="W20" s="3">
        <v>2261236.5526509895</v>
      </c>
      <c r="X20" s="4">
        <f>W20*$X$42</f>
        <v>2270245.2278396497</v>
      </c>
      <c r="Y20" s="4">
        <f t="shared" ref="Y20:Y41" si="13">X20*$Y$42</f>
        <v>2290169.457206001</v>
      </c>
      <c r="Z20" s="4">
        <f t="shared" si="12"/>
        <v>2290169.457206001</v>
      </c>
      <c r="AA20" s="4">
        <f t="shared" si="11"/>
        <v>2301350.3218968562</v>
      </c>
      <c r="AB20" s="4">
        <f t="shared" si="10"/>
        <v>2301350.3218968562</v>
      </c>
      <c r="AC20" s="4">
        <f t="shared" si="9"/>
        <v>2310059.6472971383</v>
      </c>
      <c r="AD20" s="4">
        <f t="shared" si="8"/>
        <v>2317167.1725506592</v>
      </c>
      <c r="AE20" s="4">
        <f t="shared" si="7"/>
        <v>2392371.1847938942</v>
      </c>
      <c r="AF20" s="4">
        <f t="shared" si="6"/>
        <v>2392371.1847938942</v>
      </c>
      <c r="AG20" s="4">
        <f t="shared" si="5"/>
        <v>2416947.5118899052</v>
      </c>
      <c r="AH20" s="4">
        <f t="shared" si="4"/>
        <v>2416947.5118899052</v>
      </c>
      <c r="AI20" s="4">
        <f t="shared" si="3"/>
        <v>2438300.109196085</v>
      </c>
      <c r="AJ20" s="4">
        <f t="shared" si="2"/>
        <v>2438300.109196085</v>
      </c>
      <c r="AK20" s="4">
        <f t="shared" si="1"/>
        <v>2438300.109196085</v>
      </c>
      <c r="AL20" s="34">
        <f t="shared" si="0"/>
        <v>2438300.109196085</v>
      </c>
      <c r="AM20" s="17">
        <f>AL20-W20</f>
        <v>177063.55654509552</v>
      </c>
    </row>
    <row r="21" spans="1:39" s="19" customFormat="1" x14ac:dyDescent="0.2">
      <c r="A21" s="2" t="s">
        <v>13</v>
      </c>
      <c r="B21" s="3">
        <v>987106.21060135996</v>
      </c>
      <c r="C21" s="3">
        <v>1501873.9320934596</v>
      </c>
      <c r="D21" s="3">
        <v>1852968.6892047599</v>
      </c>
      <c r="E21" s="3">
        <v>1912421.9078694601</v>
      </c>
      <c r="F21" s="3">
        <v>2220034.8622312602</v>
      </c>
      <c r="G21" s="3">
        <v>2424567.2299424526</v>
      </c>
      <c r="H21" s="3">
        <v>2455934.3407424525</v>
      </c>
      <c r="I21" s="3">
        <v>2535133.3327424531</v>
      </c>
      <c r="J21" s="3">
        <v>2597763.7347424529</v>
      </c>
      <c r="K21" s="3">
        <v>2608516.1105482527</v>
      </c>
      <c r="L21" s="3">
        <v>2607181.5589482533</v>
      </c>
      <c r="M21" s="3">
        <v>2641828.5789482528</v>
      </c>
      <c r="N21" s="3">
        <v>2657203.0889482531</v>
      </c>
      <c r="O21" s="3">
        <v>2668520.2174482532</v>
      </c>
      <c r="P21" s="3">
        <v>4050723.1265582531</v>
      </c>
      <c r="Q21" s="3">
        <v>4044203.8374482528</v>
      </c>
      <c r="R21" s="3">
        <v>4080786.807448253</v>
      </c>
      <c r="S21" s="3">
        <v>4204294.0274482528</v>
      </c>
      <c r="T21" s="3">
        <v>2843346.247448253</v>
      </c>
      <c r="U21" s="3">
        <v>2931908.307448253</v>
      </c>
      <c r="V21" s="3">
        <v>2916763.787448253</v>
      </c>
      <c r="W21" s="4">
        <f>V21*$W$42</f>
        <v>2952183.6352496278</v>
      </c>
      <c r="X21" s="4">
        <f t="shared" ref="X21:X41" si="14">W21*$X$42</f>
        <v>2963945.0157368048</v>
      </c>
      <c r="Y21" s="4">
        <f t="shared" si="13"/>
        <v>2989957.3247149806</v>
      </c>
      <c r="Z21" s="4">
        <f t="shared" si="12"/>
        <v>2989957.3247149806</v>
      </c>
      <c r="AA21" s="4">
        <f t="shared" si="11"/>
        <v>3004554.63242681</v>
      </c>
      <c r="AB21" s="4">
        <f t="shared" si="10"/>
        <v>3004554.63242681</v>
      </c>
      <c r="AC21" s="4">
        <f t="shared" si="9"/>
        <v>3015925.1933221896</v>
      </c>
      <c r="AD21" s="4">
        <f t="shared" si="8"/>
        <v>3025204.5054383716</v>
      </c>
      <c r="AE21" s="4">
        <f t="shared" si="7"/>
        <v>3123387.9767736937</v>
      </c>
      <c r="AF21" s="4">
        <f t="shared" si="6"/>
        <v>3123387.9767736937</v>
      </c>
      <c r="AG21" s="4">
        <f t="shared" si="5"/>
        <v>3155473.8859556969</v>
      </c>
      <c r="AH21" s="4">
        <f t="shared" si="4"/>
        <v>3155473.8859556969</v>
      </c>
      <c r="AI21" s="4">
        <f t="shared" si="3"/>
        <v>3183351.0172816864</v>
      </c>
      <c r="AJ21" s="4">
        <f t="shared" si="2"/>
        <v>3183351.0172816864</v>
      </c>
      <c r="AK21" s="4">
        <f t="shared" si="1"/>
        <v>3183351.0172816864</v>
      </c>
      <c r="AL21" s="34">
        <f t="shared" si="0"/>
        <v>3183351.0172816864</v>
      </c>
      <c r="AM21" s="17">
        <f>AL21-V21</f>
        <v>266587.2298334334</v>
      </c>
    </row>
    <row r="22" spans="1:39" s="19" customFormat="1" x14ac:dyDescent="0.2">
      <c r="A22" s="1" t="s">
        <v>12</v>
      </c>
      <c r="B22" s="3">
        <v>958857.33588699996</v>
      </c>
      <c r="C22" s="3">
        <v>1660817.8947396597</v>
      </c>
      <c r="D22" s="3">
        <v>1863443.5951296599</v>
      </c>
      <c r="E22" s="3">
        <v>2197391.0731752599</v>
      </c>
      <c r="F22" s="3">
        <v>2498252.7686701519</v>
      </c>
      <c r="G22" s="3">
        <v>2554782.7477200506</v>
      </c>
      <c r="H22" s="3">
        <v>2600906.4577200506</v>
      </c>
      <c r="I22" s="3">
        <v>2684759.5673200507</v>
      </c>
      <c r="J22" s="3">
        <v>2666149.8353925818</v>
      </c>
      <c r="K22" s="3">
        <v>2729108.0853925822</v>
      </c>
      <c r="L22" s="3">
        <v>2801273.010392582</v>
      </c>
      <c r="M22" s="3">
        <v>2867982.3603925817</v>
      </c>
      <c r="N22" s="3">
        <v>2864688.2208438818</v>
      </c>
      <c r="O22" s="3">
        <v>2934357.971543882</v>
      </c>
      <c r="P22" s="3">
        <v>2879422.0808438817</v>
      </c>
      <c r="Q22" s="3">
        <v>2908593.8208438819</v>
      </c>
      <c r="R22" s="3">
        <v>2927823.5958438823</v>
      </c>
      <c r="S22" s="3">
        <v>2926227.860843882</v>
      </c>
      <c r="T22" s="3">
        <v>3004848.3008438819</v>
      </c>
      <c r="U22" s="3">
        <v>2992458.5408438817</v>
      </c>
      <c r="V22" s="4">
        <f>U22*$V$42</f>
        <v>3002688.0005021142</v>
      </c>
      <c r="W22" s="4">
        <f t="shared" ref="W22:W41" si="15">V22*$W$42</f>
        <v>3039151.2727185604</v>
      </c>
      <c r="X22" s="4">
        <f t="shared" si="14"/>
        <v>3051259.1287644156</v>
      </c>
      <c r="Y22" s="4">
        <f t="shared" si="13"/>
        <v>3078037.7278303532</v>
      </c>
      <c r="Z22" s="4">
        <f t="shared" si="12"/>
        <v>3078037.7278303532</v>
      </c>
      <c r="AA22" s="4">
        <f t="shared" si="11"/>
        <v>3093065.0539698801</v>
      </c>
      <c r="AB22" s="4">
        <f t="shared" si="10"/>
        <v>3093065.0539698801</v>
      </c>
      <c r="AC22" s="4">
        <f t="shared" si="9"/>
        <v>3104770.5773675786</v>
      </c>
      <c r="AD22" s="4">
        <f t="shared" si="8"/>
        <v>3114323.2464126609</v>
      </c>
      <c r="AE22" s="4">
        <f t="shared" si="7"/>
        <v>3215399.0800111489</v>
      </c>
      <c r="AF22" s="4">
        <f t="shared" si="6"/>
        <v>3215399.0800111489</v>
      </c>
      <c r="AG22" s="4">
        <f t="shared" si="5"/>
        <v>3248430.1999464002</v>
      </c>
      <c r="AH22" s="4">
        <f t="shared" si="4"/>
        <v>3248430.1999464002</v>
      </c>
      <c r="AI22" s="4">
        <f t="shared" si="3"/>
        <v>3277128.5566941029</v>
      </c>
      <c r="AJ22" s="4">
        <f t="shared" si="2"/>
        <v>3277128.5566941029</v>
      </c>
      <c r="AK22" s="4">
        <f t="shared" si="1"/>
        <v>3277128.5566941029</v>
      </c>
      <c r="AL22" s="34">
        <f t="shared" si="0"/>
        <v>3277128.5566941029</v>
      </c>
      <c r="AM22" s="17">
        <f>AL22-U22</f>
        <v>284670.01585022127</v>
      </c>
    </row>
    <row r="23" spans="1:39" s="19" customFormat="1" x14ac:dyDescent="0.2">
      <c r="A23" s="1" t="s">
        <v>11</v>
      </c>
      <c r="B23" s="3">
        <v>967724.47328069992</v>
      </c>
      <c r="C23" s="3">
        <v>1510292.5819868003</v>
      </c>
      <c r="D23" s="3">
        <v>1858877.1052065999</v>
      </c>
      <c r="E23" s="3">
        <v>1924449.3886179018</v>
      </c>
      <c r="F23" s="3">
        <v>2069954.5876179019</v>
      </c>
      <c r="G23" s="3">
        <v>2257301.4066179018</v>
      </c>
      <c r="H23" s="3">
        <v>2442124.7466179016</v>
      </c>
      <c r="I23" s="3">
        <v>2559166.4766179016</v>
      </c>
      <c r="J23" s="3">
        <v>2635911.7566179018</v>
      </c>
      <c r="K23" s="3">
        <v>2688868.2966179019</v>
      </c>
      <c r="L23" s="3">
        <v>2742791.2566179014</v>
      </c>
      <c r="M23" s="3">
        <v>2752861.5276644016</v>
      </c>
      <c r="N23" s="3">
        <v>2972092.1476644017</v>
      </c>
      <c r="O23" s="3">
        <v>2838114.217664402</v>
      </c>
      <c r="P23" s="3">
        <v>2836986.8276644014</v>
      </c>
      <c r="Q23" s="3">
        <v>2878979.947664402</v>
      </c>
      <c r="R23" s="3">
        <v>2879632.8876644019</v>
      </c>
      <c r="S23" s="3">
        <v>2875545.1776644019</v>
      </c>
      <c r="T23" s="3">
        <v>2866627.1776644019</v>
      </c>
      <c r="U23" s="4">
        <f>T23*$U$42</f>
        <v>2895292.2400897252</v>
      </c>
      <c r="V23" s="4">
        <f t="shared" ref="V23:V41" si="16">U23*$V$42</f>
        <v>2905189.545186704</v>
      </c>
      <c r="W23" s="4">
        <f t="shared" si="15"/>
        <v>2940468.8406742145</v>
      </c>
      <c r="X23" s="4">
        <f t="shared" si="14"/>
        <v>2952183.5498924754</v>
      </c>
      <c r="Y23" s="4">
        <f t="shared" si="13"/>
        <v>2978092.6373594711</v>
      </c>
      <c r="Z23" s="4">
        <f t="shared" si="12"/>
        <v>2978092.6373594711</v>
      </c>
      <c r="AA23" s="4">
        <f t="shared" si="11"/>
        <v>2992632.0203341139</v>
      </c>
      <c r="AB23" s="4">
        <f t="shared" si="10"/>
        <v>2992632.0203341139</v>
      </c>
      <c r="AC23" s="4">
        <f t="shared" si="9"/>
        <v>3003957.4608028689</v>
      </c>
      <c r="AD23" s="4">
        <f t="shared" si="8"/>
        <v>3013199.9509429573</v>
      </c>
      <c r="AE23" s="4">
        <f t="shared" si="7"/>
        <v>3110993.8126402949</v>
      </c>
      <c r="AF23" s="4">
        <f t="shared" si="6"/>
        <v>3110993.8126402949</v>
      </c>
      <c r="AG23" s="4">
        <f t="shared" si="5"/>
        <v>3142952.3991753105</v>
      </c>
      <c r="AH23" s="4">
        <f t="shared" si="4"/>
        <v>3142952.3991753105</v>
      </c>
      <c r="AI23" s="4">
        <f t="shared" si="3"/>
        <v>3170718.9090403123</v>
      </c>
      <c r="AJ23" s="4">
        <f t="shared" si="2"/>
        <v>3170718.9090403123</v>
      </c>
      <c r="AK23" s="4">
        <f t="shared" si="1"/>
        <v>3170718.9090403123</v>
      </c>
      <c r="AL23" s="34">
        <f t="shared" si="0"/>
        <v>3170718.9090403123</v>
      </c>
      <c r="AM23" s="17">
        <f>AL23-T23</f>
        <v>304091.73137591034</v>
      </c>
    </row>
    <row r="24" spans="1:39" s="19" customFormat="1" x14ac:dyDescent="0.2">
      <c r="A24" s="1" t="s">
        <v>10</v>
      </c>
      <c r="B24" s="3">
        <v>1034994.5031642996</v>
      </c>
      <c r="C24" s="3">
        <v>1641202.3098108</v>
      </c>
      <c r="D24" s="3">
        <v>1552004.3882975003</v>
      </c>
      <c r="E24" s="3">
        <v>1740043.5961811</v>
      </c>
      <c r="F24" s="3">
        <v>1859412.3321811003</v>
      </c>
      <c r="G24" s="3">
        <v>2189228.0211811005</v>
      </c>
      <c r="H24" s="3">
        <v>2198925.9611810995</v>
      </c>
      <c r="I24" s="3">
        <v>2268160.1911811</v>
      </c>
      <c r="J24" s="3">
        <v>2372794.3211811003</v>
      </c>
      <c r="K24" s="3">
        <v>2386350.1796210995</v>
      </c>
      <c r="L24" s="3">
        <v>2384659.6777868001</v>
      </c>
      <c r="M24" s="3">
        <v>2502158.7667867998</v>
      </c>
      <c r="N24" s="3">
        <v>2453238.0277868002</v>
      </c>
      <c r="O24" s="3">
        <v>2463327.9777867999</v>
      </c>
      <c r="P24" s="3">
        <v>2593036.4077867996</v>
      </c>
      <c r="Q24" s="3">
        <v>2570605.8877867996</v>
      </c>
      <c r="R24" s="3">
        <v>2635026.2381360997</v>
      </c>
      <c r="S24" s="3">
        <v>2549804.0181360999</v>
      </c>
      <c r="T24" s="4">
        <f>S24*$T$42</f>
        <v>2549804.0181360999</v>
      </c>
      <c r="U24" s="4">
        <f t="shared" ref="U24:U41" si="17">T24*$U$42</f>
        <v>2575300.9826251348</v>
      </c>
      <c r="V24" s="4">
        <f t="shared" si="16"/>
        <v>2584104.4253963558</v>
      </c>
      <c r="W24" s="4">
        <f t="shared" si="15"/>
        <v>2615484.6097788806</v>
      </c>
      <c r="X24" s="4">
        <f t="shared" si="14"/>
        <v>2625904.5949338232</v>
      </c>
      <c r="Y24" s="4">
        <f t="shared" si="13"/>
        <v>2648950.1782047567</v>
      </c>
      <c r="Z24" s="4">
        <f t="shared" si="12"/>
        <v>2648950.1782047567</v>
      </c>
      <c r="AA24" s="4">
        <f t="shared" si="11"/>
        <v>2661882.6507002451</v>
      </c>
      <c r="AB24" s="4">
        <f t="shared" si="10"/>
        <v>2661882.6507002451</v>
      </c>
      <c r="AC24" s="4">
        <f t="shared" si="9"/>
        <v>2671956.3895663926</v>
      </c>
      <c r="AD24" s="4">
        <f t="shared" si="8"/>
        <v>2680177.3883347018</v>
      </c>
      <c r="AE24" s="4">
        <f t="shared" si="7"/>
        <v>2767162.9522223924</v>
      </c>
      <c r="AF24" s="4">
        <f t="shared" si="6"/>
        <v>2767162.9522223924</v>
      </c>
      <c r="AG24" s="4">
        <f t="shared" si="5"/>
        <v>2795589.4364878931</v>
      </c>
      <c r="AH24" s="4">
        <f t="shared" si="4"/>
        <v>2795589.4364878931</v>
      </c>
      <c r="AI24" s="4">
        <f t="shared" si="3"/>
        <v>2820287.1575501347</v>
      </c>
      <c r="AJ24" s="4">
        <f t="shared" si="2"/>
        <v>2820287.1575501347</v>
      </c>
      <c r="AK24" s="4">
        <f t="shared" si="1"/>
        <v>2820287.1575501347</v>
      </c>
      <c r="AL24" s="34">
        <f t="shared" si="0"/>
        <v>2820287.1575501347</v>
      </c>
      <c r="AM24" s="17">
        <f>AL24-S24</f>
        <v>270483.13941403478</v>
      </c>
    </row>
    <row r="25" spans="1:39" s="19" customFormat="1" x14ac:dyDescent="0.2">
      <c r="A25" s="1" t="s">
        <v>9</v>
      </c>
      <c r="B25" s="3">
        <v>941920.31775380007</v>
      </c>
      <c r="C25" s="3">
        <v>1090193.8462764912</v>
      </c>
      <c r="D25" s="3">
        <v>1344778.9626541999</v>
      </c>
      <c r="E25" s="3">
        <v>1569527.0216542</v>
      </c>
      <c r="F25" s="3">
        <v>1837985.3126542</v>
      </c>
      <c r="G25" s="3">
        <v>1937630.3684541997</v>
      </c>
      <c r="H25" s="3">
        <v>2062129.4826541999</v>
      </c>
      <c r="I25" s="3">
        <v>2151998.0416542003</v>
      </c>
      <c r="J25" s="3">
        <v>2142952.8416541996</v>
      </c>
      <c r="K25" s="3">
        <v>2207538.0100000002</v>
      </c>
      <c r="L25" s="3">
        <v>2266491.48</v>
      </c>
      <c r="M25" s="3">
        <v>2289877.0100000002</v>
      </c>
      <c r="N25" s="3">
        <v>2289102.8200000003</v>
      </c>
      <c r="O25" s="3">
        <v>2304800.7400000002</v>
      </c>
      <c r="P25" s="3">
        <v>2397869.25</v>
      </c>
      <c r="Q25" s="3">
        <v>2328004.4400000004</v>
      </c>
      <c r="R25" s="3">
        <v>2351189.71</v>
      </c>
      <c r="S25" s="4">
        <f>R25*$S$42</f>
        <v>2351189.71</v>
      </c>
      <c r="T25" s="4">
        <f t="shared" ref="T25:T41" si="18">S25*$T$42</f>
        <v>2351189.71</v>
      </c>
      <c r="U25" s="4">
        <f t="shared" si="17"/>
        <v>2374700.6151975989</v>
      </c>
      <c r="V25" s="4">
        <f t="shared" si="16"/>
        <v>2382818.3230328071</v>
      </c>
      <c r="W25" s="4">
        <f t="shared" si="15"/>
        <v>2411754.1808843561</v>
      </c>
      <c r="X25" s="4">
        <f t="shared" si="14"/>
        <v>2421362.5122307641</v>
      </c>
      <c r="Y25" s="4">
        <f t="shared" si="13"/>
        <v>2442612.9839776773</v>
      </c>
      <c r="Z25" s="4">
        <f t="shared" si="12"/>
        <v>2442612.9839776773</v>
      </c>
      <c r="AA25" s="4">
        <f t="shared" si="11"/>
        <v>2454538.0950999344</v>
      </c>
      <c r="AB25" s="4">
        <f t="shared" si="10"/>
        <v>2454538.0950999344</v>
      </c>
      <c r="AC25" s="4">
        <f t="shared" si="9"/>
        <v>2463827.1506488496</v>
      </c>
      <c r="AD25" s="4">
        <f t="shared" si="8"/>
        <v>2471407.7833455149</v>
      </c>
      <c r="AE25" s="4">
        <f t="shared" si="7"/>
        <v>2551617.6980199725</v>
      </c>
      <c r="AF25" s="4">
        <f t="shared" si="6"/>
        <v>2551617.6980199725</v>
      </c>
      <c r="AG25" s="4">
        <f t="shared" si="5"/>
        <v>2577829.9311253931</v>
      </c>
      <c r="AH25" s="4">
        <f t="shared" si="4"/>
        <v>2577829.9311253931</v>
      </c>
      <c r="AI25" s="4">
        <f t="shared" si="3"/>
        <v>2600603.8491241741</v>
      </c>
      <c r="AJ25" s="4">
        <f t="shared" si="2"/>
        <v>2600603.8491241741</v>
      </c>
      <c r="AK25" s="4">
        <f t="shared" si="1"/>
        <v>2600603.8491241741</v>
      </c>
      <c r="AL25" s="34">
        <f t="shared" si="0"/>
        <v>2600603.8491241741</v>
      </c>
      <c r="AM25" s="17">
        <f>AL25-R25</f>
        <v>249414.13912417414</v>
      </c>
    </row>
    <row r="26" spans="1:39" s="19" customFormat="1" x14ac:dyDescent="0.2">
      <c r="A26" s="2" t="s">
        <v>8</v>
      </c>
      <c r="B26" s="3">
        <v>662880.17163580004</v>
      </c>
      <c r="C26" s="3">
        <v>1119995.6724358001</v>
      </c>
      <c r="D26" s="3">
        <v>1514464.0936358001</v>
      </c>
      <c r="E26" s="3">
        <v>2033330.8595527001</v>
      </c>
      <c r="F26" s="3">
        <v>2090364.8891526998</v>
      </c>
      <c r="G26" s="3">
        <v>2518980.6795526994</v>
      </c>
      <c r="H26" s="3">
        <v>2561276.2938258997</v>
      </c>
      <c r="I26" s="3">
        <v>2810486.9928258993</v>
      </c>
      <c r="J26" s="3">
        <v>2818367.9531900999</v>
      </c>
      <c r="K26" s="3">
        <v>2854647.4991900995</v>
      </c>
      <c r="L26" s="3">
        <v>3479413.6991900993</v>
      </c>
      <c r="M26" s="3">
        <v>3520829.6944900998</v>
      </c>
      <c r="N26" s="3">
        <v>3338071.6791900997</v>
      </c>
      <c r="O26" s="3">
        <v>3402776.6091900999</v>
      </c>
      <c r="P26" s="3">
        <v>3530251.1191900996</v>
      </c>
      <c r="Q26" s="3">
        <v>3536045.4991901</v>
      </c>
      <c r="R26" s="4">
        <f>Q26*$R$42</f>
        <v>3565708.1355737881</v>
      </c>
      <c r="S26" s="4">
        <f t="shared" ref="S26:S41" si="19">R26*$S$42</f>
        <v>3565708.1355737881</v>
      </c>
      <c r="T26" s="4">
        <f t="shared" si="18"/>
        <v>3565708.1355737881</v>
      </c>
      <c r="U26" s="4">
        <f t="shared" si="17"/>
        <v>3601363.7126551382</v>
      </c>
      <c r="V26" s="4">
        <f t="shared" si="16"/>
        <v>3613674.6617661794</v>
      </c>
      <c r="W26" s="4">
        <f t="shared" si="15"/>
        <v>3657557.4770542216</v>
      </c>
      <c r="X26" s="4">
        <f t="shared" si="14"/>
        <v>3672129.0384664969</v>
      </c>
      <c r="Y26" s="4">
        <f t="shared" si="13"/>
        <v>3704356.5442566397</v>
      </c>
      <c r="Z26" s="4">
        <f t="shared" si="12"/>
        <v>3704356.5442566397</v>
      </c>
      <c r="AA26" s="4">
        <f t="shared" si="11"/>
        <v>3722441.6292522918</v>
      </c>
      <c r="AB26" s="4">
        <f t="shared" si="10"/>
        <v>3722441.6292522918</v>
      </c>
      <c r="AC26" s="4">
        <f t="shared" si="9"/>
        <v>3736528.9914084338</v>
      </c>
      <c r="AD26" s="4">
        <f t="shared" si="8"/>
        <v>3748025.4366184189</v>
      </c>
      <c r="AE26" s="4">
        <f t="shared" si="7"/>
        <v>3869668.1709719957</v>
      </c>
      <c r="AF26" s="4">
        <f t="shared" si="6"/>
        <v>3869668.1709719957</v>
      </c>
      <c r="AG26" s="4">
        <f t="shared" si="5"/>
        <v>3909420.4599676612</v>
      </c>
      <c r="AH26" s="4">
        <f t="shared" si="4"/>
        <v>3909420.4599676612</v>
      </c>
      <c r="AI26" s="4">
        <f t="shared" si="3"/>
        <v>3943958.3555452763</v>
      </c>
      <c r="AJ26" s="4">
        <f t="shared" si="2"/>
        <v>3943958.3555452763</v>
      </c>
      <c r="AK26" s="4">
        <f t="shared" si="1"/>
        <v>3943958.3555452763</v>
      </c>
      <c r="AL26" s="34">
        <f>AK26</f>
        <v>3943958.3555452763</v>
      </c>
      <c r="AM26" s="17">
        <f>AL26-Q26</f>
        <v>407912.85635517631</v>
      </c>
    </row>
    <row r="27" spans="1:39" s="19" customFormat="1" x14ac:dyDescent="0.2">
      <c r="A27" s="2" t="s">
        <v>7</v>
      </c>
      <c r="B27" s="3">
        <v>819298.67708017991</v>
      </c>
      <c r="C27" s="3">
        <v>1297641.1172263799</v>
      </c>
      <c r="D27" s="3">
        <v>1713670.1866462799</v>
      </c>
      <c r="E27" s="3">
        <v>1992631.8489462798</v>
      </c>
      <c r="F27" s="3">
        <v>2189330.8766462803</v>
      </c>
      <c r="G27" s="3">
        <v>2444575.0456462805</v>
      </c>
      <c r="H27" s="3">
        <v>2466626.8166462802</v>
      </c>
      <c r="I27" s="3">
        <v>2508827.5590313794</v>
      </c>
      <c r="J27" s="3">
        <v>2620879.3327313801</v>
      </c>
      <c r="K27" s="3">
        <v>2585558.2880969797</v>
      </c>
      <c r="L27" s="3">
        <v>2596145.4980969797</v>
      </c>
      <c r="M27" s="3">
        <v>2623449.9880969799</v>
      </c>
      <c r="N27" s="3">
        <v>2633624.8280969798</v>
      </c>
      <c r="O27" s="3">
        <v>2704446.8280969798</v>
      </c>
      <c r="P27" s="3">
        <v>2694564.60809698</v>
      </c>
      <c r="Q27" s="4">
        <f>P27*$Q$42</f>
        <v>2707915.0083102998</v>
      </c>
      <c r="R27" s="4">
        <f t="shared" ref="R27:R41" si="20">Q27*$R$42</f>
        <v>2730630.750590154</v>
      </c>
      <c r="S27" s="4">
        <f t="shared" si="19"/>
        <v>2730630.750590154</v>
      </c>
      <c r="T27" s="4">
        <f t="shared" si="18"/>
        <v>2730630.750590154</v>
      </c>
      <c r="U27" s="4">
        <f t="shared" si="17"/>
        <v>2757935.9061178947</v>
      </c>
      <c r="V27" s="4">
        <f t="shared" si="16"/>
        <v>2767363.670515148</v>
      </c>
      <c r="W27" s="4">
        <f t="shared" si="15"/>
        <v>2800969.2715043365</v>
      </c>
      <c r="X27" s="4">
        <f t="shared" si="14"/>
        <v>2812128.2200675984</v>
      </c>
      <c r="Y27" s="4">
        <f t="shared" si="13"/>
        <v>2836808.1475825366</v>
      </c>
      <c r="Z27" s="4">
        <f t="shared" si="12"/>
        <v>2836808.1475825366</v>
      </c>
      <c r="AA27" s="4">
        <f t="shared" si="11"/>
        <v>2850657.7637985921</v>
      </c>
      <c r="AB27" s="4">
        <f t="shared" si="10"/>
        <v>2850657.7637985921</v>
      </c>
      <c r="AC27" s="4">
        <f t="shared" si="9"/>
        <v>2861445.9110152656</v>
      </c>
      <c r="AD27" s="4">
        <f t="shared" si="8"/>
        <v>2870249.9257072331</v>
      </c>
      <c r="AE27" s="4">
        <f t="shared" si="7"/>
        <v>2963404.3226411524</v>
      </c>
      <c r="AF27" s="4">
        <f t="shared" si="6"/>
        <v>2963404.3226411524</v>
      </c>
      <c r="AG27" s="4">
        <f t="shared" si="5"/>
        <v>2993846.7533199168</v>
      </c>
      <c r="AH27" s="4">
        <f t="shared" si="4"/>
        <v>2993846.7533199168</v>
      </c>
      <c r="AI27" s="4">
        <f t="shared" si="3"/>
        <v>3020295.9847598118</v>
      </c>
      <c r="AJ27" s="4">
        <f t="shared" si="2"/>
        <v>3020295.9847598118</v>
      </c>
      <c r="AK27" s="4">
        <f t="shared" si="1"/>
        <v>3020295.9847598118</v>
      </c>
      <c r="AL27" s="34">
        <f t="shared" si="0"/>
        <v>3020295.9847598118</v>
      </c>
      <c r="AM27" s="17">
        <f>AL27-P27</f>
        <v>325731.37666283175</v>
      </c>
    </row>
    <row r="28" spans="1:39" s="19" customFormat="1" x14ac:dyDescent="0.2">
      <c r="A28" s="2" t="s">
        <v>6</v>
      </c>
      <c r="B28" s="3">
        <v>616407.05642119993</v>
      </c>
      <c r="C28" s="3">
        <v>1437315.6062533997</v>
      </c>
      <c r="D28" s="3">
        <v>1731443.8759120998</v>
      </c>
      <c r="E28" s="3">
        <v>1977748.4295030001</v>
      </c>
      <c r="F28" s="3">
        <v>2154449.0595030002</v>
      </c>
      <c r="G28" s="3">
        <v>2372187.7895030002</v>
      </c>
      <c r="H28" s="3">
        <v>2524439.2206445998</v>
      </c>
      <c r="I28" s="3">
        <v>3003357.9222446</v>
      </c>
      <c r="J28" s="3">
        <v>2970045.4106445997</v>
      </c>
      <c r="K28" s="3">
        <v>2993377.0502968994</v>
      </c>
      <c r="L28" s="3">
        <v>3113719.1906446004</v>
      </c>
      <c r="M28" s="3">
        <v>3115892.5906445999</v>
      </c>
      <c r="N28" s="3">
        <v>3152083.3806445999</v>
      </c>
      <c r="O28" s="3">
        <v>3167328.8006445998</v>
      </c>
      <c r="P28" s="4">
        <f>O28*$P$42</f>
        <v>3293599.4878562838</v>
      </c>
      <c r="Q28" s="4">
        <f t="shared" ref="Q28:Q41" si="21">P28*$Q$42</f>
        <v>3309917.8463670197</v>
      </c>
      <c r="R28" s="4">
        <f t="shared" si="20"/>
        <v>3337683.5777636189</v>
      </c>
      <c r="S28" s="4">
        <f t="shared" si="19"/>
        <v>3337683.5777636189</v>
      </c>
      <c r="T28" s="4">
        <f t="shared" si="18"/>
        <v>3337683.5777636189</v>
      </c>
      <c r="U28" s="4">
        <f t="shared" si="17"/>
        <v>3371059.0054641692</v>
      </c>
      <c r="V28" s="4">
        <f t="shared" si="16"/>
        <v>3382582.6779332263</v>
      </c>
      <c r="W28" s="4">
        <f t="shared" si="15"/>
        <v>3423659.2176734488</v>
      </c>
      <c r="X28" s="4">
        <f t="shared" si="14"/>
        <v>3437298.9378577536</v>
      </c>
      <c r="Y28" s="4">
        <f t="shared" si="13"/>
        <v>3467465.5170443398</v>
      </c>
      <c r="Z28" s="4">
        <f t="shared" si="12"/>
        <v>3467465.5170443398</v>
      </c>
      <c r="AA28" s="4">
        <f t="shared" si="11"/>
        <v>3484394.0734200664</v>
      </c>
      <c r="AB28" s="4">
        <f t="shared" si="10"/>
        <v>3484394.0734200664</v>
      </c>
      <c r="AC28" s="4">
        <f t="shared" si="9"/>
        <v>3497580.5585542452</v>
      </c>
      <c r="AD28" s="4">
        <f t="shared" si="8"/>
        <v>3508341.8140808004</v>
      </c>
      <c r="AE28" s="4">
        <f t="shared" si="7"/>
        <v>3622205.5800900343</v>
      </c>
      <c r="AF28" s="4">
        <f t="shared" si="6"/>
        <v>3622205.5800900343</v>
      </c>
      <c r="AG28" s="4">
        <f t="shared" si="5"/>
        <v>3659415.7378243818</v>
      </c>
      <c r="AH28" s="4">
        <f t="shared" si="4"/>
        <v>3659415.7378243818</v>
      </c>
      <c r="AI28" s="4">
        <f t="shared" si="3"/>
        <v>3691744.958976794</v>
      </c>
      <c r="AJ28" s="4">
        <f t="shared" si="2"/>
        <v>3691744.958976794</v>
      </c>
      <c r="AK28" s="4">
        <f t="shared" si="1"/>
        <v>3691744.958976794</v>
      </c>
      <c r="AL28" s="34">
        <f t="shared" si="0"/>
        <v>3691744.958976794</v>
      </c>
      <c r="AM28" s="17">
        <f>AL28-O28</f>
        <v>524416.1583321942</v>
      </c>
    </row>
    <row r="29" spans="1:39" s="19" customFormat="1" x14ac:dyDescent="0.2">
      <c r="A29" s="2" t="s">
        <v>5</v>
      </c>
      <c r="B29" s="3">
        <v>865117.99968629994</v>
      </c>
      <c r="C29" s="3">
        <v>1516938.6258036999</v>
      </c>
      <c r="D29" s="3">
        <v>1699290.5924037001</v>
      </c>
      <c r="E29" s="3">
        <v>2166702.4718251005</v>
      </c>
      <c r="F29" s="3">
        <v>2261369.8428557995</v>
      </c>
      <c r="G29" s="3">
        <v>2323300.8347980999</v>
      </c>
      <c r="H29" s="3">
        <v>2359398.8237981</v>
      </c>
      <c r="I29" s="3">
        <v>2407105.9547981005</v>
      </c>
      <c r="J29" s="3">
        <v>2454035.0439980999</v>
      </c>
      <c r="K29" s="3">
        <v>2708388.9017981002</v>
      </c>
      <c r="L29" s="3">
        <v>2844395.6857981002</v>
      </c>
      <c r="M29" s="3">
        <v>2826016.5430981</v>
      </c>
      <c r="N29" s="3">
        <v>2931674.0375980996</v>
      </c>
      <c r="O29" s="4">
        <f>N29*$O$42</f>
        <v>2948867.1888444442</v>
      </c>
      <c r="P29" s="4">
        <f t="shared" ref="P29:P41" si="22">O29*$P$42</f>
        <v>3066428.5504421396</v>
      </c>
      <c r="Q29" s="4">
        <f t="shared" si="21"/>
        <v>3081621.3753797701</v>
      </c>
      <c r="R29" s="4">
        <f t="shared" si="20"/>
        <v>3107472.0083399592</v>
      </c>
      <c r="S29" s="4">
        <f t="shared" si="19"/>
        <v>3107472.0083399592</v>
      </c>
      <c r="T29" s="4">
        <f t="shared" si="18"/>
        <v>3107472.0083399592</v>
      </c>
      <c r="U29" s="4">
        <f t="shared" si="17"/>
        <v>3138545.4174662153</v>
      </c>
      <c r="V29" s="4">
        <f t="shared" si="16"/>
        <v>3149274.2624260681</v>
      </c>
      <c r="W29" s="4">
        <f t="shared" si="15"/>
        <v>3187517.6112841205</v>
      </c>
      <c r="X29" s="4">
        <f t="shared" si="14"/>
        <v>3200216.552836488</v>
      </c>
      <c r="Y29" s="4">
        <f t="shared" si="13"/>
        <v>3228302.438818675</v>
      </c>
      <c r="Z29" s="4">
        <f t="shared" si="12"/>
        <v>3228302.438818675</v>
      </c>
      <c r="AA29" s="4">
        <f t="shared" si="11"/>
        <v>3244063.3741660644</v>
      </c>
      <c r="AB29" s="4">
        <f t="shared" si="10"/>
        <v>3244063.3741660644</v>
      </c>
      <c r="AC29" s="4">
        <f t="shared" si="9"/>
        <v>3256340.3418558259</v>
      </c>
      <c r="AD29" s="4">
        <f t="shared" si="8"/>
        <v>3266359.3564041643</v>
      </c>
      <c r="AE29" s="4">
        <f t="shared" si="7"/>
        <v>3372369.5450257426</v>
      </c>
      <c r="AF29" s="4">
        <f t="shared" si="6"/>
        <v>3372369.5450257426</v>
      </c>
      <c r="AG29" s="4">
        <f t="shared" si="5"/>
        <v>3407013.1896047997</v>
      </c>
      <c r="AH29" s="4">
        <f t="shared" si="4"/>
        <v>3407013.1896047997</v>
      </c>
      <c r="AI29" s="4">
        <f t="shared" si="3"/>
        <v>3437112.552663615</v>
      </c>
      <c r="AJ29" s="4">
        <f t="shared" si="2"/>
        <v>3437112.552663615</v>
      </c>
      <c r="AK29" s="4">
        <f t="shared" si="1"/>
        <v>3437112.552663615</v>
      </c>
      <c r="AL29" s="34">
        <f t="shared" si="0"/>
        <v>3437112.552663615</v>
      </c>
      <c r="AM29" s="17">
        <f>AL29-N29</f>
        <v>505438.51506551541</v>
      </c>
    </row>
    <row r="30" spans="1:39" s="19" customFormat="1" x14ac:dyDescent="0.2">
      <c r="A30" s="1" t="s">
        <v>4</v>
      </c>
      <c r="B30" s="3">
        <v>899408.49729999993</v>
      </c>
      <c r="C30" s="3">
        <v>1443209.9300000004</v>
      </c>
      <c r="D30" s="3">
        <v>1885936.12</v>
      </c>
      <c r="E30" s="3">
        <v>2033170.3875</v>
      </c>
      <c r="F30" s="3">
        <v>2178962.8169999998</v>
      </c>
      <c r="G30" s="3">
        <v>2251091.7592408</v>
      </c>
      <c r="H30" s="3">
        <v>2294979.4131835005</v>
      </c>
      <c r="I30" s="3">
        <v>2319761.5152408001</v>
      </c>
      <c r="J30" s="3">
        <v>2366936.4112408003</v>
      </c>
      <c r="K30" s="3">
        <v>2430698.4352407996</v>
      </c>
      <c r="L30" s="3">
        <v>2383601.5882408004</v>
      </c>
      <c r="M30" s="3">
        <v>2395103.7382407999</v>
      </c>
      <c r="N30" s="4">
        <f>M30*$N$42</f>
        <v>2441371.5090560853</v>
      </c>
      <c r="O30" s="4">
        <f t="shared" ref="O30:O41" si="23">N30*$O$42</f>
        <v>2455689.2227805303</v>
      </c>
      <c r="P30" s="4">
        <f t="shared" si="22"/>
        <v>2553589.2468246766</v>
      </c>
      <c r="Q30" s="4">
        <f t="shared" si="21"/>
        <v>2566241.1752004512</v>
      </c>
      <c r="R30" s="4">
        <f t="shared" si="20"/>
        <v>2587768.4657486794</v>
      </c>
      <c r="S30" s="4">
        <f t="shared" si="19"/>
        <v>2587768.4657486794</v>
      </c>
      <c r="T30" s="4">
        <f t="shared" si="18"/>
        <v>2587768.4657486794</v>
      </c>
      <c r="U30" s="4">
        <f t="shared" si="17"/>
        <v>2613645.0586976819</v>
      </c>
      <c r="V30" s="4">
        <f t="shared" si="16"/>
        <v>2622579.5773631763</v>
      </c>
      <c r="W30" s="4">
        <f t="shared" si="15"/>
        <v>2654426.9864255548</v>
      </c>
      <c r="X30" s="4">
        <f t="shared" si="14"/>
        <v>2665002.1164377984</v>
      </c>
      <c r="Y30" s="4">
        <f t="shared" si="13"/>
        <v>2688390.8291541981</v>
      </c>
      <c r="Z30" s="4">
        <f t="shared" si="12"/>
        <v>2688390.8291541981</v>
      </c>
      <c r="AA30" s="4">
        <f t="shared" si="11"/>
        <v>2701515.855340505</v>
      </c>
      <c r="AB30" s="4">
        <f t="shared" si="10"/>
        <v>2701515.855340505</v>
      </c>
      <c r="AC30" s="4">
        <f t="shared" si="9"/>
        <v>2711739.5837465259</v>
      </c>
      <c r="AD30" s="4">
        <f t="shared" si="8"/>
        <v>2720082.9863054175</v>
      </c>
      <c r="AE30" s="4">
        <f t="shared" si="7"/>
        <v>2808363.6924314043</v>
      </c>
      <c r="AF30" s="4">
        <f t="shared" si="6"/>
        <v>2808363.6924314043</v>
      </c>
      <c r="AG30" s="4">
        <f t="shared" si="5"/>
        <v>2837213.4232542994</v>
      </c>
      <c r="AH30" s="4">
        <f t="shared" si="4"/>
        <v>2837213.4232542994</v>
      </c>
      <c r="AI30" s="4">
        <f t="shared" si="3"/>
        <v>2862278.8727108603</v>
      </c>
      <c r="AJ30" s="4">
        <f t="shared" si="2"/>
        <v>2862278.8727108603</v>
      </c>
      <c r="AK30" s="4">
        <f t="shared" si="1"/>
        <v>2862278.8727108603</v>
      </c>
      <c r="AL30" s="34">
        <f t="shared" si="0"/>
        <v>2862278.8727108603</v>
      </c>
      <c r="AM30" s="17">
        <f>AL30-M30</f>
        <v>467175.13447006047</v>
      </c>
    </row>
    <row r="31" spans="1:39" s="19" customFormat="1" x14ac:dyDescent="0.2">
      <c r="A31" s="1" t="s">
        <v>3</v>
      </c>
      <c r="B31" s="3">
        <v>765019.02500000014</v>
      </c>
      <c r="C31" s="3">
        <v>1677540.7842999999</v>
      </c>
      <c r="D31" s="3">
        <v>2056352.4309999999</v>
      </c>
      <c r="E31" s="3">
        <v>2186913.1755583002</v>
      </c>
      <c r="F31" s="3">
        <v>2209581.04</v>
      </c>
      <c r="G31" s="3">
        <v>2487450.108</v>
      </c>
      <c r="H31" s="3">
        <v>2576805.6676499997</v>
      </c>
      <c r="I31" s="3">
        <v>2596212.2499999995</v>
      </c>
      <c r="J31" s="3">
        <v>2642547.5039999997</v>
      </c>
      <c r="K31" s="3">
        <v>3079506.9239999996</v>
      </c>
      <c r="L31" s="3">
        <v>3120556.7239999995</v>
      </c>
      <c r="M31" s="4">
        <f>L31*$M$42</f>
        <v>3145821.317979529</v>
      </c>
      <c r="N31" s="4">
        <f t="shared" ref="N31:N40" si="24">M31*$N$42</f>
        <v>3206591.1867088987</v>
      </c>
      <c r="O31" s="4">
        <f t="shared" si="23"/>
        <v>3225396.6222898103</v>
      </c>
      <c r="P31" s="4">
        <f t="shared" si="22"/>
        <v>3353982.277162109</v>
      </c>
      <c r="Q31" s="4">
        <f t="shared" si="21"/>
        <v>3370599.8062330186</v>
      </c>
      <c r="R31" s="4">
        <f t="shared" si="20"/>
        <v>3398874.5771515826</v>
      </c>
      <c r="S31" s="4">
        <f t="shared" si="19"/>
        <v>3398874.5771515826</v>
      </c>
      <c r="T31" s="4">
        <f t="shared" si="18"/>
        <v>3398874.5771515826</v>
      </c>
      <c r="U31" s="4">
        <f t="shared" si="17"/>
        <v>3432861.8890312095</v>
      </c>
      <c r="V31" s="4">
        <f t="shared" si="16"/>
        <v>3444596.8292908082</v>
      </c>
      <c r="W31" s="4">
        <f t="shared" si="15"/>
        <v>3486426.4405728779</v>
      </c>
      <c r="X31" s="4">
        <f t="shared" si="14"/>
        <v>3500316.2228406621</v>
      </c>
      <c r="Y31" s="4">
        <f t="shared" si="13"/>
        <v>3531035.8571882709</v>
      </c>
      <c r="Z31" s="4">
        <f t="shared" si="12"/>
        <v>3531035.8571882709</v>
      </c>
      <c r="AA31" s="4">
        <f t="shared" si="11"/>
        <v>3548274.7711094902</v>
      </c>
      <c r="AB31" s="4">
        <f t="shared" si="10"/>
        <v>3548274.7711094902</v>
      </c>
      <c r="AC31" s="4">
        <f t="shared" si="9"/>
        <v>3561703.0089997272</v>
      </c>
      <c r="AD31" s="4">
        <f t="shared" si="8"/>
        <v>3572661.5546423155</v>
      </c>
      <c r="AE31" s="4">
        <f t="shared" si="7"/>
        <v>3688612.8275927706</v>
      </c>
      <c r="AF31" s="4">
        <f t="shared" si="6"/>
        <v>3688612.8275927706</v>
      </c>
      <c r="AG31" s="4">
        <f t="shared" si="5"/>
        <v>3726505.173043868</v>
      </c>
      <c r="AH31" s="4">
        <f t="shared" si="4"/>
        <v>3726505.173043868</v>
      </c>
      <c r="AI31" s="4">
        <f t="shared" si="3"/>
        <v>3759427.0978800356</v>
      </c>
      <c r="AJ31" s="4">
        <f t="shared" si="2"/>
        <v>3759427.0978800356</v>
      </c>
      <c r="AK31" s="4">
        <f t="shared" si="1"/>
        <v>3759427.0978800356</v>
      </c>
      <c r="AL31" s="34">
        <f t="shared" si="0"/>
        <v>3759427.0978800356</v>
      </c>
      <c r="AM31" s="17">
        <f>AL31-L31</f>
        <v>638870.37388003618</v>
      </c>
    </row>
    <row r="32" spans="1:39" s="19" customFormat="1" x14ac:dyDescent="0.2">
      <c r="A32" s="1" t="s">
        <v>2</v>
      </c>
      <c r="B32" s="3">
        <v>721739.01990000007</v>
      </c>
      <c r="C32" s="3">
        <v>1478903.1095788605</v>
      </c>
      <c r="D32" s="3">
        <v>1838131.575</v>
      </c>
      <c r="E32" s="3">
        <v>1943299.7449999999</v>
      </c>
      <c r="F32" s="3">
        <v>2164730.2574</v>
      </c>
      <c r="G32" s="3">
        <v>2270237.8464746005</v>
      </c>
      <c r="H32" s="3">
        <v>2356167.7999999998</v>
      </c>
      <c r="I32" s="3">
        <v>2406295.7052000002</v>
      </c>
      <c r="J32" s="3">
        <v>2462364.8291095998</v>
      </c>
      <c r="K32" s="3">
        <v>2489953.1492618001</v>
      </c>
      <c r="L32" s="4">
        <f>K32*$L$42</f>
        <v>2550364.8628648128</v>
      </c>
      <c r="M32" s="4">
        <f t="shared" ref="M32:M41" si="25">L32*$M$42</f>
        <v>2571013.0799808106</v>
      </c>
      <c r="N32" s="4">
        <f t="shared" si="24"/>
        <v>2620679.0055306684</v>
      </c>
      <c r="O32" s="4">
        <f t="shared" si="23"/>
        <v>2636048.2894047801</v>
      </c>
      <c r="P32" s="4">
        <f t="shared" si="22"/>
        <v>2741138.6194515326</v>
      </c>
      <c r="Q32" s="4">
        <f t="shared" si="21"/>
        <v>2754719.7737129293</v>
      </c>
      <c r="R32" s="4">
        <f t="shared" si="20"/>
        <v>2777828.1446333029</v>
      </c>
      <c r="S32" s="4">
        <f t="shared" si="19"/>
        <v>2777828.1446333029</v>
      </c>
      <c r="T32" s="4">
        <f t="shared" si="18"/>
        <v>2777828.1446333029</v>
      </c>
      <c r="U32" s="4">
        <f t="shared" si="17"/>
        <v>2805605.2541901902</v>
      </c>
      <c r="V32" s="4">
        <f t="shared" si="16"/>
        <v>2815195.9721142459</v>
      </c>
      <c r="W32" s="4">
        <f t="shared" si="15"/>
        <v>2849382.4267364643</v>
      </c>
      <c r="X32" s="4">
        <f t="shared" si="14"/>
        <v>2860734.2513567815</v>
      </c>
      <c r="Y32" s="4">
        <f t="shared" si="13"/>
        <v>2885840.7573329876</v>
      </c>
      <c r="Z32" s="4">
        <f t="shared" si="12"/>
        <v>2885840.7573329876</v>
      </c>
      <c r="AA32" s="4">
        <f t="shared" si="11"/>
        <v>2899929.7562608048</v>
      </c>
      <c r="AB32" s="4">
        <f t="shared" si="10"/>
        <v>2899929.7562608048</v>
      </c>
      <c r="AC32" s="4">
        <f t="shared" si="9"/>
        <v>2910904.3704448892</v>
      </c>
      <c r="AD32" s="4">
        <f t="shared" si="8"/>
        <v>2919860.557506002</v>
      </c>
      <c r="AE32" s="4">
        <f t="shared" si="7"/>
        <v>3014625.0750239627</v>
      </c>
      <c r="AF32" s="4">
        <f t="shared" si="6"/>
        <v>3014625.0750239627</v>
      </c>
      <c r="AG32" s="4">
        <f t="shared" si="5"/>
        <v>3045593.6857422898</v>
      </c>
      <c r="AH32" s="4">
        <f t="shared" si="4"/>
        <v>3045593.6857422898</v>
      </c>
      <c r="AI32" s="4">
        <f t="shared" si="3"/>
        <v>3072500.0770519832</v>
      </c>
      <c r="AJ32" s="4">
        <f t="shared" si="2"/>
        <v>3072500.0770519832</v>
      </c>
      <c r="AK32" s="4">
        <f t="shared" si="1"/>
        <v>3072500.0770519832</v>
      </c>
      <c r="AL32" s="34">
        <f t="shared" si="0"/>
        <v>3072500.0770519832</v>
      </c>
      <c r="AM32" s="17">
        <f>AL32-K32</f>
        <v>582546.92779018311</v>
      </c>
    </row>
    <row r="33" spans="1:39" s="19" customFormat="1" x14ac:dyDescent="0.2">
      <c r="A33" s="1" t="s">
        <v>1</v>
      </c>
      <c r="B33" s="3">
        <v>839963.02899999986</v>
      </c>
      <c r="C33" s="3">
        <v>1549790.76761</v>
      </c>
      <c r="D33" s="3">
        <v>1982394.19141</v>
      </c>
      <c r="E33" s="3">
        <v>2232823.9046100001</v>
      </c>
      <c r="F33" s="3">
        <v>2390304.6160600004</v>
      </c>
      <c r="G33" s="3">
        <v>2455601.4116099998</v>
      </c>
      <c r="H33" s="3">
        <v>2654499.0986099998</v>
      </c>
      <c r="I33" s="3">
        <v>2678767.3516099998</v>
      </c>
      <c r="J33" s="3">
        <v>2709701.4616099996</v>
      </c>
      <c r="K33" s="4">
        <f>J33*$K$42</f>
        <v>2779033.3514147485</v>
      </c>
      <c r="L33" s="4">
        <f t="shared" ref="L33:L41" si="26">K33*$L$42</f>
        <v>2846458.7834830838</v>
      </c>
      <c r="M33" s="4">
        <f t="shared" si="25"/>
        <v>2869504.2307557054</v>
      </c>
      <c r="N33" s="4">
        <f t="shared" si="24"/>
        <v>2924936.3032719516</v>
      </c>
      <c r="O33" s="4">
        <f t="shared" si="23"/>
        <v>2942089.9402735876</v>
      </c>
      <c r="P33" s="4">
        <f t="shared" si="22"/>
        <v>3059381.1158917686</v>
      </c>
      <c r="Q33" s="4">
        <f t="shared" si="21"/>
        <v>3074539.0238445024</v>
      </c>
      <c r="R33" s="4">
        <f t="shared" si="20"/>
        <v>3100330.2454599049</v>
      </c>
      <c r="S33" s="4">
        <f t="shared" si="19"/>
        <v>3100330.2454599049</v>
      </c>
      <c r="T33" s="4">
        <f t="shared" si="18"/>
        <v>3100330.2454599049</v>
      </c>
      <c r="U33" s="4">
        <f t="shared" si="17"/>
        <v>3131332.2399702738</v>
      </c>
      <c r="V33" s="4">
        <f t="shared" si="16"/>
        <v>3142036.4273092458</v>
      </c>
      <c r="W33" s="4">
        <f t="shared" si="15"/>
        <v>3180191.8832020354</v>
      </c>
      <c r="X33" s="4">
        <f t="shared" si="14"/>
        <v>3192861.6393493046</v>
      </c>
      <c r="Y33" s="4">
        <f t="shared" si="13"/>
        <v>3220882.9768054155</v>
      </c>
      <c r="Z33" s="4">
        <f t="shared" si="12"/>
        <v>3220882.9768054155</v>
      </c>
      <c r="AA33" s="4">
        <f t="shared" si="11"/>
        <v>3236607.6895053545</v>
      </c>
      <c r="AB33" s="4">
        <f t="shared" si="10"/>
        <v>3236607.6895053545</v>
      </c>
      <c r="AC33" s="4">
        <f t="shared" si="9"/>
        <v>3248856.4415935301</v>
      </c>
      <c r="AD33" s="4">
        <f t="shared" si="8"/>
        <v>3258852.429892234</v>
      </c>
      <c r="AE33" s="4">
        <f t="shared" si="7"/>
        <v>3364618.9800746008</v>
      </c>
      <c r="AF33" s="4">
        <f t="shared" si="6"/>
        <v>3364618.9800746008</v>
      </c>
      <c r="AG33" s="4">
        <f t="shared" si="5"/>
        <v>3399183.0047265212</v>
      </c>
      <c r="AH33" s="4">
        <f t="shared" si="4"/>
        <v>3399183.0047265212</v>
      </c>
      <c r="AI33" s="4">
        <f t="shared" si="3"/>
        <v>3429213.1917756316</v>
      </c>
      <c r="AJ33" s="4">
        <f t="shared" si="2"/>
        <v>3429213.1917756316</v>
      </c>
      <c r="AK33" s="4">
        <f t="shared" si="1"/>
        <v>3429213.1917756316</v>
      </c>
      <c r="AL33" s="34">
        <f t="shared" si="0"/>
        <v>3429213.1917756316</v>
      </c>
      <c r="AM33" s="17">
        <f>AL33-J33</f>
        <v>719511.73016563198</v>
      </c>
    </row>
    <row r="34" spans="1:39" s="19" customFormat="1" x14ac:dyDescent="0.2">
      <c r="A34" s="2" t="s">
        <v>24</v>
      </c>
      <c r="B34" s="3">
        <v>765045.74399999995</v>
      </c>
      <c r="C34" s="3">
        <v>1451993.2126</v>
      </c>
      <c r="D34" s="3">
        <v>1846179.5622999999</v>
      </c>
      <c r="E34" s="3">
        <v>1973704.3035762</v>
      </c>
      <c r="F34" s="3">
        <v>2022064.93</v>
      </c>
      <c r="G34" s="3">
        <v>2144093.5399999996</v>
      </c>
      <c r="H34" s="3">
        <v>2212023.2209999999</v>
      </c>
      <c r="I34" s="3">
        <v>2286327.0209999993</v>
      </c>
      <c r="J34" s="4">
        <f>I34*$J$42</f>
        <v>2318018.2382558873</v>
      </c>
      <c r="K34" s="4">
        <f t="shared" ref="K34:K41" si="27">J34*$K$42</f>
        <v>2377328.3088806663</v>
      </c>
      <c r="L34" s="4">
        <f t="shared" si="26"/>
        <v>2435007.4973340766</v>
      </c>
      <c r="M34" s="4">
        <f t="shared" si="25"/>
        <v>2454721.7602680312</v>
      </c>
      <c r="N34" s="4">
        <f t="shared" si="24"/>
        <v>2502141.2110442198</v>
      </c>
      <c r="O34" s="4">
        <f t="shared" si="23"/>
        <v>2516815.3159172297</v>
      </c>
      <c r="P34" s="4">
        <f t="shared" si="22"/>
        <v>2617152.2305631242</v>
      </c>
      <c r="Q34" s="4">
        <f t="shared" si="21"/>
        <v>2630119.0859846673</v>
      </c>
      <c r="R34" s="4">
        <f t="shared" si="20"/>
        <v>2652182.2257579621</v>
      </c>
      <c r="S34" s="4">
        <f t="shared" si="19"/>
        <v>2652182.2257579621</v>
      </c>
      <c r="T34" s="4">
        <f t="shared" si="18"/>
        <v>2652182.2257579621</v>
      </c>
      <c r="U34" s="4">
        <f t="shared" si="17"/>
        <v>2678702.9291326599</v>
      </c>
      <c r="V34" s="4">
        <f t="shared" si="16"/>
        <v>2687859.8424786422</v>
      </c>
      <c r="W34" s="4">
        <f t="shared" si="15"/>
        <v>2720499.985277216</v>
      </c>
      <c r="X34" s="4">
        <f t="shared" si="14"/>
        <v>2731338.3474509497</v>
      </c>
      <c r="Y34" s="4">
        <f t="shared" si="13"/>
        <v>2755309.2432133909</v>
      </c>
      <c r="Z34" s="4">
        <f t="shared" si="12"/>
        <v>2755309.2432133909</v>
      </c>
      <c r="AA34" s="4">
        <f t="shared" si="11"/>
        <v>2768760.9726183475</v>
      </c>
      <c r="AB34" s="4">
        <f t="shared" si="10"/>
        <v>2768760.9726183475</v>
      </c>
      <c r="AC34" s="4">
        <f t="shared" si="9"/>
        <v>2779239.1862291545</v>
      </c>
      <c r="AD34" s="4">
        <f t="shared" si="8"/>
        <v>2787790.2696285858</v>
      </c>
      <c r="AE34" s="4">
        <f t="shared" si="7"/>
        <v>2878268.4259102237</v>
      </c>
      <c r="AF34" s="4">
        <f t="shared" si="6"/>
        <v>2878268.4259102237</v>
      </c>
      <c r="AG34" s="4">
        <f t="shared" si="5"/>
        <v>2907836.2733892864</v>
      </c>
      <c r="AH34" s="4">
        <f t="shared" si="4"/>
        <v>2907836.2733892864</v>
      </c>
      <c r="AI34" s="4">
        <f t="shared" si="3"/>
        <v>2933525.6425926057</v>
      </c>
      <c r="AJ34" s="4">
        <f t="shared" si="2"/>
        <v>2933525.6425926057</v>
      </c>
      <c r="AK34" s="4">
        <f t="shared" si="1"/>
        <v>2933525.6425926057</v>
      </c>
      <c r="AL34" s="34">
        <f t="shared" si="0"/>
        <v>2933525.6425926057</v>
      </c>
      <c r="AM34" s="17">
        <f>AL34-I34</f>
        <v>647198.62159260642</v>
      </c>
    </row>
    <row r="35" spans="1:39" s="19" customFormat="1" x14ac:dyDescent="0.2">
      <c r="A35" s="2" t="s">
        <v>23</v>
      </c>
      <c r="B35" s="3">
        <v>836272.85109999997</v>
      </c>
      <c r="C35" s="3">
        <v>1420351.3761769</v>
      </c>
      <c r="D35" s="3">
        <v>1683156.0933082001</v>
      </c>
      <c r="E35" s="3">
        <v>1744047.4012785002</v>
      </c>
      <c r="F35" s="3">
        <v>1888253.5450077003</v>
      </c>
      <c r="G35" s="3">
        <v>1953608.5546347001</v>
      </c>
      <c r="H35" s="3">
        <v>2141713.6554105002</v>
      </c>
      <c r="I35" s="4">
        <f>H35*$I$42</f>
        <v>2212530.5967373131</v>
      </c>
      <c r="J35" s="4">
        <f t="shared" ref="J35:J41" si="28">I35*$J$42</f>
        <v>2243198.9076055605</v>
      </c>
      <c r="K35" s="4">
        <f t="shared" si="27"/>
        <v>2300594.6102966736</v>
      </c>
      <c r="L35" s="4">
        <f t="shared" si="26"/>
        <v>2356412.0712617855</v>
      </c>
      <c r="M35" s="4">
        <f t="shared" si="25"/>
        <v>2375490.0113520971</v>
      </c>
      <c r="N35" s="4">
        <f t="shared" si="24"/>
        <v>2421378.8910963899</v>
      </c>
      <c r="O35" s="4">
        <f t="shared" si="23"/>
        <v>2435579.3557338002</v>
      </c>
      <c r="P35" s="4">
        <f t="shared" si="22"/>
        <v>2532677.667391405</v>
      </c>
      <c r="Q35" s="4">
        <f t="shared" si="21"/>
        <v>2545225.9879510268</v>
      </c>
      <c r="R35" s="4">
        <f t="shared" si="20"/>
        <v>2566576.9895182285</v>
      </c>
      <c r="S35" s="4">
        <f t="shared" si="19"/>
        <v>2566576.9895182285</v>
      </c>
      <c r="T35" s="4">
        <f t="shared" si="18"/>
        <v>2566576.9895182285</v>
      </c>
      <c r="U35" s="4">
        <f t="shared" si="17"/>
        <v>2592241.6766450284</v>
      </c>
      <c r="V35" s="4">
        <f t="shared" si="16"/>
        <v>2601103.0297076348</v>
      </c>
      <c r="W35" s="4">
        <f t="shared" si="15"/>
        <v>2632689.6373802908</v>
      </c>
      <c r="X35" s="4">
        <f t="shared" si="14"/>
        <v>2643178.1666710032</v>
      </c>
      <c r="Y35" s="4">
        <f t="shared" si="13"/>
        <v>2666375.3470474156</v>
      </c>
      <c r="Z35" s="4">
        <f t="shared" si="12"/>
        <v>2666375.3470474156</v>
      </c>
      <c r="AA35" s="4">
        <f t="shared" si="11"/>
        <v>2679392.8911756743</v>
      </c>
      <c r="AB35" s="4">
        <f t="shared" si="10"/>
        <v>2679392.8911756743</v>
      </c>
      <c r="AC35" s="4">
        <f t="shared" si="9"/>
        <v>2689532.8965205438</v>
      </c>
      <c r="AD35" s="4">
        <f t="shared" si="8"/>
        <v>2697807.9741812274</v>
      </c>
      <c r="AE35" s="4">
        <f t="shared" si="7"/>
        <v>2785365.7414082214</v>
      </c>
      <c r="AF35" s="4">
        <f t="shared" si="6"/>
        <v>2785365.7414082214</v>
      </c>
      <c r="AG35" s="4">
        <f t="shared" si="5"/>
        <v>2813979.2191068204</v>
      </c>
      <c r="AH35" s="4">
        <f t="shared" si="4"/>
        <v>2813979.2191068204</v>
      </c>
      <c r="AI35" s="4">
        <f t="shared" si="3"/>
        <v>2838839.4052705499</v>
      </c>
      <c r="AJ35" s="4">
        <f t="shared" si="2"/>
        <v>2838839.4052705499</v>
      </c>
      <c r="AK35" s="4">
        <f t="shared" si="1"/>
        <v>2838839.4052705499</v>
      </c>
      <c r="AL35" s="34">
        <f t="shared" si="0"/>
        <v>2838839.4052705499</v>
      </c>
      <c r="AM35" s="17">
        <f>AL35-H35</f>
        <v>697125.74986004969</v>
      </c>
    </row>
    <row r="36" spans="1:39" s="19" customFormat="1" x14ac:dyDescent="0.2">
      <c r="A36" s="2" t="s">
        <v>22</v>
      </c>
      <c r="B36" s="3">
        <v>551873.19704120001</v>
      </c>
      <c r="C36" s="3">
        <v>993546.80474890012</v>
      </c>
      <c r="D36" s="3">
        <v>1212680.4197564002</v>
      </c>
      <c r="E36" s="3">
        <v>1324120.1499999999</v>
      </c>
      <c r="F36" s="3">
        <v>1350871.6229999999</v>
      </c>
      <c r="G36" s="3">
        <v>1376236.5729999999</v>
      </c>
      <c r="H36" s="4">
        <f t="shared" ref="H36:H41" si="29">G36*$H$42</f>
        <v>1427928.4939861563</v>
      </c>
      <c r="I36" s="4">
        <f t="shared" ref="I36:I41" si="30">H36*$I$42</f>
        <v>1475143.7359126594</v>
      </c>
      <c r="J36" s="4">
        <f t="shared" si="28"/>
        <v>1495590.9861043768</v>
      </c>
      <c r="K36" s="4">
        <f t="shared" si="27"/>
        <v>1533857.9874366766</v>
      </c>
      <c r="L36" s="4">
        <f t="shared" si="26"/>
        <v>1571072.7396388175</v>
      </c>
      <c r="M36" s="4">
        <f t="shared" si="25"/>
        <v>1583792.4298703745</v>
      </c>
      <c r="N36" s="4">
        <f>M36*$N$42</f>
        <v>1614387.5744539862</v>
      </c>
      <c r="O36" s="4">
        <f t="shared" si="23"/>
        <v>1623855.342487484</v>
      </c>
      <c r="P36" s="4">
        <f t="shared" si="22"/>
        <v>1688592.9630296044</v>
      </c>
      <c r="Q36" s="4">
        <f t="shared" si="21"/>
        <v>1696959.2095787127</v>
      </c>
      <c r="R36" s="4">
        <f t="shared" si="20"/>
        <v>1711194.4008405937</v>
      </c>
      <c r="S36" s="4">
        <f t="shared" si="19"/>
        <v>1711194.4008405937</v>
      </c>
      <c r="T36" s="4">
        <f t="shared" si="18"/>
        <v>1711194.4008405937</v>
      </c>
      <c r="U36" s="4">
        <f t="shared" si="17"/>
        <v>1728305.6229430523</v>
      </c>
      <c r="V36" s="4">
        <f t="shared" si="16"/>
        <v>1734213.6856298647</v>
      </c>
      <c r="W36" s="4">
        <f t="shared" si="15"/>
        <v>1755273.1848818795</v>
      </c>
      <c r="X36" s="4">
        <f t="shared" si="14"/>
        <v>1762266.1224281203</v>
      </c>
      <c r="Y36" s="4">
        <f t="shared" si="13"/>
        <v>1777732.2024785213</v>
      </c>
      <c r="Z36" s="4">
        <f t="shared" si="12"/>
        <v>1777732.2024785213</v>
      </c>
      <c r="AA36" s="4">
        <f t="shared" si="11"/>
        <v>1786411.2908970427</v>
      </c>
      <c r="AB36" s="4">
        <f t="shared" si="10"/>
        <v>1786411.2908970427</v>
      </c>
      <c r="AC36" s="4">
        <f t="shared" si="9"/>
        <v>1793171.8597174978</v>
      </c>
      <c r="AD36" s="4">
        <f t="shared" si="8"/>
        <v>1798689.0394542885</v>
      </c>
      <c r="AE36" s="4">
        <f t="shared" si="7"/>
        <v>1857065.7652025623</v>
      </c>
      <c r="AF36" s="4">
        <f t="shared" si="6"/>
        <v>1857065.7652025623</v>
      </c>
      <c r="AG36" s="4">
        <f t="shared" si="5"/>
        <v>1876143.01206731</v>
      </c>
      <c r="AH36" s="4">
        <f t="shared" si="4"/>
        <v>1876143.01206731</v>
      </c>
      <c r="AI36" s="4">
        <f t="shared" si="3"/>
        <v>1892717.855347275</v>
      </c>
      <c r="AJ36" s="4">
        <f t="shared" si="2"/>
        <v>1892717.855347275</v>
      </c>
      <c r="AK36" s="4">
        <f t="shared" si="1"/>
        <v>1892717.855347275</v>
      </c>
      <c r="AL36" s="34">
        <f t="shared" si="0"/>
        <v>1892717.855347275</v>
      </c>
      <c r="AM36" s="17">
        <f>AL36-G36</f>
        <v>516481.28234727518</v>
      </c>
    </row>
    <row r="37" spans="1:39" s="19" customFormat="1" x14ac:dyDescent="0.2">
      <c r="A37" s="8" t="s">
        <v>21</v>
      </c>
      <c r="B37" s="3">
        <v>983293.32426130003</v>
      </c>
      <c r="C37" s="3">
        <v>1531492.6687612999</v>
      </c>
      <c r="D37" s="3">
        <v>1872548.0582313999</v>
      </c>
      <c r="E37" s="3">
        <v>2047540.4735313999</v>
      </c>
      <c r="F37" s="3">
        <v>2076414.0871192</v>
      </c>
      <c r="G37" s="4">
        <f>F37*$G$42</f>
        <v>2187364.7564846203</v>
      </c>
      <c r="H37" s="4">
        <f t="shared" si="29"/>
        <v>2269522.9321779399</v>
      </c>
      <c r="I37" s="4">
        <f t="shared" si="30"/>
        <v>2344565.9576178165</v>
      </c>
      <c r="J37" s="4">
        <f t="shared" si="28"/>
        <v>2377064.4359418522</v>
      </c>
      <c r="K37" s="4">
        <f t="shared" si="27"/>
        <v>2437885.2945738533</v>
      </c>
      <c r="L37" s="4">
        <f t="shared" si="26"/>
        <v>2497033.7280519912</v>
      </c>
      <c r="M37" s="4">
        <f t="shared" si="25"/>
        <v>2517250.1666147741</v>
      </c>
      <c r="N37" s="4">
        <f t="shared" si="24"/>
        <v>2565877.519131545</v>
      </c>
      <c r="O37" s="4">
        <f t="shared" si="23"/>
        <v>2580925.4131675982</v>
      </c>
      <c r="P37" s="4">
        <f t="shared" si="22"/>
        <v>2683818.1805671961</v>
      </c>
      <c r="Q37" s="4">
        <f t="shared" si="21"/>
        <v>2697115.3368879943</v>
      </c>
      <c r="R37" s="4">
        <f t="shared" si="20"/>
        <v>2719740.4845398841</v>
      </c>
      <c r="S37" s="4">
        <f t="shared" si="19"/>
        <v>2719740.4845398841</v>
      </c>
      <c r="T37" s="4">
        <f t="shared" si="18"/>
        <v>2719740.4845398841</v>
      </c>
      <c r="U37" s="4">
        <f t="shared" si="17"/>
        <v>2746936.7420014264</v>
      </c>
      <c r="V37" s="4">
        <f t="shared" si="16"/>
        <v>2756326.9067113097</v>
      </c>
      <c r="W37" s="4">
        <f t="shared" si="15"/>
        <v>2789798.4822796416</v>
      </c>
      <c r="X37" s="4">
        <f t="shared" si="14"/>
        <v>2800912.9268693547</v>
      </c>
      <c r="Y37" s="4">
        <f t="shared" si="13"/>
        <v>2825494.4262183164</v>
      </c>
      <c r="Z37" s="4">
        <f t="shared" si="12"/>
        <v>2825494.4262183164</v>
      </c>
      <c r="AA37" s="4">
        <f t="shared" si="11"/>
        <v>2839288.8075750801</v>
      </c>
      <c r="AB37" s="4">
        <f t="shared" si="10"/>
        <v>2839288.8075750801</v>
      </c>
      <c r="AC37" s="4">
        <f t="shared" si="9"/>
        <v>2850033.9296433139</v>
      </c>
      <c r="AD37" s="4">
        <f t="shared" si="8"/>
        <v>2858802.8322783746</v>
      </c>
      <c r="AE37" s="4">
        <f t="shared" si="7"/>
        <v>2951585.7120578256</v>
      </c>
      <c r="AF37" s="4">
        <f t="shared" si="6"/>
        <v>2951585.7120578256</v>
      </c>
      <c r="AG37" s="4">
        <f t="shared" si="5"/>
        <v>2981906.7326304317</v>
      </c>
      <c r="AH37" s="4">
        <f t="shared" si="4"/>
        <v>2981906.7326304317</v>
      </c>
      <c r="AI37" s="4">
        <f t="shared" si="3"/>
        <v>3008250.4795894451</v>
      </c>
      <c r="AJ37" s="4">
        <f t="shared" si="2"/>
        <v>3008250.4795894451</v>
      </c>
      <c r="AK37" s="4">
        <f t="shared" si="1"/>
        <v>3008250.4795894451</v>
      </c>
      <c r="AL37" s="34">
        <f t="shared" si="0"/>
        <v>3008250.4795894451</v>
      </c>
      <c r="AM37" s="17">
        <f>AL37-F37</f>
        <v>931836.39247024502</v>
      </c>
    </row>
    <row r="38" spans="1:39" s="19" customFormat="1" x14ac:dyDescent="0.2">
      <c r="A38" s="21" t="s">
        <v>20</v>
      </c>
      <c r="B38" s="3">
        <v>857640.23363190005</v>
      </c>
      <c r="C38" s="3">
        <v>1393806.4619402003</v>
      </c>
      <c r="D38" s="3">
        <v>1878475.1684293002</v>
      </c>
      <c r="E38" s="3">
        <v>1980547.8884292999</v>
      </c>
      <c r="F38" s="4">
        <f>E38*$F$42</f>
        <v>2099316.0114439228</v>
      </c>
      <c r="G38" s="4">
        <f>F38*$G$42</f>
        <v>2211490.4173700544</v>
      </c>
      <c r="H38" s="4">
        <f t="shared" si="29"/>
        <v>2294554.761218396</v>
      </c>
      <c r="I38" s="4">
        <f t="shared" si="30"/>
        <v>2370425.4778689919</v>
      </c>
      <c r="J38" s="4">
        <f t="shared" si="28"/>
        <v>2403282.3999619572</v>
      </c>
      <c r="K38" s="4">
        <f t="shared" si="27"/>
        <v>2464774.0856271572</v>
      </c>
      <c r="L38" s="4">
        <f t="shared" si="26"/>
        <v>2524574.9000325128</v>
      </c>
      <c r="M38" s="4">
        <f t="shared" si="25"/>
        <v>2545014.3169255587</v>
      </c>
      <c r="N38" s="4">
        <f t="shared" si="24"/>
        <v>2594178.0075236205</v>
      </c>
      <c r="O38" s="4">
        <f t="shared" si="23"/>
        <v>2609391.8731414489</v>
      </c>
      <c r="P38" s="4">
        <f t="shared" si="22"/>
        <v>2713419.5020251623</v>
      </c>
      <c r="Q38" s="4">
        <f t="shared" si="21"/>
        <v>2726863.320069016</v>
      </c>
      <c r="R38" s="4">
        <f t="shared" si="20"/>
        <v>2749738.0130416462</v>
      </c>
      <c r="S38" s="4">
        <f t="shared" si="19"/>
        <v>2749738.0130416462</v>
      </c>
      <c r="T38" s="4">
        <f t="shared" si="18"/>
        <v>2749738.0130416462</v>
      </c>
      <c r="U38" s="4">
        <f t="shared" si="17"/>
        <v>2777234.233133072</v>
      </c>
      <c r="V38" s="4">
        <f t="shared" si="16"/>
        <v>2786727.9671853692</v>
      </c>
      <c r="W38" s="4">
        <f t="shared" si="15"/>
        <v>2820568.7193526514</v>
      </c>
      <c r="X38" s="4">
        <f t="shared" si="14"/>
        <v>2831805.7513253363</v>
      </c>
      <c r="Y38" s="4">
        <f t="shared" si="13"/>
        <v>2856658.3736845735</v>
      </c>
      <c r="Z38" s="4">
        <f t="shared" si="12"/>
        <v>2856658.3736845735</v>
      </c>
      <c r="AA38" s="4">
        <f t="shared" si="11"/>
        <v>2870604.9009355009</v>
      </c>
      <c r="AB38" s="4">
        <f t="shared" si="10"/>
        <v>2870604.9009355009</v>
      </c>
      <c r="AC38" s="4">
        <f t="shared" si="9"/>
        <v>2881468.5369234737</v>
      </c>
      <c r="AD38" s="4">
        <f t="shared" si="8"/>
        <v>2890334.1566564413</v>
      </c>
      <c r="AE38" s="4">
        <f t="shared" si="7"/>
        <v>2984140.3903538417</v>
      </c>
      <c r="AF38" s="4">
        <f t="shared" si="6"/>
        <v>2984140.3903538417</v>
      </c>
      <c r="AG38" s="4">
        <f t="shared" si="5"/>
        <v>3014795.8383043534</v>
      </c>
      <c r="AH38" s="4">
        <f t="shared" si="4"/>
        <v>3014795.8383043534</v>
      </c>
      <c r="AI38" s="4">
        <f t="shared" si="3"/>
        <v>3041430.1450813855</v>
      </c>
      <c r="AJ38" s="4">
        <f t="shared" si="2"/>
        <v>3041430.1450813855</v>
      </c>
      <c r="AK38" s="4">
        <f t="shared" si="1"/>
        <v>3041430.1450813855</v>
      </c>
      <c r="AL38" s="34">
        <f t="shared" si="0"/>
        <v>3041430.1450813855</v>
      </c>
      <c r="AM38" s="17">
        <f>AL38-E38</f>
        <v>1060882.2566520856</v>
      </c>
    </row>
    <row r="39" spans="1:39" s="19" customFormat="1" x14ac:dyDescent="0.2">
      <c r="A39" s="21" t="s">
        <v>19</v>
      </c>
      <c r="B39" s="3">
        <v>720071.67948950012</v>
      </c>
      <c r="C39" s="3">
        <v>1299509.4699099003</v>
      </c>
      <c r="D39" s="3">
        <v>1780761.5929099002</v>
      </c>
      <c r="E39" s="4">
        <f>D39*E42</f>
        <v>1940347.735448654</v>
      </c>
      <c r="F39" s="4">
        <f>E39*$F$42</f>
        <v>2056705.1635528912</v>
      </c>
      <c r="G39" s="4">
        <f>F39*$G$42</f>
        <v>2166602.7104820311</v>
      </c>
      <c r="H39" s="4">
        <f t="shared" si="29"/>
        <v>2247981.0565570048</v>
      </c>
      <c r="I39" s="4">
        <f t="shared" si="30"/>
        <v>2322311.7880176827</v>
      </c>
      <c r="J39" s="4">
        <f t="shared" si="28"/>
        <v>2354501.797029512</v>
      </c>
      <c r="K39" s="4">
        <f t="shared" si="27"/>
        <v>2414745.3557571</v>
      </c>
      <c r="L39" s="4">
        <f t="shared" si="26"/>
        <v>2473332.3636690569</v>
      </c>
      <c r="M39" s="4">
        <f t="shared" si="25"/>
        <v>2493356.9116812563</v>
      </c>
      <c r="N39" s="4">
        <f t="shared" si="24"/>
        <v>2541522.7027108795</v>
      </c>
      <c r="O39" s="4">
        <f t="shared" si="23"/>
        <v>2556427.7650279463</v>
      </c>
      <c r="P39" s="4">
        <f t="shared" si="22"/>
        <v>2658343.8940485311</v>
      </c>
      <c r="Q39" s="4">
        <f t="shared" si="21"/>
        <v>2671514.8363163611</v>
      </c>
      <c r="R39" s="4">
        <f t="shared" si="20"/>
        <v>2693925.2304137875</v>
      </c>
      <c r="S39" s="4">
        <f t="shared" si="19"/>
        <v>2693925.2304137875</v>
      </c>
      <c r="T39" s="4">
        <f t="shared" si="18"/>
        <v>2693925.2304137875</v>
      </c>
      <c r="U39" s="4">
        <f t="shared" si="17"/>
        <v>2720863.3462248161</v>
      </c>
      <c r="V39" s="4">
        <f t="shared" si="16"/>
        <v>2730164.3812954379</v>
      </c>
      <c r="W39" s="4">
        <f t="shared" si="15"/>
        <v>2763318.251099485</v>
      </c>
      <c r="X39" s="4">
        <f t="shared" si="14"/>
        <v>2774327.1995166093</v>
      </c>
      <c r="Y39" s="4">
        <f t="shared" si="13"/>
        <v>2798675.3759966791</v>
      </c>
      <c r="Z39" s="4">
        <f t="shared" si="12"/>
        <v>2798675.3759966791</v>
      </c>
      <c r="AA39" s="4">
        <f t="shared" si="11"/>
        <v>2812338.8237359668</v>
      </c>
      <c r="AB39" s="4">
        <f t="shared" si="10"/>
        <v>2812338.8237359668</v>
      </c>
      <c r="AC39" s="4">
        <f t="shared" si="9"/>
        <v>2822981.955170026</v>
      </c>
      <c r="AD39" s="4">
        <f t="shared" si="8"/>
        <v>2831667.6250660745</v>
      </c>
      <c r="AE39" s="4">
        <f t="shared" si="7"/>
        <v>2923569.8275773549</v>
      </c>
      <c r="AF39" s="4">
        <f t="shared" si="6"/>
        <v>2923569.8275773549</v>
      </c>
      <c r="AG39" s="4">
        <f t="shared" si="5"/>
        <v>2953603.0468483684</v>
      </c>
      <c r="AH39" s="4">
        <f t="shared" si="4"/>
        <v>2953603.0468483684</v>
      </c>
      <c r="AI39" s="4">
        <f t="shared" si="3"/>
        <v>2979696.7440227619</v>
      </c>
      <c r="AJ39" s="4">
        <f t="shared" si="2"/>
        <v>2979696.7440227619</v>
      </c>
      <c r="AK39" s="4">
        <f t="shared" si="1"/>
        <v>2979696.7440227619</v>
      </c>
      <c r="AL39" s="34">
        <f t="shared" si="0"/>
        <v>2979696.7440227619</v>
      </c>
      <c r="AM39" s="17">
        <f>AL39-D39</f>
        <v>1198935.1511128617</v>
      </c>
    </row>
    <row r="40" spans="1:39" s="15" customFormat="1" x14ac:dyDescent="0.2">
      <c r="A40" s="21" t="s">
        <v>18</v>
      </c>
      <c r="B40" s="3">
        <v>904026.39790140011</v>
      </c>
      <c r="C40" s="3">
        <v>1497393.4725617</v>
      </c>
      <c r="D40" s="4">
        <f>C40*D42</f>
        <v>1780264.2307753272</v>
      </c>
      <c r="E40" s="4">
        <f>D40*E42</f>
        <v>1939805.8013147649</v>
      </c>
      <c r="F40" s="4">
        <f>E40*$F$42</f>
        <v>2056130.7310884867</v>
      </c>
      <c r="G40" s="4">
        <f>F40*$G$42</f>
        <v>2165997.5839153151</v>
      </c>
      <c r="H40" s="4">
        <f t="shared" si="29"/>
        <v>2247353.2012274531</v>
      </c>
      <c r="I40" s="4">
        <f t="shared" si="30"/>
        <v>2321663.1723059379</v>
      </c>
      <c r="J40" s="4">
        <f t="shared" si="28"/>
        <v>2353844.1907310104</v>
      </c>
      <c r="K40" s="4">
        <f t="shared" si="27"/>
        <v>2414070.9235875318</v>
      </c>
      <c r="L40" s="4">
        <f t="shared" si="26"/>
        <v>2472641.568298806</v>
      </c>
      <c r="M40" s="4">
        <f t="shared" si="25"/>
        <v>2492660.5235062283</v>
      </c>
      <c r="N40" s="4">
        <f t="shared" si="24"/>
        <v>2540812.8619542513</v>
      </c>
      <c r="O40" s="4">
        <f t="shared" si="23"/>
        <v>2555713.7613257337</v>
      </c>
      <c r="P40" s="4">
        <f t="shared" si="22"/>
        <v>2657601.4254335086</v>
      </c>
      <c r="Q40" s="4">
        <f t="shared" si="21"/>
        <v>2670768.6890910254</v>
      </c>
      <c r="R40" s="4">
        <f t="shared" si="20"/>
        <v>2693172.8240229972</v>
      </c>
      <c r="S40" s="4">
        <f t="shared" si="19"/>
        <v>2693172.8240229972</v>
      </c>
      <c r="T40" s="4">
        <f t="shared" si="18"/>
        <v>2693172.8240229972</v>
      </c>
      <c r="U40" s="4">
        <f t="shared" si="17"/>
        <v>2720103.4160875371</v>
      </c>
      <c r="V40" s="4">
        <f t="shared" si="16"/>
        <v>2729401.8534029764</v>
      </c>
      <c r="W40" s="4">
        <f t="shared" si="15"/>
        <v>2762546.4634164255</v>
      </c>
      <c r="X40" s="4">
        <f t="shared" si="14"/>
        <v>2773552.337062561</v>
      </c>
      <c r="Y40" s="4">
        <f t="shared" si="13"/>
        <v>2797893.7131595388</v>
      </c>
      <c r="Z40" s="4">
        <f t="shared" si="12"/>
        <v>2797893.7131595388</v>
      </c>
      <c r="AA40" s="4">
        <f t="shared" si="11"/>
        <v>2811553.3447330017</v>
      </c>
      <c r="AB40" s="4">
        <f t="shared" si="10"/>
        <v>2811553.3447330017</v>
      </c>
      <c r="AC40" s="4">
        <f t="shared" si="9"/>
        <v>2822193.5035678148</v>
      </c>
      <c r="AD40" s="4">
        <f t="shared" si="8"/>
        <v>2830876.747578592</v>
      </c>
      <c r="AE40" s="4">
        <f t="shared" si="7"/>
        <v>2922753.2820409909</v>
      </c>
      <c r="AF40" s="4">
        <f t="shared" si="6"/>
        <v>2922753.2820409909</v>
      </c>
      <c r="AG40" s="4">
        <f t="shared" si="5"/>
        <v>2952778.1131110769</v>
      </c>
      <c r="AH40" s="4">
        <f t="shared" si="4"/>
        <v>2952778.1131110769</v>
      </c>
      <c r="AI40" s="4">
        <f t="shared" si="3"/>
        <v>2978864.5223829364</v>
      </c>
      <c r="AJ40" s="4">
        <f t="shared" si="2"/>
        <v>2978864.5223829364</v>
      </c>
      <c r="AK40" s="4">
        <f t="shared" si="1"/>
        <v>2978864.5223829364</v>
      </c>
      <c r="AL40" s="34">
        <f t="shared" si="0"/>
        <v>2978864.5223829364</v>
      </c>
      <c r="AM40" s="17">
        <f>AL40-C40</f>
        <v>1481471.0498212364</v>
      </c>
    </row>
    <row r="41" spans="1:39" s="15" customFormat="1" x14ac:dyDescent="0.2">
      <c r="A41" s="21" t="s">
        <v>17</v>
      </c>
      <c r="B41" s="3">
        <v>915933.40474789997</v>
      </c>
      <c r="C41" s="4">
        <f>B41*C42</f>
        <v>1515614.6268403488</v>
      </c>
      <c r="D41" s="4">
        <f>C41*D42</f>
        <v>1801927.5208858568</v>
      </c>
      <c r="E41" s="4">
        <f>D41*E42</f>
        <v>1963410.4860045586</v>
      </c>
      <c r="F41" s="4">
        <f>E41*$F$42</f>
        <v>2081150.9251488629</v>
      </c>
      <c r="G41" s="4">
        <f>F41*$G$42</f>
        <v>2192354.7017116034</v>
      </c>
      <c r="H41" s="4">
        <f t="shared" si="29"/>
        <v>2274700.3014710024</v>
      </c>
      <c r="I41" s="4">
        <f t="shared" si="30"/>
        <v>2349914.5194774149</v>
      </c>
      <c r="J41" s="4">
        <f t="shared" si="28"/>
        <v>2382487.1352430074</v>
      </c>
      <c r="K41" s="4">
        <f t="shared" si="27"/>
        <v>2443446.7419975298</v>
      </c>
      <c r="L41" s="4">
        <f t="shared" si="26"/>
        <v>2502730.1083634924</v>
      </c>
      <c r="M41" s="4">
        <f t="shared" si="25"/>
        <v>2522992.6658558291</v>
      </c>
      <c r="N41" s="4">
        <f>M41*$N$42</f>
        <v>2571730.9499512827</v>
      </c>
      <c r="O41" s="4">
        <f t="shared" si="23"/>
        <v>2586813.1721289037</v>
      </c>
      <c r="P41" s="4">
        <f t="shared" si="22"/>
        <v>2689940.6645655832</v>
      </c>
      <c r="Q41" s="4">
        <f t="shared" si="21"/>
        <v>2703268.1551420279</v>
      </c>
      <c r="R41" s="4">
        <f t="shared" si="20"/>
        <v>2725944.9166124184</v>
      </c>
      <c r="S41" s="4">
        <f t="shared" si="19"/>
        <v>2725944.9166124184</v>
      </c>
      <c r="T41" s="4">
        <f t="shared" si="18"/>
        <v>2725944.9166124184</v>
      </c>
      <c r="U41" s="4">
        <f t="shared" si="17"/>
        <v>2753203.2157772062</v>
      </c>
      <c r="V41" s="4">
        <f t="shared" si="16"/>
        <v>2762614.8018835145</v>
      </c>
      <c r="W41" s="4">
        <f t="shared" si="15"/>
        <v>2796162.7347801118</v>
      </c>
      <c r="X41" s="4">
        <f t="shared" si="14"/>
        <v>2807302.5342950001</v>
      </c>
      <c r="Y41" s="4">
        <f t="shared" si="13"/>
        <v>2831940.110407101</v>
      </c>
      <c r="Z41" s="4">
        <f t="shared" si="12"/>
        <v>2831940.110407101</v>
      </c>
      <c r="AA41" s="4">
        <f t="shared" si="11"/>
        <v>2845765.960318529</v>
      </c>
      <c r="AB41" s="4">
        <f t="shared" si="10"/>
        <v>2845765.960318529</v>
      </c>
      <c r="AC41" s="4">
        <f t="shared" si="9"/>
        <v>2856535.5947916638</v>
      </c>
      <c r="AD41" s="4">
        <f t="shared" si="8"/>
        <v>2865324.5015635383</v>
      </c>
      <c r="AE41" s="4">
        <f t="shared" si="7"/>
        <v>2958319.0431093811</v>
      </c>
      <c r="AF41" s="4">
        <f t="shared" si="6"/>
        <v>2958319.0431093811</v>
      </c>
      <c r="AG41" s="4">
        <f t="shared" si="5"/>
        <v>2988709.2337787598</v>
      </c>
      <c r="AH41" s="4">
        <f t="shared" si="4"/>
        <v>2988709.2337787598</v>
      </c>
      <c r="AI41" s="4">
        <f t="shared" si="3"/>
        <v>3015113.0776438829</v>
      </c>
      <c r="AJ41" s="4">
        <f t="shared" si="2"/>
        <v>3015113.0776438829</v>
      </c>
      <c r="AK41" s="4">
        <f t="shared" si="1"/>
        <v>3015113.0776438829</v>
      </c>
      <c r="AL41" s="34">
        <f t="shared" si="0"/>
        <v>3015113.0776438829</v>
      </c>
      <c r="AM41" s="17">
        <f>AL41-B41</f>
        <v>2099179.6728959829</v>
      </c>
    </row>
    <row r="42" spans="1:39" s="15" customFormat="1" ht="26.25" customHeight="1" x14ac:dyDescent="0.2">
      <c r="A42" s="7" t="s">
        <v>41</v>
      </c>
      <c r="B42" s="22"/>
      <c r="C42" s="23">
        <f>IF(SUM(C6:C40)/SUM(B6:B40)&lt;1,1,SUM(C6:C40)/SUM(B6:B40))</f>
        <v>1.6547214229592424</v>
      </c>
      <c r="D42" s="23">
        <f>IF(SUM(D6:D39)/SUM(C6:C39)&lt;1,1,SUM(D6:D39)/SUM(C6:C39))</f>
        <v>1.188908769402941</v>
      </c>
      <c r="E42" s="23">
        <f>IF(SUM(E6:E38)/SUM(D6:D38)&lt;1,1,SUM(E6:E38)/SUM(D6:D38))</f>
        <v>1.0896167927105715</v>
      </c>
      <c r="F42" s="23">
        <f>IF(SUM(F6:F37)/SUM(E6:E37)&lt;1,1,SUM(F6:F37)/SUM(E6:E37))</f>
        <v>1.059967306879317</v>
      </c>
      <c r="G42" s="23">
        <f>IF(SUM(G6:G36)/SUM(F6:F36)&lt;1,1,SUM(G6:G36)/SUM(F6:F36))</f>
        <v>1.053433787631133</v>
      </c>
      <c r="H42" s="23">
        <f>IF(SUM(H6:H35)/SUM(G6:G35)&lt;1,1,SUM(H6:H35)/SUM(G6:G35))</f>
        <v>1.0375603453652416</v>
      </c>
      <c r="I42" s="23">
        <f>IF(SUM(I6:I34)/SUM(H6:H34)&lt;1,1,SUM(I6:I34)/SUM(H6:H34))</f>
        <v>1.0330655506388129</v>
      </c>
      <c r="J42" s="23">
        <f>IF(SUM(J6:J33)/SUM(I6:I33)&lt;1,1,SUM(J6:J33)/SUM(I6:I33))</f>
        <v>1.0138611917563862</v>
      </c>
      <c r="K42" s="23">
        <f>IF(SUM(K6:K32)/SUM(J6:J32)&lt;1,1,SUM(K6:K32)/SUM(J6:J32))</f>
        <v>1.0255865418338574</v>
      </c>
      <c r="L42" s="23">
        <f>IF(SUM(L6:L31)/SUM(K6:K31)&lt;1,1,SUM(L6:L31)/SUM(K6:K31))</f>
        <v>1.024262188877298</v>
      </c>
      <c r="M42" s="23">
        <f>IF(SUM(M6:M30)/SUM(L6:L30)&lt;1,1,SUM(M6:M30)/SUM(L6:L30))</f>
        <v>1.0080961816156782</v>
      </c>
      <c r="N42" s="23">
        <f>IF(SUM(N6:N29)/SUM(M6:M29)&lt;1,1,SUM(N6:N29)/SUM(M6:M29))</f>
        <v>1.0193176479484221</v>
      </c>
      <c r="O42" s="23">
        <f>IF(SUM(O6:O28)/SUM(N6:N28)&lt;1,1,SUM(O6:O28)/SUM(N6:N28))</f>
        <v>1.0058646189944196</v>
      </c>
      <c r="P42" s="23">
        <f>IF(SUM(P6:P27)/SUM(O6:O27)&lt;1,1,SUM(P6:P27)/SUM(O6:O27))</f>
        <v>1.0398666179482174</v>
      </c>
      <c r="Q42" s="23">
        <f>IF(SUM(Q6:Q26)/SUM(P6:P26)&lt;1,1,SUM(Q6:Q26)/SUM(P6:P26))</f>
        <v>1.0049545667501172</v>
      </c>
      <c r="R42" s="23">
        <f>IF(SUM(R6:R25)/SUM(Q6:Q25)&lt;1,1,SUM(R6:R25)/SUM(Q6:Q25))</f>
        <v>1.0083886466931724</v>
      </c>
      <c r="S42" s="23">
        <f>IF(SUM(S6:S24)/SUM(R6:R24)&lt;1,1,SUM(S6:S24)/SUM(R6:R24))</f>
        <v>1</v>
      </c>
      <c r="T42" s="23">
        <f>IF(SUM(T6:T23)/SUM(S6:S23)&lt;1,1,SUM(T6:T23)/SUM(S6:S23))</f>
        <v>1</v>
      </c>
      <c r="U42" s="23">
        <f>IF(SUM(U6:U22)/SUM(T6:T22)&lt;1,1,SUM(U6:U22)/SUM(T6:T22))</f>
        <v>1.0099995781274489</v>
      </c>
      <c r="V42" s="23">
        <f>IF(SUM(V6:V21)/SUM(U6:U21)&lt;1,1,SUM(V6:V21)/SUM(U6:U21))</f>
        <v>1.0034184131604871</v>
      </c>
      <c r="W42" s="23">
        <f>IF(SUM(W6:W20)/SUM(V6:V20)&lt;1,1,SUM(W6:W20)/SUM(V6:V20))</f>
        <v>1.0121435434551804</v>
      </c>
      <c r="X42" s="23">
        <f>IF(SUM(X6:X19)/SUM(W6:W19)&lt;1,1,SUM(X6:X19)/SUM(W6:W19))</f>
        <v>1.0039839596516775</v>
      </c>
      <c r="Y42" s="23">
        <f>IF(SUM(Y6:Y18)/SUM(X6:X18)&lt;1,1,SUM(Y6:Y18)/SUM(X6:X18))</f>
        <v>1.0087762454566687</v>
      </c>
      <c r="Z42" s="23">
        <f>IF(SUM(Z6:Z17)/SUM(Y6:Y17)&lt;1,1,SUM(Z6:Z17)/SUM(Y6:Y17))</f>
        <v>1</v>
      </c>
      <c r="AA42" s="23">
        <f>IF(SUM(AA6:AA16)/SUM(Z6:Z16)&lt;1,1,SUM(AA6:AA16)/SUM(Z6:Z16))</f>
        <v>1.0048821123937683</v>
      </c>
      <c r="AB42" s="23">
        <f>IF(SUM(AB6:AB15)/SUM(AA6:AA15)&lt;1,1,SUM(AB6:AB15)/SUM(AA6:AA15))</f>
        <v>1</v>
      </c>
      <c r="AC42" s="23">
        <f>IF(SUM(AC6:AC14)/SUM(AB6:AB14)&lt;1,1,SUM(AC6:AC14)/SUM(AB6:AB14))</f>
        <v>1.0037844413853096</v>
      </c>
      <c r="AD42" s="23">
        <f>IF(SUM(AD6:AD13)/SUM(AC6:AC13)&lt;1,1,SUM(AD6:AD13)/SUM(AC6:AC13))</f>
        <v>1.0030767713127395</v>
      </c>
      <c r="AE42" s="23">
        <f>IF(SUM(AE6:AE12)/SUM(AD6:AD12)&lt;1,1,SUM(AE6:AE12)/SUM(AD6:AD12))</f>
        <v>1.0324551517620773</v>
      </c>
      <c r="AF42" s="23">
        <f>IF(SUM(AF6:AF11)/SUM(AE6:AE11)&lt;1,1,SUM(AF6:AF11)/SUM(AE6:AE11))</f>
        <v>1</v>
      </c>
      <c r="AG42" s="23">
        <f>IF(SUM(AG6:AG10)/SUM(AF6:AF10)&lt;1,1,SUM(AG6:AG10)/SUM(AF6:AF10))</f>
        <v>1.0102727901306536</v>
      </c>
      <c r="AH42" s="23">
        <f>IF(SUM(AH6:AH9)/SUM(AG6:AG9)&lt;1,1,SUM(AH6:AH9)/SUM(AG6:AG9))</f>
        <v>1</v>
      </c>
      <c r="AI42" s="23">
        <f>IF(SUM(AI6:AI8)/SUM(AH6:AH8)&lt;1,1,SUM(AI6:AI8)/SUM(AH6:AH8))</f>
        <v>1.0088345308291298</v>
      </c>
      <c r="AJ42" s="23">
        <f>IF(SUM(AJ6:AJ7)/SUM(AI6:AI7)&lt;1,1,SUM(AJ6:AJ7)/SUM(AI6:AI7))</f>
        <v>1</v>
      </c>
      <c r="AK42" s="23">
        <f>IF(SUM(AK6:AK6)/SUM(AJ6:AJ6)&lt;1,1,SUM(AK6:AK6)/SUM(AJ6:AJ6))</f>
        <v>1</v>
      </c>
      <c r="AL42" s="17">
        <f>SUM(AL6:AL41)</f>
        <v>101991736.70417035</v>
      </c>
      <c r="AM42" s="17">
        <f>SUM(AM6:AM41)</f>
        <v>15558989.739269104</v>
      </c>
    </row>
    <row r="43" spans="1:39" s="24" customFormat="1" ht="25.5" customHeight="1" x14ac:dyDescent="0.2">
      <c r="A43" s="11" t="s">
        <v>61</v>
      </c>
    </row>
    <row r="44" spans="1:39" ht="44.25" customHeight="1" x14ac:dyDescent="0.2">
      <c r="A44" s="59" t="s">
        <v>0</v>
      </c>
      <c r="B44" s="60" t="s">
        <v>39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2" t="s">
        <v>42</v>
      </c>
      <c r="AM44" s="61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30.9.2021 г.</v>
      </c>
    </row>
    <row r="45" spans="1:39" ht="25.5" customHeight="1" x14ac:dyDescent="0.2">
      <c r="A45" s="59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2">
        <v>0</v>
      </c>
      <c r="AM45" s="61">
        <v>0</v>
      </c>
    </row>
    <row r="46" spans="1:39" s="19" customFormat="1" x14ac:dyDescent="0.2">
      <c r="A46" s="1" t="s">
        <v>37</v>
      </c>
      <c r="B46" s="3">
        <v>27377</v>
      </c>
      <c r="C46" s="3">
        <v>412786.85286400001</v>
      </c>
      <c r="D46" s="3">
        <v>528884.84832400002</v>
      </c>
      <c r="E46" s="3">
        <v>614705.05316799995</v>
      </c>
      <c r="F46" s="3">
        <v>663922.00823577831</v>
      </c>
      <c r="G46" s="3">
        <v>717717.68959728046</v>
      </c>
      <c r="H46" s="3">
        <v>680461.5992693617</v>
      </c>
      <c r="I46" s="3">
        <v>697010.4418635841</v>
      </c>
      <c r="J46" s="3">
        <v>860312.45362400007</v>
      </c>
      <c r="K46" s="3">
        <v>898444.36023200001</v>
      </c>
      <c r="L46" s="3">
        <v>922338.15124600008</v>
      </c>
      <c r="M46" s="3">
        <v>923072.46336599998</v>
      </c>
      <c r="N46" s="3">
        <v>976394.83021200006</v>
      </c>
      <c r="O46" s="3">
        <v>985508.31138000009</v>
      </c>
      <c r="P46" s="3">
        <v>1157705.718756</v>
      </c>
      <c r="Q46" s="3">
        <v>1286139.626712</v>
      </c>
      <c r="R46" s="3">
        <v>1304480.2958628447</v>
      </c>
      <c r="S46" s="3">
        <v>1361980.0652000001</v>
      </c>
      <c r="T46" s="3">
        <v>1475380.78</v>
      </c>
      <c r="U46" s="3">
        <v>1475457.78</v>
      </c>
      <c r="V46" s="3">
        <v>2000405.76</v>
      </c>
      <c r="W46" s="3">
        <v>1985709.17</v>
      </c>
      <c r="X46" s="3">
        <v>2072494.25</v>
      </c>
      <c r="Y46" s="3">
        <v>2043532.08</v>
      </c>
      <c r="Z46" s="3">
        <v>2072311.96</v>
      </c>
      <c r="AA46" s="3">
        <v>2042297.96</v>
      </c>
      <c r="AB46" s="3">
        <v>2087841.9366819998</v>
      </c>
      <c r="AC46" s="3">
        <v>2088643.4000459998</v>
      </c>
      <c r="AD46" s="3">
        <v>2373188.4167849999</v>
      </c>
      <c r="AE46" s="3">
        <v>2373870.1141420002</v>
      </c>
      <c r="AF46" s="3">
        <v>2342320.9714989997</v>
      </c>
      <c r="AG46" s="3">
        <v>2342737.1912130001</v>
      </c>
      <c r="AH46" s="3">
        <v>2533041.4530870002</v>
      </c>
      <c r="AI46" s="3">
        <v>2505021.1423380002</v>
      </c>
      <c r="AJ46" s="3">
        <v>2533908.586255</v>
      </c>
      <c r="AK46" s="3">
        <v>2534349.3390890001</v>
      </c>
      <c r="AL46" s="34">
        <f>AK46</f>
        <v>2534349.3390890001</v>
      </c>
      <c r="AM46" s="17">
        <f>AL46-AK46</f>
        <v>0</v>
      </c>
    </row>
    <row r="47" spans="1:39" s="19" customFormat="1" x14ac:dyDescent="0.2">
      <c r="A47" s="1" t="s">
        <v>36</v>
      </c>
      <c r="B47" s="3">
        <v>90520.94671833649</v>
      </c>
      <c r="C47" s="3">
        <v>238327.02158410335</v>
      </c>
      <c r="D47" s="3">
        <v>249855.37580342803</v>
      </c>
      <c r="E47" s="3">
        <v>638997.9678167121</v>
      </c>
      <c r="F47" s="3">
        <v>1395446.1294700273</v>
      </c>
      <c r="G47" s="3">
        <v>1505629.0688954999</v>
      </c>
      <c r="H47" s="3">
        <v>1804841.9700994</v>
      </c>
      <c r="I47" s="3">
        <v>1738947.7431449001</v>
      </c>
      <c r="J47" s="3">
        <v>1748138.9953238999</v>
      </c>
      <c r="K47" s="3">
        <v>1869692.9489946</v>
      </c>
      <c r="L47" s="3">
        <v>1915664.8317348002</v>
      </c>
      <c r="M47" s="3">
        <v>1918891.4299276001</v>
      </c>
      <c r="N47" s="3">
        <v>2431242.3161713006</v>
      </c>
      <c r="O47" s="3">
        <v>2373534.9307332002</v>
      </c>
      <c r="P47" s="3">
        <v>2328347.4046415002</v>
      </c>
      <c r="Q47" s="3">
        <v>2350784.3199707004</v>
      </c>
      <c r="R47" s="3">
        <v>2359217.7699707001</v>
      </c>
      <c r="S47" s="3">
        <v>2433286.1062055002</v>
      </c>
      <c r="T47" s="3">
        <v>2668073.1062055002</v>
      </c>
      <c r="U47" s="3">
        <v>3222366.9662055001</v>
      </c>
      <c r="V47" s="3">
        <v>3258939.9662055001</v>
      </c>
      <c r="W47" s="3">
        <v>3270333.9662055001</v>
      </c>
      <c r="X47" s="3">
        <v>3273983.9662055001</v>
      </c>
      <c r="Y47" s="3">
        <v>3273983.9662055001</v>
      </c>
      <c r="Z47" s="3">
        <v>3270659.0562054999</v>
      </c>
      <c r="AA47" s="3">
        <v>3270659.0562054999</v>
      </c>
      <c r="AB47" s="3">
        <v>3246464.0562054999</v>
      </c>
      <c r="AC47" s="3">
        <v>3246464.0562054999</v>
      </c>
      <c r="AD47" s="3">
        <v>3246464.0562054999</v>
      </c>
      <c r="AE47" s="3">
        <v>3246458.0562054999</v>
      </c>
      <c r="AF47" s="3">
        <v>3246458.0562054999</v>
      </c>
      <c r="AG47" s="3">
        <v>3241264.0562054999</v>
      </c>
      <c r="AH47" s="3">
        <v>3243611.0562054999</v>
      </c>
      <c r="AI47" s="3">
        <v>3241264.0562054999</v>
      </c>
      <c r="AJ47" s="3">
        <v>3241264.0562054999</v>
      </c>
      <c r="AK47" s="4">
        <f>AJ47*$AK$82</f>
        <v>3241827.8477827748</v>
      </c>
      <c r="AL47" s="34">
        <f t="shared" ref="AL47:AL81" si="31">AK47</f>
        <v>3241827.8477827748</v>
      </c>
      <c r="AM47" s="17">
        <f>AL47-AJ47</f>
        <v>563.79157727491111</v>
      </c>
    </row>
    <row r="48" spans="1:39" s="19" customFormat="1" x14ac:dyDescent="0.2">
      <c r="A48" s="1" t="s">
        <v>35</v>
      </c>
      <c r="B48" s="3">
        <v>33595.006411807713</v>
      </c>
      <c r="C48" s="3">
        <v>65593.407353060087</v>
      </c>
      <c r="D48" s="3">
        <v>69816.756594769395</v>
      </c>
      <c r="E48" s="3">
        <v>168529.2190971002</v>
      </c>
      <c r="F48" s="3">
        <v>182141.53000000003</v>
      </c>
      <c r="G48" s="3">
        <v>182141.53000000003</v>
      </c>
      <c r="H48" s="3">
        <v>220609.53000000003</v>
      </c>
      <c r="I48" s="3">
        <v>264554.28000000003</v>
      </c>
      <c r="J48" s="3">
        <v>282368.28000000003</v>
      </c>
      <c r="K48" s="3">
        <v>263737.38</v>
      </c>
      <c r="L48" s="3">
        <v>297990.38</v>
      </c>
      <c r="M48" s="3">
        <v>384287.38</v>
      </c>
      <c r="N48" s="3">
        <v>413567.38</v>
      </c>
      <c r="O48" s="3">
        <v>438560.48000000004</v>
      </c>
      <c r="P48" s="3">
        <v>520927.48000000004</v>
      </c>
      <c r="Q48" s="3">
        <v>522467.30800000002</v>
      </c>
      <c r="R48" s="3">
        <v>505509.32800000004</v>
      </c>
      <c r="S48" s="3">
        <v>510509.32800000004</v>
      </c>
      <c r="T48" s="3">
        <v>669754.32799999998</v>
      </c>
      <c r="U48" s="3">
        <v>682195.32799999998</v>
      </c>
      <c r="V48" s="3">
        <v>682195.32799999998</v>
      </c>
      <c r="W48" s="3">
        <v>756976.30799999996</v>
      </c>
      <c r="X48" s="3">
        <v>763984.30799999996</v>
      </c>
      <c r="Y48" s="3">
        <v>848572.30799999996</v>
      </c>
      <c r="Z48" s="3">
        <v>848572.30799999996</v>
      </c>
      <c r="AA48" s="3">
        <v>848572.30799999996</v>
      </c>
      <c r="AB48" s="3">
        <v>925694.30799999996</v>
      </c>
      <c r="AC48" s="3">
        <v>993285.30799999996</v>
      </c>
      <c r="AD48" s="3">
        <v>993283.30799999996</v>
      </c>
      <c r="AE48" s="3">
        <v>993283.30799999996</v>
      </c>
      <c r="AF48" s="3">
        <v>992285.30799999996</v>
      </c>
      <c r="AG48" s="3">
        <v>847982.10799999989</v>
      </c>
      <c r="AH48" s="3">
        <v>832285.30799999996</v>
      </c>
      <c r="AI48" s="3">
        <v>832285.30799999996</v>
      </c>
      <c r="AJ48" s="4">
        <f>AI48*$AJ$82</f>
        <v>836469.33199586545</v>
      </c>
      <c r="AK48" s="4">
        <f t="shared" ref="AK48:AK81" si="32">AJ48*$AK$82</f>
        <v>836614.82904758677</v>
      </c>
      <c r="AL48" s="34">
        <f t="shared" si="31"/>
        <v>836614.82904758677</v>
      </c>
      <c r="AM48" s="17">
        <f>AL48-AI48</f>
        <v>4329.521047586808</v>
      </c>
    </row>
    <row r="49" spans="1:39" s="19" customFormat="1" x14ac:dyDescent="0.2">
      <c r="A49" s="1" t="s">
        <v>34</v>
      </c>
      <c r="B49" s="3">
        <v>68378.028457011023</v>
      </c>
      <c r="C49" s="3">
        <v>131774.30674320908</v>
      </c>
      <c r="D49" s="3">
        <v>129052.10988949316</v>
      </c>
      <c r="E49" s="3">
        <v>189760.3059532308</v>
      </c>
      <c r="F49" s="3">
        <v>346940.12</v>
      </c>
      <c r="G49" s="3">
        <v>332748.53000000003</v>
      </c>
      <c r="H49" s="3">
        <v>371974.53</v>
      </c>
      <c r="I49" s="3">
        <v>1132024.642516</v>
      </c>
      <c r="J49" s="3">
        <v>1462083.1779956331</v>
      </c>
      <c r="K49" s="3">
        <v>1770962.2318345383</v>
      </c>
      <c r="L49" s="3">
        <v>1871765.3131914502</v>
      </c>
      <c r="M49" s="3">
        <v>1952598.5619835111</v>
      </c>
      <c r="N49" s="3">
        <v>2145975.0652673999</v>
      </c>
      <c r="O49" s="3">
        <v>2261189.2009277316</v>
      </c>
      <c r="P49" s="3">
        <v>2286155.0745749082</v>
      </c>
      <c r="Q49" s="3">
        <v>2239685.1390511207</v>
      </c>
      <c r="R49" s="3">
        <v>2238916.3610645914</v>
      </c>
      <c r="S49" s="3">
        <v>2561252.7699050335</v>
      </c>
      <c r="T49" s="3">
        <v>2584496.9337063809</v>
      </c>
      <c r="U49" s="3">
        <v>2654518.1486118841</v>
      </c>
      <c r="V49" s="3">
        <v>2804324.3762252042</v>
      </c>
      <c r="W49" s="3">
        <v>2696155.6548705427</v>
      </c>
      <c r="X49" s="3">
        <v>2749274.3622109452</v>
      </c>
      <c r="Y49" s="3">
        <v>2647612.7548942366</v>
      </c>
      <c r="Z49" s="3">
        <v>2648960.2720602364</v>
      </c>
      <c r="AA49" s="3">
        <v>2759002.3616288137</v>
      </c>
      <c r="AB49" s="3">
        <v>2778195.5041888137</v>
      </c>
      <c r="AC49" s="3">
        <v>2788232.4035658138</v>
      </c>
      <c r="AD49" s="3">
        <v>2778159.6684999997</v>
      </c>
      <c r="AE49" s="3">
        <v>2778421.7784999995</v>
      </c>
      <c r="AF49" s="3">
        <v>2775160.2784999995</v>
      </c>
      <c r="AG49" s="3">
        <v>2782209.6784999999</v>
      </c>
      <c r="AH49" s="3">
        <v>2782720.7784999995</v>
      </c>
      <c r="AI49" s="4">
        <f>AH49*$AI$82</f>
        <v>2782720.7784999995</v>
      </c>
      <c r="AJ49" s="4">
        <f t="shared" ref="AJ49:AJ81" si="33">AI49*$AJ$82</f>
        <v>2796709.9363033683</v>
      </c>
      <c r="AK49" s="4">
        <f t="shared" si="32"/>
        <v>2797196.4012993784</v>
      </c>
      <c r="AL49" s="34">
        <f>AK49</f>
        <v>2797196.4012993784</v>
      </c>
      <c r="AM49" s="17">
        <f>AL49-AH49</f>
        <v>14475.62279937882</v>
      </c>
    </row>
    <row r="50" spans="1:39" s="19" customFormat="1" x14ac:dyDescent="0.2">
      <c r="A50" s="2" t="s">
        <v>33</v>
      </c>
      <c r="B50" s="3">
        <v>27419.628845309326</v>
      </c>
      <c r="C50" s="3">
        <v>162521.92521602602</v>
      </c>
      <c r="D50" s="3">
        <v>138977.8858884096</v>
      </c>
      <c r="E50" s="3">
        <v>139576.54533469098</v>
      </c>
      <c r="F50" s="3">
        <v>152038.66113200004</v>
      </c>
      <c r="G50" s="3">
        <v>152630.24951335246</v>
      </c>
      <c r="H50" s="3">
        <v>211115.0281539913</v>
      </c>
      <c r="I50" s="3">
        <v>269621.24941995583</v>
      </c>
      <c r="J50" s="3">
        <v>484206.69065546157</v>
      </c>
      <c r="K50" s="3">
        <v>464543.45244706457</v>
      </c>
      <c r="L50" s="3">
        <v>597832.52276975242</v>
      </c>
      <c r="M50" s="3">
        <v>455454.60000000003</v>
      </c>
      <c r="N50" s="3">
        <v>498342.23216708278</v>
      </c>
      <c r="O50" s="3">
        <v>518896.19454640435</v>
      </c>
      <c r="P50" s="3">
        <v>817361.54098344455</v>
      </c>
      <c r="Q50" s="3">
        <v>867761.54098344455</v>
      </c>
      <c r="R50" s="3">
        <v>898959.37272735848</v>
      </c>
      <c r="S50" s="3">
        <v>907218.97518014873</v>
      </c>
      <c r="T50" s="3">
        <v>889855.9251801488</v>
      </c>
      <c r="U50" s="3">
        <v>656902.12518014875</v>
      </c>
      <c r="V50" s="3">
        <v>797089.48571990698</v>
      </c>
      <c r="W50" s="3">
        <v>916216.48571990698</v>
      </c>
      <c r="X50" s="3">
        <v>930198.48571990698</v>
      </c>
      <c r="Y50" s="3">
        <v>930198.48571990698</v>
      </c>
      <c r="Z50" s="3">
        <v>935242.03435926558</v>
      </c>
      <c r="AA50" s="3">
        <v>891622.03435926558</v>
      </c>
      <c r="AB50" s="3">
        <v>906622.03435926558</v>
      </c>
      <c r="AC50" s="3">
        <v>906622.03435926558</v>
      </c>
      <c r="AD50" s="3">
        <v>958922.76476813271</v>
      </c>
      <c r="AE50" s="3">
        <v>954694.14476813271</v>
      </c>
      <c r="AF50" s="3">
        <v>1097922.7647681327</v>
      </c>
      <c r="AG50" s="3">
        <v>1097922.7647681327</v>
      </c>
      <c r="AH50" s="4">
        <f>AG50*$AH$82</f>
        <v>1119068.7815301639</v>
      </c>
      <c r="AI50" s="4">
        <f t="shared" ref="AI50:AI81" si="34">AH50*$AI$82</f>
        <v>1119068.7815301639</v>
      </c>
      <c r="AJ50" s="4">
        <f t="shared" si="33"/>
        <v>1124694.5093784635</v>
      </c>
      <c r="AK50" s="4">
        <f t="shared" si="32"/>
        <v>1124890.1408606258</v>
      </c>
      <c r="AL50" s="34">
        <f t="shared" si="31"/>
        <v>1124890.1408606258</v>
      </c>
      <c r="AM50" s="17">
        <f>AL50-AG50</f>
        <v>26967.376092493068</v>
      </c>
    </row>
    <row r="51" spans="1:39" s="19" customFormat="1" x14ac:dyDescent="0.2">
      <c r="A51" s="2" t="s">
        <v>32</v>
      </c>
      <c r="B51" s="3">
        <v>13302.975139558957</v>
      </c>
      <c r="C51" s="3">
        <v>208021.90625856799</v>
      </c>
      <c r="D51" s="3">
        <v>611899.32741395477</v>
      </c>
      <c r="E51" s="3">
        <v>955604.32304395386</v>
      </c>
      <c r="F51" s="3">
        <v>885417.19113309926</v>
      </c>
      <c r="G51" s="3">
        <v>1109957.9602185304</v>
      </c>
      <c r="H51" s="3">
        <v>1014633.7477868753</v>
      </c>
      <c r="I51" s="3">
        <v>1156194.3684225746</v>
      </c>
      <c r="J51" s="3">
        <v>1276145.7689127363</v>
      </c>
      <c r="K51" s="3">
        <v>1321893.5008538149</v>
      </c>
      <c r="L51" s="3">
        <v>1350747.2306297454</v>
      </c>
      <c r="M51" s="3">
        <v>1206933.1143965572</v>
      </c>
      <c r="N51" s="3">
        <v>1402913.5942291643</v>
      </c>
      <c r="O51" s="3">
        <v>1435121.0950472851</v>
      </c>
      <c r="P51" s="3">
        <v>1470080.0915335875</v>
      </c>
      <c r="Q51" s="3">
        <v>1856012.5950683111</v>
      </c>
      <c r="R51" s="3">
        <v>1905800.4333130617</v>
      </c>
      <c r="S51" s="3">
        <v>1926512.2003567026</v>
      </c>
      <c r="T51" s="3">
        <v>1930286.2813265973</v>
      </c>
      <c r="U51" s="3">
        <v>2084819.7812538007</v>
      </c>
      <c r="V51" s="3">
        <v>2027360.3772559345</v>
      </c>
      <c r="W51" s="3">
        <v>2034530.8770053887</v>
      </c>
      <c r="X51" s="3">
        <v>2036075.6470053883</v>
      </c>
      <c r="Y51" s="3">
        <v>2036216.8152399499</v>
      </c>
      <c r="Z51" s="3">
        <v>1938059.0652399501</v>
      </c>
      <c r="AA51" s="3">
        <v>1938059.0652399501</v>
      </c>
      <c r="AB51" s="3">
        <v>1938059.0652399501</v>
      </c>
      <c r="AC51" s="3">
        <v>1938068.9654972788</v>
      </c>
      <c r="AD51" s="3">
        <v>2173868.3254972789</v>
      </c>
      <c r="AE51" s="3">
        <v>1954077.9654972788</v>
      </c>
      <c r="AF51" s="3">
        <v>1954077.9654972788</v>
      </c>
      <c r="AG51" s="4">
        <f>AF51*$AG$82</f>
        <v>1954077.9654972788</v>
      </c>
      <c r="AH51" s="4">
        <f t="shared" ref="AH51:AH81" si="35">AG51*$AH$82</f>
        <v>1991713.5503842065</v>
      </c>
      <c r="AI51" s="4">
        <f t="shared" si="34"/>
        <v>1991713.5503842065</v>
      </c>
      <c r="AJ51" s="4">
        <f t="shared" si="33"/>
        <v>2001726.19533612</v>
      </c>
      <c r="AK51" s="4">
        <f t="shared" si="32"/>
        <v>2002074.3793622812</v>
      </c>
      <c r="AL51" s="34">
        <f t="shared" si="31"/>
        <v>2002074.3793622812</v>
      </c>
      <c r="AM51" s="17">
        <f>AL51-AF51</f>
        <v>47996.413865002338</v>
      </c>
    </row>
    <row r="52" spans="1:39" s="19" customFormat="1" x14ac:dyDescent="0.2">
      <c r="A52" s="2" t="s">
        <v>31</v>
      </c>
      <c r="B52" s="3">
        <v>308265.13685851841</v>
      </c>
      <c r="C52" s="3">
        <v>405064.10845486773</v>
      </c>
      <c r="D52" s="3">
        <v>467822.22764221427</v>
      </c>
      <c r="E52" s="3">
        <v>622647.15174302622</v>
      </c>
      <c r="F52" s="3">
        <v>768793.8434701768</v>
      </c>
      <c r="G52" s="3">
        <v>770750.81755558401</v>
      </c>
      <c r="H52" s="3">
        <v>764911.7332536953</v>
      </c>
      <c r="I52" s="3">
        <v>836904.71242579783</v>
      </c>
      <c r="J52" s="3">
        <v>942713.21673160431</v>
      </c>
      <c r="K52" s="3">
        <v>1605007.5174275318</v>
      </c>
      <c r="L52" s="3">
        <v>1373560.2822734327</v>
      </c>
      <c r="M52" s="3">
        <v>2494653.5522461464</v>
      </c>
      <c r="N52" s="3">
        <v>1382378.9187829024</v>
      </c>
      <c r="O52" s="3">
        <v>1417416.9835794023</v>
      </c>
      <c r="P52" s="3">
        <v>2560043.3910159622</v>
      </c>
      <c r="Q52" s="3">
        <v>2531562.0069940211</v>
      </c>
      <c r="R52" s="3">
        <v>2489793.311922621</v>
      </c>
      <c r="S52" s="3">
        <v>2521282.0420670211</v>
      </c>
      <c r="T52" s="3">
        <v>2487639.7722114213</v>
      </c>
      <c r="U52" s="3">
        <v>2535207.5299614212</v>
      </c>
      <c r="V52" s="3">
        <v>2555510.1839086213</v>
      </c>
      <c r="W52" s="3">
        <v>2608481.4979417212</v>
      </c>
      <c r="X52" s="3">
        <v>2590102.8769750213</v>
      </c>
      <c r="Y52" s="3">
        <v>2641942.0653667212</v>
      </c>
      <c r="Z52" s="3">
        <v>2650717.5637583211</v>
      </c>
      <c r="AA52" s="3">
        <v>2652321.182791621</v>
      </c>
      <c r="AB52" s="3">
        <v>2651928.8018249213</v>
      </c>
      <c r="AC52" s="3">
        <v>2435660.129574921</v>
      </c>
      <c r="AD52" s="3">
        <v>2655083.747966521</v>
      </c>
      <c r="AE52" s="3">
        <v>2656687.3669998213</v>
      </c>
      <c r="AF52" s="4">
        <f>AE52*$AF$82</f>
        <v>2679887.5793672758</v>
      </c>
      <c r="AG52" s="4">
        <f t="shared" ref="AG52:AG81" si="36">AF52*$AG$82</f>
        <v>2679887.5793672758</v>
      </c>
      <c r="AH52" s="4">
        <f t="shared" si="35"/>
        <v>2731502.273489797</v>
      </c>
      <c r="AI52" s="4">
        <f t="shared" si="34"/>
        <v>2731502.273489797</v>
      </c>
      <c r="AJ52" s="4">
        <f t="shared" si="33"/>
        <v>2745233.9481297177</v>
      </c>
      <c r="AK52" s="4">
        <f t="shared" si="32"/>
        <v>2745711.4592953511</v>
      </c>
      <c r="AL52" s="34">
        <f t="shared" si="31"/>
        <v>2745711.4592953511</v>
      </c>
      <c r="AM52" s="17">
        <f>AL52-AE52</f>
        <v>89024.092295529786</v>
      </c>
    </row>
    <row r="53" spans="1:39" x14ac:dyDescent="0.2">
      <c r="A53" s="2" t="s">
        <v>30</v>
      </c>
      <c r="B53" s="3">
        <v>39260.029083351765</v>
      </c>
      <c r="C53" s="3">
        <v>209927.31809364862</v>
      </c>
      <c r="D53" s="3">
        <v>237733.61801864559</v>
      </c>
      <c r="E53" s="3">
        <v>303714.15357849258</v>
      </c>
      <c r="F53" s="3">
        <v>292434.31013366737</v>
      </c>
      <c r="G53" s="3">
        <v>506851.01198264223</v>
      </c>
      <c r="H53" s="3">
        <v>528905.30106750724</v>
      </c>
      <c r="I53" s="3">
        <v>902919.7433934029</v>
      </c>
      <c r="J53" s="3">
        <v>838547.2559040346</v>
      </c>
      <c r="K53" s="3">
        <v>919290.9525000049</v>
      </c>
      <c r="L53" s="3">
        <v>987302.28352292778</v>
      </c>
      <c r="M53" s="3">
        <v>1125957.8335229279</v>
      </c>
      <c r="N53" s="3">
        <v>1260749.7068684543</v>
      </c>
      <c r="O53" s="3">
        <v>1491940.1800758764</v>
      </c>
      <c r="P53" s="3">
        <v>1448715.2325225701</v>
      </c>
      <c r="Q53" s="3">
        <v>2851657.0104677277</v>
      </c>
      <c r="R53" s="3">
        <v>1871207.057830848</v>
      </c>
      <c r="S53" s="3">
        <v>2104499.6685620067</v>
      </c>
      <c r="T53" s="3">
        <v>2647681.1580381379</v>
      </c>
      <c r="U53" s="3">
        <v>3268427.389317336</v>
      </c>
      <c r="V53" s="3">
        <v>3315050.1785596036</v>
      </c>
      <c r="W53" s="3">
        <v>3327490.4859493361</v>
      </c>
      <c r="X53" s="3">
        <v>3332036.5137220975</v>
      </c>
      <c r="Y53" s="3">
        <v>3333514.6069591902</v>
      </c>
      <c r="Z53" s="3">
        <v>3381629.3154232674</v>
      </c>
      <c r="AA53" s="3">
        <v>2813544.8219946115</v>
      </c>
      <c r="AB53" s="3">
        <v>3676170.5394330751</v>
      </c>
      <c r="AC53" s="3">
        <v>3003493.3154976289</v>
      </c>
      <c r="AD53" s="3">
        <v>3004931.4301882726</v>
      </c>
      <c r="AE53" s="4">
        <f>AD53*$AE$82</f>
        <v>3004931.4301882726</v>
      </c>
      <c r="AF53" s="4">
        <f t="shared" ref="AF53:AF81" si="37">AE53*$AF$82</f>
        <v>3031172.774275641</v>
      </c>
      <c r="AG53" s="4">
        <f t="shared" si="36"/>
        <v>3031172.774275641</v>
      </c>
      <c r="AH53" s="4">
        <f t="shared" si="35"/>
        <v>3089553.2290310189</v>
      </c>
      <c r="AI53" s="4">
        <f t="shared" si="34"/>
        <v>3089553.2290310189</v>
      </c>
      <c r="AJ53" s="4">
        <f t="shared" si="33"/>
        <v>3105084.8799234666</v>
      </c>
      <c r="AK53" s="4">
        <f t="shared" si="32"/>
        <v>3105624.9842382241</v>
      </c>
      <c r="AL53" s="34">
        <f t="shared" si="31"/>
        <v>3105624.9842382241</v>
      </c>
      <c r="AM53" s="17">
        <f>AL53-AD53</f>
        <v>100693.55404995149</v>
      </c>
    </row>
    <row r="54" spans="1:39" x14ac:dyDescent="0.2">
      <c r="A54" s="1" t="s">
        <v>29</v>
      </c>
      <c r="B54" s="3">
        <v>76445.142305473521</v>
      </c>
      <c r="C54" s="3">
        <v>154380.6907255587</v>
      </c>
      <c r="D54" s="3">
        <v>236993.92437438338</v>
      </c>
      <c r="E54" s="3">
        <v>261281.6470834277</v>
      </c>
      <c r="F54" s="3">
        <v>473988.30212138797</v>
      </c>
      <c r="G54" s="3">
        <v>724772.3310197643</v>
      </c>
      <c r="H54" s="3">
        <v>784452.00646554679</v>
      </c>
      <c r="I54" s="3">
        <v>1054169.2389684469</v>
      </c>
      <c r="J54" s="3">
        <v>1010954.6142269671</v>
      </c>
      <c r="K54" s="3">
        <v>1009894.3963772386</v>
      </c>
      <c r="L54" s="3">
        <v>1043165.0663772386</v>
      </c>
      <c r="M54" s="3">
        <v>1265687.0263772386</v>
      </c>
      <c r="N54" s="3">
        <v>1107397.2512394388</v>
      </c>
      <c r="O54" s="3">
        <v>1129671.6964357386</v>
      </c>
      <c r="P54" s="3">
        <v>1660714.7564357386</v>
      </c>
      <c r="Q54" s="3">
        <v>1682366.9464357386</v>
      </c>
      <c r="R54" s="3">
        <v>1795151.8364357387</v>
      </c>
      <c r="S54" s="3">
        <v>1702269.2289149386</v>
      </c>
      <c r="T54" s="3">
        <v>1767280.1789149388</v>
      </c>
      <c r="U54" s="3">
        <v>1779388.1289149385</v>
      </c>
      <c r="V54" s="3">
        <v>1919779.2189987388</v>
      </c>
      <c r="W54" s="3">
        <v>2032911.6189987387</v>
      </c>
      <c r="X54" s="3">
        <v>1947287.5789987387</v>
      </c>
      <c r="Y54" s="3">
        <v>1949055.5289987386</v>
      </c>
      <c r="Z54" s="3">
        <v>1994983.3889987387</v>
      </c>
      <c r="AA54" s="3">
        <v>2149365.658998738</v>
      </c>
      <c r="AB54" s="3">
        <v>2247732.736752538</v>
      </c>
      <c r="AC54" s="3">
        <v>2250102.8867525384</v>
      </c>
      <c r="AD54" s="4">
        <f>AC54*$AD$82</f>
        <v>2351410.6606595996</v>
      </c>
      <c r="AE54" s="4">
        <f t="shared" ref="AE54:AE81" si="38">AD54*$AE$82</f>
        <v>2351410.6606595996</v>
      </c>
      <c r="AF54" s="4">
        <f t="shared" si="37"/>
        <v>2371944.9649093337</v>
      </c>
      <c r="AG54" s="4">
        <f t="shared" si="36"/>
        <v>2371944.9649093337</v>
      </c>
      <c r="AH54" s="4">
        <f t="shared" si="35"/>
        <v>2417628.6774582588</v>
      </c>
      <c r="AI54" s="4">
        <f t="shared" si="34"/>
        <v>2417628.6774582588</v>
      </c>
      <c r="AJ54" s="4">
        <f t="shared" si="33"/>
        <v>2429782.4621068011</v>
      </c>
      <c r="AK54" s="4">
        <f t="shared" si="32"/>
        <v>2430205.1030465676</v>
      </c>
      <c r="AL54" s="34">
        <f t="shared" si="31"/>
        <v>2430205.1030465676</v>
      </c>
      <c r="AM54" s="17">
        <f>AL54-AC54</f>
        <v>180102.21629402926</v>
      </c>
    </row>
    <row r="55" spans="1:39" x14ac:dyDescent="0.2">
      <c r="A55" s="1" t="s">
        <v>28</v>
      </c>
      <c r="B55" s="3">
        <v>15597.318745442617</v>
      </c>
      <c r="C55" s="3">
        <v>76955.745339764355</v>
      </c>
      <c r="D55" s="3">
        <v>103904.65161260497</v>
      </c>
      <c r="E55" s="3">
        <v>160376.43155446643</v>
      </c>
      <c r="F55" s="3">
        <v>225163.9746412313</v>
      </c>
      <c r="G55" s="3">
        <v>231156.36074577738</v>
      </c>
      <c r="H55" s="3">
        <v>311627.71130336507</v>
      </c>
      <c r="I55" s="3">
        <v>305982.1679915514</v>
      </c>
      <c r="J55" s="3">
        <v>362664.48199155141</v>
      </c>
      <c r="K55" s="3">
        <v>384566.55450855143</v>
      </c>
      <c r="L55" s="3">
        <v>330024.83966355142</v>
      </c>
      <c r="M55" s="3">
        <v>338800.3773935514</v>
      </c>
      <c r="N55" s="3">
        <v>354647.9682235514</v>
      </c>
      <c r="O55" s="3">
        <v>685526.97524355142</v>
      </c>
      <c r="P55" s="3">
        <v>906500.72564355144</v>
      </c>
      <c r="Q55" s="3">
        <v>1082029.0956435513</v>
      </c>
      <c r="R55" s="3">
        <v>1060474.3056435513</v>
      </c>
      <c r="S55" s="3">
        <v>1140259.5856435513</v>
      </c>
      <c r="T55" s="3">
        <v>1149559.0056435515</v>
      </c>
      <c r="U55" s="3">
        <v>1333005.4356435512</v>
      </c>
      <c r="V55" s="3">
        <v>1518364.3856435514</v>
      </c>
      <c r="W55" s="3">
        <v>1536547.5756435513</v>
      </c>
      <c r="X55" s="3">
        <v>1542394.005643551</v>
      </c>
      <c r="Y55" s="3">
        <v>1984278.1156435513</v>
      </c>
      <c r="Z55" s="3">
        <v>1987252.3156435513</v>
      </c>
      <c r="AA55" s="3">
        <v>1994196.1856435512</v>
      </c>
      <c r="AB55" s="3">
        <v>2156502.6156435516</v>
      </c>
      <c r="AC55" s="4">
        <f>AB55*$AC$82</f>
        <v>2156502.6156435516</v>
      </c>
      <c r="AD55" s="4">
        <f t="shared" ref="AD55:AD81" si="39">AC55*$AD$82</f>
        <v>2253596.1666548615</v>
      </c>
      <c r="AE55" s="4">
        <f t="shared" si="38"/>
        <v>2253596.1666548615</v>
      </c>
      <c r="AF55" s="4">
        <f t="shared" si="37"/>
        <v>2273276.2804335174</v>
      </c>
      <c r="AG55" s="4">
        <f t="shared" si="36"/>
        <v>2273276.2804335174</v>
      </c>
      <c r="AH55" s="4">
        <f t="shared" si="35"/>
        <v>2317059.6319345012</v>
      </c>
      <c r="AI55" s="4">
        <f t="shared" si="34"/>
        <v>2317059.6319345012</v>
      </c>
      <c r="AJ55" s="4">
        <f t="shared" si="33"/>
        <v>2328707.8407959091</v>
      </c>
      <c r="AK55" s="4">
        <f t="shared" si="32"/>
        <v>2329112.9006255954</v>
      </c>
      <c r="AL55" s="34">
        <f t="shared" si="31"/>
        <v>2329112.9006255954</v>
      </c>
      <c r="AM55" s="17">
        <f>AL55-AB55</f>
        <v>172610.28498204378</v>
      </c>
    </row>
    <row r="56" spans="1:39" x14ac:dyDescent="0.2">
      <c r="A56" s="1" t="s">
        <v>27</v>
      </c>
      <c r="B56" s="3">
        <v>54841.473880675163</v>
      </c>
      <c r="C56" s="3">
        <v>125188.46589207176</v>
      </c>
      <c r="D56" s="3">
        <v>475857.29206274904</v>
      </c>
      <c r="E56" s="3">
        <v>448506.12846262573</v>
      </c>
      <c r="F56" s="3">
        <v>532698.67221411318</v>
      </c>
      <c r="G56" s="3">
        <v>620517.9541921058</v>
      </c>
      <c r="H56" s="3">
        <v>572377.69790785469</v>
      </c>
      <c r="I56" s="3">
        <v>763379.69177657331</v>
      </c>
      <c r="J56" s="3">
        <v>888159.43141622993</v>
      </c>
      <c r="K56" s="3">
        <v>827788.55547743163</v>
      </c>
      <c r="L56" s="3">
        <v>848154.6291631629</v>
      </c>
      <c r="M56" s="3">
        <v>836214.87590996455</v>
      </c>
      <c r="N56" s="3">
        <v>1506607.8382662223</v>
      </c>
      <c r="O56" s="3">
        <v>1912251.4754164359</v>
      </c>
      <c r="P56" s="3">
        <v>2090507.2056614945</v>
      </c>
      <c r="Q56" s="3">
        <v>2094531.8175978428</v>
      </c>
      <c r="R56" s="3">
        <v>2096150.3705637837</v>
      </c>
      <c r="S56" s="3">
        <v>2637474.6005350845</v>
      </c>
      <c r="T56" s="3">
        <v>3026034.1292567309</v>
      </c>
      <c r="U56" s="3">
        <v>2930134.3613899797</v>
      </c>
      <c r="V56" s="3">
        <v>2924559.2035202258</v>
      </c>
      <c r="W56" s="3">
        <v>3112668.4792269818</v>
      </c>
      <c r="X56" s="3">
        <v>3150780.703063345</v>
      </c>
      <c r="Y56" s="3">
        <v>3221177.3729812978</v>
      </c>
      <c r="Z56" s="3">
        <v>3167069.3110673698</v>
      </c>
      <c r="AA56" s="3">
        <v>3148282.6604502667</v>
      </c>
      <c r="AB56" s="4">
        <f>AA56*$AB$82</f>
        <v>3333346.2746197903</v>
      </c>
      <c r="AC56" s="4">
        <f t="shared" ref="AC56:AC81" si="40">AB56*$AC$82</f>
        <v>3333346.2746197903</v>
      </c>
      <c r="AD56" s="4">
        <f t="shared" si="39"/>
        <v>3483425.5855398807</v>
      </c>
      <c r="AE56" s="4">
        <f t="shared" si="38"/>
        <v>3483425.5855398807</v>
      </c>
      <c r="AF56" s="4">
        <f t="shared" si="37"/>
        <v>3513845.504102604</v>
      </c>
      <c r="AG56" s="4">
        <f t="shared" si="36"/>
        <v>3513845.504102604</v>
      </c>
      <c r="AH56" s="4">
        <f t="shared" si="35"/>
        <v>3581522.24632284</v>
      </c>
      <c r="AI56" s="4">
        <f t="shared" si="34"/>
        <v>3581522.24632284</v>
      </c>
      <c r="AJ56" s="4">
        <f t="shared" si="33"/>
        <v>3599527.0997983273</v>
      </c>
      <c r="AK56" s="4">
        <f t="shared" si="32"/>
        <v>3600153.2083244603</v>
      </c>
      <c r="AL56" s="34">
        <f t="shared" si="31"/>
        <v>3600153.2083244603</v>
      </c>
      <c r="AM56" s="17">
        <f>AL56-AA56</f>
        <v>451870.54787419364</v>
      </c>
    </row>
    <row r="57" spans="1:39" x14ac:dyDescent="0.2">
      <c r="A57" s="1" t="s">
        <v>26</v>
      </c>
      <c r="B57" s="3">
        <v>369083.73116127367</v>
      </c>
      <c r="C57" s="3">
        <v>422454.84531542653</v>
      </c>
      <c r="D57" s="3">
        <v>825836.28528912365</v>
      </c>
      <c r="E57" s="3">
        <v>1313216.3610810819</v>
      </c>
      <c r="F57" s="3">
        <v>1637559.5750334319</v>
      </c>
      <c r="G57" s="3">
        <v>2117422.4819104071</v>
      </c>
      <c r="H57" s="3">
        <v>4426943.0828639315</v>
      </c>
      <c r="I57" s="3">
        <v>3795367.1698552631</v>
      </c>
      <c r="J57" s="3">
        <v>3098485.0338095231</v>
      </c>
      <c r="K57" s="3">
        <v>3271304.0265792729</v>
      </c>
      <c r="L57" s="3">
        <v>3690709.8931400413</v>
      </c>
      <c r="M57" s="3">
        <v>4332880.7476728428</v>
      </c>
      <c r="N57" s="3">
        <v>7766991.429994273</v>
      </c>
      <c r="O57" s="3">
        <v>7857907.6608527899</v>
      </c>
      <c r="P57" s="3">
        <v>7912129.5212212773</v>
      </c>
      <c r="Q57" s="3">
        <v>8045328.2617036495</v>
      </c>
      <c r="R57" s="3">
        <v>8101664.436631701</v>
      </c>
      <c r="S57" s="3">
        <v>8138308.1222440889</v>
      </c>
      <c r="T57" s="3">
        <v>8387427.5947508533</v>
      </c>
      <c r="U57" s="3">
        <v>5242180.8697509477</v>
      </c>
      <c r="V57" s="3">
        <v>5620382.0929716108</v>
      </c>
      <c r="W57" s="3">
        <v>6235222.9520366145</v>
      </c>
      <c r="X57" s="3">
        <v>6845689.2306738002</v>
      </c>
      <c r="Y57" s="3">
        <v>6988955.0668668477</v>
      </c>
      <c r="Z57" s="3">
        <v>7056265.4397943169</v>
      </c>
      <c r="AA57" s="4">
        <f>Z57*$AA$82</f>
        <v>7056265.4397943169</v>
      </c>
      <c r="AB57" s="4">
        <f t="shared" ref="AB57:AB81" si="41">AA57*$AB$82</f>
        <v>7471049.6652491791</v>
      </c>
      <c r="AC57" s="4">
        <f t="shared" si="40"/>
        <v>7471049.6652491791</v>
      </c>
      <c r="AD57" s="4">
        <f t="shared" si="39"/>
        <v>7807423.3549998067</v>
      </c>
      <c r="AE57" s="4">
        <f t="shared" si="38"/>
        <v>7807423.3549998067</v>
      </c>
      <c r="AF57" s="4">
        <f t="shared" si="37"/>
        <v>7875603.7070158496</v>
      </c>
      <c r="AG57" s="4">
        <f t="shared" si="36"/>
        <v>7875603.7070158496</v>
      </c>
      <c r="AH57" s="4">
        <f t="shared" si="35"/>
        <v>8027288.0088117439</v>
      </c>
      <c r="AI57" s="4">
        <f t="shared" si="34"/>
        <v>8027288.0088117439</v>
      </c>
      <c r="AJ57" s="4">
        <f t="shared" si="33"/>
        <v>8067642.3984996984</v>
      </c>
      <c r="AK57" s="4">
        <f t="shared" si="32"/>
        <v>8069045.6994199157</v>
      </c>
      <c r="AL57" s="34">
        <f t="shared" si="31"/>
        <v>8069045.6994199157</v>
      </c>
      <c r="AM57" s="17">
        <f>AL57-Z57</f>
        <v>1012780.2596255988</v>
      </c>
    </row>
    <row r="58" spans="1:39" x14ac:dyDescent="0.2">
      <c r="A58" s="2" t="s">
        <v>16</v>
      </c>
      <c r="B58" s="3">
        <v>144067.03287848723</v>
      </c>
      <c r="C58" s="3">
        <v>493209.82179070567</v>
      </c>
      <c r="D58" s="3">
        <v>2511984.7946402743</v>
      </c>
      <c r="E58" s="3">
        <v>1550249.2969391253</v>
      </c>
      <c r="F58" s="3">
        <v>1358621.2063261347</v>
      </c>
      <c r="G58" s="3">
        <v>1469394.9677303936</v>
      </c>
      <c r="H58" s="3">
        <v>1648872.3268362866</v>
      </c>
      <c r="I58" s="3">
        <v>2233464.1511861729</v>
      </c>
      <c r="J58" s="3">
        <v>2656710.3926383834</v>
      </c>
      <c r="K58" s="3">
        <v>2888388.4417279228</v>
      </c>
      <c r="L58" s="3">
        <v>3160934.2904501664</v>
      </c>
      <c r="M58" s="3">
        <v>3217799.9983422644</v>
      </c>
      <c r="N58" s="3">
        <v>3122746.3917911383</v>
      </c>
      <c r="O58" s="3">
        <v>3237731.8542167153</v>
      </c>
      <c r="P58" s="3">
        <v>3733855.2393283709</v>
      </c>
      <c r="Q58" s="3">
        <v>3733362.9670838709</v>
      </c>
      <c r="R58" s="3">
        <v>3876510.8693490834</v>
      </c>
      <c r="S58" s="3">
        <v>4150624.7856439571</v>
      </c>
      <c r="T58" s="3">
        <v>4157856.8970634034</v>
      </c>
      <c r="U58" s="3">
        <v>4799099.9426364033</v>
      </c>
      <c r="V58" s="3">
        <v>5018634.6325678807</v>
      </c>
      <c r="W58" s="3">
        <v>5095621.7569525233</v>
      </c>
      <c r="X58" s="3">
        <v>5130179.0138161425</v>
      </c>
      <c r="Y58" s="3">
        <v>5111932.7069406575</v>
      </c>
      <c r="Z58" s="4">
        <f>Y58*$Z$82</f>
        <v>5120375.3202903736</v>
      </c>
      <c r="AA58" s="4">
        <f t="shared" ref="AA58:AA81" si="42">Z58*$AA$82</f>
        <v>5120375.3202903736</v>
      </c>
      <c r="AB58" s="4">
        <f t="shared" si="41"/>
        <v>5421363.2762262756</v>
      </c>
      <c r="AC58" s="4">
        <f t="shared" si="40"/>
        <v>5421363.2762262756</v>
      </c>
      <c r="AD58" s="4">
        <f t="shared" si="39"/>
        <v>5665452.6680001104</v>
      </c>
      <c r="AE58" s="4">
        <f t="shared" si="38"/>
        <v>5665452.6680001104</v>
      </c>
      <c r="AF58" s="4">
        <f t="shared" si="37"/>
        <v>5714927.7047274467</v>
      </c>
      <c r="AG58" s="4">
        <f t="shared" si="36"/>
        <v>5714927.7047274467</v>
      </c>
      <c r="AH58" s="4">
        <f t="shared" si="35"/>
        <v>5824997.3388728732</v>
      </c>
      <c r="AI58" s="4">
        <f t="shared" si="34"/>
        <v>5824997.3388728732</v>
      </c>
      <c r="AJ58" s="4">
        <f t="shared" si="33"/>
        <v>5854280.4806121681</v>
      </c>
      <c r="AK58" s="4">
        <f t="shared" si="32"/>
        <v>5855298.7851898698</v>
      </c>
      <c r="AL58" s="34">
        <f t="shared" si="31"/>
        <v>5855298.7851898698</v>
      </c>
      <c r="AM58" s="17">
        <f>AL58-Y58</f>
        <v>743366.07824921235</v>
      </c>
    </row>
    <row r="59" spans="1:39" x14ac:dyDescent="0.2">
      <c r="A59" s="2" t="s">
        <v>15</v>
      </c>
      <c r="B59" s="3">
        <v>114673.52202115209</v>
      </c>
      <c r="C59" s="3">
        <v>558556.24999999988</v>
      </c>
      <c r="D59" s="3">
        <v>804373</v>
      </c>
      <c r="E59" s="3">
        <v>813317.92</v>
      </c>
      <c r="F59" s="3">
        <v>1407070.01</v>
      </c>
      <c r="G59" s="3">
        <v>1812068.7228103012</v>
      </c>
      <c r="H59" s="3">
        <v>1891421.0143374386</v>
      </c>
      <c r="I59" s="3">
        <v>2120711.178037589</v>
      </c>
      <c r="J59" s="3">
        <v>2337706.5436241669</v>
      </c>
      <c r="K59" s="3">
        <v>2356437.5449287747</v>
      </c>
      <c r="L59" s="3">
        <v>2443460.7435858273</v>
      </c>
      <c r="M59" s="3">
        <v>2406140.0288319597</v>
      </c>
      <c r="N59" s="3">
        <v>2324681.6466799974</v>
      </c>
      <c r="O59" s="3">
        <v>2452681.2832865259</v>
      </c>
      <c r="P59" s="3">
        <v>2468064.440931079</v>
      </c>
      <c r="Q59" s="3">
        <v>2486605.2467261278</v>
      </c>
      <c r="R59" s="3">
        <v>2425733.656646187</v>
      </c>
      <c r="S59" s="3">
        <v>2273472.2573375539</v>
      </c>
      <c r="T59" s="3">
        <v>2276306.7918032659</v>
      </c>
      <c r="U59" s="3">
        <v>2260483.8391037541</v>
      </c>
      <c r="V59" s="3">
        <v>2434350.95210686</v>
      </c>
      <c r="W59" s="3">
        <v>2487761.9397317744</v>
      </c>
      <c r="X59" s="3">
        <v>2315682.0019623772</v>
      </c>
      <c r="Y59" s="4">
        <f>X59*$Y$82</f>
        <v>2356850.3997059381</v>
      </c>
      <c r="Z59" s="4">
        <f t="shared" ref="Z59:Z81" si="43">Y59*$Z$82</f>
        <v>2360742.8563927845</v>
      </c>
      <c r="AA59" s="4">
        <f t="shared" si="42"/>
        <v>2360742.8563927845</v>
      </c>
      <c r="AB59" s="4">
        <f t="shared" si="41"/>
        <v>2499512.9899062887</v>
      </c>
      <c r="AC59" s="4">
        <f t="shared" si="40"/>
        <v>2499512.9899062887</v>
      </c>
      <c r="AD59" s="4">
        <f t="shared" si="39"/>
        <v>2612050.1091420446</v>
      </c>
      <c r="AE59" s="4">
        <f t="shared" si="38"/>
        <v>2612050.1091420446</v>
      </c>
      <c r="AF59" s="4">
        <f t="shared" si="37"/>
        <v>2634860.5150630712</v>
      </c>
      <c r="AG59" s="4">
        <f t="shared" si="36"/>
        <v>2634860.5150630712</v>
      </c>
      <c r="AH59" s="4">
        <f t="shared" si="35"/>
        <v>2685607.9869300057</v>
      </c>
      <c r="AI59" s="4">
        <f t="shared" si="34"/>
        <v>2685607.9869300057</v>
      </c>
      <c r="AJ59" s="4">
        <f t="shared" si="33"/>
        <v>2699108.9440570814</v>
      </c>
      <c r="AK59" s="4">
        <f t="shared" si="32"/>
        <v>2699578.4321525958</v>
      </c>
      <c r="AL59" s="34">
        <f t="shared" si="31"/>
        <v>2699578.4321525958</v>
      </c>
      <c r="AM59" s="17">
        <f>AL59-X59</f>
        <v>383896.43019021861</v>
      </c>
    </row>
    <row r="60" spans="1:39" x14ac:dyDescent="0.2">
      <c r="A60" s="2" t="s">
        <v>14</v>
      </c>
      <c r="B60" s="3">
        <v>160376.74</v>
      </c>
      <c r="C60" s="3">
        <v>451289.07999999996</v>
      </c>
      <c r="D60" s="3">
        <v>493405.03102079837</v>
      </c>
      <c r="E60" s="3">
        <v>740873.23691177415</v>
      </c>
      <c r="F60" s="3">
        <v>526667.19309096527</v>
      </c>
      <c r="G60" s="3">
        <v>497243.60460850049</v>
      </c>
      <c r="H60" s="3">
        <v>657429.59668417973</v>
      </c>
      <c r="I60" s="3">
        <v>1022908.4268134166</v>
      </c>
      <c r="J60" s="3">
        <v>1649919.5495535762</v>
      </c>
      <c r="K60" s="3">
        <v>1182878.5864792482</v>
      </c>
      <c r="L60" s="3">
        <v>1274531.5726008904</v>
      </c>
      <c r="M60" s="3">
        <v>1820447.7069922471</v>
      </c>
      <c r="N60" s="3">
        <v>1510584.2384807067</v>
      </c>
      <c r="O60" s="3">
        <v>2488044.1823829776</v>
      </c>
      <c r="P60" s="3">
        <v>2610171.4822964659</v>
      </c>
      <c r="Q60" s="3">
        <v>2596982.5521648373</v>
      </c>
      <c r="R60" s="3">
        <v>2673329.1654206594</v>
      </c>
      <c r="S60" s="3">
        <v>2688161.5522081386</v>
      </c>
      <c r="T60" s="3">
        <v>3049199.3580362541</v>
      </c>
      <c r="U60" s="3">
        <v>3152584.6311460622</v>
      </c>
      <c r="V60" s="3">
        <v>3096424.5026424318</v>
      </c>
      <c r="W60" s="3">
        <v>3098837.0026424318</v>
      </c>
      <c r="X60" s="4">
        <f>W60*$X$82</f>
        <v>3146302.5489249732</v>
      </c>
      <c r="Y60" s="4">
        <f t="shared" ref="Y60:Y81" si="44">X60*$Y$82</f>
        <v>3202237.7916076719</v>
      </c>
      <c r="Z60" s="4">
        <f t="shared" si="43"/>
        <v>3207526.4479883956</v>
      </c>
      <c r="AA60" s="4">
        <f t="shared" si="42"/>
        <v>3207526.4479883956</v>
      </c>
      <c r="AB60" s="4">
        <f t="shared" si="41"/>
        <v>3396072.5542405485</v>
      </c>
      <c r="AC60" s="4">
        <f t="shared" si="40"/>
        <v>3396072.5542405485</v>
      </c>
      <c r="AD60" s="4">
        <f t="shared" si="39"/>
        <v>3548976.0292427633</v>
      </c>
      <c r="AE60" s="4">
        <f t="shared" si="38"/>
        <v>3548976.0292427633</v>
      </c>
      <c r="AF60" s="4">
        <f t="shared" si="37"/>
        <v>3579968.38407841</v>
      </c>
      <c r="AG60" s="4">
        <f t="shared" si="36"/>
        <v>3579968.38407841</v>
      </c>
      <c r="AH60" s="4">
        <f t="shared" si="35"/>
        <v>3648918.6544312169</v>
      </c>
      <c r="AI60" s="4">
        <f t="shared" si="34"/>
        <v>3648918.6544312169</v>
      </c>
      <c r="AJ60" s="4">
        <f t="shared" si="33"/>
        <v>3667262.3198333955</v>
      </c>
      <c r="AK60" s="4">
        <f t="shared" si="32"/>
        <v>3667900.2103513312</v>
      </c>
      <c r="AL60" s="34">
        <f t="shared" si="31"/>
        <v>3667900.2103513312</v>
      </c>
      <c r="AM60" s="17">
        <f>AL60-W60</f>
        <v>569063.2077088994</v>
      </c>
    </row>
    <row r="61" spans="1:39" x14ac:dyDescent="0.2">
      <c r="A61" s="2" t="s">
        <v>13</v>
      </c>
      <c r="B61" s="3">
        <v>327020.81</v>
      </c>
      <c r="C61" s="3">
        <v>779032.04</v>
      </c>
      <c r="D61" s="3">
        <v>1268424.1800000002</v>
      </c>
      <c r="E61" s="3">
        <v>1376449.31</v>
      </c>
      <c r="F61" s="3">
        <v>1932951.7508239953</v>
      </c>
      <c r="G61" s="3">
        <v>1893382.0871995245</v>
      </c>
      <c r="H61" s="3">
        <v>1805688.5765598526</v>
      </c>
      <c r="I61" s="3">
        <v>1712796.3840165366</v>
      </c>
      <c r="J61" s="3">
        <v>1955069.9620876042</v>
      </c>
      <c r="K61" s="3">
        <v>2075865.0219338741</v>
      </c>
      <c r="L61" s="3">
        <v>1521654.9358178005</v>
      </c>
      <c r="M61" s="3">
        <v>1813747.2305172689</v>
      </c>
      <c r="N61" s="3">
        <v>1806568.1914383026</v>
      </c>
      <c r="O61" s="3">
        <v>1744027.9887165944</v>
      </c>
      <c r="P61" s="3">
        <v>1571348.5895618722</v>
      </c>
      <c r="Q61" s="3">
        <v>1586860.6950655989</v>
      </c>
      <c r="R61" s="3">
        <v>1611651.307062675</v>
      </c>
      <c r="S61" s="3">
        <v>1703493.8317704613</v>
      </c>
      <c r="T61" s="3">
        <v>1690602.6917704614</v>
      </c>
      <c r="U61" s="3">
        <v>1758154.7032626681</v>
      </c>
      <c r="V61" s="3">
        <v>1764369.1843736679</v>
      </c>
      <c r="W61" s="4">
        <f>V61*$W$82</f>
        <v>1818310.7696587825</v>
      </c>
      <c r="X61" s="4">
        <f t="shared" ref="X61:X81" si="45">W61*$X$82</f>
        <v>1846162.2229361532</v>
      </c>
      <c r="Y61" s="4">
        <f t="shared" si="44"/>
        <v>1878983.4568657535</v>
      </c>
      <c r="Z61" s="4">
        <f t="shared" si="43"/>
        <v>1882086.692320182</v>
      </c>
      <c r="AA61" s="4">
        <f t="shared" si="42"/>
        <v>1882086.692320182</v>
      </c>
      <c r="AB61" s="4">
        <f t="shared" si="41"/>
        <v>1992720.2672010735</v>
      </c>
      <c r="AC61" s="4">
        <f t="shared" si="40"/>
        <v>1992720.2672010735</v>
      </c>
      <c r="AD61" s="4">
        <f t="shared" si="39"/>
        <v>2082439.7442428481</v>
      </c>
      <c r="AE61" s="4">
        <f t="shared" si="38"/>
        <v>2082439.7442428481</v>
      </c>
      <c r="AF61" s="4">
        <f t="shared" si="37"/>
        <v>2100625.1901138923</v>
      </c>
      <c r="AG61" s="4">
        <f t="shared" si="36"/>
        <v>2100625.1901138923</v>
      </c>
      <c r="AH61" s="4">
        <f t="shared" si="35"/>
        <v>2141083.2777921036</v>
      </c>
      <c r="AI61" s="4">
        <f t="shared" si="34"/>
        <v>2141083.2777921036</v>
      </c>
      <c r="AJ61" s="4">
        <f t="shared" si="33"/>
        <v>2151846.8269324284</v>
      </c>
      <c r="AK61" s="4">
        <f t="shared" si="32"/>
        <v>2152221.1232241136</v>
      </c>
      <c r="AL61" s="34">
        <f t="shared" si="31"/>
        <v>2152221.1232241136</v>
      </c>
      <c r="AM61" s="17">
        <f>AL61-V61</f>
        <v>387851.93885044567</v>
      </c>
    </row>
    <row r="62" spans="1:39" x14ac:dyDescent="0.2">
      <c r="A62" s="1" t="s">
        <v>12</v>
      </c>
      <c r="B62" s="3">
        <v>254782.5</v>
      </c>
      <c r="C62" s="3">
        <v>867480.57000000007</v>
      </c>
      <c r="D62" s="3">
        <v>795088.7</v>
      </c>
      <c r="E62" s="3">
        <v>859304.31999999983</v>
      </c>
      <c r="F62" s="3">
        <v>974487.2008104641</v>
      </c>
      <c r="G62" s="3">
        <v>974174.8174060561</v>
      </c>
      <c r="H62" s="3">
        <v>932157.26369310007</v>
      </c>
      <c r="I62" s="3">
        <v>978435.58867616963</v>
      </c>
      <c r="J62" s="3">
        <v>1088151.2854526863</v>
      </c>
      <c r="K62" s="3">
        <v>830820.37585361197</v>
      </c>
      <c r="L62" s="3">
        <v>1201671.1220804784</v>
      </c>
      <c r="M62" s="3">
        <v>1174394.1657774632</v>
      </c>
      <c r="N62" s="3">
        <v>1138849.2157220806</v>
      </c>
      <c r="O62" s="3">
        <v>1036473.486357033</v>
      </c>
      <c r="P62" s="3">
        <v>1046576.245741664</v>
      </c>
      <c r="Q62" s="3">
        <v>1086640.5690935403</v>
      </c>
      <c r="R62" s="3">
        <v>1075890.3351318783</v>
      </c>
      <c r="S62" s="3">
        <v>1158318.7630641942</v>
      </c>
      <c r="T62" s="3">
        <v>1179081.2746534653</v>
      </c>
      <c r="U62" s="3">
        <v>1189495.847150241</v>
      </c>
      <c r="V62" s="4">
        <f>U62*$V$82</f>
        <v>1246315.030150716</v>
      </c>
      <c r="W62" s="4">
        <f t="shared" ref="W62:W81" si="46">V62*$W$82</f>
        <v>1284418.2848926424</v>
      </c>
      <c r="X62" s="4">
        <f t="shared" si="45"/>
        <v>1304091.9932857356</v>
      </c>
      <c r="Y62" s="4">
        <f t="shared" si="44"/>
        <v>1327276.2551266465</v>
      </c>
      <c r="Z62" s="4">
        <f t="shared" si="43"/>
        <v>1329468.3184562516</v>
      </c>
      <c r="AA62" s="4">
        <f t="shared" si="42"/>
        <v>1329468.3184562516</v>
      </c>
      <c r="AB62" s="4">
        <f t="shared" si="41"/>
        <v>1407617.6584212359</v>
      </c>
      <c r="AC62" s="4">
        <f t="shared" si="40"/>
        <v>1407617.6584212359</v>
      </c>
      <c r="AD62" s="4">
        <f t="shared" si="39"/>
        <v>1470993.6988354309</v>
      </c>
      <c r="AE62" s="4">
        <f t="shared" si="38"/>
        <v>1470993.6988354309</v>
      </c>
      <c r="AF62" s="4">
        <f t="shared" si="37"/>
        <v>1483839.5333239313</v>
      </c>
      <c r="AG62" s="4">
        <f t="shared" si="36"/>
        <v>1483839.5333239313</v>
      </c>
      <c r="AH62" s="4">
        <f t="shared" si="35"/>
        <v>1512418.3155941567</v>
      </c>
      <c r="AI62" s="4">
        <f t="shared" si="34"/>
        <v>1512418.3155941567</v>
      </c>
      <c r="AJ62" s="4">
        <f t="shared" si="33"/>
        <v>1520021.4709825879</v>
      </c>
      <c r="AK62" s="4">
        <f t="shared" si="32"/>
        <v>1520285.8663813449</v>
      </c>
      <c r="AL62" s="34">
        <f t="shared" si="31"/>
        <v>1520285.8663813449</v>
      </c>
      <c r="AM62" s="17">
        <f>AL62-U62</f>
        <v>330790.01923110383</v>
      </c>
    </row>
    <row r="63" spans="1:39" x14ac:dyDescent="0.2">
      <c r="A63" s="1" t="s">
        <v>11</v>
      </c>
      <c r="B63" s="3">
        <v>462588.93</v>
      </c>
      <c r="C63" s="3">
        <v>604077.65</v>
      </c>
      <c r="D63" s="3">
        <v>614720.65</v>
      </c>
      <c r="E63" s="3">
        <v>699088.16</v>
      </c>
      <c r="F63" s="3">
        <v>676293.40237000003</v>
      </c>
      <c r="G63" s="3">
        <v>1155964.6923687095</v>
      </c>
      <c r="H63" s="3">
        <v>1220850.8323713131</v>
      </c>
      <c r="I63" s="3">
        <v>1233197.7246160423</v>
      </c>
      <c r="J63" s="3">
        <v>1233805.6087447393</v>
      </c>
      <c r="K63" s="3">
        <v>1417101.8621303889</v>
      </c>
      <c r="L63" s="3">
        <v>1852378.7287972232</v>
      </c>
      <c r="M63" s="3">
        <v>1670852.382370617</v>
      </c>
      <c r="N63" s="3">
        <v>1511967.2336590437</v>
      </c>
      <c r="O63" s="3">
        <v>1598178.3245307826</v>
      </c>
      <c r="P63" s="3">
        <v>1942567.2697209993</v>
      </c>
      <c r="Q63" s="3">
        <v>2339071.9018828738</v>
      </c>
      <c r="R63" s="3">
        <v>2309615.4852074962</v>
      </c>
      <c r="S63" s="3">
        <v>2883563.2435888308</v>
      </c>
      <c r="T63" s="3">
        <v>2883336.5418326417</v>
      </c>
      <c r="U63" s="4">
        <f>T63*$U$82</f>
        <v>2883336.5418326417</v>
      </c>
      <c r="V63" s="4">
        <f t="shared" ref="V63:V81" si="47">U63*$V$82</f>
        <v>3021066.1749497657</v>
      </c>
      <c r="W63" s="4">
        <f t="shared" si="46"/>
        <v>3113428.4198650084</v>
      </c>
      <c r="X63" s="4">
        <f t="shared" si="45"/>
        <v>3161117.4659924647</v>
      </c>
      <c r="Y63" s="4">
        <f t="shared" si="44"/>
        <v>3217316.0895702327</v>
      </c>
      <c r="Z63" s="4">
        <f t="shared" si="43"/>
        <v>3222629.6485165744</v>
      </c>
      <c r="AA63" s="4">
        <f t="shared" si="42"/>
        <v>3222629.6485165744</v>
      </c>
      <c r="AB63" s="4">
        <f t="shared" si="41"/>
        <v>3412063.5571602928</v>
      </c>
      <c r="AC63" s="4">
        <f t="shared" si="40"/>
        <v>3412063.5571602928</v>
      </c>
      <c r="AD63" s="4">
        <f t="shared" si="39"/>
        <v>3565687.0049770302</v>
      </c>
      <c r="AE63" s="4">
        <f t="shared" si="38"/>
        <v>3565687.0049770302</v>
      </c>
      <c r="AF63" s="4">
        <f t="shared" si="37"/>
        <v>3596825.2927480754</v>
      </c>
      <c r="AG63" s="4">
        <f t="shared" si="36"/>
        <v>3596825.2927480754</v>
      </c>
      <c r="AH63" s="4">
        <f t="shared" si="35"/>
        <v>3666100.2275351426</v>
      </c>
      <c r="AI63" s="4">
        <f t="shared" si="34"/>
        <v>3666100.2275351426</v>
      </c>
      <c r="AJ63" s="4">
        <f t="shared" si="33"/>
        <v>3684530.2673013317</v>
      </c>
      <c r="AK63" s="4">
        <f t="shared" si="32"/>
        <v>3685171.1614385871</v>
      </c>
      <c r="AL63" s="34">
        <f t="shared" si="31"/>
        <v>3685171.1614385871</v>
      </c>
      <c r="AM63" s="17">
        <f>AL63-T63</f>
        <v>801834.61960594542</v>
      </c>
    </row>
    <row r="64" spans="1:39" x14ac:dyDescent="0.2">
      <c r="A64" s="1" t="s">
        <v>10</v>
      </c>
      <c r="B64" s="3">
        <v>188344.68</v>
      </c>
      <c r="C64" s="3">
        <v>354735.51</v>
      </c>
      <c r="D64" s="3">
        <v>566762.41372920002</v>
      </c>
      <c r="E64" s="3">
        <v>959459.70781008806</v>
      </c>
      <c r="F64" s="3">
        <v>779506.75932272361</v>
      </c>
      <c r="G64" s="3">
        <v>704410.96076656948</v>
      </c>
      <c r="H64" s="3">
        <v>1265610.6441915166</v>
      </c>
      <c r="I64" s="3">
        <v>1233289.6242530609</v>
      </c>
      <c r="J64" s="3">
        <v>1524998.6920014422</v>
      </c>
      <c r="K64" s="3">
        <v>1151143.3740359452</v>
      </c>
      <c r="L64" s="3">
        <v>1178011.5074371663</v>
      </c>
      <c r="M64" s="3">
        <v>1163492.0568530892</v>
      </c>
      <c r="N64" s="3">
        <v>1422806.699998616</v>
      </c>
      <c r="O64" s="3">
        <v>1431937.3820566921</v>
      </c>
      <c r="P64" s="3">
        <v>1570962.1844992412</v>
      </c>
      <c r="Q64" s="3">
        <v>1542269.0361058279</v>
      </c>
      <c r="R64" s="3">
        <v>1753007.0733330001</v>
      </c>
      <c r="S64" s="3">
        <v>1799781.7844441</v>
      </c>
      <c r="T64" s="4">
        <f>S64*$T$82</f>
        <v>1888813.9022779879</v>
      </c>
      <c r="U64" s="4">
        <f t="shared" ref="U64:U81" si="48">T64*$U$82</f>
        <v>1888813.9022779879</v>
      </c>
      <c r="V64" s="4">
        <f t="shared" si="47"/>
        <v>1979037.7252736629</v>
      </c>
      <c r="W64" s="4">
        <f t="shared" si="46"/>
        <v>2039542.3142144431</v>
      </c>
      <c r="X64" s="4">
        <f t="shared" si="45"/>
        <v>2070782.4181721529</v>
      </c>
      <c r="Y64" s="4">
        <f t="shared" si="44"/>
        <v>2107596.9696345041</v>
      </c>
      <c r="Z64" s="4">
        <f t="shared" si="43"/>
        <v>2111077.7717756392</v>
      </c>
      <c r="AA64" s="4">
        <f t="shared" si="42"/>
        <v>2111077.7717756392</v>
      </c>
      <c r="AB64" s="4">
        <f t="shared" si="41"/>
        <v>2235171.9921408044</v>
      </c>
      <c r="AC64" s="4">
        <f t="shared" si="40"/>
        <v>2235171.9921408044</v>
      </c>
      <c r="AD64" s="4">
        <f t="shared" si="39"/>
        <v>2335807.5231453474</v>
      </c>
      <c r="AE64" s="4">
        <f t="shared" si="38"/>
        <v>2335807.5231453474</v>
      </c>
      <c r="AF64" s="4">
        <f t="shared" si="37"/>
        <v>2356205.5689446423</v>
      </c>
      <c r="AG64" s="4">
        <f t="shared" si="36"/>
        <v>2356205.5689446423</v>
      </c>
      <c r="AH64" s="4">
        <f t="shared" si="35"/>
        <v>2401586.1403787513</v>
      </c>
      <c r="AI64" s="4">
        <f t="shared" si="34"/>
        <v>2401586.1403787513</v>
      </c>
      <c r="AJ64" s="4">
        <f t="shared" si="33"/>
        <v>2413659.2767694788</v>
      </c>
      <c r="AK64" s="4">
        <f t="shared" si="32"/>
        <v>2414079.1132120076</v>
      </c>
      <c r="AL64" s="34">
        <f t="shared" si="31"/>
        <v>2414079.1132120076</v>
      </c>
      <c r="AM64" s="17">
        <f>AL64-S64</f>
        <v>614297.32876790757</v>
      </c>
    </row>
    <row r="65" spans="1:39" x14ac:dyDescent="0.2">
      <c r="A65" s="1" t="s">
        <v>9</v>
      </c>
      <c r="B65" s="3">
        <v>336515.8</v>
      </c>
      <c r="C65" s="3">
        <v>663714.46400000004</v>
      </c>
      <c r="D65" s="3">
        <v>476275.364</v>
      </c>
      <c r="E65" s="3">
        <v>404692.12399999995</v>
      </c>
      <c r="F65" s="3">
        <v>533525.17000000004</v>
      </c>
      <c r="G65" s="3">
        <v>990679</v>
      </c>
      <c r="H65" s="3">
        <v>1018100.8887511835</v>
      </c>
      <c r="I65" s="3">
        <v>1226679.4112534078</v>
      </c>
      <c r="J65" s="3">
        <v>1466711.6282508781</v>
      </c>
      <c r="K65" s="3">
        <v>1493395.6227063825</v>
      </c>
      <c r="L65" s="3">
        <v>1610966.3358939432</v>
      </c>
      <c r="M65" s="3">
        <v>1561095.50121647</v>
      </c>
      <c r="N65" s="3">
        <v>1771178.4428827586</v>
      </c>
      <c r="O65" s="3">
        <v>2076689.1230449623</v>
      </c>
      <c r="P65" s="3">
        <v>2487208.0452179322</v>
      </c>
      <c r="Q65" s="3">
        <v>2631392.8081501387</v>
      </c>
      <c r="R65" s="3">
        <v>2827575.6711716931</v>
      </c>
      <c r="S65" s="4">
        <f>R65*$S$82</f>
        <v>2977737.1976617281</v>
      </c>
      <c r="T65" s="4">
        <f t="shared" ref="T65:T81" si="49">S65*$T$82</f>
        <v>3125040.7493211622</v>
      </c>
      <c r="U65" s="4">
        <f t="shared" si="48"/>
        <v>3125040.7493211622</v>
      </c>
      <c r="V65" s="4">
        <f t="shared" si="47"/>
        <v>3274315.9760022964</v>
      </c>
      <c r="W65" s="4">
        <f t="shared" si="46"/>
        <v>3374420.7590795639</v>
      </c>
      <c r="X65" s="4">
        <f t="shared" si="45"/>
        <v>3426107.4804464127</v>
      </c>
      <c r="Y65" s="4">
        <f t="shared" si="44"/>
        <v>3487017.1197438985</v>
      </c>
      <c r="Z65" s="4">
        <f t="shared" si="43"/>
        <v>3492776.103473451</v>
      </c>
      <c r="AA65" s="4">
        <f t="shared" si="42"/>
        <v>3492776.103473451</v>
      </c>
      <c r="AB65" s="4">
        <f t="shared" si="41"/>
        <v>3698089.8693921999</v>
      </c>
      <c r="AC65" s="4">
        <f t="shared" si="40"/>
        <v>3698089.8693921999</v>
      </c>
      <c r="AD65" s="4">
        <f t="shared" si="39"/>
        <v>3864591.2567652394</v>
      </c>
      <c r="AE65" s="4">
        <f t="shared" si="38"/>
        <v>3864591.2567652394</v>
      </c>
      <c r="AF65" s="4">
        <f t="shared" si="37"/>
        <v>3898339.803539719</v>
      </c>
      <c r="AG65" s="4">
        <f t="shared" si="36"/>
        <v>3898339.803539719</v>
      </c>
      <c r="AH65" s="4">
        <f t="shared" si="35"/>
        <v>3973421.9144814238</v>
      </c>
      <c r="AI65" s="4">
        <f t="shared" si="34"/>
        <v>3973421.9144814238</v>
      </c>
      <c r="AJ65" s="4">
        <f t="shared" si="33"/>
        <v>3993396.9068020717</v>
      </c>
      <c r="AK65" s="4">
        <f t="shared" si="32"/>
        <v>3994091.5257845828</v>
      </c>
      <c r="AL65" s="34">
        <f t="shared" si="31"/>
        <v>3994091.5257845828</v>
      </c>
      <c r="AM65" s="17">
        <f>AL65-R65</f>
        <v>1166515.8546128897</v>
      </c>
    </row>
    <row r="66" spans="1:39" x14ac:dyDescent="0.2">
      <c r="A66" s="2" t="s">
        <v>8</v>
      </c>
      <c r="B66" s="3">
        <v>268688</v>
      </c>
      <c r="C66" s="3">
        <v>1693430.63</v>
      </c>
      <c r="D66" s="3">
        <v>1594737.03</v>
      </c>
      <c r="E66" s="3">
        <v>1637298.28</v>
      </c>
      <c r="F66" s="3">
        <v>2560395.6999999997</v>
      </c>
      <c r="G66" s="3">
        <v>2777460.6100000003</v>
      </c>
      <c r="H66" s="3">
        <v>3184694.3600000003</v>
      </c>
      <c r="I66" s="3">
        <v>3234056.1100000003</v>
      </c>
      <c r="J66" s="3">
        <v>3480179.4949999996</v>
      </c>
      <c r="K66" s="3">
        <v>3633079.8449999997</v>
      </c>
      <c r="L66" s="3">
        <v>3708158.355</v>
      </c>
      <c r="M66" s="3">
        <v>4243947.1349999998</v>
      </c>
      <c r="N66" s="3">
        <v>5225237.7149999999</v>
      </c>
      <c r="O66" s="3">
        <v>5765734.6150000002</v>
      </c>
      <c r="P66" s="3">
        <v>6872055.9349999996</v>
      </c>
      <c r="Q66" s="3">
        <v>7159748.5</v>
      </c>
      <c r="R66" s="4">
        <f>Q66*$R$82</f>
        <v>7159748.5</v>
      </c>
      <c r="S66" s="4">
        <f t="shared" ref="S66:S81" si="50">R66*$S$82</f>
        <v>7539974.8454895373</v>
      </c>
      <c r="T66" s="4">
        <f t="shared" si="49"/>
        <v>7912964.4682929041</v>
      </c>
      <c r="U66" s="4">
        <f t="shared" si="48"/>
        <v>7912964.4682929041</v>
      </c>
      <c r="V66" s="4">
        <f t="shared" si="47"/>
        <v>8290946.6001997516</v>
      </c>
      <c r="W66" s="4">
        <f t="shared" si="46"/>
        <v>8544423.4842271525</v>
      </c>
      <c r="X66" s="4">
        <f t="shared" si="45"/>
        <v>8675300.2383134067</v>
      </c>
      <c r="Y66" s="4">
        <f t="shared" si="44"/>
        <v>8829530.4868764821</v>
      </c>
      <c r="Z66" s="4">
        <f t="shared" si="43"/>
        <v>8844112.8994851261</v>
      </c>
      <c r="AA66" s="4">
        <f t="shared" si="42"/>
        <v>8844112.8994851261</v>
      </c>
      <c r="AB66" s="4">
        <f t="shared" si="41"/>
        <v>9363991.0914477035</v>
      </c>
      <c r="AC66" s="4">
        <f t="shared" si="40"/>
        <v>9363991.0914477035</v>
      </c>
      <c r="AD66" s="4">
        <f t="shared" si="39"/>
        <v>9785591.8537707329</v>
      </c>
      <c r="AE66" s="4">
        <f t="shared" si="38"/>
        <v>9785591.8537707329</v>
      </c>
      <c r="AF66" s="4">
        <f t="shared" si="37"/>
        <v>9871047.0759277511</v>
      </c>
      <c r="AG66" s="4">
        <f t="shared" si="36"/>
        <v>9871047.0759277511</v>
      </c>
      <c r="AH66" s="4">
        <f t="shared" si="35"/>
        <v>10061163.661196342</v>
      </c>
      <c r="AI66" s="4">
        <f t="shared" si="34"/>
        <v>10061163.661196342</v>
      </c>
      <c r="AJ66" s="4">
        <f t="shared" si="33"/>
        <v>10111742.651093367</v>
      </c>
      <c r="AK66" s="4">
        <f t="shared" si="32"/>
        <v>10113501.506663108</v>
      </c>
      <c r="AL66" s="34">
        <f>AK66</f>
        <v>10113501.506663108</v>
      </c>
      <c r="AM66" s="17">
        <f>AL66-Q66</f>
        <v>2953753.0066631082</v>
      </c>
    </row>
    <row r="67" spans="1:39" x14ac:dyDescent="0.2">
      <c r="A67" s="2" t="s">
        <v>7</v>
      </c>
      <c r="B67" s="3">
        <v>221743.23</v>
      </c>
      <c r="C67" s="3">
        <v>351803.48</v>
      </c>
      <c r="D67" s="3">
        <v>608017.49135783315</v>
      </c>
      <c r="E67" s="3">
        <v>891848.52841417328</v>
      </c>
      <c r="F67" s="3">
        <v>1213647.076490297</v>
      </c>
      <c r="G67" s="3">
        <v>903827.59600600775</v>
      </c>
      <c r="H67" s="3">
        <v>1028736.6968671747</v>
      </c>
      <c r="I67" s="3">
        <v>1158961.6040829683</v>
      </c>
      <c r="J67" s="3">
        <v>1642282.2497552326</v>
      </c>
      <c r="K67" s="3">
        <v>1877562.2054274969</v>
      </c>
      <c r="L67" s="3">
        <v>1991987.649551736</v>
      </c>
      <c r="M67" s="3">
        <v>2139916.4947535135</v>
      </c>
      <c r="N67" s="3">
        <v>1682310.1381064979</v>
      </c>
      <c r="O67" s="3">
        <v>2275513.2928924328</v>
      </c>
      <c r="P67" s="3">
        <v>2406318.4053892079</v>
      </c>
      <c r="Q67" s="4">
        <f>P67*$Q$82</f>
        <v>2557680.8305035494</v>
      </c>
      <c r="R67" s="4">
        <f t="shared" ref="R67:R81" si="51">Q67*$R$82</f>
        <v>2557680.8305035494</v>
      </c>
      <c r="S67" s="4">
        <f t="shared" si="50"/>
        <v>2693509.293627779</v>
      </c>
      <c r="T67" s="4">
        <f t="shared" si="49"/>
        <v>2826752.5783913317</v>
      </c>
      <c r="U67" s="4">
        <f t="shared" si="48"/>
        <v>2826752.5783913317</v>
      </c>
      <c r="V67" s="4">
        <f t="shared" si="47"/>
        <v>2961779.3398831645</v>
      </c>
      <c r="W67" s="4">
        <f t="shared" si="46"/>
        <v>3052329.0243103001</v>
      </c>
      <c r="X67" s="4">
        <f t="shared" si="45"/>
        <v>3099082.1979846186</v>
      </c>
      <c r="Y67" s="4">
        <f t="shared" si="44"/>
        <v>3154177.9531265171</v>
      </c>
      <c r="Z67" s="4">
        <f t="shared" si="43"/>
        <v>3159387.2362726526</v>
      </c>
      <c r="AA67" s="4">
        <f t="shared" si="42"/>
        <v>3159387.2362726526</v>
      </c>
      <c r="AB67" s="4">
        <f t="shared" si="41"/>
        <v>3345103.604072378</v>
      </c>
      <c r="AC67" s="4">
        <f t="shared" si="40"/>
        <v>3345103.604072378</v>
      </c>
      <c r="AD67" s="4">
        <f t="shared" si="39"/>
        <v>3495712.2725080498</v>
      </c>
      <c r="AE67" s="4">
        <f t="shared" si="38"/>
        <v>3495712.2725080498</v>
      </c>
      <c r="AF67" s="4">
        <f t="shared" si="37"/>
        <v>3526239.4877555449</v>
      </c>
      <c r="AG67" s="4">
        <f t="shared" si="36"/>
        <v>3526239.4877555449</v>
      </c>
      <c r="AH67" s="4">
        <f t="shared" si="35"/>
        <v>3594154.9383753911</v>
      </c>
      <c r="AI67" s="4">
        <f t="shared" si="34"/>
        <v>3594154.9383753911</v>
      </c>
      <c r="AJ67" s="4">
        <f t="shared" si="33"/>
        <v>3612223.2983025387</v>
      </c>
      <c r="AK67" s="4">
        <f t="shared" si="32"/>
        <v>3612851.6152293626</v>
      </c>
      <c r="AL67" s="34">
        <f t="shared" si="31"/>
        <v>3612851.6152293626</v>
      </c>
      <c r="AM67" s="17">
        <f>AL67-P67</f>
        <v>1206533.2098401547</v>
      </c>
    </row>
    <row r="68" spans="1:39" x14ac:dyDescent="0.2">
      <c r="A68" s="2" t="s">
        <v>6</v>
      </c>
      <c r="B68" s="3">
        <v>139659.33199999999</v>
      </c>
      <c r="C68" s="3">
        <v>571355.49</v>
      </c>
      <c r="D68" s="3">
        <v>734366.1100000001</v>
      </c>
      <c r="E68" s="3">
        <v>1028296.0800000001</v>
      </c>
      <c r="F68" s="3">
        <v>1124062.68</v>
      </c>
      <c r="G68" s="3">
        <v>1315606.7010426002</v>
      </c>
      <c r="H68" s="3">
        <v>1570450.4112328999</v>
      </c>
      <c r="I68" s="3">
        <v>1840653.5300000003</v>
      </c>
      <c r="J68" s="3">
        <v>1972112.11</v>
      </c>
      <c r="K68" s="3">
        <v>2428757.1899999995</v>
      </c>
      <c r="L68" s="3">
        <v>2679246.5241352748</v>
      </c>
      <c r="M68" s="3">
        <v>2859938.5465327157</v>
      </c>
      <c r="N68" s="3">
        <v>3030724.7160099857</v>
      </c>
      <c r="O68" s="3">
        <v>2975542.6231974047</v>
      </c>
      <c r="P68" s="4">
        <f>O68*$P$82</f>
        <v>3310906.765670083</v>
      </c>
      <c r="Q68" s="4">
        <f t="shared" ref="Q68:Q81" si="52">P68*$Q$82</f>
        <v>3519169.6772851595</v>
      </c>
      <c r="R68" s="4">
        <f t="shared" si="51"/>
        <v>3519169.6772851595</v>
      </c>
      <c r="S68" s="4">
        <f t="shared" si="50"/>
        <v>3706059.0667031999</v>
      </c>
      <c r="T68" s="4">
        <f t="shared" si="49"/>
        <v>3889391.4519834421</v>
      </c>
      <c r="U68" s="4">
        <f t="shared" si="48"/>
        <v>3889391.4519834421</v>
      </c>
      <c r="V68" s="4">
        <f t="shared" si="47"/>
        <v>4075177.7623771909</v>
      </c>
      <c r="W68" s="4">
        <f t="shared" si="46"/>
        <v>4199767.0777926641</v>
      </c>
      <c r="X68" s="4">
        <f t="shared" si="45"/>
        <v>4264095.804484929</v>
      </c>
      <c r="Y68" s="4">
        <f t="shared" si="44"/>
        <v>4339903.273708649</v>
      </c>
      <c r="Z68" s="4">
        <f t="shared" si="43"/>
        <v>4347070.8417138653</v>
      </c>
      <c r="AA68" s="4">
        <f t="shared" si="42"/>
        <v>4347070.8417138653</v>
      </c>
      <c r="AB68" s="4">
        <f t="shared" si="41"/>
        <v>4602602.10360617</v>
      </c>
      <c r="AC68" s="4">
        <f t="shared" si="40"/>
        <v>4602602.10360617</v>
      </c>
      <c r="AD68" s="4">
        <f t="shared" si="39"/>
        <v>4809827.9047202058</v>
      </c>
      <c r="AE68" s="4">
        <f t="shared" si="38"/>
        <v>4809827.9047202058</v>
      </c>
      <c r="AF68" s="4">
        <f t="shared" si="37"/>
        <v>4851830.9759985683</v>
      </c>
      <c r="AG68" s="4">
        <f t="shared" si="36"/>
        <v>4851830.9759985683</v>
      </c>
      <c r="AH68" s="4">
        <f t="shared" si="35"/>
        <v>4945277.3480361085</v>
      </c>
      <c r="AI68" s="4">
        <f t="shared" si="34"/>
        <v>4945277.3480361085</v>
      </c>
      <c r="AJ68" s="4">
        <f t="shared" si="33"/>
        <v>4970138.0044618649</v>
      </c>
      <c r="AK68" s="4">
        <f t="shared" si="32"/>
        <v>4971002.5196313234</v>
      </c>
      <c r="AL68" s="34">
        <f t="shared" si="31"/>
        <v>4971002.5196313234</v>
      </c>
      <c r="AM68" s="17">
        <f>AL68-O68</f>
        <v>1995459.8964339187</v>
      </c>
    </row>
    <row r="69" spans="1:39" x14ac:dyDescent="0.2">
      <c r="A69" s="2" t="s">
        <v>5</v>
      </c>
      <c r="B69" s="3">
        <v>608012.11</v>
      </c>
      <c r="C69" s="3">
        <v>1801990.7301999999</v>
      </c>
      <c r="D69" s="3">
        <v>1800022.17</v>
      </c>
      <c r="E69" s="3">
        <v>2190395.6799999997</v>
      </c>
      <c r="F69" s="3">
        <v>2081578.7</v>
      </c>
      <c r="G69" s="3">
        <v>2119514.42</v>
      </c>
      <c r="H69" s="3">
        <v>2757535.42</v>
      </c>
      <c r="I69" s="3">
        <v>4580814.42</v>
      </c>
      <c r="J69" s="3">
        <v>5578073.7100000009</v>
      </c>
      <c r="K69" s="3">
        <v>5427966.4900000002</v>
      </c>
      <c r="L69" s="3">
        <v>5892751.5800000001</v>
      </c>
      <c r="M69" s="3">
        <v>6045122.9199999999</v>
      </c>
      <c r="N69" s="3">
        <v>6169022.6433855556</v>
      </c>
      <c r="O69" s="4">
        <f>N69*$O$82</f>
        <v>6680275.9352824381</v>
      </c>
      <c r="P69" s="4">
        <f t="shared" ref="P69:P81" si="53">O69*$P$82</f>
        <v>7433189.0318891667</v>
      </c>
      <c r="Q69" s="4">
        <f t="shared" si="52"/>
        <v>7900752.0591594875</v>
      </c>
      <c r="R69" s="4">
        <f t="shared" si="51"/>
        <v>7900752.0591594875</v>
      </c>
      <c r="S69" s="4">
        <f t="shared" si="50"/>
        <v>8320330.2164192218</v>
      </c>
      <c r="T69" s="4">
        <f t="shared" si="49"/>
        <v>8731922.6809323002</v>
      </c>
      <c r="U69" s="4">
        <f t="shared" si="48"/>
        <v>8731922.6809323002</v>
      </c>
      <c r="V69" s="4">
        <f t="shared" si="47"/>
        <v>9149024.3580356948</v>
      </c>
      <c r="W69" s="4">
        <f t="shared" si="46"/>
        <v>9428735.0229324885</v>
      </c>
      <c r="X69" s="4">
        <f t="shared" si="45"/>
        <v>9573156.9651757237</v>
      </c>
      <c r="Y69" s="4">
        <f t="shared" si="44"/>
        <v>9743349.3893816005</v>
      </c>
      <c r="Z69" s="4">
        <f t="shared" si="43"/>
        <v>9759441.0197573397</v>
      </c>
      <c r="AA69" s="4">
        <f t="shared" si="42"/>
        <v>9759441.0197573397</v>
      </c>
      <c r="AB69" s="4">
        <f t="shared" si="41"/>
        <v>10333124.396437464</v>
      </c>
      <c r="AC69" s="4">
        <f t="shared" si="40"/>
        <v>10333124.396437464</v>
      </c>
      <c r="AD69" s="4">
        <f t="shared" si="39"/>
        <v>10798359.046937672</v>
      </c>
      <c r="AE69" s="4">
        <f t="shared" si="38"/>
        <v>10798359.046937672</v>
      </c>
      <c r="AF69" s="4">
        <f t="shared" si="37"/>
        <v>10892658.521622153</v>
      </c>
      <c r="AG69" s="4">
        <f t="shared" si="36"/>
        <v>10892658.521622153</v>
      </c>
      <c r="AH69" s="4">
        <f t="shared" si="35"/>
        <v>11102451.365957564</v>
      </c>
      <c r="AI69" s="4">
        <f t="shared" si="34"/>
        <v>11102451.365957564</v>
      </c>
      <c r="AJ69" s="4">
        <f t="shared" si="33"/>
        <v>11158265.066477789</v>
      </c>
      <c r="AK69" s="4">
        <f t="shared" si="32"/>
        <v>11160205.956128366</v>
      </c>
      <c r="AL69" s="34">
        <f t="shared" si="31"/>
        <v>11160205.956128366</v>
      </c>
      <c r="AM69" s="17">
        <f>AL69-N69</f>
        <v>4991183.3127428107</v>
      </c>
    </row>
    <row r="70" spans="1:39" x14ac:dyDescent="0.2">
      <c r="A70" s="1" t="s">
        <v>4</v>
      </c>
      <c r="B70" s="3">
        <v>354555.83</v>
      </c>
      <c r="C70" s="3">
        <v>528850.09</v>
      </c>
      <c r="D70" s="3">
        <v>598487.23800000001</v>
      </c>
      <c r="E70" s="3">
        <v>455619.70400000003</v>
      </c>
      <c r="F70" s="3">
        <v>515047.35804074706</v>
      </c>
      <c r="G70" s="3">
        <v>500059.33463063219</v>
      </c>
      <c r="H70" s="3">
        <v>589524.39768466656</v>
      </c>
      <c r="I70" s="3">
        <v>712345.90157626418</v>
      </c>
      <c r="J70" s="3">
        <v>1083193.3228299969</v>
      </c>
      <c r="K70" s="3">
        <v>1089083.375</v>
      </c>
      <c r="L70" s="3">
        <v>1474466.415</v>
      </c>
      <c r="M70" s="3">
        <v>1609910.2150000001</v>
      </c>
      <c r="N70" s="4">
        <f>M70*$N$82</f>
        <v>1766696.5364750829</v>
      </c>
      <c r="O70" s="4">
        <f t="shared" ref="O70:O81" si="54">N70*$O$82</f>
        <v>1913110.2347655492</v>
      </c>
      <c r="P70" s="4">
        <f t="shared" si="53"/>
        <v>2128730.9314196697</v>
      </c>
      <c r="Q70" s="4">
        <f t="shared" si="52"/>
        <v>2262632.5279307417</v>
      </c>
      <c r="R70" s="4">
        <f t="shared" si="51"/>
        <v>2262632.5279307417</v>
      </c>
      <c r="S70" s="4">
        <f t="shared" si="50"/>
        <v>2382792.1253357148</v>
      </c>
      <c r="T70" s="4">
        <f t="shared" si="49"/>
        <v>2500664.7647357602</v>
      </c>
      <c r="U70" s="4">
        <f t="shared" si="48"/>
        <v>2500664.7647357602</v>
      </c>
      <c r="V70" s="4">
        <f t="shared" si="47"/>
        <v>2620115.1430038013</v>
      </c>
      <c r="W70" s="4">
        <f t="shared" si="46"/>
        <v>2700219.2196873506</v>
      </c>
      <c r="X70" s="4">
        <f t="shared" si="45"/>
        <v>2741579.0525006894</v>
      </c>
      <c r="Y70" s="4">
        <f t="shared" si="44"/>
        <v>2790319.0853649243</v>
      </c>
      <c r="Z70" s="4">
        <f t="shared" si="43"/>
        <v>2794927.4373348327</v>
      </c>
      <c r="AA70" s="4">
        <f t="shared" si="42"/>
        <v>2794927.4373348327</v>
      </c>
      <c r="AB70" s="4">
        <f t="shared" si="41"/>
        <v>2959219.9830431566</v>
      </c>
      <c r="AC70" s="4">
        <f t="shared" si="40"/>
        <v>2959219.9830431566</v>
      </c>
      <c r="AD70" s="4">
        <f t="shared" si="39"/>
        <v>3092454.7745490992</v>
      </c>
      <c r="AE70" s="4">
        <f t="shared" si="38"/>
        <v>3092454.7745490992</v>
      </c>
      <c r="AF70" s="4">
        <f t="shared" si="37"/>
        <v>3119460.4389706943</v>
      </c>
      <c r="AG70" s="4">
        <f t="shared" si="36"/>
        <v>3119460.4389706943</v>
      </c>
      <c r="AH70" s="4">
        <f t="shared" si="35"/>
        <v>3179541.3161031567</v>
      </c>
      <c r="AI70" s="4">
        <f t="shared" si="34"/>
        <v>3179541.3161031567</v>
      </c>
      <c r="AJ70" s="4">
        <f t="shared" si="33"/>
        <v>3195525.3507058932</v>
      </c>
      <c r="AK70" s="4">
        <f t="shared" si="32"/>
        <v>3196081.1864065505</v>
      </c>
      <c r="AL70" s="34">
        <f t="shared" si="31"/>
        <v>3196081.1864065505</v>
      </c>
      <c r="AM70" s="17">
        <f>AL70-M70</f>
        <v>1586170.9714065504</v>
      </c>
    </row>
    <row r="71" spans="1:39" x14ac:dyDescent="0.2">
      <c r="A71" s="1" t="s">
        <v>3</v>
      </c>
      <c r="B71" s="3">
        <v>202802.9</v>
      </c>
      <c r="C71" s="3">
        <v>968034.91499999992</v>
      </c>
      <c r="D71" s="3">
        <v>588296.90499999991</v>
      </c>
      <c r="E71" s="3">
        <v>601218.05000000005</v>
      </c>
      <c r="F71" s="3">
        <v>860633.174</v>
      </c>
      <c r="G71" s="3">
        <v>892532.83000000007</v>
      </c>
      <c r="H71" s="3">
        <v>3618618.38</v>
      </c>
      <c r="I71" s="3">
        <v>3982428.3799999994</v>
      </c>
      <c r="J71" s="3">
        <v>4203360.2699999996</v>
      </c>
      <c r="K71" s="3">
        <v>4310375.3899999997</v>
      </c>
      <c r="L71" s="3">
        <v>7201387.8500000006</v>
      </c>
      <c r="M71" s="4">
        <f>L71*$M$82</f>
        <v>7797437.995208458</v>
      </c>
      <c r="N71" s="4">
        <f t="shared" ref="N71:N81" si="55">M71*$N$82</f>
        <v>8556816.7536063455</v>
      </c>
      <c r="O71" s="4">
        <f t="shared" si="54"/>
        <v>9265956.7562176511</v>
      </c>
      <c r="P71" s="4">
        <f t="shared" si="53"/>
        <v>10310293.885691766</v>
      </c>
      <c r="Q71" s="4">
        <f t="shared" si="52"/>
        <v>10958832.783405703</v>
      </c>
      <c r="R71" s="4">
        <f t="shared" si="51"/>
        <v>10958832.783405703</v>
      </c>
      <c r="S71" s="4">
        <f t="shared" si="50"/>
        <v>11540813.692381106</v>
      </c>
      <c r="T71" s="4">
        <f t="shared" si="49"/>
        <v>12111717.950575044</v>
      </c>
      <c r="U71" s="4">
        <f t="shared" si="48"/>
        <v>12111717.950575044</v>
      </c>
      <c r="V71" s="4">
        <f t="shared" si="47"/>
        <v>12690263.828084895</v>
      </c>
      <c r="W71" s="4">
        <f t="shared" si="46"/>
        <v>13078239.856365081</v>
      </c>
      <c r="X71" s="4">
        <f t="shared" si="45"/>
        <v>13278562.04132258</v>
      </c>
      <c r="Y71" s="4">
        <f t="shared" si="44"/>
        <v>13514629.481980003</v>
      </c>
      <c r="Z71" s="4">
        <f t="shared" si="43"/>
        <v>13536949.570647469</v>
      </c>
      <c r="AA71" s="4">
        <f t="shared" si="42"/>
        <v>13536949.570647469</v>
      </c>
      <c r="AB71" s="4">
        <f t="shared" si="41"/>
        <v>14332683.970180802</v>
      </c>
      <c r="AC71" s="4">
        <f t="shared" si="40"/>
        <v>14332683.970180802</v>
      </c>
      <c r="AD71" s="4">
        <f t="shared" si="39"/>
        <v>14977993.265005119</v>
      </c>
      <c r="AE71" s="4">
        <f t="shared" si="38"/>
        <v>14977993.265005119</v>
      </c>
      <c r="AF71" s="4">
        <f t="shared" si="37"/>
        <v>15108792.480939528</v>
      </c>
      <c r="AG71" s="4">
        <f t="shared" si="36"/>
        <v>15108792.480939528</v>
      </c>
      <c r="AH71" s="4">
        <f t="shared" si="35"/>
        <v>15399788.158694211</v>
      </c>
      <c r="AI71" s="4">
        <f t="shared" si="34"/>
        <v>15399788.158694211</v>
      </c>
      <c r="AJ71" s="4">
        <f t="shared" si="33"/>
        <v>15477205.22056937</v>
      </c>
      <c r="AK71" s="4">
        <f t="shared" si="32"/>
        <v>15479897.354808297</v>
      </c>
      <c r="AL71" s="34">
        <f t="shared" si="31"/>
        <v>15479897.354808297</v>
      </c>
      <c r="AM71" s="17">
        <f>AL71-L71</f>
        <v>8278509.5048082964</v>
      </c>
    </row>
    <row r="72" spans="1:39" x14ac:dyDescent="0.2">
      <c r="A72" s="1" t="s">
        <v>2</v>
      </c>
      <c r="B72" s="3">
        <v>285671.33999999997</v>
      </c>
      <c r="C72" s="3">
        <v>267732.38</v>
      </c>
      <c r="D72" s="3">
        <v>538535.21</v>
      </c>
      <c r="E72" s="3">
        <v>450134.38999999996</v>
      </c>
      <c r="F72" s="3">
        <v>580813.79</v>
      </c>
      <c r="G72" s="3">
        <v>1145098.98</v>
      </c>
      <c r="H72" s="3">
        <v>1226772.1600000001</v>
      </c>
      <c r="I72" s="3">
        <v>1314277.29</v>
      </c>
      <c r="J72" s="3">
        <v>1344966.3099999998</v>
      </c>
      <c r="K72" s="3">
        <v>1382939.3299999998</v>
      </c>
      <c r="L72" s="4">
        <f>K72*$L$82</f>
        <v>1550029.9837311443</v>
      </c>
      <c r="M72" s="4">
        <f t="shared" ref="M72:M81" si="56">L72*$M$82</f>
        <v>1678324.0870518552</v>
      </c>
      <c r="N72" s="4">
        <f t="shared" si="55"/>
        <v>1841773.1150784814</v>
      </c>
      <c r="O72" s="4">
        <f t="shared" si="54"/>
        <v>1994408.7305467841</v>
      </c>
      <c r="P72" s="4">
        <f t="shared" si="53"/>
        <v>2219192.3274764498</v>
      </c>
      <c r="Q72" s="4">
        <f t="shared" si="52"/>
        <v>2358784.133668717</v>
      </c>
      <c r="R72" s="4">
        <f t="shared" si="51"/>
        <v>2358784.133668717</v>
      </c>
      <c r="S72" s="4">
        <f t="shared" si="50"/>
        <v>2484049.9682079554</v>
      </c>
      <c r="T72" s="4">
        <f t="shared" si="49"/>
        <v>2606931.6594142402</v>
      </c>
      <c r="U72" s="4">
        <f t="shared" si="48"/>
        <v>2606931.6594142402</v>
      </c>
      <c r="V72" s="4">
        <f t="shared" si="47"/>
        <v>2731458.136224445</v>
      </c>
      <c r="W72" s="4">
        <f t="shared" si="46"/>
        <v>2814966.2723406255</v>
      </c>
      <c r="X72" s="4">
        <f t="shared" si="45"/>
        <v>2858083.7101954217</v>
      </c>
      <c r="Y72" s="4">
        <f t="shared" si="44"/>
        <v>2908894.9730829885</v>
      </c>
      <c r="Z72" s="4">
        <f t="shared" si="43"/>
        <v>2913699.1590808458</v>
      </c>
      <c r="AA72" s="4">
        <f t="shared" si="42"/>
        <v>2913699.1590808458</v>
      </c>
      <c r="AB72" s="4">
        <f t="shared" si="41"/>
        <v>3084973.3917779452</v>
      </c>
      <c r="AC72" s="4">
        <f t="shared" si="40"/>
        <v>3084973.3917779452</v>
      </c>
      <c r="AD72" s="4">
        <f t="shared" si="39"/>
        <v>3223870.0567809409</v>
      </c>
      <c r="AE72" s="4">
        <f t="shared" si="38"/>
        <v>3223870.0567809409</v>
      </c>
      <c r="AF72" s="4">
        <f t="shared" si="37"/>
        <v>3252023.3392828489</v>
      </c>
      <c r="AG72" s="4">
        <f t="shared" si="36"/>
        <v>3252023.3392828489</v>
      </c>
      <c r="AH72" s="4">
        <f t="shared" si="35"/>
        <v>3314657.38081082</v>
      </c>
      <c r="AI72" s="4">
        <f t="shared" si="34"/>
        <v>3314657.38081082</v>
      </c>
      <c r="AJ72" s="4">
        <f t="shared" si="33"/>
        <v>3331320.6642859443</v>
      </c>
      <c r="AK72" s="4">
        <f t="shared" si="32"/>
        <v>3331900.1204793174</v>
      </c>
      <c r="AL72" s="34">
        <f t="shared" si="31"/>
        <v>3331900.1204793174</v>
      </c>
      <c r="AM72" s="17">
        <f>AL72-K72</f>
        <v>1948960.7904793175</v>
      </c>
    </row>
    <row r="73" spans="1:39" x14ac:dyDescent="0.2">
      <c r="A73" s="1" t="s">
        <v>1</v>
      </c>
      <c r="B73" s="3">
        <v>251068.72999999998</v>
      </c>
      <c r="C73" s="3">
        <v>668743.73</v>
      </c>
      <c r="D73" s="3">
        <v>529825.3456</v>
      </c>
      <c r="E73" s="3">
        <v>698739.93</v>
      </c>
      <c r="F73" s="3">
        <v>752392.44000000006</v>
      </c>
      <c r="G73" s="3">
        <v>954746.78</v>
      </c>
      <c r="H73" s="3">
        <v>1368716.2076512969</v>
      </c>
      <c r="I73" s="3">
        <v>1452804.2761178077</v>
      </c>
      <c r="J73" s="3">
        <v>1493724.6512342996</v>
      </c>
      <c r="K73" s="4">
        <f>J73*$K$82</f>
        <v>1547752.8974881102</v>
      </c>
      <c r="L73" s="4">
        <f t="shared" ref="L73:L81" si="57">K73*$L$82</f>
        <v>1734756.794076662</v>
      </c>
      <c r="M73" s="4">
        <f t="shared" si="56"/>
        <v>1878340.5116250443</v>
      </c>
      <c r="N73" s="4">
        <f t="shared" si="55"/>
        <v>2061268.7870974224</v>
      </c>
      <c r="O73" s="4">
        <f t="shared" si="54"/>
        <v>2232094.9477077699</v>
      </c>
      <c r="P73" s="4">
        <f t="shared" si="53"/>
        <v>2483667.417959006</v>
      </c>
      <c r="Q73" s="4">
        <f t="shared" si="52"/>
        <v>2639895.256601559</v>
      </c>
      <c r="R73" s="4">
        <f t="shared" si="51"/>
        <v>2639895.256601559</v>
      </c>
      <c r="S73" s="4">
        <f t="shared" si="50"/>
        <v>2780089.8075543996</v>
      </c>
      <c r="T73" s="4">
        <f t="shared" si="49"/>
        <v>2917616.0818362702</v>
      </c>
      <c r="U73" s="4">
        <f t="shared" si="48"/>
        <v>2917616.0818362702</v>
      </c>
      <c r="V73" s="4">
        <f t="shared" si="47"/>
        <v>3056983.1611549128</v>
      </c>
      <c r="W73" s="4">
        <f t="shared" si="46"/>
        <v>3150443.4864445627</v>
      </c>
      <c r="X73" s="4">
        <f t="shared" si="45"/>
        <v>3198699.5002293643</v>
      </c>
      <c r="Y73" s="4">
        <f t="shared" si="44"/>
        <v>3255566.2605081843</v>
      </c>
      <c r="Z73" s="4">
        <f t="shared" si="43"/>
        <v>3260942.99153098</v>
      </c>
      <c r="AA73" s="4">
        <f t="shared" si="42"/>
        <v>3260942.99153098</v>
      </c>
      <c r="AB73" s="4">
        <f t="shared" si="41"/>
        <v>3452629.0504718218</v>
      </c>
      <c r="AC73" s="4">
        <f t="shared" si="40"/>
        <v>3452629.0504718218</v>
      </c>
      <c r="AD73" s="4">
        <f t="shared" si="39"/>
        <v>3608078.9035827471</v>
      </c>
      <c r="AE73" s="4">
        <f t="shared" si="38"/>
        <v>3608078.9035827471</v>
      </c>
      <c r="AF73" s="4">
        <f t="shared" si="37"/>
        <v>3639587.389617438</v>
      </c>
      <c r="AG73" s="4">
        <f t="shared" si="36"/>
        <v>3639587.389617438</v>
      </c>
      <c r="AH73" s="4">
        <f t="shared" si="35"/>
        <v>3709685.9233371406</v>
      </c>
      <c r="AI73" s="4">
        <f t="shared" si="34"/>
        <v>3709685.9233371406</v>
      </c>
      <c r="AJ73" s="4">
        <f t="shared" si="33"/>
        <v>3728335.0749816233</v>
      </c>
      <c r="AK73" s="4">
        <f t="shared" si="32"/>
        <v>3728983.5886096656</v>
      </c>
      <c r="AL73" s="34">
        <f t="shared" si="31"/>
        <v>3728983.5886096656</v>
      </c>
      <c r="AM73" s="17">
        <f>AL73-J73</f>
        <v>2235258.9373753658</v>
      </c>
    </row>
    <row r="74" spans="1:39" x14ac:dyDescent="0.2">
      <c r="A74" s="2" t="s">
        <v>24</v>
      </c>
      <c r="B74" s="3">
        <v>216457</v>
      </c>
      <c r="C74" s="3">
        <v>593535.63</v>
      </c>
      <c r="D74" s="3">
        <v>453371.49712484248</v>
      </c>
      <c r="E74" s="3">
        <v>742938.8369821771</v>
      </c>
      <c r="F74" s="3">
        <v>518418.14045544469</v>
      </c>
      <c r="G74" s="3">
        <v>788041.03037339717</v>
      </c>
      <c r="H74" s="3">
        <v>776611.83967336419</v>
      </c>
      <c r="I74" s="3">
        <v>965429.81020210648</v>
      </c>
      <c r="J74" s="4">
        <f>I74*$J$82</f>
        <v>1078050.7196972233</v>
      </c>
      <c r="K74" s="4">
        <f t="shared" ref="K74:K81" si="58">J74*$K$82</f>
        <v>1117043.9770621399</v>
      </c>
      <c r="L74" s="4">
        <f t="shared" si="57"/>
        <v>1252008.3998136069</v>
      </c>
      <c r="M74" s="4">
        <f t="shared" si="56"/>
        <v>1355635.6177964723</v>
      </c>
      <c r="N74" s="4">
        <f t="shared" si="55"/>
        <v>1487658.583918785</v>
      </c>
      <c r="O74" s="4">
        <f t="shared" si="54"/>
        <v>1610947.2136116293</v>
      </c>
      <c r="P74" s="4">
        <f t="shared" si="53"/>
        <v>1792512.0571631154</v>
      </c>
      <c r="Q74" s="4">
        <f t="shared" si="52"/>
        <v>1905264.7882278233</v>
      </c>
      <c r="R74" s="4">
        <f t="shared" si="51"/>
        <v>1905264.7882278233</v>
      </c>
      <c r="S74" s="4">
        <f t="shared" si="50"/>
        <v>2006445.9774298968</v>
      </c>
      <c r="T74" s="4">
        <f t="shared" si="49"/>
        <v>2105701.4184138407</v>
      </c>
      <c r="U74" s="4">
        <f t="shared" si="48"/>
        <v>2105701.4184138407</v>
      </c>
      <c r="V74" s="4">
        <f t="shared" si="47"/>
        <v>2206285.4049185901</v>
      </c>
      <c r="W74" s="4">
        <f t="shared" si="46"/>
        <v>2273737.5761459894</v>
      </c>
      <c r="X74" s="4">
        <f t="shared" si="45"/>
        <v>2308564.8988037743</v>
      </c>
      <c r="Y74" s="4">
        <f t="shared" si="44"/>
        <v>2349606.7680631275</v>
      </c>
      <c r="Z74" s="4">
        <f t="shared" si="43"/>
        <v>2353487.2615288766</v>
      </c>
      <c r="AA74" s="4">
        <f t="shared" si="42"/>
        <v>2353487.2615288766</v>
      </c>
      <c r="AB74" s="4">
        <f t="shared" si="41"/>
        <v>2491830.8937547635</v>
      </c>
      <c r="AC74" s="4">
        <f t="shared" si="40"/>
        <v>2491830.8937547635</v>
      </c>
      <c r="AD74" s="4">
        <f t="shared" si="39"/>
        <v>2604022.1372242901</v>
      </c>
      <c r="AE74" s="4">
        <f t="shared" si="38"/>
        <v>2604022.1372242901</v>
      </c>
      <c r="AF74" s="4">
        <f t="shared" si="37"/>
        <v>2626762.4367957003</v>
      </c>
      <c r="AG74" s="4">
        <f t="shared" si="36"/>
        <v>2626762.4367957003</v>
      </c>
      <c r="AH74" s="4">
        <f t="shared" si="35"/>
        <v>2677353.9394958802</v>
      </c>
      <c r="AI74" s="4">
        <f t="shared" si="34"/>
        <v>2677353.9394958802</v>
      </c>
      <c r="AJ74" s="4">
        <f t="shared" si="33"/>
        <v>2690813.4022793751</v>
      </c>
      <c r="AK74" s="4">
        <f t="shared" si="32"/>
        <v>2691281.447432722</v>
      </c>
      <c r="AL74" s="34">
        <f t="shared" si="31"/>
        <v>2691281.447432722</v>
      </c>
      <c r="AM74" s="17">
        <f>AL74-I74</f>
        <v>1725851.6372306156</v>
      </c>
    </row>
    <row r="75" spans="1:39" x14ac:dyDescent="0.2">
      <c r="A75" s="2" t="s">
        <v>23</v>
      </c>
      <c r="B75" s="3">
        <v>748851</v>
      </c>
      <c r="C75" s="3">
        <v>631998.19999999995</v>
      </c>
      <c r="D75" s="3">
        <v>678834.37</v>
      </c>
      <c r="E75" s="3">
        <v>1141162.4300000002</v>
      </c>
      <c r="F75" s="3">
        <v>1505861.4300000002</v>
      </c>
      <c r="G75" s="3">
        <v>1616888.4300000002</v>
      </c>
      <c r="H75" s="3">
        <v>1457539.4300000002</v>
      </c>
      <c r="I75" s="4">
        <f>H75*$I$82</f>
        <v>1673407.5496378778</v>
      </c>
      <c r="J75" s="4">
        <f t="shared" ref="J75:J81" si="59">I75*$J$82</f>
        <v>1868616.6453221717</v>
      </c>
      <c r="K75" s="4">
        <f t="shared" si="58"/>
        <v>1936204.7916274574</v>
      </c>
      <c r="L75" s="4">
        <f t="shared" si="57"/>
        <v>2170142.5482392432</v>
      </c>
      <c r="M75" s="4">
        <f t="shared" si="56"/>
        <v>2349762.6170293242</v>
      </c>
      <c r="N75" s="4">
        <f t="shared" si="55"/>
        <v>2578601.8613741966</v>
      </c>
      <c r="O75" s="4">
        <f t="shared" si="54"/>
        <v>2792301.6265278375</v>
      </c>
      <c r="P75" s="4">
        <f t="shared" si="53"/>
        <v>3107013.2469244269</v>
      </c>
      <c r="Q75" s="4">
        <f t="shared" si="52"/>
        <v>3302450.8327666046</v>
      </c>
      <c r="R75" s="4">
        <f t="shared" si="51"/>
        <v>3302450.8327666046</v>
      </c>
      <c r="S75" s="4">
        <f t="shared" si="50"/>
        <v>3477831.1287786397</v>
      </c>
      <c r="T75" s="4">
        <f t="shared" si="49"/>
        <v>3649873.4694335219</v>
      </c>
      <c r="U75" s="4">
        <f t="shared" si="48"/>
        <v>3649873.4694335219</v>
      </c>
      <c r="V75" s="4">
        <f t="shared" si="47"/>
        <v>3824218.6166529618</v>
      </c>
      <c r="W75" s="4">
        <f t="shared" si="46"/>
        <v>3941135.425496649</v>
      </c>
      <c r="X75" s="4">
        <f t="shared" si="45"/>
        <v>4001502.6360937729</v>
      </c>
      <c r="Y75" s="4">
        <f t="shared" si="44"/>
        <v>4072641.7009373116</v>
      </c>
      <c r="Z75" s="4">
        <f t="shared" si="43"/>
        <v>4079367.873045614</v>
      </c>
      <c r="AA75" s="4">
        <f t="shared" si="42"/>
        <v>4079367.873045614</v>
      </c>
      <c r="AB75" s="4">
        <f t="shared" si="41"/>
        <v>4319162.9116540253</v>
      </c>
      <c r="AC75" s="4">
        <f t="shared" si="40"/>
        <v>4319162.9116540253</v>
      </c>
      <c r="AD75" s="4">
        <f t="shared" si="39"/>
        <v>4513627.2547281887</v>
      </c>
      <c r="AE75" s="4">
        <f t="shared" si="38"/>
        <v>4513627.2547281887</v>
      </c>
      <c r="AF75" s="4">
        <f t="shared" si="37"/>
        <v>4553043.6769079212</v>
      </c>
      <c r="AG75" s="4">
        <f t="shared" si="36"/>
        <v>4553043.6769079212</v>
      </c>
      <c r="AH75" s="4">
        <f t="shared" si="35"/>
        <v>4640735.3989485772</v>
      </c>
      <c r="AI75" s="4">
        <f t="shared" si="34"/>
        <v>4640735.3989485772</v>
      </c>
      <c r="AJ75" s="4">
        <f t="shared" si="33"/>
        <v>4664065.0769820902</v>
      </c>
      <c r="AK75" s="4">
        <f t="shared" si="32"/>
        <v>4664876.3532498265</v>
      </c>
      <c r="AL75" s="34">
        <f t="shared" si="31"/>
        <v>4664876.3532498265</v>
      </c>
      <c r="AM75" s="17">
        <f>AL75-H75</f>
        <v>3207336.9232498263</v>
      </c>
    </row>
    <row r="76" spans="1:39" x14ac:dyDescent="0.2">
      <c r="A76" s="2" t="s">
        <v>22</v>
      </c>
      <c r="B76" s="3">
        <v>40000</v>
      </c>
      <c r="C76" s="3">
        <v>224730</v>
      </c>
      <c r="D76" s="3">
        <v>362840.44</v>
      </c>
      <c r="E76" s="3">
        <v>401530.81</v>
      </c>
      <c r="F76" s="3">
        <v>423710.45319692057</v>
      </c>
      <c r="G76" s="3">
        <v>610378.00729560247</v>
      </c>
      <c r="H76" s="4">
        <f t="shared" ref="H76:H81" si="60">G76*$H$82</f>
        <v>769912.09575229592</v>
      </c>
      <c r="I76" s="4">
        <f t="shared" ref="I76:I81" si="61">H76*$I$82</f>
        <v>883939.5264863692</v>
      </c>
      <c r="J76" s="4">
        <f t="shared" si="59"/>
        <v>987054.29708863364</v>
      </c>
      <c r="K76" s="4">
        <f t="shared" si="58"/>
        <v>1022756.2001033023</v>
      </c>
      <c r="L76" s="4">
        <f t="shared" si="57"/>
        <v>1146328.5061153397</v>
      </c>
      <c r="M76" s="4">
        <f t="shared" si="56"/>
        <v>1241208.7273669478</v>
      </c>
      <c r="N76" s="4">
        <f t="shared" si="55"/>
        <v>1362087.8600871738</v>
      </c>
      <c r="O76" s="4">
        <f t="shared" si="54"/>
        <v>1474969.9068193252</v>
      </c>
      <c r="P76" s="4">
        <f t="shared" si="53"/>
        <v>1641209.1715897741</v>
      </c>
      <c r="Q76" s="4">
        <f t="shared" si="52"/>
        <v>1744444.6369277653</v>
      </c>
      <c r="R76" s="4">
        <f t="shared" si="51"/>
        <v>1744444.6369277653</v>
      </c>
      <c r="S76" s="4">
        <f t="shared" si="50"/>
        <v>1837085.2945162081</v>
      </c>
      <c r="T76" s="4">
        <f t="shared" si="49"/>
        <v>1927962.7530092045</v>
      </c>
      <c r="U76" s="4">
        <f t="shared" si="48"/>
        <v>1927962.7530092045</v>
      </c>
      <c r="V76" s="4">
        <f t="shared" si="47"/>
        <v>2020056.6167614611</v>
      </c>
      <c r="W76" s="4">
        <f t="shared" si="46"/>
        <v>2081815.2652568324</v>
      </c>
      <c r="X76" s="4">
        <f t="shared" si="45"/>
        <v>2113702.8730078982</v>
      </c>
      <c r="Y76" s="4">
        <f t="shared" si="44"/>
        <v>2151280.4680809504</v>
      </c>
      <c r="Z76" s="4">
        <f t="shared" si="43"/>
        <v>2154833.4157115291</v>
      </c>
      <c r="AA76" s="4">
        <f t="shared" si="42"/>
        <v>2154833.4157115291</v>
      </c>
      <c r="AB76" s="4">
        <f t="shared" si="41"/>
        <v>2281499.6978895725</v>
      </c>
      <c r="AC76" s="4">
        <f t="shared" si="40"/>
        <v>2281499.6978895725</v>
      </c>
      <c r="AD76" s="4">
        <f t="shared" si="39"/>
        <v>2384221.0698426608</v>
      </c>
      <c r="AE76" s="4">
        <f t="shared" si="38"/>
        <v>2384221.0698426608</v>
      </c>
      <c r="AF76" s="4">
        <f t="shared" si="37"/>
        <v>2405041.899511368</v>
      </c>
      <c r="AG76" s="4">
        <f t="shared" si="36"/>
        <v>2405041.899511368</v>
      </c>
      <c r="AH76" s="4">
        <f t="shared" si="35"/>
        <v>2451363.0597536326</v>
      </c>
      <c r="AI76" s="4">
        <f t="shared" si="34"/>
        <v>2451363.0597536326</v>
      </c>
      <c r="AJ76" s="4">
        <f t="shared" si="33"/>
        <v>2463686.4322390058</v>
      </c>
      <c r="AK76" s="4">
        <f t="shared" si="32"/>
        <v>2464114.9704992208</v>
      </c>
      <c r="AL76" s="34">
        <f t="shared" si="31"/>
        <v>2464114.9704992208</v>
      </c>
      <c r="AM76" s="17">
        <f>AL76-G76</f>
        <v>1853736.9632036183</v>
      </c>
    </row>
    <row r="77" spans="1:39" x14ac:dyDescent="0.2">
      <c r="A77" s="8" t="s">
        <v>21</v>
      </c>
      <c r="B77" s="3">
        <v>220260</v>
      </c>
      <c r="C77" s="3">
        <v>682394.22000000009</v>
      </c>
      <c r="D77" s="3">
        <v>740090.86</v>
      </c>
      <c r="E77" s="3">
        <v>1035790.1578538</v>
      </c>
      <c r="F77" s="3">
        <v>1065961.7986964001</v>
      </c>
      <c r="G77" s="4">
        <f>F77*$G$82</f>
        <v>1226972.6932553526</v>
      </c>
      <c r="H77" s="4">
        <f t="shared" si="60"/>
        <v>1547665.7192820082</v>
      </c>
      <c r="I77" s="4">
        <f t="shared" si="61"/>
        <v>1776881.9461455315</v>
      </c>
      <c r="J77" s="4">
        <f t="shared" si="59"/>
        <v>1984161.707683525</v>
      </c>
      <c r="K77" s="4">
        <f t="shared" si="58"/>
        <v>2055929.1363468496</v>
      </c>
      <c r="L77" s="4">
        <f t="shared" si="57"/>
        <v>2304332.3279872974</v>
      </c>
      <c r="M77" s="4">
        <f t="shared" si="56"/>
        <v>2495059.1222267398</v>
      </c>
      <c r="N77" s="4">
        <f t="shared" si="55"/>
        <v>2738048.5374077465</v>
      </c>
      <c r="O77" s="4">
        <f t="shared" si="54"/>
        <v>2964962.3305714116</v>
      </c>
      <c r="P77" s="4">
        <f t="shared" si="53"/>
        <v>3299134.0012119059</v>
      </c>
      <c r="Q77" s="4">
        <f t="shared" si="52"/>
        <v>3506656.3814930166</v>
      </c>
      <c r="R77" s="4">
        <f t="shared" si="51"/>
        <v>3506656.3814930166</v>
      </c>
      <c r="S77" s="4">
        <f t="shared" si="50"/>
        <v>3692881.2385285194</v>
      </c>
      <c r="T77" s="4">
        <f t="shared" si="49"/>
        <v>3875561.7392519875</v>
      </c>
      <c r="U77" s="4">
        <f t="shared" si="48"/>
        <v>3875561.7392519875</v>
      </c>
      <c r="V77" s="4">
        <f t="shared" si="47"/>
        <v>4060687.439539013</v>
      </c>
      <c r="W77" s="4">
        <f t="shared" si="46"/>
        <v>4184833.7462054626</v>
      </c>
      <c r="X77" s="4">
        <f t="shared" si="45"/>
        <v>4248933.7358776778</v>
      </c>
      <c r="Y77" s="4">
        <f t="shared" si="44"/>
        <v>4324471.6525158053</v>
      </c>
      <c r="Z77" s="4">
        <f t="shared" si="43"/>
        <v>4331613.734424362</v>
      </c>
      <c r="AA77" s="4">
        <f t="shared" si="42"/>
        <v>4331613.734424362</v>
      </c>
      <c r="AB77" s="4">
        <f t="shared" si="41"/>
        <v>4586236.3904359005</v>
      </c>
      <c r="AC77" s="4">
        <f t="shared" si="40"/>
        <v>4586236.3904359005</v>
      </c>
      <c r="AD77" s="4">
        <f t="shared" si="39"/>
        <v>4792725.3479240546</v>
      </c>
      <c r="AE77" s="4">
        <f t="shared" si="38"/>
        <v>4792725.3479240546</v>
      </c>
      <c r="AF77" s="4">
        <f t="shared" si="37"/>
        <v>4834579.0666837031</v>
      </c>
      <c r="AG77" s="4">
        <f t="shared" si="36"/>
        <v>4834579.0666837031</v>
      </c>
      <c r="AH77" s="4">
        <f t="shared" si="35"/>
        <v>4927693.1665658103</v>
      </c>
      <c r="AI77" s="4">
        <f t="shared" si="34"/>
        <v>4927693.1665658103</v>
      </c>
      <c r="AJ77" s="4">
        <f t="shared" si="33"/>
        <v>4952465.424654468</v>
      </c>
      <c r="AK77" s="4">
        <f t="shared" si="32"/>
        <v>4953326.8658220954</v>
      </c>
      <c r="AL77" s="34">
        <f t="shared" si="31"/>
        <v>4953326.8658220954</v>
      </c>
      <c r="AM77" s="17">
        <f>AL77-F77</f>
        <v>3887365.0671256953</v>
      </c>
    </row>
    <row r="78" spans="1:39" x14ac:dyDescent="0.2">
      <c r="A78" s="21" t="s">
        <v>20</v>
      </c>
      <c r="B78" s="3">
        <v>489000</v>
      </c>
      <c r="C78" s="3">
        <v>703609.9</v>
      </c>
      <c r="D78" s="3">
        <v>873279.10791700007</v>
      </c>
      <c r="E78" s="3">
        <v>1095802.5481680001</v>
      </c>
      <c r="F78" s="4">
        <f>E78*$F$82</f>
        <v>1295002.359322031</v>
      </c>
      <c r="G78" s="4">
        <f>F78*$G$82</f>
        <v>1490609.2643587661</v>
      </c>
      <c r="H78" s="4">
        <f t="shared" si="60"/>
        <v>1880208.8033202209</v>
      </c>
      <c r="I78" s="4">
        <f t="shared" si="61"/>
        <v>2158676.1507862997</v>
      </c>
      <c r="J78" s="4">
        <f t="shared" si="59"/>
        <v>2410493.5991786146</v>
      </c>
      <c r="K78" s="4">
        <f t="shared" si="58"/>
        <v>2497681.516752339</v>
      </c>
      <c r="L78" s="4">
        <f t="shared" si="57"/>
        <v>2799458.4843987394</v>
      </c>
      <c r="M78" s="4">
        <f t="shared" si="56"/>
        <v>3031166.2705764989</v>
      </c>
      <c r="N78" s="4">
        <f t="shared" si="55"/>
        <v>3326366.2170797479</v>
      </c>
      <c r="O78" s="4">
        <f t="shared" si="54"/>
        <v>3602036.412643061</v>
      </c>
      <c r="P78" s="4">
        <f t="shared" si="53"/>
        <v>4008010.7190649733</v>
      </c>
      <c r="Q78" s="4">
        <f t="shared" si="52"/>
        <v>4260122.9170863433</v>
      </c>
      <c r="R78" s="4">
        <f t="shared" si="51"/>
        <v>4260122.9170863433</v>
      </c>
      <c r="S78" s="4">
        <f t="shared" si="50"/>
        <v>4486361.446009526</v>
      </c>
      <c r="T78" s="4">
        <f t="shared" si="49"/>
        <v>4708294.0515947659</v>
      </c>
      <c r="U78" s="4">
        <f t="shared" si="48"/>
        <v>4708294.0515947659</v>
      </c>
      <c r="V78" s="4">
        <f t="shared" si="47"/>
        <v>4933197.2506925436</v>
      </c>
      <c r="W78" s="4">
        <f t="shared" si="46"/>
        <v>5084018.5655190032</v>
      </c>
      <c r="X78" s="4">
        <f t="shared" si="45"/>
        <v>5161891.5605546143</v>
      </c>
      <c r="Y78" s="4">
        <f t="shared" si="44"/>
        <v>5253660.1214770377</v>
      </c>
      <c r="Z78" s="4">
        <f t="shared" si="43"/>
        <v>5262336.8047628393</v>
      </c>
      <c r="AA78" s="4">
        <f t="shared" si="42"/>
        <v>5262336.8047628393</v>
      </c>
      <c r="AB78" s="4">
        <f t="shared" si="41"/>
        <v>5571669.5976218609</v>
      </c>
      <c r="AC78" s="4">
        <f t="shared" si="40"/>
        <v>5571669.5976218609</v>
      </c>
      <c r="AD78" s="4">
        <f t="shared" si="39"/>
        <v>5822526.3238648865</v>
      </c>
      <c r="AE78" s="4">
        <f t="shared" si="38"/>
        <v>5822526.3238648865</v>
      </c>
      <c r="AF78" s="4">
        <f t="shared" si="37"/>
        <v>5873373.047083701</v>
      </c>
      <c r="AG78" s="4">
        <f t="shared" si="36"/>
        <v>5873373.047083701</v>
      </c>
      <c r="AH78" s="4">
        <f t="shared" si="35"/>
        <v>5986494.3420315506</v>
      </c>
      <c r="AI78" s="4">
        <f t="shared" si="34"/>
        <v>5986494.3420315506</v>
      </c>
      <c r="AJ78" s="4">
        <f t="shared" si="33"/>
        <v>6016589.3536068033</v>
      </c>
      <c r="AK78" s="4">
        <f t="shared" si="32"/>
        <v>6017635.8904957036</v>
      </c>
      <c r="AL78" s="34">
        <f t="shared" si="31"/>
        <v>6017635.8904957036</v>
      </c>
      <c r="AM78" s="17">
        <f>AL78-E78</f>
        <v>4921833.3423277037</v>
      </c>
    </row>
    <row r="79" spans="1:39" x14ac:dyDescent="0.2">
      <c r="A79" s="21" t="s">
        <v>19</v>
      </c>
      <c r="B79" s="3">
        <v>309502.12</v>
      </c>
      <c r="C79" s="3">
        <v>389529.15</v>
      </c>
      <c r="D79" s="3">
        <v>345045.46030500002</v>
      </c>
      <c r="E79" s="4">
        <f>D79*$E$82</f>
        <v>406760.1820436769</v>
      </c>
      <c r="F79" s="4">
        <f>E79*$F$82</f>
        <v>480702.83857750468</v>
      </c>
      <c r="G79" s="4">
        <f>F79*$G$82</f>
        <v>553311.81401268893</v>
      </c>
      <c r="H79" s="4">
        <f t="shared" si="60"/>
        <v>697930.54998573032</v>
      </c>
      <c r="I79" s="4">
        <f t="shared" si="61"/>
        <v>801297.19130070962</v>
      </c>
      <c r="J79" s="4">
        <f t="shared" si="59"/>
        <v>894771.43200317642</v>
      </c>
      <c r="K79" s="4">
        <f t="shared" si="58"/>
        <v>927135.4498488988</v>
      </c>
      <c r="L79" s="4">
        <f t="shared" si="57"/>
        <v>1039154.5855058269</v>
      </c>
      <c r="M79" s="4">
        <f t="shared" si="56"/>
        <v>1125164.151229298</v>
      </c>
      <c r="N79" s="4">
        <f t="shared" si="55"/>
        <v>1234741.906984376</v>
      </c>
      <c r="O79" s="4">
        <f t="shared" si="54"/>
        <v>1337070.2499133232</v>
      </c>
      <c r="P79" s="4">
        <f t="shared" si="53"/>
        <v>1487767.2738081019</v>
      </c>
      <c r="Q79" s="4">
        <f t="shared" si="52"/>
        <v>1581350.9251091953</v>
      </c>
      <c r="R79" s="4">
        <f t="shared" si="51"/>
        <v>1581350.9251091953</v>
      </c>
      <c r="S79" s="4">
        <f t="shared" si="50"/>
        <v>1665330.3111436025</v>
      </c>
      <c r="T79" s="4">
        <f t="shared" si="49"/>
        <v>1747711.3452087282</v>
      </c>
      <c r="U79" s="4">
        <f t="shared" si="48"/>
        <v>1747711.3452087282</v>
      </c>
      <c r="V79" s="4">
        <f t="shared" si="47"/>
        <v>1831195.0589125878</v>
      </c>
      <c r="W79" s="4">
        <f t="shared" si="46"/>
        <v>1887179.693715127</v>
      </c>
      <c r="X79" s="4">
        <f t="shared" si="45"/>
        <v>1916086.0269682554</v>
      </c>
      <c r="Y79" s="4">
        <f t="shared" si="44"/>
        <v>1950150.3724190823</v>
      </c>
      <c r="Z79" s="4">
        <f t="shared" si="43"/>
        <v>1953371.1436052492</v>
      </c>
      <c r="AA79" s="4">
        <f t="shared" si="42"/>
        <v>1953371.1436052492</v>
      </c>
      <c r="AB79" s="4">
        <f t="shared" si="41"/>
        <v>2068194.9896948317</v>
      </c>
      <c r="AC79" s="4">
        <f t="shared" si="40"/>
        <v>2068194.9896948317</v>
      </c>
      <c r="AD79" s="4">
        <f t="shared" si="39"/>
        <v>2161312.61184682</v>
      </c>
      <c r="AE79" s="4">
        <f t="shared" si="38"/>
        <v>2161312.61184682</v>
      </c>
      <c r="AF79" s="4">
        <f t="shared" si="37"/>
        <v>2180186.835517304</v>
      </c>
      <c r="AG79" s="4">
        <f t="shared" si="36"/>
        <v>2180186.835517304</v>
      </c>
      <c r="AH79" s="4">
        <f t="shared" si="35"/>
        <v>2222177.2822478125</v>
      </c>
      <c r="AI79" s="4">
        <f t="shared" si="34"/>
        <v>2222177.2822478125</v>
      </c>
      <c r="AJ79" s="4">
        <f t="shared" si="33"/>
        <v>2233348.5032012789</v>
      </c>
      <c r="AK79" s="4">
        <f t="shared" si="32"/>
        <v>2233736.9760481035</v>
      </c>
      <c r="AL79" s="34">
        <f t="shared" si="31"/>
        <v>2233736.9760481035</v>
      </c>
      <c r="AM79" s="17">
        <f>AL79-D79</f>
        <v>1888691.5157431036</v>
      </c>
    </row>
    <row r="80" spans="1:39" x14ac:dyDescent="0.2">
      <c r="A80" s="21" t="s">
        <v>18</v>
      </c>
      <c r="B80" s="3">
        <v>275563</v>
      </c>
      <c r="C80" s="3">
        <v>120937.24</v>
      </c>
      <c r="D80" s="4">
        <f>C80*$D$82</f>
        <v>152728.93257362675</v>
      </c>
      <c r="E80" s="4">
        <f>D80*$E$82</f>
        <v>180045.98107759727</v>
      </c>
      <c r="F80" s="4">
        <f>E80*$F$82</f>
        <v>212775.53211729883</v>
      </c>
      <c r="G80" s="4">
        <f>F80*$G$82</f>
        <v>244914.75024721687</v>
      </c>
      <c r="H80" s="4">
        <f t="shared" si="60"/>
        <v>308927.95348074363</v>
      </c>
      <c r="I80" s="4">
        <f t="shared" si="61"/>
        <v>354681.56744744495</v>
      </c>
      <c r="J80" s="4">
        <f t="shared" si="59"/>
        <v>396056.46625932516</v>
      </c>
      <c r="K80" s="4">
        <f t="shared" si="58"/>
        <v>410381.88846601563</v>
      </c>
      <c r="L80" s="4">
        <f t="shared" si="57"/>
        <v>459965.3926268295</v>
      </c>
      <c r="M80" s="4">
        <f t="shared" si="56"/>
        <v>498036.170756921</v>
      </c>
      <c r="N80" s="4">
        <f t="shared" si="55"/>
        <v>546539.03659811558</v>
      </c>
      <c r="O80" s="4">
        <f t="shared" si="54"/>
        <v>591833.06415538711</v>
      </c>
      <c r="P80" s="4">
        <f t="shared" si="53"/>
        <v>658536.72569936817</v>
      </c>
      <c r="Q80" s="4">
        <f t="shared" si="52"/>
        <v>699960.05338762235</v>
      </c>
      <c r="R80" s="4">
        <f t="shared" si="51"/>
        <v>699960.05338762235</v>
      </c>
      <c r="S80" s="4">
        <f t="shared" si="50"/>
        <v>737132.20448877302</v>
      </c>
      <c r="T80" s="4">
        <f t="shared" si="49"/>
        <v>773596.87029239361</v>
      </c>
      <c r="U80" s="4">
        <f t="shared" si="48"/>
        <v>773596.87029239361</v>
      </c>
      <c r="V80" s="4">
        <f t="shared" si="47"/>
        <v>810549.61985183472</v>
      </c>
      <c r="W80" s="4">
        <f t="shared" si="46"/>
        <v>835330.33572144224</v>
      </c>
      <c r="X80" s="4">
        <f t="shared" si="45"/>
        <v>848125.26836152223</v>
      </c>
      <c r="Y80" s="4">
        <f t="shared" si="44"/>
        <v>863203.31377306092</v>
      </c>
      <c r="Z80" s="4">
        <f t="shared" si="43"/>
        <v>864628.93735579797</v>
      </c>
      <c r="AA80" s="4">
        <f t="shared" si="42"/>
        <v>864628.93735579797</v>
      </c>
      <c r="AB80" s="4">
        <f t="shared" si="41"/>
        <v>915453.90236695542</v>
      </c>
      <c r="AC80" s="4">
        <f t="shared" si="40"/>
        <v>915453.90236695542</v>
      </c>
      <c r="AD80" s="4">
        <f t="shared" si="39"/>
        <v>956670.94960037293</v>
      </c>
      <c r="AE80" s="4">
        <f t="shared" si="38"/>
        <v>956670.94960037293</v>
      </c>
      <c r="AF80" s="4">
        <f t="shared" si="37"/>
        <v>965025.3271128342</v>
      </c>
      <c r="AG80" s="4">
        <f t="shared" si="36"/>
        <v>965025.3271128342</v>
      </c>
      <c r="AH80" s="4">
        <f t="shared" si="35"/>
        <v>983611.73628271988</v>
      </c>
      <c r="AI80" s="4">
        <f t="shared" si="34"/>
        <v>983611.73628271988</v>
      </c>
      <c r="AJ80" s="4">
        <f t="shared" si="33"/>
        <v>988556.50109793851</v>
      </c>
      <c r="AK80" s="4">
        <f t="shared" si="32"/>
        <v>988728.45247842302</v>
      </c>
      <c r="AL80" s="34">
        <f t="shared" si="31"/>
        <v>988728.45247842302</v>
      </c>
      <c r="AM80" s="17">
        <f>AL80-C80</f>
        <v>867791.21247842303</v>
      </c>
    </row>
    <row r="81" spans="1:39" x14ac:dyDescent="0.2">
      <c r="A81" s="21" t="s">
        <v>17</v>
      </c>
      <c r="B81" s="3">
        <v>204837.99</v>
      </c>
      <c r="C81" s="4">
        <f>B81*C82</f>
        <v>465094.04594649089</v>
      </c>
      <c r="D81" s="4">
        <f>C81*$D$82</f>
        <v>587356.85702565126</v>
      </c>
      <c r="E81" s="4">
        <f>D81*$E$82</f>
        <v>692411.31843082455</v>
      </c>
      <c r="F81" s="4">
        <f>E81*$F$82</f>
        <v>818280.89603212406</v>
      </c>
      <c r="G81" s="4">
        <f>F81*$G$82</f>
        <v>941880.20252862084</v>
      </c>
      <c r="H81" s="4">
        <f t="shared" si="60"/>
        <v>1188058.796366846</v>
      </c>
      <c r="I81" s="4">
        <f t="shared" si="61"/>
        <v>1364015.6268389733</v>
      </c>
      <c r="J81" s="4">
        <f t="shared" si="59"/>
        <v>1523133.0259878545</v>
      </c>
      <c r="K81" s="4">
        <f t="shared" si="58"/>
        <v>1578224.9775984699</v>
      </c>
      <c r="L81" s="4">
        <f t="shared" si="57"/>
        <v>1768910.5973658599</v>
      </c>
      <c r="M81" s="4">
        <f t="shared" si="56"/>
        <v>1915321.1838225662</v>
      </c>
      <c r="N81" s="4">
        <f t="shared" si="55"/>
        <v>2101850.9418531037</v>
      </c>
      <c r="O81" s="4">
        <f t="shared" si="54"/>
        <v>2276040.3192014149</v>
      </c>
      <c r="P81" s="4">
        <f t="shared" si="53"/>
        <v>2532565.7354167635</v>
      </c>
      <c r="Q81" s="4">
        <f t="shared" si="52"/>
        <v>2691869.3797788923</v>
      </c>
      <c r="R81" s="4">
        <f t="shared" si="51"/>
        <v>2691869.3797788923</v>
      </c>
      <c r="S81" s="4">
        <f t="shared" si="50"/>
        <v>2834824.0739009716</v>
      </c>
      <c r="T81" s="4">
        <f t="shared" si="49"/>
        <v>2975057.9584570648</v>
      </c>
      <c r="U81" s="4">
        <f t="shared" si="48"/>
        <v>2975057.9584570648</v>
      </c>
      <c r="V81" s="4">
        <f t="shared" si="47"/>
        <v>3117168.8897256125</v>
      </c>
      <c r="W81" s="4">
        <f t="shared" si="46"/>
        <v>3212469.257133089</v>
      </c>
      <c r="X81" s="4">
        <f t="shared" si="45"/>
        <v>3261675.3328562295</v>
      </c>
      <c r="Y81" s="4">
        <f t="shared" si="44"/>
        <v>3319661.6830112147</v>
      </c>
      <c r="Z81" s="4">
        <f t="shared" si="43"/>
        <v>3325144.2708401741</v>
      </c>
      <c r="AA81" s="4">
        <f t="shared" si="42"/>
        <v>3325144.2708401741</v>
      </c>
      <c r="AB81" s="4">
        <f t="shared" si="41"/>
        <v>3520604.2351334556</v>
      </c>
      <c r="AC81" s="4">
        <f t="shared" si="40"/>
        <v>3520604.2351334556</v>
      </c>
      <c r="AD81" s="4">
        <f t="shared" si="39"/>
        <v>3679114.5770244878</v>
      </c>
      <c r="AE81" s="4">
        <f t="shared" si="38"/>
        <v>3679114.5770244878</v>
      </c>
      <c r="AF81" s="4">
        <f t="shared" si="37"/>
        <v>3711243.400525297</v>
      </c>
      <c r="AG81" s="4">
        <f t="shared" si="36"/>
        <v>3711243.400525297</v>
      </c>
      <c r="AH81" s="4">
        <f t="shared" si="35"/>
        <v>3782722.0306018484</v>
      </c>
      <c r="AI81" s="4">
        <f t="shared" si="34"/>
        <v>3782722.0306018484</v>
      </c>
      <c r="AJ81" s="4">
        <f t="shared" si="33"/>
        <v>3801738.3457928011</v>
      </c>
      <c r="AK81" s="4">
        <f t="shared" si="32"/>
        <v>3802399.6273240782</v>
      </c>
      <c r="AL81" s="34">
        <f t="shared" si="31"/>
        <v>3802399.6273240782</v>
      </c>
      <c r="AM81" s="17">
        <f>AL81-B81</f>
        <v>3597561.637324078</v>
      </c>
    </row>
    <row r="82" spans="1:39" ht="25.5" x14ac:dyDescent="0.2">
      <c r="A82" s="7" t="s">
        <v>41</v>
      </c>
      <c r="B82" s="25"/>
      <c r="C82" s="23">
        <f>IF(SUM(C46:C80)/SUM(B46:B80)&lt;1,1,SUM(C46:C80)/SUM(B46:B80))</f>
        <v>2.2705458394045506</v>
      </c>
      <c r="D82" s="23">
        <f>IF(SUM(D46:D79)/SUM(C46:C79)&lt;1,1,SUM(D46:D79)/SUM(C46:C79))</f>
        <v>1.2628776096893459</v>
      </c>
      <c r="E82" s="23">
        <f>IF(SUM(E46:E78)/SUM(D46:D78)&lt;1,1,SUM(E46:E78)/SUM(D46:D78))</f>
        <v>1.1788596832548519</v>
      </c>
      <c r="F82" s="23">
        <f>IF(SUM(F46:F77)/SUM(E46:E77)&lt;1,1,SUM(F46:F77)/SUM(E46:E77))</f>
        <v>1.1817844022055433</v>
      </c>
      <c r="G82" s="23">
        <f>IF(SUM(G46:G76)/SUM(F46:F76)&lt;1,1,SUM(G46:G76)/SUM(F46:F76))</f>
        <v>1.1510475279281658</v>
      </c>
      <c r="H82" s="23">
        <f>IF(SUM(H46:H75)/SUM(G46:G75)&lt;1,1,SUM(H46:H75)/SUM(G46:G75))</f>
        <v>1.2613693261386334</v>
      </c>
      <c r="I82" s="23">
        <f>IF(SUM(I46:I74)/SUM(H46:H74)&lt;1,1,SUM(I46:I74)/SUM(H46:H74))</f>
        <v>1.1481044801908911</v>
      </c>
      <c r="J82" s="23">
        <f>IF(SUM(J46:J73)/SUM(I46:I73)&lt;1,1,SUM(J46:J73)/SUM(I46:I73))</f>
        <v>1.1166536482559415</v>
      </c>
      <c r="K82" s="23">
        <f>IF(SUM(K46:K72)/SUM(J46:J72)&lt;1,1,SUM(K46:K72)/SUM(J46:J72))</f>
        <v>1.036170151044348</v>
      </c>
      <c r="L82" s="23">
        <f>IF(SUM(L46:L71)/SUM(K46:K71)&lt;1,1,SUM(L46:L71)/SUM(K46:K71))</f>
        <v>1.1208228373482909</v>
      </c>
      <c r="M82" s="23">
        <f>IF(SUM(M46:M70)/SUM(L46:L70)&lt;1,1,SUM(M46:M70)/SUM(L46:L70))</f>
        <v>1.0827687881313679</v>
      </c>
      <c r="N82" s="23">
        <f>IF(SUM(N46:N69)/SUM(M46:M69)&lt;1,1,SUM(N46:N69)/SUM(M46:M69))</f>
        <v>1.0973882394274284</v>
      </c>
      <c r="O82" s="23">
        <f>IF(SUM(O46:O68)/SUM(N46:N68)&lt;1,1,SUM(O46:O68)/SUM(N46:N68))</f>
        <v>1.0828742770858606</v>
      </c>
      <c r="P82" s="23">
        <f>IF(SUM(P46:P67)/SUM(O46:O67)&lt;1,1,SUM(P46:P67)/SUM(O46:O67))</f>
        <v>1.1127068857485594</v>
      </c>
      <c r="Q82" s="23">
        <f>IF(SUM(Q46:Q66)/SUM(P46:P66)&lt;1,1,SUM(Q46:Q66)/SUM(P46:P66))</f>
        <v>1.0629020767889026</v>
      </c>
      <c r="R82" s="23">
        <f>IF(SUM(R46:R65)/SUM(Q46:Q65)&lt;1,1,SUM(R46:R65)/SUM(Q46:Q65))</f>
        <v>1</v>
      </c>
      <c r="S82" s="23">
        <f>IF(SUM(S46:S64)/SUM(R46:R64)&lt;1,1,SUM(S46:S64)/SUM(R46:R64))</f>
        <v>1.0531061035858365</v>
      </c>
      <c r="T82" s="23">
        <f>IF(SUM(T46:T63)/SUM(S46:S63)&lt;1,1,SUM(T46:T63)/SUM(S46:S63))</f>
        <v>1.0494682847684156</v>
      </c>
      <c r="U82" s="23">
        <f>IF(SUM(U46:U62)/SUM(T46:T62)&lt;1,1,SUM(U46:U62)/SUM(T46:T62))</f>
        <v>1</v>
      </c>
      <c r="V82" s="23">
        <f>IF(SUM(V46:V61)/SUM(U46:U61)&lt;1,1,SUM(V46:V61)/SUM(U46:U61))</f>
        <v>1.0477674496607958</v>
      </c>
      <c r="W82" s="23">
        <f>IF(SUM(W46:W60)/SUM(V46:V60)&lt;1,1,SUM(W46:W60)/SUM(V46:V60))</f>
        <v>1.0305727314684785</v>
      </c>
      <c r="X82" s="23">
        <f>IF(SUM(X46:X59)/SUM(W46:W59)&lt;1,1,SUM(X46:X59)/SUM(W46:W59))</f>
        <v>1.0153172129550754</v>
      </c>
      <c r="Y82" s="23">
        <f>IF(SUM(Y46:Y58)/SUM(X46:X58)&lt;1,1,SUM(Y46:Y58)/SUM(X46:X58))</f>
        <v>1.0177780877118161</v>
      </c>
      <c r="Z82" s="23">
        <f>IF(SUM(Z46:Z57)/SUM(Y46:Y57)&lt;1,1,SUM(Z46:Z57)/SUM(Y46:Y57))</f>
        <v>1.0016515501736267</v>
      </c>
      <c r="AA82" s="23">
        <f>IF(SUM(AA46:AA56)/SUM(Z46:Z56)&lt;1,1,SUM(AA46:AA56)/SUM(Z46:Z56))</f>
        <v>1</v>
      </c>
      <c r="AB82" s="23">
        <f>IF(SUM(AB46:AB55)/SUM(AA46:AA55)&lt;1,1,SUM(AB46:AB55)/SUM(AA46:AA55))</f>
        <v>1.0587824011148528</v>
      </c>
      <c r="AC82" s="23">
        <f>IF(SUM(AC46:AC54)/SUM(AB46:AB54)&lt;1,1,SUM(AC46:AC54)/SUM(AB46:AB54))</f>
        <v>1</v>
      </c>
      <c r="AD82" s="23">
        <f>IF(SUM(AD46:AD53)/SUM(AC46:AC53)&lt;1,1,SUM(AD46:AD53)/SUM(AC46:AC53))</f>
        <v>1.0450236184769639</v>
      </c>
      <c r="AE82" s="23">
        <f>IF(SUM(AE46:AE52)/SUM(AD46:AD52)&lt;1,1,SUM(AE46:AE52)/SUM(AD46:AD52))</f>
        <v>1</v>
      </c>
      <c r="AF82" s="23">
        <f>IF(SUM(AF46:AF51)/SUM(AE46:AE51)&lt;1,1,SUM(AF46:AF51)/SUM(AE46:AE51))</f>
        <v>1.0087327596975231</v>
      </c>
      <c r="AG82" s="23">
        <f>IF(SUM(AG46:AG50)/SUM(AF46:AF50)&lt;1,1,SUM(AG46:AG50)/SUM(AF46:AF50))</f>
        <v>1</v>
      </c>
      <c r="AH82" s="23">
        <f>IF(SUM(AH46:AH49)/SUM(AG46:AG49)&lt;1,1,SUM(AH46:AH49)/SUM(AG46:AG49))</f>
        <v>1.0192600221441779</v>
      </c>
      <c r="AI82" s="23">
        <f>IF(SUM(AI46:AI48)/SUM(AH46:AH48)&lt;1,1,SUM(AI46:AI48)/SUM(AH46:AH48))</f>
        <v>1</v>
      </c>
      <c r="AJ82" s="23">
        <f>IF(SUM(AJ46:AJ47)/SUM(AI46:AI47)&lt;1,1,SUM(AJ46:AJ47)/SUM(AI46:AI47))</f>
        <v>1.0050271510930786</v>
      </c>
      <c r="AK82" s="23">
        <f>IF(SUM(AK46:AK46)/SUM(AJ46:AJ46)&lt;1,1,SUM(AK46:AK46)/SUM(AJ46:AJ46))</f>
        <v>1.0001739418842459</v>
      </c>
      <c r="AL82" s="17">
        <f>SUM(AL46:AL81)</f>
        <v>144215956.94143239</v>
      </c>
      <c r="AM82" s="17">
        <f>SUM(AM46:AM81)</f>
        <v>54245027.086152293</v>
      </c>
    </row>
    <row r="83" spans="1:39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</row>
    <row r="84" spans="1:39" ht="15.75" x14ac:dyDescent="0.2">
      <c r="AM84" s="9">
        <f>AM42+AM82</f>
        <v>69804016.825421393</v>
      </c>
    </row>
  </sheetData>
  <mergeCells count="10">
    <mergeCell ref="A44:A45"/>
    <mergeCell ref="B44:AK44"/>
    <mergeCell ref="AL44:AL45"/>
    <mergeCell ref="AM44:AM45"/>
    <mergeCell ref="A1:AD1"/>
    <mergeCell ref="A2:AD2"/>
    <mergeCell ref="A4:A5"/>
    <mergeCell ref="B4:AK4"/>
    <mergeCell ref="AL4:AL5"/>
    <mergeCell ref="AM4:AM5"/>
  </mergeCells>
  <conditionalFormatting sqref="AM6">
    <cfRule type="cellIs" dxfId="31" priority="4" operator="lessThan">
      <formula>0</formula>
    </cfRule>
  </conditionalFormatting>
  <conditionalFormatting sqref="AM7:AM41">
    <cfRule type="cellIs" dxfId="30" priority="3" operator="lessThan">
      <formula>0</formula>
    </cfRule>
  </conditionalFormatting>
  <conditionalFormatting sqref="AM46">
    <cfRule type="cellIs" dxfId="29" priority="2" operator="lessThan">
      <formula>0</formula>
    </cfRule>
  </conditionalFormatting>
  <conditionalFormatting sqref="AM47:AM81">
    <cfRule type="cellIs" dxfId="28" priority="1" operator="lessThan">
      <formula>0</formula>
    </cfRule>
  </conditionalFormatting>
  <printOptions horizontalCentered="1" verticalCentered="1"/>
  <pageMargins left="0.27559055118110237" right="0.19685039370078741" top="0.43307086614173229" bottom="0.74803149606299213" header="0.31496062992125984" footer="0.31496062992125984"/>
  <pageSetup paperSize="9" scale="3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10.7109375" style="33" customWidth="1"/>
    <col min="5" max="37" width="10.7109375" style="10" customWidth="1"/>
    <col min="38" max="38" width="13.140625" style="10" customWidth="1"/>
    <col min="39" max="39" width="15.42578125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39" ht="17.25" customHeight="1" x14ac:dyDescent="0.2">
      <c r="A1" s="57" t="str">
        <f>'Описание на групите'!B9</f>
        <v xml:space="preserve">Седлови влекачи 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"/>
      <c r="AF1" s="5"/>
      <c r="AG1" s="5"/>
      <c r="AH1" s="5"/>
      <c r="AI1" s="5"/>
      <c r="AJ1" s="5"/>
      <c r="AK1" s="5"/>
    </row>
    <row r="2" spans="1:39" ht="16.5" customHeight="1" x14ac:dyDescent="0.2">
      <c r="A2" s="58" t="str">
        <f>"Справка № 2.1: Стойност на предявените претенции (в лева) към края на "&amp;'Описание на групите'!B2&amp;" тримесечие на "&amp;'Описание на групите'!B1&amp; " година"</f>
        <v>Справка № 2.1: Стойност на предявените претенции (в лева) към края на трето тримесечие на 2021 година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"/>
      <c r="AF2" s="5"/>
      <c r="AG2" s="5"/>
      <c r="AH2" s="5"/>
      <c r="AI2" s="5"/>
      <c r="AJ2" s="5"/>
      <c r="AK2" s="5"/>
    </row>
    <row r="3" spans="1:39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39" s="15" customFormat="1" ht="42" customHeight="1" x14ac:dyDescent="0.2">
      <c r="A4" s="59" t="s">
        <v>0</v>
      </c>
      <c r="B4" s="60" t="s">
        <v>39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2" t="s">
        <v>42</v>
      </c>
      <c r="AM4" s="61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30.9.2021 г.</v>
      </c>
    </row>
    <row r="5" spans="1:39" s="15" customFormat="1" ht="25.5" customHeight="1" x14ac:dyDescent="0.2">
      <c r="A5" s="59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2">
        <v>0</v>
      </c>
      <c r="AM5" s="61">
        <v>0</v>
      </c>
    </row>
    <row r="6" spans="1:39" s="19" customFormat="1" ht="12.75" customHeight="1" x14ac:dyDescent="0.2">
      <c r="A6" s="1" t="s">
        <v>37</v>
      </c>
      <c r="B6" s="3">
        <v>2352797.3142896071</v>
      </c>
      <c r="C6" s="3">
        <v>4527554.7218917329</v>
      </c>
      <c r="D6" s="3">
        <v>5088723.8090399178</v>
      </c>
      <c r="E6" s="3">
        <v>5900581.2342652967</v>
      </c>
      <c r="F6" s="3">
        <v>6575423.6865714947</v>
      </c>
      <c r="G6" s="3">
        <v>7264573.8275878336</v>
      </c>
      <c r="H6" s="3">
        <v>7547518.2892613448</v>
      </c>
      <c r="I6" s="3">
        <v>7806849.4433089653</v>
      </c>
      <c r="J6" s="3">
        <v>8087802.8565944647</v>
      </c>
      <c r="K6" s="3">
        <v>8341255.4665760789</v>
      </c>
      <c r="L6" s="3">
        <v>8444635.7780270334</v>
      </c>
      <c r="M6" s="3">
        <v>8643477.9134128615</v>
      </c>
      <c r="N6" s="3">
        <v>8819780.7264898252</v>
      </c>
      <c r="O6" s="3">
        <v>9104507.1419023164</v>
      </c>
      <c r="P6" s="3">
        <v>9149795.3504051343</v>
      </c>
      <c r="Q6" s="3">
        <v>9055486.1037119664</v>
      </c>
      <c r="R6" s="3">
        <v>9157318.9548524823</v>
      </c>
      <c r="S6" s="3">
        <v>9190871.0344524831</v>
      </c>
      <c r="T6" s="3">
        <v>9173206.3960524835</v>
      </c>
      <c r="U6" s="3">
        <v>9193759.8900524843</v>
      </c>
      <c r="V6" s="3">
        <v>9211136.8900524843</v>
      </c>
      <c r="W6" s="3">
        <v>9442715.8900524843</v>
      </c>
      <c r="X6" s="3">
        <v>9245905.3838524837</v>
      </c>
      <c r="Y6" s="3">
        <v>9449668.6700524837</v>
      </c>
      <c r="Z6" s="3">
        <v>9256185.9000524841</v>
      </c>
      <c r="AA6" s="3">
        <v>9407951.8900524843</v>
      </c>
      <c r="AB6" s="3">
        <v>9417347.2900524829</v>
      </c>
      <c r="AC6" s="3">
        <v>9418832.2900524829</v>
      </c>
      <c r="AD6" s="3">
        <v>9421695.8576157596</v>
      </c>
      <c r="AE6" s="3">
        <v>9437597.8576157596</v>
      </c>
      <c r="AF6" s="3">
        <v>9442133.8576157596</v>
      </c>
      <c r="AG6" s="3">
        <v>9440178.0276157595</v>
      </c>
      <c r="AH6" s="3">
        <v>9440754.0276157595</v>
      </c>
      <c r="AI6" s="3">
        <v>9651712.5176157597</v>
      </c>
      <c r="AJ6" s="3">
        <v>9421451.0276157595</v>
      </c>
      <c r="AK6" s="3">
        <v>9421712.0276157595</v>
      </c>
      <c r="AL6" s="34">
        <f>AK6</f>
        <v>9421712.0276157595</v>
      </c>
      <c r="AM6" s="17">
        <f>AL6-AK6</f>
        <v>0</v>
      </c>
    </row>
    <row r="7" spans="1:39" s="19" customFormat="1" x14ac:dyDescent="0.2">
      <c r="A7" s="1" t="s">
        <v>36</v>
      </c>
      <c r="B7" s="3">
        <v>1565942.0694312071</v>
      </c>
      <c r="C7" s="3">
        <v>3590192.9027982648</v>
      </c>
      <c r="D7" s="3">
        <v>4700359.3759055035</v>
      </c>
      <c r="E7" s="3">
        <v>5780558.0404127706</v>
      </c>
      <c r="F7" s="3">
        <v>6558319.3262783419</v>
      </c>
      <c r="G7" s="3">
        <v>6887478.6902501946</v>
      </c>
      <c r="H7" s="3">
        <v>7234625.7186538065</v>
      </c>
      <c r="I7" s="3">
        <v>7778849.1019057799</v>
      </c>
      <c r="J7" s="3">
        <v>7895236.140337877</v>
      </c>
      <c r="K7" s="3">
        <v>7918808.5844555357</v>
      </c>
      <c r="L7" s="3">
        <v>8012460.9051342746</v>
      </c>
      <c r="M7" s="3">
        <v>8168723.4928389871</v>
      </c>
      <c r="N7" s="3">
        <v>8260528.3345480226</v>
      </c>
      <c r="O7" s="3">
        <v>8252833.0734658474</v>
      </c>
      <c r="P7" s="3">
        <v>8301837.7908570124</v>
      </c>
      <c r="Q7" s="3">
        <v>8199922.5425499771</v>
      </c>
      <c r="R7" s="3">
        <v>8270700.4176521767</v>
      </c>
      <c r="S7" s="3">
        <v>8261873.495352176</v>
      </c>
      <c r="T7" s="3">
        <v>8324965.495352176</v>
      </c>
      <c r="U7" s="3">
        <v>8363053.5507521769</v>
      </c>
      <c r="V7" s="3">
        <v>8769909.550752176</v>
      </c>
      <c r="W7" s="3">
        <v>8926531.550752176</v>
      </c>
      <c r="X7" s="3">
        <v>8928358.550752176</v>
      </c>
      <c r="Y7" s="3">
        <v>8933602.550752176</v>
      </c>
      <c r="Z7" s="3">
        <v>8952137.4507521763</v>
      </c>
      <c r="AA7" s="3">
        <v>8956320.4907521773</v>
      </c>
      <c r="AB7" s="3">
        <v>8956263.4907521773</v>
      </c>
      <c r="AC7" s="3">
        <v>9034053.183935577</v>
      </c>
      <c r="AD7" s="3">
        <v>9033928.183935577</v>
      </c>
      <c r="AE7" s="3">
        <v>9040378.183935577</v>
      </c>
      <c r="AF7" s="3">
        <v>9042360.183935577</v>
      </c>
      <c r="AG7" s="3">
        <v>9043939.7139355764</v>
      </c>
      <c r="AH7" s="3">
        <v>8799988.0339355767</v>
      </c>
      <c r="AI7" s="3">
        <v>9044605.7139355764</v>
      </c>
      <c r="AJ7" s="3">
        <v>9044606.7139355764</v>
      </c>
      <c r="AK7" s="4">
        <f>AJ7*$AK$42</f>
        <v>9044857.2743158638</v>
      </c>
      <c r="AL7" s="34">
        <f t="shared" ref="AL7:AL41" si="0">AK7</f>
        <v>9044857.2743158638</v>
      </c>
      <c r="AM7" s="17">
        <f>AL7-AJ7</f>
        <v>250.56038028746843</v>
      </c>
    </row>
    <row r="8" spans="1:39" s="19" customFormat="1" x14ac:dyDescent="0.2">
      <c r="A8" s="1" t="s">
        <v>35</v>
      </c>
      <c r="B8" s="3">
        <v>1848104.1792130747</v>
      </c>
      <c r="C8" s="3">
        <v>3986041.9673184389</v>
      </c>
      <c r="D8" s="3">
        <v>5223296.3349854909</v>
      </c>
      <c r="E8" s="3">
        <v>6333061.5621724697</v>
      </c>
      <c r="F8" s="3">
        <v>6601766.2659562621</v>
      </c>
      <c r="G8" s="3">
        <v>6700628.3231746219</v>
      </c>
      <c r="H8" s="3">
        <v>7499186.4458241733</v>
      </c>
      <c r="I8" s="3">
        <v>7750108.6807585806</v>
      </c>
      <c r="J8" s="3">
        <v>7760673.5249275826</v>
      </c>
      <c r="K8" s="3">
        <v>7938782.964859359</v>
      </c>
      <c r="L8" s="3">
        <v>8020693.8676880868</v>
      </c>
      <c r="M8" s="3">
        <v>8077570.0407124022</v>
      </c>
      <c r="N8" s="3">
        <v>8160797.0132605033</v>
      </c>
      <c r="O8" s="3">
        <v>8217622.3856249033</v>
      </c>
      <c r="P8" s="3">
        <v>8246283.8582221437</v>
      </c>
      <c r="Q8" s="3">
        <v>8340730.7813979797</v>
      </c>
      <c r="R8" s="3">
        <v>8340668.74339798</v>
      </c>
      <c r="S8" s="3">
        <v>8313175.8333979798</v>
      </c>
      <c r="T8" s="3">
        <v>8353379.8333979798</v>
      </c>
      <c r="U8" s="3">
        <v>8419806.5433979798</v>
      </c>
      <c r="V8" s="3">
        <v>8433467.4273979794</v>
      </c>
      <c r="W8" s="3">
        <v>8439292.047097981</v>
      </c>
      <c r="X8" s="3">
        <v>8488677.047097981</v>
      </c>
      <c r="Y8" s="3">
        <v>8500426.047097981</v>
      </c>
      <c r="Z8" s="3">
        <v>8504622.047097981</v>
      </c>
      <c r="AA8" s="3">
        <v>8509241.75709798</v>
      </c>
      <c r="AB8" s="3">
        <v>8510969.8064085804</v>
      </c>
      <c r="AC8" s="3">
        <v>8528527.8064085804</v>
      </c>
      <c r="AD8" s="3">
        <v>8524702.8064085804</v>
      </c>
      <c r="AE8" s="3">
        <v>8543957.3664085809</v>
      </c>
      <c r="AF8" s="3">
        <v>8547154.3664085809</v>
      </c>
      <c r="AG8" s="3">
        <v>8629619.7964085806</v>
      </c>
      <c r="AH8" s="3">
        <v>8545788.6764085796</v>
      </c>
      <c r="AI8" s="3">
        <v>8546179.6764085796</v>
      </c>
      <c r="AJ8" s="4">
        <f>AI8*$AJ$42</f>
        <v>8546179.6764085796</v>
      </c>
      <c r="AK8" s="4">
        <f t="shared" ref="AK8:AK41" si="1">AJ8*$AK$42</f>
        <v>8546416.4289946742</v>
      </c>
      <c r="AL8" s="34">
        <f t="shared" si="0"/>
        <v>8546416.4289946742</v>
      </c>
      <c r="AM8" s="17">
        <f>AL8-AI8</f>
        <v>236.75258609466255</v>
      </c>
    </row>
    <row r="9" spans="1:39" s="19" customFormat="1" x14ac:dyDescent="0.2">
      <c r="A9" s="1" t="s">
        <v>34</v>
      </c>
      <c r="B9" s="3">
        <v>1981792.972882594</v>
      </c>
      <c r="C9" s="3">
        <v>4290238.3991134511</v>
      </c>
      <c r="D9" s="3">
        <v>5421870.4804758281</v>
      </c>
      <c r="E9" s="3">
        <v>5946364.9759322982</v>
      </c>
      <c r="F9" s="3">
        <v>6094872.7562595131</v>
      </c>
      <c r="G9" s="3">
        <v>6802023.0410557343</v>
      </c>
      <c r="H9" s="3">
        <v>7113292.7345111389</v>
      </c>
      <c r="I9" s="3">
        <v>7173428.431771283</v>
      </c>
      <c r="J9" s="3">
        <v>7332336.3257764243</v>
      </c>
      <c r="K9" s="3">
        <v>7402068.960125532</v>
      </c>
      <c r="L9" s="3">
        <v>7653144.7583953468</v>
      </c>
      <c r="M9" s="3">
        <v>7709218.668850339</v>
      </c>
      <c r="N9" s="3">
        <v>7740652.3318641195</v>
      </c>
      <c r="O9" s="3">
        <v>7718944.7873913096</v>
      </c>
      <c r="P9" s="3">
        <v>7780950.5973913092</v>
      </c>
      <c r="Q9" s="3">
        <v>7819153.6973913098</v>
      </c>
      <c r="R9" s="3">
        <v>7867213.9073913097</v>
      </c>
      <c r="S9" s="3">
        <v>7883069.8673913097</v>
      </c>
      <c r="T9" s="3">
        <v>7907717.1073913099</v>
      </c>
      <c r="U9" s="3">
        <v>7914583.8313913094</v>
      </c>
      <c r="V9" s="3">
        <v>7967361.317391309</v>
      </c>
      <c r="W9" s="3">
        <v>8004714.3573913099</v>
      </c>
      <c r="X9" s="3">
        <v>8004720.3573913099</v>
      </c>
      <c r="Y9" s="3">
        <v>8008562.3773913104</v>
      </c>
      <c r="Z9" s="3">
        <v>8016225.14739131</v>
      </c>
      <c r="AA9" s="3">
        <v>8030436.3512302963</v>
      </c>
      <c r="AB9" s="3">
        <v>8030752.9612302966</v>
      </c>
      <c r="AC9" s="3">
        <v>8050190.9612302966</v>
      </c>
      <c r="AD9" s="3">
        <v>8070228.9612302966</v>
      </c>
      <c r="AE9" s="3">
        <v>8070230.2112302966</v>
      </c>
      <c r="AF9" s="3">
        <v>8108196.1412302963</v>
      </c>
      <c r="AG9" s="3">
        <v>8090129.1912302962</v>
      </c>
      <c r="AH9" s="3">
        <v>8089235.1912302962</v>
      </c>
      <c r="AI9" s="4">
        <f>AH9*$AI$42</f>
        <v>8226932.2194006043</v>
      </c>
      <c r="AJ9" s="4">
        <f t="shared" ref="AJ9:AJ41" si="2">AI9*$AJ$42</f>
        <v>8226932.2194006043</v>
      </c>
      <c r="AK9" s="4">
        <f t="shared" si="1"/>
        <v>8227160.1279576803</v>
      </c>
      <c r="AL9" s="34">
        <f>AK9</f>
        <v>8227160.1279576803</v>
      </c>
      <c r="AM9" s="17">
        <f>AL9-AH9</f>
        <v>137924.93672738411</v>
      </c>
    </row>
    <row r="10" spans="1:39" s="19" customFormat="1" x14ac:dyDescent="0.2">
      <c r="A10" s="2" t="s">
        <v>33</v>
      </c>
      <c r="B10" s="3">
        <v>2955810.2152729998</v>
      </c>
      <c r="C10" s="3">
        <v>5858311.1497944789</v>
      </c>
      <c r="D10" s="3">
        <v>6488297.5617051898</v>
      </c>
      <c r="E10" s="3">
        <v>6728859.6576769948</v>
      </c>
      <c r="F10" s="3">
        <v>7877409.9422167083</v>
      </c>
      <c r="G10" s="3">
        <v>8314789.7336946214</v>
      </c>
      <c r="H10" s="3">
        <v>8503820.366490623</v>
      </c>
      <c r="I10" s="3">
        <v>8925025.8977260031</v>
      </c>
      <c r="J10" s="3">
        <v>9139530.9105956294</v>
      </c>
      <c r="K10" s="3">
        <v>9392916.1453852076</v>
      </c>
      <c r="L10" s="3">
        <v>9442126.2335830647</v>
      </c>
      <c r="M10" s="3">
        <v>9478607.4380163532</v>
      </c>
      <c r="N10" s="3">
        <v>9546741.1538950931</v>
      </c>
      <c r="O10" s="3">
        <v>9713722.1966971345</v>
      </c>
      <c r="P10" s="3">
        <v>9674984.0374971349</v>
      </c>
      <c r="Q10" s="3">
        <v>9706222.6674971338</v>
      </c>
      <c r="R10" s="3">
        <v>9921197.2794971336</v>
      </c>
      <c r="S10" s="3">
        <v>9954276.7794971336</v>
      </c>
      <c r="T10" s="3">
        <v>9869544.1494971346</v>
      </c>
      <c r="U10" s="3">
        <v>9990510.5574971344</v>
      </c>
      <c r="V10" s="3">
        <v>9890198.0174971335</v>
      </c>
      <c r="W10" s="3">
        <v>9859055.1474971343</v>
      </c>
      <c r="X10" s="3">
        <v>9855630.1474971343</v>
      </c>
      <c r="Y10" s="3">
        <v>9861177.5674971342</v>
      </c>
      <c r="Z10" s="3">
        <v>9858941.8600424342</v>
      </c>
      <c r="AA10" s="3">
        <v>9868981.1100424342</v>
      </c>
      <c r="AB10" s="3">
        <v>9868974.1100424342</v>
      </c>
      <c r="AC10" s="3">
        <v>9890523.1300424337</v>
      </c>
      <c r="AD10" s="3">
        <v>9893378.0400424339</v>
      </c>
      <c r="AE10" s="3">
        <v>9866878.120042434</v>
      </c>
      <c r="AF10" s="3">
        <v>9978738.0400424339</v>
      </c>
      <c r="AG10" s="3">
        <v>9998934.2300424334</v>
      </c>
      <c r="AH10" s="4">
        <f>AG10*$AH$42</f>
        <v>9998934.2300424334</v>
      </c>
      <c r="AI10" s="4">
        <f t="shared" ref="AI10:AI41" si="3">AH10*$AI$42</f>
        <v>10169138.643166663</v>
      </c>
      <c r="AJ10" s="4">
        <f t="shared" si="2"/>
        <v>10169138.643166663</v>
      </c>
      <c r="AK10" s="4">
        <f t="shared" si="1"/>
        <v>10169420.356161624</v>
      </c>
      <c r="AL10" s="34">
        <f t="shared" si="0"/>
        <v>10169420.356161624</v>
      </c>
      <c r="AM10" s="17">
        <f>AL10-AG10</f>
        <v>170486.12611919083</v>
      </c>
    </row>
    <row r="11" spans="1:39" s="19" customFormat="1" x14ac:dyDescent="0.2">
      <c r="A11" s="2" t="s">
        <v>32</v>
      </c>
      <c r="B11" s="3">
        <v>2394997.1977003412</v>
      </c>
      <c r="C11" s="3">
        <v>4597595.5673425263</v>
      </c>
      <c r="D11" s="3">
        <v>5550816.6446340671</v>
      </c>
      <c r="E11" s="3">
        <v>7104490.3429767247</v>
      </c>
      <c r="F11" s="3">
        <v>7614033.5180424545</v>
      </c>
      <c r="G11" s="3">
        <v>8155412.0123271514</v>
      </c>
      <c r="H11" s="3">
        <v>8313079.5603812579</v>
      </c>
      <c r="I11" s="3">
        <v>8627007.4757538941</v>
      </c>
      <c r="J11" s="3">
        <v>8923640.1476856209</v>
      </c>
      <c r="K11" s="3">
        <v>8928152.8028955869</v>
      </c>
      <c r="L11" s="3">
        <v>9143469.7178803701</v>
      </c>
      <c r="M11" s="3">
        <v>8738225.0074803699</v>
      </c>
      <c r="N11" s="3">
        <v>9175785.9990803711</v>
      </c>
      <c r="O11" s="3">
        <v>8956577.967880372</v>
      </c>
      <c r="P11" s="3">
        <v>9020440.6478803717</v>
      </c>
      <c r="Q11" s="3">
        <v>9191317.5156403724</v>
      </c>
      <c r="R11" s="3">
        <v>9248819.7783603724</v>
      </c>
      <c r="S11" s="3">
        <v>9259938.4303603731</v>
      </c>
      <c r="T11" s="3">
        <v>9251917.3478803709</v>
      </c>
      <c r="U11" s="3">
        <v>9237405.2668907717</v>
      </c>
      <c r="V11" s="3">
        <v>9246325.7168907709</v>
      </c>
      <c r="W11" s="3">
        <v>9241506.3168907706</v>
      </c>
      <c r="X11" s="3">
        <v>9238572.5668907706</v>
      </c>
      <c r="Y11" s="3">
        <v>9238285.6444467716</v>
      </c>
      <c r="Z11" s="3">
        <v>9250940.1044467725</v>
      </c>
      <c r="AA11" s="3">
        <v>9251220.1044467725</v>
      </c>
      <c r="AB11" s="3">
        <v>9249447.9644467719</v>
      </c>
      <c r="AC11" s="3">
        <v>9252817.5744467713</v>
      </c>
      <c r="AD11" s="3">
        <v>9617003.7244467717</v>
      </c>
      <c r="AE11" s="3">
        <v>10503984.574446771</v>
      </c>
      <c r="AF11" s="3">
        <v>10503984.574446771</v>
      </c>
      <c r="AG11" s="4">
        <f>AF11*$AG$42</f>
        <v>10523591.317580061</v>
      </c>
      <c r="AH11" s="4">
        <f t="shared" ref="AH11:AH41" si="4">AG11*$AH$42</f>
        <v>10523591.317580061</v>
      </c>
      <c r="AI11" s="4">
        <f t="shared" si="3"/>
        <v>10702726.577694712</v>
      </c>
      <c r="AJ11" s="4">
        <f t="shared" si="2"/>
        <v>10702726.577694712</v>
      </c>
      <c r="AK11" s="4">
        <f t="shared" si="1"/>
        <v>10703023.072537024</v>
      </c>
      <c r="AL11" s="34">
        <f t="shared" si="0"/>
        <v>10703023.072537024</v>
      </c>
      <c r="AM11" s="17">
        <f>AL11-AF11</f>
        <v>199038.49809025228</v>
      </c>
    </row>
    <row r="12" spans="1:39" s="19" customFormat="1" x14ac:dyDescent="0.2">
      <c r="A12" s="2" t="s">
        <v>31</v>
      </c>
      <c r="B12" s="3">
        <v>1939053.3579242667</v>
      </c>
      <c r="C12" s="3">
        <v>6656588.9395701084</v>
      </c>
      <c r="D12" s="3">
        <v>8962112.9603650793</v>
      </c>
      <c r="E12" s="3">
        <v>9654686.8894404862</v>
      </c>
      <c r="F12" s="3">
        <v>10163641.12125334</v>
      </c>
      <c r="G12" s="3">
        <v>10540422.165332995</v>
      </c>
      <c r="H12" s="3">
        <v>11066945.743131975</v>
      </c>
      <c r="I12" s="3">
        <v>9475014.3301114086</v>
      </c>
      <c r="J12" s="3">
        <v>9597447.6710502803</v>
      </c>
      <c r="K12" s="3">
        <v>9656493.487057386</v>
      </c>
      <c r="L12" s="3">
        <v>9229174.5444504693</v>
      </c>
      <c r="M12" s="3">
        <v>9750832.5124504678</v>
      </c>
      <c r="N12" s="3">
        <v>9511901.5427504666</v>
      </c>
      <c r="O12" s="3">
        <v>9572269.4927504659</v>
      </c>
      <c r="P12" s="3">
        <v>9659981.7227504663</v>
      </c>
      <c r="Q12" s="3">
        <v>9671261.5527504664</v>
      </c>
      <c r="R12" s="3">
        <v>9686251.8447504677</v>
      </c>
      <c r="S12" s="3">
        <v>9728608.732750468</v>
      </c>
      <c r="T12" s="3">
        <v>9738272.4627504665</v>
      </c>
      <c r="U12" s="3">
        <v>9768345.0327504668</v>
      </c>
      <c r="V12" s="3">
        <v>9762710.5427504666</v>
      </c>
      <c r="W12" s="3">
        <v>9762506.4727504663</v>
      </c>
      <c r="X12" s="3">
        <v>9717965.0337548666</v>
      </c>
      <c r="Y12" s="3">
        <v>9753192.7937548682</v>
      </c>
      <c r="Z12" s="3">
        <v>9765086.8537548669</v>
      </c>
      <c r="AA12" s="3">
        <v>9782734.7337548658</v>
      </c>
      <c r="AB12" s="3">
        <v>9936361.143754866</v>
      </c>
      <c r="AC12" s="3">
        <v>9875801.1737548672</v>
      </c>
      <c r="AD12" s="3">
        <v>9944651.0237548668</v>
      </c>
      <c r="AE12" s="3">
        <v>10020588.533754867</v>
      </c>
      <c r="AF12" s="4">
        <f>AE12*$AF$42</f>
        <v>10049413.019514689</v>
      </c>
      <c r="AG12" s="4">
        <f t="shared" ref="AG12:AG41" si="5">AF12*$AG$42</f>
        <v>10068171.259144371</v>
      </c>
      <c r="AH12" s="4">
        <f t="shared" si="4"/>
        <v>10068171.259144371</v>
      </c>
      <c r="AI12" s="4">
        <f t="shared" si="3"/>
        <v>10239554.242667569</v>
      </c>
      <c r="AJ12" s="4">
        <f t="shared" si="2"/>
        <v>10239554.242667569</v>
      </c>
      <c r="AK12" s="4">
        <f t="shared" si="1"/>
        <v>10239837.906367512</v>
      </c>
      <c r="AL12" s="34">
        <f t="shared" si="0"/>
        <v>10239837.906367512</v>
      </c>
      <c r="AM12" s="17">
        <f>AL12-AE12</f>
        <v>219249.37261264585</v>
      </c>
    </row>
    <row r="13" spans="1:39" s="19" customFormat="1" x14ac:dyDescent="0.2">
      <c r="A13" s="2" t="s">
        <v>30</v>
      </c>
      <c r="B13" s="3">
        <v>2281582.5809648526</v>
      </c>
      <c r="C13" s="3">
        <v>5609582.3712234171</v>
      </c>
      <c r="D13" s="3">
        <v>7283951.911676554</v>
      </c>
      <c r="E13" s="3">
        <v>7795811.758732955</v>
      </c>
      <c r="F13" s="3">
        <v>8452755.7636942659</v>
      </c>
      <c r="G13" s="3">
        <v>9165904.8814037628</v>
      </c>
      <c r="H13" s="3">
        <v>9548778.1816478893</v>
      </c>
      <c r="I13" s="3">
        <v>9762534.1763959303</v>
      </c>
      <c r="J13" s="3">
        <v>10251614.313831961</v>
      </c>
      <c r="K13" s="3">
        <v>9940793.9034104217</v>
      </c>
      <c r="L13" s="3">
        <v>10277691.232913632</v>
      </c>
      <c r="M13" s="3">
        <v>10081244.080913631</v>
      </c>
      <c r="N13" s="3">
        <v>10121814.310913632</v>
      </c>
      <c r="O13" s="3">
        <v>10249086.294913631</v>
      </c>
      <c r="P13" s="3">
        <v>10258417.74491363</v>
      </c>
      <c r="Q13" s="3">
        <v>11076942.602913631</v>
      </c>
      <c r="R13" s="3">
        <v>10441086.280913631</v>
      </c>
      <c r="S13" s="3">
        <v>10563651.850913629</v>
      </c>
      <c r="T13" s="3">
        <v>10575801.320913631</v>
      </c>
      <c r="U13" s="3">
        <v>10628342.570913631</v>
      </c>
      <c r="V13" s="3">
        <v>10540710.510913629</v>
      </c>
      <c r="W13" s="3">
        <v>10544954.479630031</v>
      </c>
      <c r="X13" s="3">
        <v>10559527.479630031</v>
      </c>
      <c r="Y13" s="3">
        <v>10569106.98963003</v>
      </c>
      <c r="Z13" s="3">
        <v>10629781.66963003</v>
      </c>
      <c r="AA13" s="3">
        <v>10631610.859630032</v>
      </c>
      <c r="AB13" s="3">
        <v>10741461.48963003</v>
      </c>
      <c r="AC13" s="3">
        <v>10652865.679630032</v>
      </c>
      <c r="AD13" s="3">
        <v>10654546.209630033</v>
      </c>
      <c r="AE13" s="4">
        <f>AD13*$AE$42</f>
        <v>10816089.203057906</v>
      </c>
      <c r="AF13" s="4">
        <f t="shared" ref="AF13:AF41" si="6">AE13*$AF$42</f>
        <v>10847201.967359155</v>
      </c>
      <c r="AG13" s="4">
        <f t="shared" si="5"/>
        <v>10867449.360258639</v>
      </c>
      <c r="AH13" s="4">
        <f t="shared" si="4"/>
        <v>10867449.360258639</v>
      </c>
      <c r="AI13" s="4">
        <f t="shared" si="3"/>
        <v>11052437.859829184</v>
      </c>
      <c r="AJ13" s="4">
        <f t="shared" si="2"/>
        <v>11052437.859829184</v>
      </c>
      <c r="AK13" s="4">
        <f t="shared" si="1"/>
        <v>11052744.042631913</v>
      </c>
      <c r="AL13" s="34">
        <f t="shared" si="0"/>
        <v>11052744.042631913</v>
      </c>
      <c r="AM13" s="17">
        <f>AL13-AD13</f>
        <v>398197.83300187998</v>
      </c>
    </row>
    <row r="14" spans="1:39" s="19" customFormat="1" x14ac:dyDescent="0.2">
      <c r="A14" s="1" t="s">
        <v>29</v>
      </c>
      <c r="B14" s="3">
        <v>2629152.965765968</v>
      </c>
      <c r="C14" s="3">
        <v>6014655.2818537336</v>
      </c>
      <c r="D14" s="3">
        <v>7212171.7202623487</v>
      </c>
      <c r="E14" s="3">
        <v>8051945.5902855182</v>
      </c>
      <c r="F14" s="3">
        <v>8602418.1286927704</v>
      </c>
      <c r="G14" s="3">
        <v>9502859.1449574828</v>
      </c>
      <c r="H14" s="3">
        <v>9776351.0197854694</v>
      </c>
      <c r="I14" s="3">
        <v>9975502.1559944078</v>
      </c>
      <c r="J14" s="3">
        <v>9992883.2620980926</v>
      </c>
      <c r="K14" s="3">
        <v>10322652.336901698</v>
      </c>
      <c r="L14" s="3">
        <v>10259453.073601699</v>
      </c>
      <c r="M14" s="3">
        <v>10336373.930301698</v>
      </c>
      <c r="N14" s="3">
        <v>10728297.081401698</v>
      </c>
      <c r="O14" s="3">
        <v>10768046.667401699</v>
      </c>
      <c r="P14" s="3">
        <v>11697411.377401697</v>
      </c>
      <c r="Q14" s="3">
        <v>14198798.064601697</v>
      </c>
      <c r="R14" s="3">
        <v>14270195.304601697</v>
      </c>
      <c r="S14" s="3">
        <v>14085693.384601699</v>
      </c>
      <c r="T14" s="3">
        <v>13848249.594601696</v>
      </c>
      <c r="U14" s="3">
        <v>13909244.474601699</v>
      </c>
      <c r="V14" s="3">
        <v>13980510.649168799</v>
      </c>
      <c r="W14" s="3">
        <v>14022261.899168799</v>
      </c>
      <c r="X14" s="3">
        <v>14056567.819168799</v>
      </c>
      <c r="Y14" s="3">
        <v>14127286.539168797</v>
      </c>
      <c r="Z14" s="3">
        <v>11239068.319168799</v>
      </c>
      <c r="AA14" s="3">
        <v>11261046.7691688</v>
      </c>
      <c r="AB14" s="3">
        <v>11321865.1791688</v>
      </c>
      <c r="AC14" s="3">
        <v>11316640.979168799</v>
      </c>
      <c r="AD14" s="4">
        <f>AC14*$AD$42</f>
        <v>11385798.371306542</v>
      </c>
      <c r="AE14" s="4">
        <f t="shared" ref="AE14:AE41" si="7">AD14*$AE$42</f>
        <v>11558428.525165617</v>
      </c>
      <c r="AF14" s="4">
        <f t="shared" si="6"/>
        <v>11591676.647998651</v>
      </c>
      <c r="AG14" s="4">
        <f t="shared" si="5"/>
        <v>11613313.677728718</v>
      </c>
      <c r="AH14" s="4">
        <f t="shared" si="4"/>
        <v>11613313.677728718</v>
      </c>
      <c r="AI14" s="4">
        <f t="shared" si="3"/>
        <v>11810998.470274555</v>
      </c>
      <c r="AJ14" s="4">
        <f t="shared" si="2"/>
        <v>11810998.470274555</v>
      </c>
      <c r="AK14" s="4">
        <f t="shared" si="1"/>
        <v>11811325.667283986</v>
      </c>
      <c r="AL14" s="34">
        <f t="shared" si="0"/>
        <v>11811325.667283986</v>
      </c>
      <c r="AM14" s="17">
        <f>AL14-AC14</f>
        <v>494684.68811518699</v>
      </c>
    </row>
    <row r="15" spans="1:39" s="19" customFormat="1" x14ac:dyDescent="0.2">
      <c r="A15" s="1" t="s">
        <v>28</v>
      </c>
      <c r="B15" s="3">
        <v>2035153.3765434423</v>
      </c>
      <c r="C15" s="3">
        <v>4962763.8141888594</v>
      </c>
      <c r="D15" s="3">
        <v>6125551.4053834975</v>
      </c>
      <c r="E15" s="3">
        <v>7597742.1300268527</v>
      </c>
      <c r="F15" s="3">
        <v>8750086.6943044439</v>
      </c>
      <c r="G15" s="3">
        <v>9049919.1157044377</v>
      </c>
      <c r="H15" s="3">
        <v>9385228.6616895422</v>
      </c>
      <c r="I15" s="3">
        <v>9914674.176766796</v>
      </c>
      <c r="J15" s="3">
        <v>10098188.407548079</v>
      </c>
      <c r="K15" s="3">
        <v>10219295.52034808</v>
      </c>
      <c r="L15" s="3">
        <v>10367631.770348081</v>
      </c>
      <c r="M15" s="3">
        <v>10615756.19434808</v>
      </c>
      <c r="N15" s="3">
        <v>10667984.818348082</v>
      </c>
      <c r="O15" s="3">
        <v>10772427.589748081</v>
      </c>
      <c r="P15" s="3">
        <v>10889098.86234808</v>
      </c>
      <c r="Q15" s="3">
        <v>11015147.51234808</v>
      </c>
      <c r="R15" s="3">
        <v>11129328.92234808</v>
      </c>
      <c r="S15" s="3">
        <v>11199387.822348081</v>
      </c>
      <c r="T15" s="3">
        <v>11199657.932348082</v>
      </c>
      <c r="U15" s="3">
        <v>11215759.158126382</v>
      </c>
      <c r="V15" s="3">
        <v>11262604.858126381</v>
      </c>
      <c r="W15" s="3">
        <v>11322572.128126381</v>
      </c>
      <c r="X15" s="3">
        <v>11339583.868126381</v>
      </c>
      <c r="Y15" s="3">
        <v>11357441.698126381</v>
      </c>
      <c r="Z15" s="3">
        <v>11599682.608126383</v>
      </c>
      <c r="AA15" s="3">
        <v>11624630.428126384</v>
      </c>
      <c r="AB15" s="3">
        <v>11624410.428126384</v>
      </c>
      <c r="AC15" s="4">
        <f>AB15*$AC$42</f>
        <v>11624410.428126384</v>
      </c>
      <c r="AD15" s="4">
        <f t="shared" ref="AD15:AD41" si="8">AC15*$AD$42</f>
        <v>11695448.63741727</v>
      </c>
      <c r="AE15" s="4">
        <f t="shared" si="7"/>
        <v>11872773.672683688</v>
      </c>
      <c r="AF15" s="4">
        <f t="shared" si="6"/>
        <v>11906926.017578907</v>
      </c>
      <c r="AG15" s="4">
        <f t="shared" si="5"/>
        <v>11929151.4919481</v>
      </c>
      <c r="AH15" s="4">
        <f t="shared" si="4"/>
        <v>11929151.4919481</v>
      </c>
      <c r="AI15" s="4">
        <f t="shared" si="3"/>
        <v>12132212.556462016</v>
      </c>
      <c r="AJ15" s="4">
        <f t="shared" si="2"/>
        <v>12132212.556462016</v>
      </c>
      <c r="AK15" s="4">
        <f t="shared" si="1"/>
        <v>12132548.65198148</v>
      </c>
      <c r="AL15" s="34">
        <f t="shared" si="0"/>
        <v>12132548.65198148</v>
      </c>
      <c r="AM15" s="17">
        <f>AL15-AB15</f>
        <v>508138.22385509685</v>
      </c>
    </row>
    <row r="16" spans="1:39" s="19" customFormat="1" x14ac:dyDescent="0.2">
      <c r="A16" s="1" t="s">
        <v>27</v>
      </c>
      <c r="B16" s="3">
        <v>2412520.7275637253</v>
      </c>
      <c r="C16" s="3">
        <v>5446395.7379511334</v>
      </c>
      <c r="D16" s="3">
        <v>7033076.7988678152</v>
      </c>
      <c r="E16" s="3">
        <v>8298895.6735472959</v>
      </c>
      <c r="F16" s="3">
        <v>9726527.3516476527</v>
      </c>
      <c r="G16" s="3">
        <v>10060738.783174219</v>
      </c>
      <c r="H16" s="3">
        <v>10224829.81305754</v>
      </c>
      <c r="I16" s="3">
        <v>10463084.056678435</v>
      </c>
      <c r="J16" s="3">
        <v>10458914.001078434</v>
      </c>
      <c r="K16" s="3">
        <v>10664299.844278438</v>
      </c>
      <c r="L16" s="3">
        <v>10904834.026578439</v>
      </c>
      <c r="M16" s="3">
        <v>11423798.055478439</v>
      </c>
      <c r="N16" s="3">
        <v>11532422.423378438</v>
      </c>
      <c r="O16" s="3">
        <v>11624670.452180328</v>
      </c>
      <c r="P16" s="3">
        <v>11912484.082180327</v>
      </c>
      <c r="Q16" s="3">
        <v>11962284.542180326</v>
      </c>
      <c r="R16" s="3">
        <v>12070750.952180326</v>
      </c>
      <c r="S16" s="3">
        <v>12121442.552180326</v>
      </c>
      <c r="T16" s="3">
        <v>12101423.670847636</v>
      </c>
      <c r="U16" s="3">
        <v>12036594.350847635</v>
      </c>
      <c r="V16" s="3">
        <v>12744677.520847635</v>
      </c>
      <c r="W16" s="3">
        <v>13795273.730847634</v>
      </c>
      <c r="X16" s="3">
        <v>14059815.230847634</v>
      </c>
      <c r="Y16" s="3">
        <v>14090446.120847635</v>
      </c>
      <c r="Z16" s="3">
        <v>14096408.200847637</v>
      </c>
      <c r="AA16" s="3">
        <v>14101438.430847635</v>
      </c>
      <c r="AB16" s="4">
        <f>AA16*$AB$42</f>
        <v>14149785.710507873</v>
      </c>
      <c r="AC16" s="4">
        <f t="shared" ref="AC16:AC41" si="9">AB16*$AC$42</f>
        <v>14149785.710507873</v>
      </c>
      <c r="AD16" s="4">
        <f t="shared" si="8"/>
        <v>14236256.800369957</v>
      </c>
      <c r="AE16" s="4">
        <f t="shared" si="7"/>
        <v>14452105.274203693</v>
      </c>
      <c r="AF16" s="4">
        <f t="shared" si="6"/>
        <v>14493677.13410718</v>
      </c>
      <c r="AG16" s="4">
        <f t="shared" si="5"/>
        <v>14520731.039471492</v>
      </c>
      <c r="AH16" s="4">
        <f t="shared" si="4"/>
        <v>14520731.039471492</v>
      </c>
      <c r="AI16" s="4">
        <f t="shared" si="3"/>
        <v>14767906.633174496</v>
      </c>
      <c r="AJ16" s="4">
        <f t="shared" si="2"/>
        <v>14767906.633174496</v>
      </c>
      <c r="AK16" s="4">
        <f t="shared" si="1"/>
        <v>14768315.744639382</v>
      </c>
      <c r="AL16" s="34">
        <f t="shared" si="0"/>
        <v>14768315.744639382</v>
      </c>
      <c r="AM16" s="17">
        <f>AL16-AA16</f>
        <v>666877.31379174627</v>
      </c>
    </row>
    <row r="17" spans="1:39" s="19" customFormat="1" x14ac:dyDescent="0.2">
      <c r="A17" s="1" t="s">
        <v>26</v>
      </c>
      <c r="B17" s="3">
        <v>2037584.7394588166</v>
      </c>
      <c r="C17" s="3">
        <v>5945681.1800199766</v>
      </c>
      <c r="D17" s="3">
        <v>7903543.6481215153</v>
      </c>
      <c r="E17" s="3">
        <v>8936849.7410433441</v>
      </c>
      <c r="F17" s="3">
        <v>9714815.4371661581</v>
      </c>
      <c r="G17" s="3">
        <v>9953890.7485926822</v>
      </c>
      <c r="H17" s="3">
        <v>10428805.436108546</v>
      </c>
      <c r="I17" s="3">
        <v>10605272.370588547</v>
      </c>
      <c r="J17" s="3">
        <v>10777869.890588546</v>
      </c>
      <c r="K17" s="3">
        <v>10871659.029308548</v>
      </c>
      <c r="L17" s="3">
        <v>11044831.875688547</v>
      </c>
      <c r="M17" s="3">
        <v>11166189.285688547</v>
      </c>
      <c r="N17" s="3">
        <v>11289599.149388548</v>
      </c>
      <c r="O17" s="3">
        <v>11465191.579388548</v>
      </c>
      <c r="P17" s="3">
        <v>11395031.029388547</v>
      </c>
      <c r="Q17" s="3">
        <v>11470265.049388546</v>
      </c>
      <c r="R17" s="3">
        <v>11585806.409388548</v>
      </c>
      <c r="S17" s="3">
        <v>11502347.486115828</v>
      </c>
      <c r="T17" s="3">
        <v>11556013.156115826</v>
      </c>
      <c r="U17" s="3">
        <v>11561528.846115828</v>
      </c>
      <c r="V17" s="3">
        <v>11579661.176115826</v>
      </c>
      <c r="W17" s="3">
        <v>11702978.916115826</v>
      </c>
      <c r="X17" s="3">
        <v>11766200.046115827</v>
      </c>
      <c r="Y17" s="3">
        <v>11774300.106115827</v>
      </c>
      <c r="Z17" s="3">
        <v>11785282.406115826</v>
      </c>
      <c r="AA17" s="4">
        <f>Z17*$AA$42</f>
        <v>11812478.017196501</v>
      </c>
      <c r="AB17" s="4">
        <f t="shared" ref="AB17:AB41" si="10">AA17*$AB$42</f>
        <v>11852977.515242636</v>
      </c>
      <c r="AC17" s="4">
        <f t="shared" si="9"/>
        <v>11852977.515242636</v>
      </c>
      <c r="AD17" s="4">
        <f t="shared" si="8"/>
        <v>11925412.526261402</v>
      </c>
      <c r="AE17" s="4">
        <f t="shared" si="7"/>
        <v>12106224.247328723</v>
      </c>
      <c r="AF17" s="4">
        <f t="shared" si="6"/>
        <v>12141048.118925374</v>
      </c>
      <c r="AG17" s="4">
        <f t="shared" si="5"/>
        <v>12163710.605732122</v>
      </c>
      <c r="AH17" s="4">
        <f t="shared" si="4"/>
        <v>12163710.605732122</v>
      </c>
      <c r="AI17" s="4">
        <f t="shared" si="3"/>
        <v>12370764.395409146</v>
      </c>
      <c r="AJ17" s="4">
        <f t="shared" si="2"/>
        <v>12370764.395409146</v>
      </c>
      <c r="AK17" s="4">
        <f t="shared" si="1"/>
        <v>12371107.099467974</v>
      </c>
      <c r="AL17" s="34">
        <f t="shared" si="0"/>
        <v>12371107.099467974</v>
      </c>
      <c r="AM17" s="17">
        <f>AL17-Z17</f>
        <v>585824.69335214794</v>
      </c>
    </row>
    <row r="18" spans="1:39" s="19" customFormat="1" x14ac:dyDescent="0.2">
      <c r="A18" s="2" t="s">
        <v>16</v>
      </c>
      <c r="B18" s="3">
        <v>1958310.1574825943</v>
      </c>
      <c r="C18" s="3">
        <v>6351015.1163662961</v>
      </c>
      <c r="D18" s="3">
        <v>7762141.0600516787</v>
      </c>
      <c r="E18" s="3">
        <v>8819956.6524457373</v>
      </c>
      <c r="F18" s="3">
        <v>9429602.1315045841</v>
      </c>
      <c r="G18" s="3">
        <v>9883699.322314091</v>
      </c>
      <c r="H18" s="3">
        <v>10060959.356577491</v>
      </c>
      <c r="I18" s="3">
        <v>10339147.946577491</v>
      </c>
      <c r="J18" s="3">
        <v>10542324.177377492</v>
      </c>
      <c r="K18" s="3">
        <v>10827473.06667749</v>
      </c>
      <c r="L18" s="3">
        <v>11014992.180097492</v>
      </c>
      <c r="M18" s="3">
        <v>11415489.220577491</v>
      </c>
      <c r="N18" s="3">
        <v>11418698.130577493</v>
      </c>
      <c r="O18" s="3">
        <v>11446387.950577492</v>
      </c>
      <c r="P18" s="3">
        <v>11504254.060577493</v>
      </c>
      <c r="Q18" s="3">
        <v>11522890.720577493</v>
      </c>
      <c r="R18" s="3">
        <v>11542849.781838791</v>
      </c>
      <c r="S18" s="3">
        <v>11570676.951838793</v>
      </c>
      <c r="T18" s="3">
        <v>11573361.071838792</v>
      </c>
      <c r="U18" s="3">
        <v>11675556.301838791</v>
      </c>
      <c r="V18" s="3">
        <v>11699521.00183879</v>
      </c>
      <c r="W18" s="3">
        <v>11701247.84183879</v>
      </c>
      <c r="X18" s="3">
        <v>11744386.131838791</v>
      </c>
      <c r="Y18" s="3">
        <v>11745247.00183879</v>
      </c>
      <c r="Z18" s="4">
        <f>Y18*$Z$42</f>
        <v>11745247.00183879</v>
      </c>
      <c r="AA18" s="4">
        <f t="shared" ref="AA18:AA41" si="11">Z18*$AA$42</f>
        <v>11772350.227582682</v>
      </c>
      <c r="AB18" s="4">
        <f t="shared" si="10"/>
        <v>11812712.146084992</v>
      </c>
      <c r="AC18" s="4">
        <f t="shared" si="9"/>
        <v>11812712.146084992</v>
      </c>
      <c r="AD18" s="4">
        <f t="shared" si="8"/>
        <v>11884901.090454694</v>
      </c>
      <c r="AE18" s="4">
        <f t="shared" si="7"/>
        <v>12065098.581832686</v>
      </c>
      <c r="AF18" s="4">
        <f t="shared" si="6"/>
        <v>12099804.154373802</v>
      </c>
      <c r="AG18" s="4">
        <f t="shared" si="5"/>
        <v>12122389.655174619</v>
      </c>
      <c r="AH18" s="4">
        <f t="shared" si="4"/>
        <v>12122389.655174619</v>
      </c>
      <c r="AI18" s="4">
        <f t="shared" si="3"/>
        <v>12328740.069074027</v>
      </c>
      <c r="AJ18" s="4">
        <f t="shared" si="2"/>
        <v>12328740.069074027</v>
      </c>
      <c r="AK18" s="4">
        <f t="shared" si="1"/>
        <v>12329081.608943906</v>
      </c>
      <c r="AL18" s="34">
        <f t="shared" si="0"/>
        <v>12329081.608943906</v>
      </c>
      <c r="AM18" s="17">
        <f>AL18-Y18</f>
        <v>583834.60710511543</v>
      </c>
    </row>
    <row r="19" spans="1:39" s="19" customFormat="1" x14ac:dyDescent="0.2">
      <c r="A19" s="2" t="s">
        <v>15</v>
      </c>
      <c r="B19" s="3">
        <v>2487630.2043677452</v>
      </c>
      <c r="C19" s="3">
        <v>6277087.550112579</v>
      </c>
      <c r="D19" s="3">
        <v>7268830.7223548377</v>
      </c>
      <c r="E19" s="3">
        <v>7840428.8597296989</v>
      </c>
      <c r="F19" s="3">
        <v>8571786.5307329725</v>
      </c>
      <c r="G19" s="3">
        <v>9051663.5821614712</v>
      </c>
      <c r="H19" s="3">
        <v>9290357.4883772694</v>
      </c>
      <c r="I19" s="3">
        <v>9964729.9240779709</v>
      </c>
      <c r="J19" s="3">
        <v>10205080.986898072</v>
      </c>
      <c r="K19" s="3">
        <v>10474789.762558071</v>
      </c>
      <c r="L19" s="3">
        <v>10876157.723898072</v>
      </c>
      <c r="M19" s="3">
        <v>11056869.363898071</v>
      </c>
      <c r="N19" s="3">
        <v>11151792.23389807</v>
      </c>
      <c r="O19" s="3">
        <v>11458542.773898069</v>
      </c>
      <c r="P19" s="3">
        <v>11512553.47389807</v>
      </c>
      <c r="Q19" s="3">
        <v>11547781.901169289</v>
      </c>
      <c r="R19" s="3">
        <v>11490364.401169291</v>
      </c>
      <c r="S19" s="3">
        <v>11495470.721169291</v>
      </c>
      <c r="T19" s="3">
        <v>11518961.42116929</v>
      </c>
      <c r="U19" s="3">
        <v>11642440.67116929</v>
      </c>
      <c r="V19" s="3">
        <v>11638774.20116929</v>
      </c>
      <c r="W19" s="3">
        <v>11690363.45116929</v>
      </c>
      <c r="X19" s="3">
        <v>11701763.37116929</v>
      </c>
      <c r="Y19" s="4">
        <f>X19*$Y$42</f>
        <v>11736169.721597426</v>
      </c>
      <c r="Z19" s="4">
        <f t="shared" ref="Z19:Z41" si="12">Y19*$Z$42</f>
        <v>11736169.721597426</v>
      </c>
      <c r="AA19" s="4">
        <f t="shared" si="11"/>
        <v>11763252.000691537</v>
      </c>
      <c r="AB19" s="4">
        <f t="shared" si="10"/>
        <v>11803582.725601641</v>
      </c>
      <c r="AC19" s="4">
        <f t="shared" si="9"/>
        <v>11803582.725601641</v>
      </c>
      <c r="AD19" s="4">
        <f t="shared" si="8"/>
        <v>11875715.878954068</v>
      </c>
      <c r="AE19" s="4">
        <f t="shared" si="7"/>
        <v>12055774.105221011</v>
      </c>
      <c r="AF19" s="4">
        <f t="shared" si="6"/>
        <v>12090452.855660569</v>
      </c>
      <c r="AG19" s="4">
        <f t="shared" si="5"/>
        <v>12113020.901322287</v>
      </c>
      <c r="AH19" s="4">
        <f t="shared" si="4"/>
        <v>12113020.901322287</v>
      </c>
      <c r="AI19" s="4">
        <f t="shared" si="3"/>
        <v>12319211.837899968</v>
      </c>
      <c r="AJ19" s="4">
        <f t="shared" si="2"/>
        <v>12319211.837899968</v>
      </c>
      <c r="AK19" s="4">
        <f t="shared" si="1"/>
        <v>12319553.113811743</v>
      </c>
      <c r="AL19" s="34">
        <f t="shared" si="0"/>
        <v>12319553.113811743</v>
      </c>
      <c r="AM19" s="17">
        <f>AL19-X19</f>
        <v>617789.74264245294</v>
      </c>
    </row>
    <row r="20" spans="1:39" s="19" customFormat="1" x14ac:dyDescent="0.2">
      <c r="A20" s="2" t="s">
        <v>14</v>
      </c>
      <c r="B20" s="3">
        <v>2198507.3643823359</v>
      </c>
      <c r="C20" s="3">
        <v>5689139.8987291483</v>
      </c>
      <c r="D20" s="3">
        <v>7268454.6307515483</v>
      </c>
      <c r="E20" s="3">
        <v>9163648.9466625657</v>
      </c>
      <c r="F20" s="3">
        <v>9964614.765166346</v>
      </c>
      <c r="G20" s="3">
        <v>10613929.249606948</v>
      </c>
      <c r="H20" s="3">
        <v>11510922.06630175</v>
      </c>
      <c r="I20" s="3">
        <v>12047601.72151795</v>
      </c>
      <c r="J20" s="3">
        <v>12352055.79023125</v>
      </c>
      <c r="K20" s="3">
        <v>12794487.30737385</v>
      </c>
      <c r="L20" s="3">
        <v>13005384.929224148</v>
      </c>
      <c r="M20" s="3">
        <v>13573816.73872415</v>
      </c>
      <c r="N20" s="3">
        <v>13697572.358724149</v>
      </c>
      <c r="O20" s="3">
        <v>13854596.519121548</v>
      </c>
      <c r="P20" s="3">
        <v>14544526.370077947</v>
      </c>
      <c r="Q20" s="3">
        <v>14595263.370077949</v>
      </c>
      <c r="R20" s="3">
        <v>14815355.249077948</v>
      </c>
      <c r="S20" s="3">
        <v>15000884.719077948</v>
      </c>
      <c r="T20" s="3">
        <v>14887388.270408349</v>
      </c>
      <c r="U20" s="3">
        <v>14972230.621780448</v>
      </c>
      <c r="V20" s="3">
        <v>15113506.468196249</v>
      </c>
      <c r="W20" s="3">
        <v>15151712.888196247</v>
      </c>
      <c r="X20" s="4">
        <f>W20*$X$42</f>
        <v>15177401.770334518</v>
      </c>
      <c r="Y20" s="4">
        <f t="shared" ref="Y20:Y41" si="13">X20*$Y$42</f>
        <v>15222027.438051004</v>
      </c>
      <c r="Z20" s="4">
        <f t="shared" si="12"/>
        <v>15222027.438051004</v>
      </c>
      <c r="AA20" s="4">
        <f t="shared" si="11"/>
        <v>15257153.650881488</v>
      </c>
      <c r="AB20" s="4">
        <f t="shared" si="10"/>
        <v>15309463.340988332</v>
      </c>
      <c r="AC20" s="4">
        <f t="shared" si="9"/>
        <v>15309463.340988332</v>
      </c>
      <c r="AD20" s="4">
        <f t="shared" si="8"/>
        <v>15403021.364225093</v>
      </c>
      <c r="AE20" s="4">
        <f t="shared" si="7"/>
        <v>15636560.187001178</v>
      </c>
      <c r="AF20" s="4">
        <f t="shared" si="6"/>
        <v>15681539.162529867</v>
      </c>
      <c r="AG20" s="4">
        <f t="shared" si="5"/>
        <v>15710810.331781423</v>
      </c>
      <c r="AH20" s="4">
        <f t="shared" si="4"/>
        <v>15710810.331781423</v>
      </c>
      <c r="AI20" s="4">
        <f t="shared" si="3"/>
        <v>15978243.759255381</v>
      </c>
      <c r="AJ20" s="4">
        <f t="shared" si="2"/>
        <v>15978243.759255381</v>
      </c>
      <c r="AK20" s="4">
        <f t="shared" si="1"/>
        <v>15978686.400373925</v>
      </c>
      <c r="AL20" s="34">
        <f t="shared" si="0"/>
        <v>15978686.400373925</v>
      </c>
      <c r="AM20" s="17">
        <f>AL20-W20</f>
        <v>826973.51217767783</v>
      </c>
    </row>
    <row r="21" spans="1:39" s="19" customFormat="1" x14ac:dyDescent="0.2">
      <c r="A21" s="2" t="s">
        <v>13</v>
      </c>
      <c r="B21" s="3">
        <v>2277710.8704149369</v>
      </c>
      <c r="C21" s="3">
        <v>5816924.9241303317</v>
      </c>
      <c r="D21" s="3">
        <v>6944651.4767182311</v>
      </c>
      <c r="E21" s="3">
        <v>7032974.032538631</v>
      </c>
      <c r="F21" s="3">
        <v>8037514.1733544301</v>
      </c>
      <c r="G21" s="3">
        <v>9658176.5007148348</v>
      </c>
      <c r="H21" s="3">
        <v>10407788.724782255</v>
      </c>
      <c r="I21" s="3">
        <v>10842780.497062255</v>
      </c>
      <c r="J21" s="3">
        <v>11468915.460094269</v>
      </c>
      <c r="K21" s="3">
        <v>11566406.70009427</v>
      </c>
      <c r="L21" s="3">
        <v>11700744.151404271</v>
      </c>
      <c r="M21" s="3">
        <v>11794920.291404271</v>
      </c>
      <c r="N21" s="3">
        <v>12064786.876404271</v>
      </c>
      <c r="O21" s="3">
        <v>12143430.243628655</v>
      </c>
      <c r="P21" s="3">
        <v>12296044.873628655</v>
      </c>
      <c r="Q21" s="3">
        <v>12329558.183628656</v>
      </c>
      <c r="R21" s="3">
        <v>12389345.723628655</v>
      </c>
      <c r="S21" s="3">
        <v>12521187.097824255</v>
      </c>
      <c r="T21" s="3">
        <v>12521290.084365655</v>
      </c>
      <c r="U21" s="3">
        <v>12692497.474365655</v>
      </c>
      <c r="V21" s="3">
        <v>12707811.474365655</v>
      </c>
      <c r="W21" s="4">
        <f>V21*$W$42</f>
        <v>12846526.339116409</v>
      </c>
      <c r="X21" s="4">
        <f t="shared" ref="X21:X41" si="14">W21*$X$42</f>
        <v>12868306.906333258</v>
      </c>
      <c r="Y21" s="4">
        <f t="shared" si="13"/>
        <v>12906143.210383549</v>
      </c>
      <c r="Z21" s="4">
        <f t="shared" si="12"/>
        <v>12906143.210383549</v>
      </c>
      <c r="AA21" s="4">
        <f t="shared" si="11"/>
        <v>12935925.309717795</v>
      </c>
      <c r="AB21" s="4">
        <f t="shared" si="10"/>
        <v>12980276.5864815</v>
      </c>
      <c r="AC21" s="4">
        <f t="shared" si="9"/>
        <v>12980276.5864815</v>
      </c>
      <c r="AD21" s="4">
        <f t="shared" si="8"/>
        <v>13059600.661496349</v>
      </c>
      <c r="AE21" s="4">
        <f t="shared" si="7"/>
        <v>13257608.811474986</v>
      </c>
      <c r="AF21" s="4">
        <f t="shared" si="6"/>
        <v>13295744.670971502</v>
      </c>
      <c r="AG21" s="4">
        <f t="shared" si="5"/>
        <v>13320562.514969837</v>
      </c>
      <c r="AH21" s="4">
        <f t="shared" si="4"/>
        <v>13320562.514969837</v>
      </c>
      <c r="AI21" s="4">
        <f t="shared" si="3"/>
        <v>13547308.533413788</v>
      </c>
      <c r="AJ21" s="4">
        <f t="shared" si="2"/>
        <v>13547308.533413788</v>
      </c>
      <c r="AK21" s="4">
        <f t="shared" si="1"/>
        <v>13547683.83096794</v>
      </c>
      <c r="AL21" s="34">
        <f t="shared" si="0"/>
        <v>13547683.83096794</v>
      </c>
      <c r="AM21" s="17">
        <f>AL21-V21</f>
        <v>839872.35660228506</v>
      </c>
    </row>
    <row r="22" spans="1:39" s="19" customFormat="1" x14ac:dyDescent="0.2">
      <c r="A22" s="1" t="s">
        <v>12</v>
      </c>
      <c r="B22" s="3">
        <v>2289043.1123889601</v>
      </c>
      <c r="C22" s="3">
        <v>5568287.0555970185</v>
      </c>
      <c r="D22" s="3">
        <v>6190578.9976811307</v>
      </c>
      <c r="E22" s="3">
        <v>6533914.2611867301</v>
      </c>
      <c r="F22" s="3">
        <v>9356715.5160764121</v>
      </c>
      <c r="G22" s="3">
        <v>11034212.407848811</v>
      </c>
      <c r="H22" s="3">
        <v>11978728.956458712</v>
      </c>
      <c r="I22" s="3">
        <v>13180163.918033611</v>
      </c>
      <c r="J22" s="3">
        <v>13505407.408725811</v>
      </c>
      <c r="K22" s="3">
        <v>13708105.138056712</v>
      </c>
      <c r="L22" s="3">
        <v>13990211.468680711</v>
      </c>
      <c r="M22" s="3">
        <v>14096174.636551108</v>
      </c>
      <c r="N22" s="3">
        <v>14209773.929198708</v>
      </c>
      <c r="O22" s="3">
        <v>14417942.183198709</v>
      </c>
      <c r="P22" s="3">
        <v>14496554.81333521</v>
      </c>
      <c r="Q22" s="3">
        <v>14708826.72333521</v>
      </c>
      <c r="R22" s="3">
        <v>14794377.35733521</v>
      </c>
      <c r="S22" s="3">
        <v>14887711.943335211</v>
      </c>
      <c r="T22" s="3">
        <v>14985883.764379412</v>
      </c>
      <c r="U22" s="3">
        <v>15111644.84437941</v>
      </c>
      <c r="V22" s="4">
        <f>U22*$V$42</f>
        <v>15227430.601182299</v>
      </c>
      <c r="W22" s="4">
        <f t="shared" ref="W22:W41" si="15">V22*$W$42</f>
        <v>15393648.913486144</v>
      </c>
      <c r="X22" s="4">
        <f t="shared" si="14"/>
        <v>15419747.984629745</v>
      </c>
      <c r="Y22" s="4">
        <f t="shared" si="13"/>
        <v>15465086.215787269</v>
      </c>
      <c r="Z22" s="4">
        <f t="shared" si="12"/>
        <v>15465086.215787269</v>
      </c>
      <c r="AA22" s="4">
        <f t="shared" si="11"/>
        <v>15500773.308854755</v>
      </c>
      <c r="AB22" s="4">
        <f t="shared" si="10"/>
        <v>15553918.257562524</v>
      </c>
      <c r="AC22" s="4">
        <f t="shared" si="9"/>
        <v>15553918.257562524</v>
      </c>
      <c r="AD22" s="4">
        <f t="shared" si="8"/>
        <v>15648970.175017245</v>
      </c>
      <c r="AE22" s="4">
        <f t="shared" si="7"/>
        <v>15886238.045126146</v>
      </c>
      <c r="AF22" s="4">
        <f t="shared" si="6"/>
        <v>15931935.225562843</v>
      </c>
      <c r="AG22" s="4">
        <f t="shared" si="5"/>
        <v>15961673.7842374</v>
      </c>
      <c r="AH22" s="4">
        <f t="shared" si="4"/>
        <v>15961673.7842374</v>
      </c>
      <c r="AI22" s="4">
        <f t="shared" si="3"/>
        <v>16233377.473492989</v>
      </c>
      <c r="AJ22" s="4">
        <f t="shared" si="2"/>
        <v>16233377.473492989</v>
      </c>
      <c r="AK22" s="4">
        <f t="shared" si="1"/>
        <v>16233827.182514261</v>
      </c>
      <c r="AL22" s="34">
        <f t="shared" si="0"/>
        <v>16233827.182514261</v>
      </c>
      <c r="AM22" s="17">
        <f>AL22-U22</f>
        <v>1122182.3381348513</v>
      </c>
    </row>
    <row r="23" spans="1:39" s="19" customFormat="1" x14ac:dyDescent="0.2">
      <c r="A23" s="1" t="s">
        <v>11</v>
      </c>
      <c r="B23" s="3">
        <v>3547690.0696633002</v>
      </c>
      <c r="C23" s="3">
        <v>6442596.2344567804</v>
      </c>
      <c r="D23" s="3">
        <v>6416373.4302690998</v>
      </c>
      <c r="E23" s="3">
        <v>6674718.6771566505</v>
      </c>
      <c r="F23" s="3">
        <v>8276126.7131050499</v>
      </c>
      <c r="G23" s="3">
        <v>9745558.5616828501</v>
      </c>
      <c r="H23" s="3">
        <v>11330823.042103151</v>
      </c>
      <c r="I23" s="3">
        <v>11614690.065544849</v>
      </c>
      <c r="J23" s="3">
        <v>11909498.971689651</v>
      </c>
      <c r="K23" s="3">
        <v>12185355.131689649</v>
      </c>
      <c r="L23" s="3">
        <v>12624347.34168965</v>
      </c>
      <c r="M23" s="3">
        <v>12861462.883476051</v>
      </c>
      <c r="N23" s="3">
        <v>13172143.623476051</v>
      </c>
      <c r="O23" s="3">
        <v>13262540.363476051</v>
      </c>
      <c r="P23" s="3">
        <v>13323262.22347605</v>
      </c>
      <c r="Q23" s="3">
        <v>13442713.793476051</v>
      </c>
      <c r="R23" s="3">
        <v>13520084.533476049</v>
      </c>
      <c r="S23" s="3">
        <v>13621781.25347605</v>
      </c>
      <c r="T23" s="3">
        <v>13643890.41347605</v>
      </c>
      <c r="U23" s="4">
        <f>T23*$U$42</f>
        <v>13712789.612914013</v>
      </c>
      <c r="V23" s="4">
        <f t="shared" ref="V23:V41" si="16">U23*$V$42</f>
        <v>13817857.310015203</v>
      </c>
      <c r="W23" s="4">
        <f t="shared" si="15"/>
        <v>13968689.120179404</v>
      </c>
      <c r="X23" s="4">
        <f t="shared" si="14"/>
        <v>13992372.251656504</v>
      </c>
      <c r="Y23" s="4">
        <f t="shared" si="13"/>
        <v>14033513.611957598</v>
      </c>
      <c r="Z23" s="4">
        <f t="shared" si="12"/>
        <v>14033513.611957598</v>
      </c>
      <c r="AA23" s="4">
        <f t="shared" si="11"/>
        <v>14065897.221033279</v>
      </c>
      <c r="AB23" s="4">
        <f t="shared" si="10"/>
        <v>14114122.646400511</v>
      </c>
      <c r="AC23" s="4">
        <f t="shared" si="9"/>
        <v>14114122.646400511</v>
      </c>
      <c r="AD23" s="4">
        <f t="shared" si="8"/>
        <v>14200375.794868691</v>
      </c>
      <c r="AE23" s="4">
        <f t="shared" si="7"/>
        <v>14415680.24506014</v>
      </c>
      <c r="AF23" s="4">
        <f t="shared" si="6"/>
        <v>14457147.327411858</v>
      </c>
      <c r="AG23" s="4">
        <f t="shared" si="5"/>
        <v>14484133.046219774</v>
      </c>
      <c r="AH23" s="4">
        <f t="shared" si="4"/>
        <v>14484133.046219774</v>
      </c>
      <c r="AI23" s="4">
        <f t="shared" si="3"/>
        <v>14730685.659531105</v>
      </c>
      <c r="AJ23" s="4">
        <f t="shared" si="2"/>
        <v>14730685.659531105</v>
      </c>
      <c r="AK23" s="4">
        <f t="shared" si="1"/>
        <v>14731093.739873068</v>
      </c>
      <c r="AL23" s="34">
        <f t="shared" si="0"/>
        <v>14731093.739873068</v>
      </c>
      <c r="AM23" s="17">
        <f>AL23-T23</f>
        <v>1087203.3263970185</v>
      </c>
    </row>
    <row r="24" spans="1:39" s="19" customFormat="1" x14ac:dyDescent="0.2">
      <c r="A24" s="1" t="s">
        <v>10</v>
      </c>
      <c r="B24" s="3">
        <v>3539858.4519142015</v>
      </c>
      <c r="C24" s="3">
        <v>5464861.0775062013</v>
      </c>
      <c r="D24" s="3">
        <v>6327722.1265889015</v>
      </c>
      <c r="E24" s="3">
        <v>8178789.2460675016</v>
      </c>
      <c r="F24" s="3">
        <v>10179573.492055204</v>
      </c>
      <c r="G24" s="3">
        <v>12555510.281094601</v>
      </c>
      <c r="H24" s="3">
        <v>12867897.990732204</v>
      </c>
      <c r="I24" s="3">
        <v>13663158.514160603</v>
      </c>
      <c r="J24" s="3">
        <v>14317750.076960607</v>
      </c>
      <c r="K24" s="3">
        <v>14834846.740360606</v>
      </c>
      <c r="L24" s="3">
        <v>14955416.007894306</v>
      </c>
      <c r="M24" s="3">
        <v>15193275.403714305</v>
      </c>
      <c r="N24" s="3">
        <v>15586418.524114303</v>
      </c>
      <c r="O24" s="3">
        <v>15847223.933114305</v>
      </c>
      <c r="P24" s="3">
        <v>16054261.788914306</v>
      </c>
      <c r="Q24" s="3">
        <v>16306711.533914303</v>
      </c>
      <c r="R24" s="3">
        <v>16532074.675114306</v>
      </c>
      <c r="S24" s="3">
        <v>16603338.555314304</v>
      </c>
      <c r="T24" s="4">
        <f>S24*$T$42</f>
        <v>16603338.555314304</v>
      </c>
      <c r="U24" s="4">
        <f t="shared" ref="U24:U41" si="17">T24*$U$42</f>
        <v>16687182.437065857</v>
      </c>
      <c r="V24" s="4">
        <f t="shared" si="16"/>
        <v>16815039.997727241</v>
      </c>
      <c r="W24" s="4">
        <f t="shared" si="15"/>
        <v>16998588.203786828</v>
      </c>
      <c r="X24" s="4">
        <f t="shared" si="14"/>
        <v>17027408.359772246</v>
      </c>
      <c r="Y24" s="4">
        <f t="shared" si="13"/>
        <v>17077473.547413342</v>
      </c>
      <c r="Z24" s="4">
        <f t="shared" si="12"/>
        <v>17077473.547413342</v>
      </c>
      <c r="AA24" s="4">
        <f t="shared" si="11"/>
        <v>17116881.370902997</v>
      </c>
      <c r="AB24" s="4">
        <f t="shared" si="10"/>
        <v>17175567.203175247</v>
      </c>
      <c r="AC24" s="4">
        <f t="shared" si="9"/>
        <v>17175567.203175247</v>
      </c>
      <c r="AD24" s="4">
        <f t="shared" si="8"/>
        <v>17280529.217826471</v>
      </c>
      <c r="AE24" s="4">
        <f t="shared" si="7"/>
        <v>17542534.596839458</v>
      </c>
      <c r="AF24" s="4">
        <f t="shared" si="6"/>
        <v>17592996.15775222</v>
      </c>
      <c r="AG24" s="4">
        <f t="shared" si="5"/>
        <v>17625835.253636762</v>
      </c>
      <c r="AH24" s="4">
        <f t="shared" si="4"/>
        <v>17625835.253636762</v>
      </c>
      <c r="AI24" s="4">
        <f t="shared" si="3"/>
        <v>17925866.724606529</v>
      </c>
      <c r="AJ24" s="4">
        <f t="shared" si="2"/>
        <v>17925866.724606529</v>
      </c>
      <c r="AK24" s="4">
        <f t="shared" si="1"/>
        <v>17926363.320215996</v>
      </c>
      <c r="AL24" s="34">
        <f t="shared" si="0"/>
        <v>17926363.320215996</v>
      </c>
      <c r="AM24" s="17">
        <f>AL24-S24</f>
        <v>1323024.764901692</v>
      </c>
    </row>
    <row r="25" spans="1:39" s="19" customFormat="1" x14ac:dyDescent="0.2">
      <c r="A25" s="1" t="s">
        <v>9</v>
      </c>
      <c r="B25" s="3">
        <v>3051404.3897360992</v>
      </c>
      <c r="C25" s="3">
        <v>5067103.0265408568</v>
      </c>
      <c r="D25" s="3">
        <v>6826394.7911614552</v>
      </c>
      <c r="E25" s="3">
        <v>8389504.9273869563</v>
      </c>
      <c r="F25" s="3">
        <v>10833048.676070059</v>
      </c>
      <c r="G25" s="3">
        <v>11640376.682107557</v>
      </c>
      <c r="H25" s="3">
        <v>12684151.982563155</v>
      </c>
      <c r="I25" s="3">
        <v>13533024.734623155</v>
      </c>
      <c r="J25" s="3">
        <v>14088689.659219055</v>
      </c>
      <c r="K25" s="3">
        <v>14321770.718789</v>
      </c>
      <c r="L25" s="3">
        <v>14554375.616049299</v>
      </c>
      <c r="M25" s="3">
        <v>14763103.626049299</v>
      </c>
      <c r="N25" s="3">
        <v>14890226.441515202</v>
      </c>
      <c r="O25" s="3">
        <v>15895523.481515201</v>
      </c>
      <c r="P25" s="3">
        <v>15954979.021515202</v>
      </c>
      <c r="Q25" s="3">
        <v>15990931.381515199</v>
      </c>
      <c r="R25" s="3">
        <v>16010789.932466598</v>
      </c>
      <c r="S25" s="4">
        <f>R25*$S$42</f>
        <v>16061800.375413431</v>
      </c>
      <c r="T25" s="4">
        <f t="shared" ref="T25:T41" si="18">S25*$T$42</f>
        <v>16061800.375413431</v>
      </c>
      <c r="U25" s="4">
        <f t="shared" si="17"/>
        <v>16142909.586486053</v>
      </c>
      <c r="V25" s="4">
        <f t="shared" si="16"/>
        <v>16266596.916536499</v>
      </c>
      <c r="W25" s="4">
        <f t="shared" si="15"/>
        <v>16444158.473519308</v>
      </c>
      <c r="X25" s="4">
        <f t="shared" si="14"/>
        <v>16472038.624892714</v>
      </c>
      <c r="Y25" s="4">
        <f t="shared" si="13"/>
        <v>16520470.875248263</v>
      </c>
      <c r="Z25" s="4">
        <f t="shared" si="12"/>
        <v>16520470.875248263</v>
      </c>
      <c r="AA25" s="4">
        <f t="shared" si="11"/>
        <v>16558593.364409804</v>
      </c>
      <c r="AB25" s="4">
        <f t="shared" si="10"/>
        <v>16615365.086535543</v>
      </c>
      <c r="AC25" s="4">
        <f t="shared" si="9"/>
        <v>16615365.086535543</v>
      </c>
      <c r="AD25" s="4">
        <f t="shared" si="8"/>
        <v>16716903.636792328</v>
      </c>
      <c r="AE25" s="4">
        <f t="shared" si="7"/>
        <v>16970363.390140798</v>
      </c>
      <c r="AF25" s="4">
        <f t="shared" si="6"/>
        <v>17019179.085569303</v>
      </c>
      <c r="AG25" s="4">
        <f t="shared" si="5"/>
        <v>17050947.094204996</v>
      </c>
      <c r="AH25" s="4">
        <f t="shared" si="4"/>
        <v>17050947.094204996</v>
      </c>
      <c r="AI25" s="4">
        <f t="shared" si="3"/>
        <v>17341192.672044858</v>
      </c>
      <c r="AJ25" s="4">
        <f t="shared" si="2"/>
        <v>17341192.672044858</v>
      </c>
      <c r="AK25" s="4">
        <f t="shared" si="1"/>
        <v>17341673.070581574</v>
      </c>
      <c r="AL25" s="34">
        <f t="shared" si="0"/>
        <v>17341673.070581574</v>
      </c>
      <c r="AM25" s="17">
        <f>AL25-R25</f>
        <v>1330883.1381149758</v>
      </c>
    </row>
    <row r="26" spans="1:39" s="19" customFormat="1" x14ac:dyDescent="0.2">
      <c r="A26" s="2" t="s">
        <v>8</v>
      </c>
      <c r="B26" s="3">
        <v>3047648.0813910626</v>
      </c>
      <c r="C26" s="3">
        <v>5995543.2551614624</v>
      </c>
      <c r="D26" s="3">
        <v>6539702.5173800644</v>
      </c>
      <c r="E26" s="3">
        <v>9774185.5703727603</v>
      </c>
      <c r="F26" s="3">
        <v>11103657.926236967</v>
      </c>
      <c r="G26" s="3">
        <v>12312707.483403385</v>
      </c>
      <c r="H26" s="3">
        <v>13848171.913767045</v>
      </c>
      <c r="I26" s="3">
        <v>14661493.754105262</v>
      </c>
      <c r="J26" s="3">
        <v>15167666.814914683</v>
      </c>
      <c r="K26" s="3">
        <v>15400577.517514683</v>
      </c>
      <c r="L26" s="3">
        <v>15692855.514114682</v>
      </c>
      <c r="M26" s="3">
        <v>16007592.253158782</v>
      </c>
      <c r="N26" s="3">
        <v>16218259.841776781</v>
      </c>
      <c r="O26" s="3">
        <v>16355164.72177678</v>
      </c>
      <c r="P26" s="3">
        <v>16459678.562776782</v>
      </c>
      <c r="Q26" s="3">
        <v>16666575.54156368</v>
      </c>
      <c r="R26" s="4">
        <f>Q26*$R$42</f>
        <v>16733511.878336828</v>
      </c>
      <c r="S26" s="4">
        <f t="shared" ref="S26:S41" si="19">R26*$S$42</f>
        <v>16786824.916392442</v>
      </c>
      <c r="T26" s="4">
        <f t="shared" si="18"/>
        <v>16786824.916392442</v>
      </c>
      <c r="U26" s="4">
        <f t="shared" si="17"/>
        <v>16871595.371357568</v>
      </c>
      <c r="V26" s="4">
        <f t="shared" si="16"/>
        <v>17000865.907997482</v>
      </c>
      <c r="W26" s="4">
        <f t="shared" si="15"/>
        <v>17186442.536973346</v>
      </c>
      <c r="X26" s="4">
        <f t="shared" si="14"/>
        <v>17215581.189478595</v>
      </c>
      <c r="Y26" s="4">
        <f t="shared" si="13"/>
        <v>17266199.656152479</v>
      </c>
      <c r="Z26" s="4">
        <f t="shared" si="12"/>
        <v>17266199.656152479</v>
      </c>
      <c r="AA26" s="4">
        <f t="shared" si="11"/>
        <v>17306042.982303604</v>
      </c>
      <c r="AB26" s="4">
        <f t="shared" si="10"/>
        <v>17365377.361840889</v>
      </c>
      <c r="AC26" s="4">
        <f t="shared" si="9"/>
        <v>17365377.361840889</v>
      </c>
      <c r="AD26" s="4">
        <f t="shared" si="8"/>
        <v>17471499.329838581</v>
      </c>
      <c r="AE26" s="4">
        <f t="shared" si="7"/>
        <v>17736400.17553243</v>
      </c>
      <c r="AF26" s="4">
        <f t="shared" si="6"/>
        <v>17787419.395867445</v>
      </c>
      <c r="AG26" s="4">
        <f t="shared" si="5"/>
        <v>17820621.402270548</v>
      </c>
      <c r="AH26" s="4">
        <f t="shared" si="4"/>
        <v>17820621.402270548</v>
      </c>
      <c r="AI26" s="4">
        <f t="shared" si="3"/>
        <v>18123968.572828911</v>
      </c>
      <c r="AJ26" s="4">
        <f t="shared" si="2"/>
        <v>18123968.572828911</v>
      </c>
      <c r="AK26" s="4">
        <f t="shared" si="1"/>
        <v>18124470.6564022</v>
      </c>
      <c r="AL26" s="34">
        <f>AK26</f>
        <v>18124470.6564022</v>
      </c>
      <c r="AM26" s="17">
        <f>AL26-Q26</f>
        <v>1457895.1148385201</v>
      </c>
    </row>
    <row r="27" spans="1:39" s="19" customFormat="1" x14ac:dyDescent="0.2">
      <c r="A27" s="2" t="s">
        <v>7</v>
      </c>
      <c r="B27" s="3">
        <v>3709026.4912131997</v>
      </c>
      <c r="C27" s="3">
        <v>5096176.7878495008</v>
      </c>
      <c r="D27" s="3">
        <v>8086479.992692817</v>
      </c>
      <c r="E27" s="3">
        <v>8992195.856550321</v>
      </c>
      <c r="F27" s="3">
        <v>10431309.49510722</v>
      </c>
      <c r="G27" s="3">
        <v>12425045.740107222</v>
      </c>
      <c r="H27" s="3">
        <v>13286086.56295152</v>
      </c>
      <c r="I27" s="3">
        <v>13832731.866030499</v>
      </c>
      <c r="J27" s="3">
        <v>14260594.976188298</v>
      </c>
      <c r="K27" s="3">
        <v>14646690.369824</v>
      </c>
      <c r="L27" s="3">
        <v>14920462.339823999</v>
      </c>
      <c r="M27" s="3">
        <v>15085925.619824</v>
      </c>
      <c r="N27" s="3">
        <v>15299486.989823997</v>
      </c>
      <c r="O27" s="3">
        <v>15541623.312823998</v>
      </c>
      <c r="P27" s="3">
        <v>15631832.942823997</v>
      </c>
      <c r="Q27" s="4">
        <f>P27*$Q$42</f>
        <v>15931874.692558719</v>
      </c>
      <c r="R27" s="4">
        <f t="shared" ref="R27:R41" si="20">Q27*$R$42</f>
        <v>15995860.322191466</v>
      </c>
      <c r="S27" s="4">
        <f t="shared" si="19"/>
        <v>16046823.199338213</v>
      </c>
      <c r="T27" s="4">
        <f t="shared" si="18"/>
        <v>16046823.199338213</v>
      </c>
      <c r="U27" s="4">
        <f t="shared" si="17"/>
        <v>16127856.778357942</v>
      </c>
      <c r="V27" s="4">
        <f t="shared" si="16"/>
        <v>16251428.773459805</v>
      </c>
      <c r="W27" s="4">
        <f t="shared" si="15"/>
        <v>16428824.759296108</v>
      </c>
      <c r="X27" s="4">
        <f t="shared" si="14"/>
        <v>16456678.913214285</v>
      </c>
      <c r="Y27" s="4">
        <f t="shared" si="13"/>
        <v>16505066.00186166</v>
      </c>
      <c r="Z27" s="4">
        <f t="shared" si="12"/>
        <v>16505066.00186166</v>
      </c>
      <c r="AA27" s="4">
        <f t="shared" si="11"/>
        <v>16543152.942876713</v>
      </c>
      <c r="AB27" s="4">
        <f t="shared" si="10"/>
        <v>16599871.726971939</v>
      </c>
      <c r="AC27" s="4">
        <f t="shared" si="9"/>
        <v>16599871.726971939</v>
      </c>
      <c r="AD27" s="4">
        <f t="shared" si="8"/>
        <v>16701315.595392935</v>
      </c>
      <c r="AE27" s="4">
        <f t="shared" si="7"/>
        <v>16954539.004666325</v>
      </c>
      <c r="AF27" s="4">
        <f t="shared" si="6"/>
        <v>17003309.180834934</v>
      </c>
      <c r="AG27" s="4">
        <f t="shared" si="5"/>
        <v>17035047.5666981</v>
      </c>
      <c r="AH27" s="4">
        <f t="shared" si="4"/>
        <v>17035047.5666981</v>
      </c>
      <c r="AI27" s="4">
        <f t="shared" si="3"/>
        <v>17325022.498718519</v>
      </c>
      <c r="AJ27" s="4">
        <f t="shared" si="2"/>
        <v>17325022.498718519</v>
      </c>
      <c r="AK27" s="4">
        <f t="shared" si="1"/>
        <v>17325502.449297141</v>
      </c>
      <c r="AL27" s="34">
        <f t="shared" si="0"/>
        <v>17325502.449297141</v>
      </c>
      <c r="AM27" s="17">
        <f>AL27-P27</f>
        <v>1693669.5064731445</v>
      </c>
    </row>
    <row r="28" spans="1:39" s="19" customFormat="1" x14ac:dyDescent="0.2">
      <c r="A28" s="2" t="s">
        <v>6</v>
      </c>
      <c r="B28" s="3">
        <v>2036328.8008496056</v>
      </c>
      <c r="C28" s="3">
        <v>5851106.3570529018</v>
      </c>
      <c r="D28" s="3">
        <v>7288195.3250688044</v>
      </c>
      <c r="E28" s="3">
        <v>9012322.0377987027</v>
      </c>
      <c r="F28" s="3">
        <v>11452766.718860002</v>
      </c>
      <c r="G28" s="3">
        <v>12899590.797360005</v>
      </c>
      <c r="H28" s="3">
        <v>13613259.162776599</v>
      </c>
      <c r="I28" s="3">
        <v>14364304.588616101</v>
      </c>
      <c r="J28" s="3">
        <v>14796632.698616099</v>
      </c>
      <c r="K28" s="3">
        <v>15031158.812416097</v>
      </c>
      <c r="L28" s="3">
        <v>15204867.991407601</v>
      </c>
      <c r="M28" s="3">
        <v>15524755.161407599</v>
      </c>
      <c r="N28" s="3">
        <v>15629926.247207599</v>
      </c>
      <c r="O28" s="3">
        <v>15760217.487207599</v>
      </c>
      <c r="P28" s="4">
        <f>O28*$P$42</f>
        <v>15952172.5528054</v>
      </c>
      <c r="Q28" s="4">
        <f t="shared" ref="Q28:Q41" si="21">P28*$Q$42</f>
        <v>16258362.9901214</v>
      </c>
      <c r="R28" s="4">
        <f t="shared" si="20"/>
        <v>16323659.862761665</v>
      </c>
      <c r="S28" s="4">
        <f t="shared" si="19"/>
        <v>16375667.110600475</v>
      </c>
      <c r="T28" s="4">
        <f t="shared" si="18"/>
        <v>16375667.110600475</v>
      </c>
      <c r="U28" s="4">
        <f t="shared" si="17"/>
        <v>16458361.292391071</v>
      </c>
      <c r="V28" s="4">
        <f t="shared" si="16"/>
        <v>16584465.620384436</v>
      </c>
      <c r="W28" s="4">
        <f t="shared" si="15"/>
        <v>16765496.941956665</v>
      </c>
      <c r="X28" s="4">
        <f t="shared" si="14"/>
        <v>16793921.904738728</v>
      </c>
      <c r="Y28" s="4">
        <f t="shared" si="13"/>
        <v>16843300.579028178</v>
      </c>
      <c r="Z28" s="4">
        <f t="shared" si="12"/>
        <v>16843300.579028178</v>
      </c>
      <c r="AA28" s="4">
        <f t="shared" si="11"/>
        <v>16882168.027094118</v>
      </c>
      <c r="AB28" s="4">
        <f t="shared" si="10"/>
        <v>16940049.136378087</v>
      </c>
      <c r="AC28" s="4">
        <f t="shared" si="9"/>
        <v>16940049.136378087</v>
      </c>
      <c r="AD28" s="4">
        <f t="shared" si="8"/>
        <v>17043571.87100523</v>
      </c>
      <c r="AE28" s="4">
        <f t="shared" si="7"/>
        <v>17301984.530218884</v>
      </c>
      <c r="AF28" s="4">
        <f t="shared" si="6"/>
        <v>17351754.142555326</v>
      </c>
      <c r="AG28" s="4">
        <f t="shared" si="5"/>
        <v>17384142.935967375</v>
      </c>
      <c r="AH28" s="4">
        <f t="shared" si="4"/>
        <v>17384142.935967375</v>
      </c>
      <c r="AI28" s="4">
        <f t="shared" si="3"/>
        <v>17680060.258555014</v>
      </c>
      <c r="AJ28" s="4">
        <f t="shared" si="2"/>
        <v>17680060.258555014</v>
      </c>
      <c r="AK28" s="4">
        <f t="shared" si="1"/>
        <v>17680550.044652078</v>
      </c>
      <c r="AL28" s="34">
        <f t="shared" si="0"/>
        <v>17680550.044652078</v>
      </c>
      <c r="AM28" s="17">
        <f>AL28-O28</f>
        <v>1920332.5574444793</v>
      </c>
    </row>
    <row r="29" spans="1:39" s="19" customFormat="1" x14ac:dyDescent="0.2">
      <c r="A29" s="2" t="s">
        <v>5</v>
      </c>
      <c r="B29" s="3">
        <v>2962011.2486208016</v>
      </c>
      <c r="C29" s="3">
        <v>6607304.1534895971</v>
      </c>
      <c r="D29" s="3">
        <v>8532996.0029616021</v>
      </c>
      <c r="E29" s="3">
        <v>10273733.554787003</v>
      </c>
      <c r="F29" s="3">
        <v>11354245.447901005</v>
      </c>
      <c r="G29" s="3">
        <v>11810279.750058901</v>
      </c>
      <c r="H29" s="3">
        <v>12634131.846040597</v>
      </c>
      <c r="I29" s="3">
        <v>13232599.759100599</v>
      </c>
      <c r="J29" s="3">
        <v>13615937.3691006</v>
      </c>
      <c r="K29" s="3">
        <v>14178939.128600601</v>
      </c>
      <c r="L29" s="3">
        <v>14389548.378600599</v>
      </c>
      <c r="M29" s="3">
        <v>14757624.749600599</v>
      </c>
      <c r="N29" s="3">
        <v>14925751.2949479</v>
      </c>
      <c r="O29" s="4">
        <f>N29*$O$42</f>
        <v>15120233.589248063</v>
      </c>
      <c r="P29" s="4">
        <f t="shared" ref="P29:P41" si="22">O29*$P$42</f>
        <v>15304393.828967726</v>
      </c>
      <c r="Q29" s="4">
        <f t="shared" si="21"/>
        <v>15598150.621268962</v>
      </c>
      <c r="R29" s="4">
        <f t="shared" si="20"/>
        <v>15660795.947564082</v>
      </c>
      <c r="S29" s="4">
        <f t="shared" si="19"/>
        <v>15710691.308227411</v>
      </c>
      <c r="T29" s="4">
        <f t="shared" si="18"/>
        <v>15710691.308227411</v>
      </c>
      <c r="U29" s="4">
        <f t="shared" si="17"/>
        <v>15790027.481485199</v>
      </c>
      <c r="V29" s="4">
        <f t="shared" si="16"/>
        <v>15911011.021047549</v>
      </c>
      <c r="W29" s="4">
        <f t="shared" si="15"/>
        <v>16084691.103277644</v>
      </c>
      <c r="X29" s="4">
        <f t="shared" si="14"/>
        <v>16111961.797820996</v>
      </c>
      <c r="Y29" s="4">
        <f t="shared" si="13"/>
        <v>16159335.324879866</v>
      </c>
      <c r="Z29" s="4">
        <f t="shared" si="12"/>
        <v>16159335.324879866</v>
      </c>
      <c r="AA29" s="4">
        <f t="shared" si="11"/>
        <v>16196624.460911904</v>
      </c>
      <c r="AB29" s="4">
        <f t="shared" si="10"/>
        <v>16252155.159868868</v>
      </c>
      <c r="AC29" s="4">
        <f t="shared" si="9"/>
        <v>16252155.159868868</v>
      </c>
      <c r="AD29" s="4">
        <f t="shared" si="8"/>
        <v>16351474.089358939</v>
      </c>
      <c r="AE29" s="4">
        <f t="shared" si="7"/>
        <v>16599393.24230849</v>
      </c>
      <c r="AF29" s="4">
        <f t="shared" si="6"/>
        <v>16647141.832376117</v>
      </c>
      <c r="AG29" s="4">
        <f t="shared" si="5"/>
        <v>16678215.396079255</v>
      </c>
      <c r="AH29" s="4">
        <f t="shared" si="4"/>
        <v>16678215.396079255</v>
      </c>
      <c r="AI29" s="4">
        <f t="shared" si="3"/>
        <v>16962116.239723179</v>
      </c>
      <c r="AJ29" s="4">
        <f t="shared" si="2"/>
        <v>16962116.239723179</v>
      </c>
      <c r="AK29" s="4">
        <f t="shared" si="1"/>
        <v>16962586.136804383</v>
      </c>
      <c r="AL29" s="34">
        <f t="shared" si="0"/>
        <v>16962586.136804383</v>
      </c>
      <c r="AM29" s="17">
        <f>AL29-N29</f>
        <v>2036834.8418564834</v>
      </c>
    </row>
    <row r="30" spans="1:39" s="19" customFormat="1" x14ac:dyDescent="0.2">
      <c r="A30" s="1" t="s">
        <v>4</v>
      </c>
      <c r="B30" s="3">
        <v>3390691.794090901</v>
      </c>
      <c r="C30" s="3">
        <v>6710398.4179796986</v>
      </c>
      <c r="D30" s="3">
        <v>8669572.2052121013</v>
      </c>
      <c r="E30" s="3">
        <v>10087086.4293679</v>
      </c>
      <c r="F30" s="3">
        <v>11960692.585610401</v>
      </c>
      <c r="G30" s="3">
        <v>12910487.995423701</v>
      </c>
      <c r="H30" s="3">
        <v>13817494.914313201</v>
      </c>
      <c r="I30" s="3">
        <v>14387366.5983236</v>
      </c>
      <c r="J30" s="3">
        <v>15066355.191323599</v>
      </c>
      <c r="K30" s="3">
        <v>15453717.532723602</v>
      </c>
      <c r="L30" s="3">
        <v>15985796.017482698</v>
      </c>
      <c r="M30" s="3">
        <v>16225410.456376001</v>
      </c>
      <c r="N30" s="4">
        <f>M30*$N$42</f>
        <v>16428002.463479675</v>
      </c>
      <c r="O30" s="4">
        <f t="shared" ref="O30:O41" si="23">N30*$O$42</f>
        <v>16642059.065839631</v>
      </c>
      <c r="P30" s="4">
        <f t="shared" si="22"/>
        <v>16844754.716598175</v>
      </c>
      <c r="Q30" s="4">
        <f t="shared" si="21"/>
        <v>17168077.624251209</v>
      </c>
      <c r="R30" s="4">
        <f t="shared" si="20"/>
        <v>17237028.094774596</v>
      </c>
      <c r="S30" s="4">
        <f t="shared" si="19"/>
        <v>17291945.337578367</v>
      </c>
      <c r="T30" s="4">
        <f t="shared" si="18"/>
        <v>17291945.337578367</v>
      </c>
      <c r="U30" s="4">
        <f t="shared" si="17"/>
        <v>17379266.560072754</v>
      </c>
      <c r="V30" s="4">
        <f t="shared" si="16"/>
        <v>17512426.884581409</v>
      </c>
      <c r="W30" s="4">
        <f t="shared" si="15"/>
        <v>17703587.568043895</v>
      </c>
      <c r="X30" s="4">
        <f t="shared" si="14"/>
        <v>17733603.011038087</v>
      </c>
      <c r="Y30" s="4">
        <f t="shared" si="13"/>
        <v>17785744.60202723</v>
      </c>
      <c r="Z30" s="4">
        <f t="shared" si="12"/>
        <v>17785744.60202723</v>
      </c>
      <c r="AA30" s="4">
        <f t="shared" si="11"/>
        <v>17826786.825396094</v>
      </c>
      <c r="AB30" s="4">
        <f t="shared" si="10"/>
        <v>17887906.593589775</v>
      </c>
      <c r="AC30" s="4">
        <f t="shared" si="9"/>
        <v>17887906.593589775</v>
      </c>
      <c r="AD30" s="4">
        <f t="shared" si="8"/>
        <v>17997221.802324716</v>
      </c>
      <c r="AE30" s="4">
        <f t="shared" si="7"/>
        <v>18270093.591149013</v>
      </c>
      <c r="AF30" s="4">
        <f t="shared" si="6"/>
        <v>18322647.994592957</v>
      </c>
      <c r="AG30" s="4">
        <f t="shared" si="5"/>
        <v>18356849.058980048</v>
      </c>
      <c r="AH30" s="4">
        <f t="shared" si="4"/>
        <v>18356849.058980048</v>
      </c>
      <c r="AI30" s="4">
        <f t="shared" si="3"/>
        <v>18669324.033713479</v>
      </c>
      <c r="AJ30" s="4">
        <f t="shared" si="2"/>
        <v>18669324.033713479</v>
      </c>
      <c r="AK30" s="4">
        <f t="shared" si="1"/>
        <v>18669841.225126833</v>
      </c>
      <c r="AL30" s="34">
        <f t="shared" si="0"/>
        <v>18669841.225126833</v>
      </c>
      <c r="AM30" s="17">
        <f>AL30-M30</f>
        <v>2444430.7687508315</v>
      </c>
    </row>
    <row r="31" spans="1:39" s="19" customFormat="1" x14ac:dyDescent="0.2">
      <c r="A31" s="1" t="s">
        <v>3</v>
      </c>
      <c r="B31" s="3">
        <v>2911671.9631775194</v>
      </c>
      <c r="C31" s="3">
        <v>7002116.737701321</v>
      </c>
      <c r="D31" s="3">
        <v>9345661.7614428159</v>
      </c>
      <c r="E31" s="3">
        <v>10935517.311188499</v>
      </c>
      <c r="F31" s="3">
        <v>12351020.5375679</v>
      </c>
      <c r="G31" s="3">
        <v>13272599.420407901</v>
      </c>
      <c r="H31" s="3">
        <v>13755560.181027899</v>
      </c>
      <c r="I31" s="3">
        <v>14423706.138507901</v>
      </c>
      <c r="J31" s="3">
        <v>14815346.844012197</v>
      </c>
      <c r="K31" s="3">
        <v>15134246.558892202</v>
      </c>
      <c r="L31" s="3">
        <v>15420166.489651198</v>
      </c>
      <c r="M31" s="4">
        <f>L31*$M$42</f>
        <v>15675541.578186868</v>
      </c>
      <c r="N31" s="4">
        <f t="shared" ref="N31:N40" si="24">M31*$N$42</f>
        <v>15871267.870554037</v>
      </c>
      <c r="O31" s="4">
        <f t="shared" si="23"/>
        <v>16078070.230309464</v>
      </c>
      <c r="P31" s="4">
        <f t="shared" si="22"/>
        <v>16273896.65391372</v>
      </c>
      <c r="Q31" s="4">
        <f t="shared" si="21"/>
        <v>16586262.353118805</v>
      </c>
      <c r="R31" s="4">
        <f t="shared" si="20"/>
        <v>16652876.135890642</v>
      </c>
      <c r="S31" s="4">
        <f t="shared" si="19"/>
        <v>16705932.268137308</v>
      </c>
      <c r="T31" s="4">
        <f t="shared" si="18"/>
        <v>16705932.268137308</v>
      </c>
      <c r="U31" s="4">
        <f t="shared" si="17"/>
        <v>16790294.229737543</v>
      </c>
      <c r="V31" s="4">
        <f t="shared" si="16"/>
        <v>16918941.835233405</v>
      </c>
      <c r="W31" s="4">
        <f t="shared" si="15"/>
        <v>17103624.204273462</v>
      </c>
      <c r="X31" s="4">
        <f t="shared" si="14"/>
        <v>17132622.442925617</v>
      </c>
      <c r="Y31" s="4">
        <f t="shared" si="13"/>
        <v>17182996.988438696</v>
      </c>
      <c r="Z31" s="4">
        <f t="shared" si="12"/>
        <v>17182996.988438696</v>
      </c>
      <c r="AA31" s="4">
        <f t="shared" si="11"/>
        <v>17222648.316866387</v>
      </c>
      <c r="AB31" s="4">
        <f t="shared" si="10"/>
        <v>17281696.774848089</v>
      </c>
      <c r="AC31" s="4">
        <f t="shared" si="9"/>
        <v>17281696.774848089</v>
      </c>
      <c r="AD31" s="4">
        <f t="shared" si="8"/>
        <v>17387307.36043296</v>
      </c>
      <c r="AE31" s="4">
        <f t="shared" si="7"/>
        <v>17650931.697255123</v>
      </c>
      <c r="AF31" s="4">
        <f t="shared" si="6"/>
        <v>17701705.065270513</v>
      </c>
      <c r="AG31" s="4">
        <f t="shared" si="5"/>
        <v>17734747.077259026</v>
      </c>
      <c r="AH31" s="4">
        <f t="shared" si="4"/>
        <v>17734747.077259026</v>
      </c>
      <c r="AI31" s="4">
        <f t="shared" si="3"/>
        <v>18036632.473116729</v>
      </c>
      <c r="AJ31" s="4">
        <f t="shared" si="2"/>
        <v>18036632.473116729</v>
      </c>
      <c r="AK31" s="4">
        <f t="shared" si="1"/>
        <v>18037132.137240831</v>
      </c>
      <c r="AL31" s="34">
        <f t="shared" si="0"/>
        <v>18037132.137240831</v>
      </c>
      <c r="AM31" s="17">
        <f>AL31-L31</f>
        <v>2616965.6475896332</v>
      </c>
    </row>
    <row r="32" spans="1:39" s="19" customFormat="1" x14ac:dyDescent="0.2">
      <c r="A32" s="1" t="s">
        <v>2</v>
      </c>
      <c r="B32" s="3">
        <v>3170710.8516839994</v>
      </c>
      <c r="C32" s="3">
        <v>7276519.6701329984</v>
      </c>
      <c r="D32" s="3">
        <v>9706408.0576811992</v>
      </c>
      <c r="E32" s="3">
        <v>11278877.039981201</v>
      </c>
      <c r="F32" s="3">
        <v>12803596.244304601</v>
      </c>
      <c r="G32" s="3">
        <v>13736117.982404601</v>
      </c>
      <c r="H32" s="3">
        <v>14332648.6064668</v>
      </c>
      <c r="I32" s="3">
        <v>14706757.2251668</v>
      </c>
      <c r="J32" s="3">
        <v>15184236.5304207</v>
      </c>
      <c r="K32" s="3">
        <v>15444578.697406899</v>
      </c>
      <c r="L32" s="4">
        <f>K32*$L$42</f>
        <v>15699115.768932575</v>
      </c>
      <c r="M32" s="4">
        <f t="shared" ref="M32:M41" si="25">L32*$M$42</f>
        <v>15959110.567439683</v>
      </c>
      <c r="N32" s="4">
        <f t="shared" si="24"/>
        <v>16158377.528983731</v>
      </c>
      <c r="O32" s="4">
        <f t="shared" si="23"/>
        <v>16368920.922874305</v>
      </c>
      <c r="P32" s="4">
        <f t="shared" si="22"/>
        <v>16568289.827019567</v>
      </c>
      <c r="Q32" s="4">
        <f t="shared" si="21"/>
        <v>16886306.190679148</v>
      </c>
      <c r="R32" s="4">
        <f t="shared" si="20"/>
        <v>16954125.01016099</v>
      </c>
      <c r="S32" s="4">
        <f t="shared" si="19"/>
        <v>17008140.922567073</v>
      </c>
      <c r="T32" s="4">
        <f t="shared" si="18"/>
        <v>17008140.922567073</v>
      </c>
      <c r="U32" s="4">
        <f t="shared" si="17"/>
        <v>17094028.983668435</v>
      </c>
      <c r="V32" s="4">
        <f t="shared" si="16"/>
        <v>17225003.811562218</v>
      </c>
      <c r="W32" s="4">
        <f t="shared" si="15"/>
        <v>17413027.066303752</v>
      </c>
      <c r="X32" s="4">
        <f t="shared" si="14"/>
        <v>17442549.880211167</v>
      </c>
      <c r="Y32" s="4">
        <f t="shared" si="13"/>
        <v>17493835.696246158</v>
      </c>
      <c r="Z32" s="4">
        <f t="shared" si="12"/>
        <v>17493835.696246158</v>
      </c>
      <c r="AA32" s="4">
        <f t="shared" si="11"/>
        <v>17534204.3132644</v>
      </c>
      <c r="AB32" s="4">
        <f t="shared" si="10"/>
        <v>17594320.951982524</v>
      </c>
      <c r="AC32" s="4">
        <f t="shared" si="9"/>
        <v>17594320.951982524</v>
      </c>
      <c r="AD32" s="4">
        <f t="shared" si="8"/>
        <v>17701842.022564631</v>
      </c>
      <c r="AE32" s="4">
        <f t="shared" si="7"/>
        <v>17970235.297439892</v>
      </c>
      <c r="AF32" s="4">
        <f t="shared" si="6"/>
        <v>18021927.150636625</v>
      </c>
      <c r="AG32" s="4">
        <f t="shared" si="5"/>
        <v>18055566.889338166</v>
      </c>
      <c r="AH32" s="4">
        <f t="shared" si="4"/>
        <v>18055566.889338166</v>
      </c>
      <c r="AI32" s="4">
        <f t="shared" si="3"/>
        <v>18362913.362004384</v>
      </c>
      <c r="AJ32" s="4">
        <f t="shared" si="2"/>
        <v>18362913.362004384</v>
      </c>
      <c r="AK32" s="4">
        <f t="shared" si="1"/>
        <v>18363422.065002833</v>
      </c>
      <c r="AL32" s="34">
        <f t="shared" si="0"/>
        <v>18363422.065002833</v>
      </c>
      <c r="AM32" s="17">
        <f>AL32-K32</f>
        <v>2918843.3675959334</v>
      </c>
    </row>
    <row r="33" spans="1:39" s="19" customFormat="1" x14ac:dyDescent="0.2">
      <c r="A33" s="1" t="s">
        <v>1</v>
      </c>
      <c r="B33" s="3">
        <v>3130068.1539824931</v>
      </c>
      <c r="C33" s="3">
        <v>7199255.0142531991</v>
      </c>
      <c r="D33" s="3">
        <v>9596347.1340322979</v>
      </c>
      <c r="E33" s="3">
        <v>11071144.078263702</v>
      </c>
      <c r="F33" s="3">
        <v>12417050.775763698</v>
      </c>
      <c r="G33" s="3">
        <v>13317062.040463701</v>
      </c>
      <c r="H33" s="3">
        <v>13871021.571863702</v>
      </c>
      <c r="I33" s="3">
        <v>14116307.102863699</v>
      </c>
      <c r="J33" s="3">
        <v>14581004.276163699</v>
      </c>
      <c r="K33" s="4">
        <f>J33*$K$42</f>
        <v>14861180.852856414</v>
      </c>
      <c r="L33" s="4">
        <f t="shared" ref="L33:L41" si="26">K33*$L$42</f>
        <v>15106103.134506909</v>
      </c>
      <c r="M33" s="4">
        <f t="shared" si="25"/>
        <v>15356276.984963886</v>
      </c>
      <c r="N33" s="4">
        <f t="shared" si="24"/>
        <v>15548016.909472315</v>
      </c>
      <c r="O33" s="4">
        <f t="shared" si="23"/>
        <v>15750607.314512458</v>
      </c>
      <c r="P33" s="4">
        <f t="shared" si="22"/>
        <v>15942445.330879714</v>
      </c>
      <c r="Q33" s="4">
        <f t="shared" si="21"/>
        <v>16248449.0611923</v>
      </c>
      <c r="R33" s="4">
        <f t="shared" si="20"/>
        <v>16313706.117489737</v>
      </c>
      <c r="S33" s="4">
        <f t="shared" si="19"/>
        <v>16365681.65265494</v>
      </c>
      <c r="T33" s="4">
        <f t="shared" si="18"/>
        <v>16365681.65265494</v>
      </c>
      <c r="U33" s="4">
        <f t="shared" si="17"/>
        <v>16448325.409673888</v>
      </c>
      <c r="V33" s="4">
        <f t="shared" si="16"/>
        <v>16574352.842512054</v>
      </c>
      <c r="W33" s="4">
        <f t="shared" si="15"/>
        <v>16755273.775870102</v>
      </c>
      <c r="X33" s="4">
        <f t="shared" si="14"/>
        <v>16783681.405845594</v>
      </c>
      <c r="Y33" s="4">
        <f t="shared" si="13"/>
        <v>16833029.970297553</v>
      </c>
      <c r="Z33" s="4">
        <f t="shared" si="12"/>
        <v>16833029.970297553</v>
      </c>
      <c r="AA33" s="4">
        <f t="shared" si="11"/>
        <v>16871873.717999686</v>
      </c>
      <c r="AB33" s="4">
        <f t="shared" si="10"/>
        <v>16929719.532881375</v>
      </c>
      <c r="AC33" s="4">
        <f t="shared" si="9"/>
        <v>16929719.532881375</v>
      </c>
      <c r="AD33" s="4">
        <f t="shared" si="8"/>
        <v>17033179.142024469</v>
      </c>
      <c r="AE33" s="4">
        <f t="shared" si="7"/>
        <v>17291434.227887142</v>
      </c>
      <c r="AF33" s="4">
        <f t="shared" si="6"/>
        <v>17341173.492002189</v>
      </c>
      <c r="AG33" s="4">
        <f t="shared" si="5"/>
        <v>17373542.535566349</v>
      </c>
      <c r="AH33" s="4">
        <f t="shared" si="4"/>
        <v>17373542.535566349</v>
      </c>
      <c r="AI33" s="4">
        <f t="shared" si="3"/>
        <v>17669279.415430028</v>
      </c>
      <c r="AJ33" s="4">
        <f t="shared" si="2"/>
        <v>17669279.415430028</v>
      </c>
      <c r="AK33" s="4">
        <f t="shared" si="1"/>
        <v>17669768.902868208</v>
      </c>
      <c r="AL33" s="34">
        <f t="shared" si="0"/>
        <v>17669768.902868208</v>
      </c>
      <c r="AM33" s="17">
        <f>AL33-J33</f>
        <v>3088764.6267045084</v>
      </c>
    </row>
    <row r="34" spans="1:39" s="19" customFormat="1" x14ac:dyDescent="0.2">
      <c r="A34" s="2" t="s">
        <v>24</v>
      </c>
      <c r="B34" s="3">
        <v>3936022.1293866988</v>
      </c>
      <c r="C34" s="3">
        <v>8449154.4566866942</v>
      </c>
      <c r="D34" s="3">
        <v>10647770.994586701</v>
      </c>
      <c r="E34" s="3">
        <v>12504064.043352999</v>
      </c>
      <c r="F34" s="3">
        <v>13434007.806353001</v>
      </c>
      <c r="G34" s="3">
        <v>14317428.670352997</v>
      </c>
      <c r="H34" s="3">
        <v>14677094.308052998</v>
      </c>
      <c r="I34" s="3">
        <v>15042863.286753001</v>
      </c>
      <c r="J34" s="4">
        <f>I34*$J$42</f>
        <v>15470941.494646357</v>
      </c>
      <c r="K34" s="4">
        <f t="shared" ref="K34:K41" si="27">J34*$K$42</f>
        <v>15768218.372431057</v>
      </c>
      <c r="L34" s="4">
        <f t="shared" si="26"/>
        <v>16028089.244037922</v>
      </c>
      <c r="M34" s="4">
        <f t="shared" si="25"/>
        <v>16293532.208775096</v>
      </c>
      <c r="N34" s="4">
        <f t="shared" si="24"/>
        <v>16496974.790511878</v>
      </c>
      <c r="O34" s="4">
        <f t="shared" si="23"/>
        <v>16711930.101160575</v>
      </c>
      <c r="P34" s="4">
        <f t="shared" si="22"/>
        <v>16915476.761696067</v>
      </c>
      <c r="Q34" s="4">
        <f t="shared" si="21"/>
        <v>17240157.127955113</v>
      </c>
      <c r="R34" s="4">
        <f t="shared" si="20"/>
        <v>17309397.084337328</v>
      </c>
      <c r="S34" s="4">
        <f t="shared" si="19"/>
        <v>17364544.895041171</v>
      </c>
      <c r="T34" s="4">
        <f t="shared" si="18"/>
        <v>17364544.895041171</v>
      </c>
      <c r="U34" s="4">
        <f t="shared" si="17"/>
        <v>17452232.732279383</v>
      </c>
      <c r="V34" s="4">
        <f t="shared" si="16"/>
        <v>17585952.125212222</v>
      </c>
      <c r="W34" s="4">
        <f t="shared" si="15"/>
        <v>17777915.38934176</v>
      </c>
      <c r="X34" s="4">
        <f t="shared" si="14"/>
        <v>17808056.851001631</v>
      </c>
      <c r="Y34" s="4">
        <f t="shared" si="13"/>
        <v>17860417.356425054</v>
      </c>
      <c r="Z34" s="4">
        <f t="shared" si="12"/>
        <v>17860417.356425054</v>
      </c>
      <c r="AA34" s="4">
        <f t="shared" si="11"/>
        <v>17901631.893966541</v>
      </c>
      <c r="AB34" s="4">
        <f t="shared" si="10"/>
        <v>17963008.27112101</v>
      </c>
      <c r="AC34" s="4">
        <f t="shared" si="9"/>
        <v>17963008.27112101</v>
      </c>
      <c r="AD34" s="4">
        <f t="shared" si="8"/>
        <v>18072782.435492415</v>
      </c>
      <c r="AE34" s="4">
        <f t="shared" si="7"/>
        <v>18346799.865869816</v>
      </c>
      <c r="AF34" s="4">
        <f t="shared" si="6"/>
        <v>18399574.916925017</v>
      </c>
      <c r="AG34" s="4">
        <f t="shared" si="5"/>
        <v>18433919.573145811</v>
      </c>
      <c r="AH34" s="4">
        <f t="shared" si="4"/>
        <v>18433919.573145811</v>
      </c>
      <c r="AI34" s="4">
        <f t="shared" si="3"/>
        <v>18747706.46186237</v>
      </c>
      <c r="AJ34" s="4">
        <f t="shared" si="2"/>
        <v>18747706.46186237</v>
      </c>
      <c r="AK34" s="4">
        <f t="shared" si="1"/>
        <v>18748225.824683681</v>
      </c>
      <c r="AL34" s="34">
        <f t="shared" si="0"/>
        <v>18748225.824683681</v>
      </c>
      <c r="AM34" s="17">
        <f>AL34-I34</f>
        <v>3705362.5379306804</v>
      </c>
    </row>
    <row r="35" spans="1:39" s="19" customFormat="1" x14ac:dyDescent="0.2">
      <c r="A35" s="2" t="s">
        <v>23</v>
      </c>
      <c r="B35" s="3">
        <v>3747587.7387000006</v>
      </c>
      <c r="C35" s="3">
        <v>7405437.0492000021</v>
      </c>
      <c r="D35" s="3">
        <v>9952519.3537700027</v>
      </c>
      <c r="E35" s="3">
        <v>10577512.327570003</v>
      </c>
      <c r="F35" s="3">
        <v>11498553.776470002</v>
      </c>
      <c r="G35" s="3">
        <v>12082687.395570001</v>
      </c>
      <c r="H35" s="3">
        <v>12320147.523370001</v>
      </c>
      <c r="I35" s="4">
        <f>H35*$I$42</f>
        <v>12765950.537522562</v>
      </c>
      <c r="J35" s="4">
        <f t="shared" ref="J35:J41" si="28">I35*$J$42</f>
        <v>13129234.117515629</v>
      </c>
      <c r="K35" s="4">
        <f t="shared" si="27"/>
        <v>13381514.673777187</v>
      </c>
      <c r="L35" s="4">
        <f t="shared" si="26"/>
        <v>13602051.059027566</v>
      </c>
      <c r="M35" s="4">
        <f t="shared" si="25"/>
        <v>13827316.136145709</v>
      </c>
      <c r="N35" s="4">
        <f t="shared" si="24"/>
        <v>13999965.311117919</v>
      </c>
      <c r="O35" s="4">
        <f t="shared" si="23"/>
        <v>14182384.629249699</v>
      </c>
      <c r="P35" s="4">
        <f t="shared" si="22"/>
        <v>14355122.129480936</v>
      </c>
      <c r="Q35" s="4">
        <f t="shared" si="21"/>
        <v>14630658.336727977</v>
      </c>
      <c r="R35" s="4">
        <f t="shared" si="20"/>
        <v>14689418.018415304</v>
      </c>
      <c r="S35" s="4">
        <f t="shared" si="19"/>
        <v>14736218.564978663</v>
      </c>
      <c r="T35" s="4">
        <f t="shared" si="18"/>
        <v>14736218.564978663</v>
      </c>
      <c r="U35" s="4">
        <f t="shared" si="17"/>
        <v>14810633.825663185</v>
      </c>
      <c r="V35" s="4">
        <f t="shared" si="16"/>
        <v>14924113.22938757</v>
      </c>
      <c r="W35" s="4">
        <f t="shared" si="15"/>
        <v>15087020.615314364</v>
      </c>
      <c r="X35" s="4">
        <f t="shared" si="14"/>
        <v>15112599.815320615</v>
      </c>
      <c r="Y35" s="4">
        <f t="shared" si="13"/>
        <v>15157034.947756058</v>
      </c>
      <c r="Z35" s="4">
        <f t="shared" si="12"/>
        <v>15157034.947756058</v>
      </c>
      <c r="AA35" s="4">
        <f t="shared" si="11"/>
        <v>15192011.184503805</v>
      </c>
      <c r="AB35" s="4">
        <f t="shared" si="10"/>
        <v>15244097.531364132</v>
      </c>
      <c r="AC35" s="4">
        <f t="shared" si="9"/>
        <v>15244097.531364132</v>
      </c>
      <c r="AD35" s="4">
        <f t="shared" si="8"/>
        <v>15337256.096056886</v>
      </c>
      <c r="AE35" s="4">
        <f t="shared" si="7"/>
        <v>15569797.793467473</v>
      </c>
      <c r="AF35" s="4">
        <f t="shared" si="6"/>
        <v>15614584.725219969</v>
      </c>
      <c r="AG35" s="4">
        <f t="shared" si="5"/>
        <v>15643730.917283613</v>
      </c>
      <c r="AH35" s="4">
        <f t="shared" si="4"/>
        <v>15643730.917283613</v>
      </c>
      <c r="AI35" s="4">
        <f t="shared" si="3"/>
        <v>15910022.501825651</v>
      </c>
      <c r="AJ35" s="4">
        <f t="shared" si="2"/>
        <v>15910022.501825651</v>
      </c>
      <c r="AK35" s="4">
        <f t="shared" si="1"/>
        <v>15910463.253028497</v>
      </c>
      <c r="AL35" s="34">
        <f t="shared" si="0"/>
        <v>15910463.253028497</v>
      </c>
      <c r="AM35" s="17">
        <f>AL35-H35</f>
        <v>3590315.7296584956</v>
      </c>
    </row>
    <row r="36" spans="1:39" s="19" customFormat="1" x14ac:dyDescent="0.2">
      <c r="A36" s="2" t="s">
        <v>22</v>
      </c>
      <c r="B36" s="3">
        <v>2686921.0326000005</v>
      </c>
      <c r="C36" s="3">
        <v>5409200.0755732991</v>
      </c>
      <c r="D36" s="3">
        <v>6819033.8350733006</v>
      </c>
      <c r="E36" s="3">
        <v>7664750.0232733004</v>
      </c>
      <c r="F36" s="3">
        <v>8001804.3498733006</v>
      </c>
      <c r="G36" s="3">
        <v>8590769.7176733017</v>
      </c>
      <c r="H36" s="4">
        <f t="shared" ref="H36:H41" si="29">G36*$H$42</f>
        <v>9060603.6119062472</v>
      </c>
      <c r="I36" s="4">
        <f t="shared" ref="I36:I41" si="30">H36*$I$42</f>
        <v>9388460.4328223411</v>
      </c>
      <c r="J36" s="4">
        <f t="shared" si="28"/>
        <v>9655630.0028934516</v>
      </c>
      <c r="K36" s="4">
        <f t="shared" si="27"/>
        <v>9841164.6415770594</v>
      </c>
      <c r="L36" s="4">
        <f t="shared" si="26"/>
        <v>10003353.670967005</v>
      </c>
      <c r="M36" s="4">
        <f t="shared" si="25"/>
        <v>10169020.32126493</v>
      </c>
      <c r="N36" s="4">
        <f>M36*$N$42</f>
        <v>10295991.669244207</v>
      </c>
      <c r="O36" s="4">
        <f t="shared" si="23"/>
        <v>10430148.271639677</v>
      </c>
      <c r="P36" s="4">
        <f t="shared" si="22"/>
        <v>10557184.576646412</v>
      </c>
      <c r="Q36" s="4">
        <f t="shared" si="21"/>
        <v>10759822.114050722</v>
      </c>
      <c r="R36" s="4">
        <f t="shared" si="20"/>
        <v>10803035.734920176</v>
      </c>
      <c r="S36" s="4">
        <f t="shared" si="19"/>
        <v>10837454.25145391</v>
      </c>
      <c r="T36" s="4">
        <f t="shared" si="18"/>
        <v>10837454.25145391</v>
      </c>
      <c r="U36" s="4">
        <f t="shared" si="17"/>
        <v>10892181.451632328</v>
      </c>
      <c r="V36" s="4">
        <f t="shared" si="16"/>
        <v>10975637.586659264</v>
      </c>
      <c r="W36" s="4">
        <f t="shared" si="15"/>
        <v>11095444.53268281</v>
      </c>
      <c r="X36" s="4">
        <f t="shared" si="14"/>
        <v>11114256.238591906</v>
      </c>
      <c r="Y36" s="4">
        <f t="shared" si="13"/>
        <v>11146935.159089927</v>
      </c>
      <c r="Z36" s="4">
        <f t="shared" si="12"/>
        <v>11146935.159089927</v>
      </c>
      <c r="AA36" s="4">
        <f t="shared" si="11"/>
        <v>11172657.725837313</v>
      </c>
      <c r="AB36" s="4">
        <f t="shared" si="10"/>
        <v>11210963.577418916</v>
      </c>
      <c r="AC36" s="4">
        <f t="shared" si="9"/>
        <v>11210963.577418916</v>
      </c>
      <c r="AD36" s="4">
        <f t="shared" si="8"/>
        <v>11279475.161889317</v>
      </c>
      <c r="AE36" s="4">
        <f t="shared" si="7"/>
        <v>11450493.255583445</v>
      </c>
      <c r="AF36" s="4">
        <f t="shared" si="6"/>
        <v>11483430.899782356</v>
      </c>
      <c r="AG36" s="4">
        <f t="shared" si="5"/>
        <v>11504865.877941849</v>
      </c>
      <c r="AH36" s="4">
        <f t="shared" si="4"/>
        <v>11504865.877941849</v>
      </c>
      <c r="AI36" s="4">
        <f t="shared" si="3"/>
        <v>11700704.644332029</v>
      </c>
      <c r="AJ36" s="4">
        <f t="shared" si="2"/>
        <v>11700704.644332029</v>
      </c>
      <c r="AK36" s="4">
        <f t="shared" si="1"/>
        <v>11701028.785900373</v>
      </c>
      <c r="AL36" s="34">
        <f t="shared" si="0"/>
        <v>11701028.785900373</v>
      </c>
      <c r="AM36" s="17">
        <f>AL36-G36</f>
        <v>3110259.0682270713</v>
      </c>
    </row>
    <row r="37" spans="1:39" s="19" customFormat="1" x14ac:dyDescent="0.2">
      <c r="A37" s="8" t="s">
        <v>21</v>
      </c>
      <c r="B37" s="3">
        <v>3639178.6528999992</v>
      </c>
      <c r="C37" s="3">
        <v>7771643.5722828005</v>
      </c>
      <c r="D37" s="3">
        <v>10019354.9739828</v>
      </c>
      <c r="E37" s="3">
        <v>11446098.139528802</v>
      </c>
      <c r="F37" s="3">
        <v>12138643.624528801</v>
      </c>
      <c r="G37" s="4">
        <f>F37*$G$42</f>
        <v>13199764.680330416</v>
      </c>
      <c r="H37" s="4">
        <f t="shared" si="29"/>
        <v>13921667.029774113</v>
      </c>
      <c r="I37" s="4">
        <f t="shared" si="30"/>
        <v>14425420.829160759</v>
      </c>
      <c r="J37" s="4">
        <f t="shared" si="28"/>
        <v>14835928.335540388</v>
      </c>
      <c r="K37" s="4">
        <f t="shared" si="27"/>
        <v>15121003.323132655</v>
      </c>
      <c r="L37" s="4">
        <f t="shared" si="26"/>
        <v>15370207.654296858</v>
      </c>
      <c r="M37" s="4">
        <f t="shared" si="25"/>
        <v>15624755.369015889</v>
      </c>
      <c r="N37" s="4">
        <f t="shared" si="24"/>
        <v>15819847.53997967</v>
      </c>
      <c r="O37" s="4">
        <f t="shared" si="23"/>
        <v>16025979.893672006</v>
      </c>
      <c r="P37" s="4">
        <f t="shared" si="22"/>
        <v>16221171.871463927</v>
      </c>
      <c r="Q37" s="4">
        <f t="shared" si="21"/>
        <v>16532525.556528477</v>
      </c>
      <c r="R37" s="4">
        <f t="shared" si="20"/>
        <v>16598923.521461507</v>
      </c>
      <c r="S37" s="4">
        <f t="shared" si="19"/>
        <v>16651807.760455448</v>
      </c>
      <c r="T37" s="4">
        <f t="shared" si="18"/>
        <v>16651807.760455448</v>
      </c>
      <c r="U37" s="4">
        <f t="shared" si="17"/>
        <v>16735896.402999589</v>
      </c>
      <c r="V37" s="4">
        <f t="shared" si="16"/>
        <v>16864127.21114466</v>
      </c>
      <c r="W37" s="4">
        <f t="shared" si="15"/>
        <v>17048211.239299491</v>
      </c>
      <c r="X37" s="4">
        <f t="shared" si="14"/>
        <v>17077115.528367419</v>
      </c>
      <c r="Y37" s="4">
        <f t="shared" si="13"/>
        <v>17127326.868533328</v>
      </c>
      <c r="Z37" s="4">
        <f t="shared" si="12"/>
        <v>17127326.868533328</v>
      </c>
      <c r="AA37" s="4">
        <f t="shared" si="11"/>
        <v>17166849.733095869</v>
      </c>
      <c r="AB37" s="4">
        <f t="shared" si="10"/>
        <v>17225706.883662555</v>
      </c>
      <c r="AC37" s="4">
        <f t="shared" si="9"/>
        <v>17225706.883662555</v>
      </c>
      <c r="AD37" s="4">
        <f t="shared" si="8"/>
        <v>17330975.308100175</v>
      </c>
      <c r="AE37" s="4">
        <f t="shared" si="7"/>
        <v>17593745.544880841</v>
      </c>
      <c r="AF37" s="4">
        <f t="shared" si="6"/>
        <v>17644354.415428922</v>
      </c>
      <c r="AG37" s="4">
        <f t="shared" si="5"/>
        <v>17677289.376664266</v>
      </c>
      <c r="AH37" s="4">
        <f t="shared" si="4"/>
        <v>17677289.376664266</v>
      </c>
      <c r="AI37" s="4">
        <f t="shared" si="3"/>
        <v>17978196.712862391</v>
      </c>
      <c r="AJ37" s="4">
        <f t="shared" si="2"/>
        <v>17978196.712862391</v>
      </c>
      <c r="AK37" s="4">
        <f t="shared" si="1"/>
        <v>17978694.758155871</v>
      </c>
      <c r="AL37" s="34">
        <f t="shared" si="0"/>
        <v>17978694.758155871</v>
      </c>
      <c r="AM37" s="17">
        <f>AL37-F37</f>
        <v>5840051.1336270701</v>
      </c>
    </row>
    <row r="38" spans="1:39" s="19" customFormat="1" x14ac:dyDescent="0.2">
      <c r="A38" s="21" t="s">
        <v>20</v>
      </c>
      <c r="B38" s="3">
        <v>4837504.5187999997</v>
      </c>
      <c r="C38" s="3">
        <v>8018202.5329999914</v>
      </c>
      <c r="D38" s="3">
        <v>9859823.2522000037</v>
      </c>
      <c r="E38" s="3">
        <v>10820248.3386</v>
      </c>
      <c r="F38" s="4">
        <f>E38*$F$42</f>
        <v>12237826.485416418</v>
      </c>
      <c r="G38" s="4">
        <f>F38*$G$42</f>
        <v>13307617.786866387</v>
      </c>
      <c r="H38" s="4">
        <f t="shared" si="29"/>
        <v>14035418.681692423</v>
      </c>
      <c r="I38" s="4">
        <f t="shared" si="30"/>
        <v>14543288.570532855</v>
      </c>
      <c r="J38" s="4">
        <f t="shared" si="28"/>
        <v>14957150.266240219</v>
      </c>
      <c r="K38" s="4">
        <f t="shared" si="27"/>
        <v>15244554.554676261</v>
      </c>
      <c r="L38" s="4">
        <f t="shared" si="26"/>
        <v>15495795.093449403</v>
      </c>
      <c r="M38" s="4">
        <f t="shared" si="25"/>
        <v>15752422.675685693</v>
      </c>
      <c r="N38" s="4">
        <f t="shared" si="24"/>
        <v>15949108.912696019</v>
      </c>
      <c r="O38" s="4">
        <f t="shared" si="23"/>
        <v>16156925.539952446</v>
      </c>
      <c r="P38" s="4">
        <f t="shared" si="22"/>
        <v>16353712.39929609</v>
      </c>
      <c r="Q38" s="4">
        <f t="shared" si="21"/>
        <v>16667610.104119999</v>
      </c>
      <c r="R38" s="4">
        <f t="shared" si="20"/>
        <v>16734550.595905526</v>
      </c>
      <c r="S38" s="4">
        <f t="shared" si="19"/>
        <v>16787866.943319611</v>
      </c>
      <c r="T38" s="4">
        <f t="shared" si="18"/>
        <v>16787866.943319611</v>
      </c>
      <c r="U38" s="4">
        <f t="shared" si="17"/>
        <v>16872642.660333823</v>
      </c>
      <c r="V38" s="4">
        <f t="shared" si="16"/>
        <v>17001921.221325021</v>
      </c>
      <c r="W38" s="4">
        <f t="shared" si="15"/>
        <v>17187509.369801767</v>
      </c>
      <c r="X38" s="4">
        <f t="shared" si="14"/>
        <v>17216649.831062436</v>
      </c>
      <c r="Y38" s="4">
        <f t="shared" si="13"/>
        <v>17267271.439831719</v>
      </c>
      <c r="Z38" s="4">
        <f t="shared" si="12"/>
        <v>17267271.439831719</v>
      </c>
      <c r="AA38" s="4">
        <f t="shared" si="11"/>
        <v>17307117.239221167</v>
      </c>
      <c r="AB38" s="4">
        <f t="shared" si="10"/>
        <v>17366455.301886231</v>
      </c>
      <c r="AC38" s="4">
        <f t="shared" si="9"/>
        <v>17366455.301886231</v>
      </c>
      <c r="AD38" s="4">
        <f t="shared" si="8"/>
        <v>17472583.857308812</v>
      </c>
      <c r="AE38" s="4">
        <f t="shared" si="7"/>
        <v>17737501.146482334</v>
      </c>
      <c r="AF38" s="4">
        <f t="shared" si="6"/>
        <v>17788523.533789165</v>
      </c>
      <c r="AG38" s="4">
        <f t="shared" si="5"/>
        <v>17821727.601176694</v>
      </c>
      <c r="AH38" s="4">
        <f t="shared" si="4"/>
        <v>17821727.601176694</v>
      </c>
      <c r="AI38" s="4">
        <f t="shared" si="3"/>
        <v>18125093.601735465</v>
      </c>
      <c r="AJ38" s="4">
        <f t="shared" si="2"/>
        <v>18125093.601735465</v>
      </c>
      <c r="AK38" s="4">
        <f t="shared" si="1"/>
        <v>18125595.716475137</v>
      </c>
      <c r="AL38" s="34">
        <f t="shared" si="0"/>
        <v>18125595.716475137</v>
      </c>
      <c r="AM38" s="17">
        <f>AL38-E38</f>
        <v>7305347.3778751362</v>
      </c>
    </row>
    <row r="39" spans="1:39" s="19" customFormat="1" x14ac:dyDescent="0.2">
      <c r="A39" s="21" t="s">
        <v>19</v>
      </c>
      <c r="B39" s="3">
        <v>5389519.372599991</v>
      </c>
      <c r="C39" s="3">
        <v>9007470.8177999947</v>
      </c>
      <c r="D39" s="3">
        <v>10802931.0858</v>
      </c>
      <c r="E39" s="4">
        <f>D39*E42</f>
        <v>12470564.275101006</v>
      </c>
      <c r="F39" s="4">
        <f>E39*$F$42</f>
        <v>14104352.968451828</v>
      </c>
      <c r="G39" s="4">
        <f>F39*$G$42</f>
        <v>15337309.992005866</v>
      </c>
      <c r="H39" s="4">
        <f t="shared" si="29"/>
        <v>16176115.863588886</v>
      </c>
      <c r="I39" s="4">
        <f t="shared" si="30"/>
        <v>16761446.615155764</v>
      </c>
      <c r="J39" s="4">
        <f t="shared" si="28"/>
        <v>17238430.942669708</v>
      </c>
      <c r="K39" s="4">
        <f t="shared" si="27"/>
        <v>17569670.442884829</v>
      </c>
      <c r="L39" s="4">
        <f t="shared" si="26"/>
        <v>17859230.459368411</v>
      </c>
      <c r="M39" s="4">
        <f t="shared" si="25"/>
        <v>18154999.156989221</v>
      </c>
      <c r="N39" s="4">
        <f t="shared" si="24"/>
        <v>18381684.190817416</v>
      </c>
      <c r="O39" s="4">
        <f t="shared" si="23"/>
        <v>18621197.234006155</v>
      </c>
      <c r="P39" s="4">
        <f t="shared" si="22"/>
        <v>18847998.237194378</v>
      </c>
      <c r="Q39" s="4">
        <f t="shared" si="21"/>
        <v>19209771.958214141</v>
      </c>
      <c r="R39" s="4">
        <f t="shared" si="20"/>
        <v>19286922.285941858</v>
      </c>
      <c r="S39" s="4">
        <f t="shared" si="19"/>
        <v>19348370.500117227</v>
      </c>
      <c r="T39" s="4">
        <f t="shared" si="18"/>
        <v>19348370.500117227</v>
      </c>
      <c r="U39" s="4">
        <f t="shared" si="17"/>
        <v>19446076.300844744</v>
      </c>
      <c r="V39" s="4">
        <f t="shared" si="16"/>
        <v>19595072.567268874</v>
      </c>
      <c r="W39" s="4">
        <f t="shared" si="15"/>
        <v>19808966.820141051</v>
      </c>
      <c r="X39" s="4">
        <f t="shared" si="14"/>
        <v>19842551.815954953</v>
      </c>
      <c r="Y39" s="4">
        <f t="shared" si="13"/>
        <v>19900894.287043564</v>
      </c>
      <c r="Z39" s="4">
        <f t="shared" si="12"/>
        <v>19900894.287043564</v>
      </c>
      <c r="AA39" s="4">
        <f t="shared" si="11"/>
        <v>19946817.41069372</v>
      </c>
      <c r="AB39" s="4">
        <f t="shared" si="10"/>
        <v>20015205.778619144</v>
      </c>
      <c r="AC39" s="4">
        <f t="shared" si="9"/>
        <v>20015205.778619144</v>
      </c>
      <c r="AD39" s="4">
        <f t="shared" si="8"/>
        <v>20137521.17567889</v>
      </c>
      <c r="AE39" s="4">
        <f t="shared" si="7"/>
        <v>20442843.935271978</v>
      </c>
      <c r="AF39" s="4">
        <f t="shared" si="6"/>
        <v>20501648.312072564</v>
      </c>
      <c r="AG39" s="4">
        <f t="shared" si="5"/>
        <v>20539916.699598737</v>
      </c>
      <c r="AH39" s="4">
        <f t="shared" si="4"/>
        <v>20539916.699598737</v>
      </c>
      <c r="AI39" s="4">
        <f t="shared" si="3"/>
        <v>20889552.40946988</v>
      </c>
      <c r="AJ39" s="4">
        <f t="shared" si="2"/>
        <v>20889552.40946988</v>
      </c>
      <c r="AK39" s="4">
        <f t="shared" si="1"/>
        <v>20890131.107290726</v>
      </c>
      <c r="AL39" s="34">
        <f t="shared" si="0"/>
        <v>20890131.107290726</v>
      </c>
      <c r="AM39" s="17">
        <f>AL39-D39</f>
        <v>10087200.021490727</v>
      </c>
    </row>
    <row r="40" spans="1:39" s="15" customFormat="1" x14ac:dyDescent="0.2">
      <c r="A40" s="21" t="s">
        <v>18</v>
      </c>
      <c r="B40" s="3">
        <v>4877462.4228999959</v>
      </c>
      <c r="C40" s="3">
        <v>8435970.8928999901</v>
      </c>
      <c r="D40" s="4">
        <f>C40*D42</f>
        <v>10561881.014808023</v>
      </c>
      <c r="E40" s="4">
        <f>D40*E42</f>
        <v>12192303.64565254</v>
      </c>
      <c r="F40" s="4">
        <f>E40*$F$42</f>
        <v>13789636.966161471</v>
      </c>
      <c r="G40" s="4">
        <f>F40*$G$42</f>
        <v>14995082.532343684</v>
      </c>
      <c r="H40" s="4">
        <f t="shared" si="29"/>
        <v>15815171.796990337</v>
      </c>
      <c r="I40" s="4">
        <f t="shared" si="30"/>
        <v>16387441.832155492</v>
      </c>
      <c r="J40" s="4">
        <f t="shared" si="28"/>
        <v>16853783.019849684</v>
      </c>
      <c r="K40" s="4">
        <f t="shared" si="27"/>
        <v>17177631.442179732</v>
      </c>
      <c r="L40" s="4">
        <f t="shared" si="26"/>
        <v>17460730.391571853</v>
      </c>
      <c r="M40" s="4">
        <f t="shared" si="25"/>
        <v>17749899.485345107</v>
      </c>
      <c r="N40" s="4">
        <f t="shared" si="24"/>
        <v>17971526.406420097</v>
      </c>
      <c r="O40" s="4">
        <f t="shared" si="23"/>
        <v>18205695.100412715</v>
      </c>
      <c r="P40" s="4">
        <f t="shared" si="22"/>
        <v>18427435.403177563</v>
      </c>
      <c r="Q40" s="4">
        <f t="shared" si="21"/>
        <v>18781136.724175312</v>
      </c>
      <c r="R40" s="4">
        <f t="shared" si="20"/>
        <v>18856565.566148087</v>
      </c>
      <c r="S40" s="4">
        <f t="shared" si="19"/>
        <v>18916642.662034199</v>
      </c>
      <c r="T40" s="4">
        <f t="shared" si="18"/>
        <v>18916642.662034199</v>
      </c>
      <c r="U40" s="4">
        <f t="shared" si="17"/>
        <v>19012168.314613529</v>
      </c>
      <c r="V40" s="4">
        <f t="shared" si="16"/>
        <v>19157839.9684567</v>
      </c>
      <c r="W40" s="4">
        <f t="shared" si="15"/>
        <v>19366961.514326479</v>
      </c>
      <c r="X40" s="4">
        <f t="shared" si="14"/>
        <v>19399797.114854887</v>
      </c>
      <c r="Y40" s="4">
        <f t="shared" si="13"/>
        <v>19456837.76732723</v>
      </c>
      <c r="Z40" s="4">
        <f t="shared" si="12"/>
        <v>19456837.76732723</v>
      </c>
      <c r="AA40" s="4">
        <f t="shared" si="11"/>
        <v>19501736.190169048</v>
      </c>
      <c r="AB40" s="4">
        <f t="shared" si="10"/>
        <v>19568598.581411615</v>
      </c>
      <c r="AC40" s="4">
        <f t="shared" si="9"/>
        <v>19568598.581411615</v>
      </c>
      <c r="AD40" s="4">
        <f t="shared" si="8"/>
        <v>19688184.706673689</v>
      </c>
      <c r="AE40" s="4">
        <f t="shared" si="7"/>
        <v>19986694.678858358</v>
      </c>
      <c r="AF40" s="4">
        <f t="shared" si="6"/>
        <v>20044186.930357963</v>
      </c>
      <c r="AG40" s="4">
        <f t="shared" si="5"/>
        <v>20081601.420228336</v>
      </c>
      <c r="AH40" s="4">
        <f t="shared" si="4"/>
        <v>20081601.420228336</v>
      </c>
      <c r="AI40" s="4">
        <f t="shared" si="3"/>
        <v>20423435.570317566</v>
      </c>
      <c r="AJ40" s="4">
        <f t="shared" si="2"/>
        <v>20423435.570317566</v>
      </c>
      <c r="AK40" s="4">
        <f t="shared" si="1"/>
        <v>20424001.355425213</v>
      </c>
      <c r="AL40" s="34">
        <f t="shared" si="0"/>
        <v>20424001.355425213</v>
      </c>
      <c r="AM40" s="17">
        <f>AL40-C40</f>
        <v>11988030.462525222</v>
      </c>
    </row>
    <row r="41" spans="1:39" s="15" customFormat="1" x14ac:dyDescent="0.2">
      <c r="A41" s="21" t="s">
        <v>17</v>
      </c>
      <c r="B41" s="3">
        <v>4694778.2096999995</v>
      </c>
      <c r="C41" s="4">
        <f>B41*C42</f>
        <v>9940563.2281352933</v>
      </c>
      <c r="D41" s="4">
        <f>C41*D42</f>
        <v>12445638.725959223</v>
      </c>
      <c r="E41" s="4">
        <f>D41*E42</f>
        <v>14366854.369808026</v>
      </c>
      <c r="F41" s="4">
        <f>E41*$F$42</f>
        <v>16249079.079982184</v>
      </c>
      <c r="G41" s="4">
        <f>F41*$G$42</f>
        <v>17669521.139448605</v>
      </c>
      <c r="H41" s="4">
        <f t="shared" si="29"/>
        <v>18635876.914193653</v>
      </c>
      <c r="I41" s="4">
        <f t="shared" si="30"/>
        <v>19310213.815108545</v>
      </c>
      <c r="J41" s="4">
        <f t="shared" si="28"/>
        <v>19859728.994927313</v>
      </c>
      <c r="K41" s="4">
        <f t="shared" si="27"/>
        <v>20241337.200950537</v>
      </c>
      <c r="L41" s="4">
        <f t="shared" si="26"/>
        <v>20574928.087166082</v>
      </c>
      <c r="M41" s="4">
        <f t="shared" si="25"/>
        <v>20915671.754583772</v>
      </c>
      <c r="N41" s="4">
        <f>M41*$N$42</f>
        <v>21176826.80715242</v>
      </c>
      <c r="O41" s="4">
        <f t="shared" si="23"/>
        <v>21452760.512737229</v>
      </c>
      <c r="P41" s="4">
        <f t="shared" si="22"/>
        <v>21714049.169116426</v>
      </c>
      <c r="Q41" s="4">
        <f t="shared" si="21"/>
        <v>22130834.668958806</v>
      </c>
      <c r="R41" s="4">
        <f t="shared" si="20"/>
        <v>22219716.575069513</v>
      </c>
      <c r="S41" s="4">
        <f t="shared" si="19"/>
        <v>22290508.683980331</v>
      </c>
      <c r="T41" s="4">
        <f t="shared" si="18"/>
        <v>22290508.683980331</v>
      </c>
      <c r="U41" s="4">
        <f t="shared" si="17"/>
        <v>22403071.754838355</v>
      </c>
      <c r="V41" s="4">
        <f t="shared" si="16"/>
        <v>22574724.585788</v>
      </c>
      <c r="W41" s="4">
        <f t="shared" si="15"/>
        <v>22821143.874744236</v>
      </c>
      <c r="X41" s="4">
        <f t="shared" si="14"/>
        <v>22859835.848357037</v>
      </c>
      <c r="Y41" s="4">
        <f t="shared" si="13"/>
        <v>22927049.950879917</v>
      </c>
      <c r="Z41" s="4">
        <f t="shared" si="12"/>
        <v>22927049.950879917</v>
      </c>
      <c r="AA41" s="4">
        <f t="shared" si="11"/>
        <v>22979956.203967899</v>
      </c>
      <c r="AB41" s="4">
        <f t="shared" si="10"/>
        <v>23058743.795363035</v>
      </c>
      <c r="AC41" s="4">
        <f t="shared" si="9"/>
        <v>23058743.795363035</v>
      </c>
      <c r="AD41" s="4">
        <f t="shared" si="8"/>
        <v>23199658.629525851</v>
      </c>
      <c r="AE41" s="4">
        <f t="shared" si="7"/>
        <v>23551409.161907136</v>
      </c>
      <c r="AF41" s="4">
        <f t="shared" si="6"/>
        <v>23619155.408120558</v>
      </c>
      <c r="AG41" s="4">
        <f t="shared" si="5"/>
        <v>23663242.936032478</v>
      </c>
      <c r="AH41" s="4">
        <f t="shared" si="4"/>
        <v>23663242.936032478</v>
      </c>
      <c r="AI41" s="4">
        <f t="shared" si="3"/>
        <v>24066044.703089043</v>
      </c>
      <c r="AJ41" s="4">
        <f t="shared" si="2"/>
        <v>24066044.703089043</v>
      </c>
      <c r="AK41" s="4">
        <f t="shared" si="1"/>
        <v>24066711.39844723</v>
      </c>
      <c r="AL41" s="34">
        <f t="shared" si="0"/>
        <v>24066711.39844723</v>
      </c>
      <c r="AM41" s="17">
        <f>AL41-B41</f>
        <v>19371933.188747231</v>
      </c>
    </row>
    <row r="42" spans="1:39" s="15" customFormat="1" ht="26.25" customHeight="1" x14ac:dyDescent="0.2">
      <c r="A42" s="7" t="s">
        <v>41</v>
      </c>
      <c r="B42" s="22"/>
      <c r="C42" s="23">
        <f>IF(SUM(C6:C40)/SUM(B6:B40)&lt;1,1,SUM(C6:C40)/SUM(B6:B40))</f>
        <v>2.1173658869756284</v>
      </c>
      <c r="D42" s="23">
        <f>IF(SUM(D6:D39)/SUM(C6:C39)&lt;1,1,SUM(D6:D39)/SUM(C6:C39))</f>
        <v>1.2520053884606541</v>
      </c>
      <c r="E42" s="23">
        <f>IF(SUM(E6:E38)/SUM(D6:D38)&lt;1,1,SUM(E6:E38)/SUM(D6:D38))</f>
        <v>1.1543685853456049</v>
      </c>
      <c r="F42" s="23">
        <f>IF(SUM(F6:F37)/SUM(E6:E37)&lt;1,1,SUM(F6:F37)/SUM(E6:E37))</f>
        <v>1.1310116092030318</v>
      </c>
      <c r="G42" s="23">
        <f>IF(SUM(G6:G36)/SUM(F6:F36)&lt;1,1,SUM(G6:G36)/SUM(F6:F36))</f>
        <v>1.0874167731275499</v>
      </c>
      <c r="H42" s="23">
        <f>IF(SUM(H6:H35)/SUM(G6:G35)&lt;1,1,SUM(H6:H35)/SUM(G6:G35))</f>
        <v>1.0546905469094792</v>
      </c>
      <c r="I42" s="23">
        <f>IF(SUM(I6:I34)/SUM(H6:H34)&lt;1,1,SUM(I6:I34)/SUM(H6:H34))</f>
        <v>1.0361848763017585</v>
      </c>
      <c r="J42" s="23">
        <f>IF(SUM(J6:J33)/SUM(I6:I33)&lt;1,1,SUM(J6:J33)/SUM(I6:I33))</f>
        <v>1.0284572291679557</v>
      </c>
      <c r="K42" s="23">
        <f>IF(SUM(K6:K32)/SUM(J6:J32)&lt;1,1,SUM(K6:K32)/SUM(J6:J32))</f>
        <v>1.0192151769100524</v>
      </c>
      <c r="L42" s="23">
        <f>IF(SUM(L6:L31)/SUM(K6:K31)&lt;1,1,SUM(L6:L31)/SUM(K6:K31))</f>
        <v>1.0164806743202657</v>
      </c>
      <c r="M42" s="23">
        <f>IF(SUM(M6:M30)/SUM(L6:L30)&lt;1,1,SUM(M6:M30)/SUM(L6:L30))</f>
        <v>1.0165611109780857</v>
      </c>
      <c r="N42" s="23">
        <f>IF(SUM(N6:N29)/SUM(M6:M29)&lt;1,1,SUM(N6:N29)/SUM(M6:M29))</f>
        <v>1.0124860944287584</v>
      </c>
      <c r="O42" s="23">
        <f>IF(SUM(O6:O28)/SUM(N6:N28)&lt;1,1,SUM(O6:O28)/SUM(N6:N28))</f>
        <v>1.0130299835805245</v>
      </c>
      <c r="P42" s="23">
        <f>IF(SUM(P6:P27)/SUM(O6:O27)&lt;1,1,SUM(P6:P27)/SUM(O6:O27))</f>
        <v>1.0121797218695496</v>
      </c>
      <c r="Q42" s="23">
        <f>IF(SUM(Q6:Q26)/SUM(P6:P26)&lt;1,1,SUM(Q6:Q26)/SUM(P6:P26))</f>
        <v>1.0191942781650862</v>
      </c>
      <c r="R42" s="23">
        <f>IF(SUM(R6:R25)/SUM(Q6:Q25)&lt;1,1,SUM(R6:R25)/SUM(Q6:Q25))</f>
        <v>1.004016202164999</v>
      </c>
      <c r="S42" s="23">
        <f>IF(SUM(S6:S24)/SUM(R6:R24)&lt;1,1,SUM(S6:S24)/SUM(R6:R24))</f>
        <v>1.0031860041360854</v>
      </c>
      <c r="T42" s="23">
        <f>IF(SUM(T6:T23)/SUM(S6:S23)&lt;1,1,SUM(T6:T23)/SUM(S6:S23))</f>
        <v>1</v>
      </c>
      <c r="U42" s="23">
        <f>IF(SUM(U6:U22)/SUM(T6:T22)&lt;1,1,SUM(U6:U22)/SUM(T6:T22))</f>
        <v>1.0050498206413261</v>
      </c>
      <c r="V42" s="23">
        <f>IF(SUM(V6:V21)/SUM(U6:U21)&lt;1,1,SUM(V6:V21)/SUM(U6:U21))</f>
        <v>1.0076620221025081</v>
      </c>
      <c r="W42" s="23">
        <f>IF(SUM(W6:W20)/SUM(V6:V20)&lt;1,1,SUM(W6:W20)/SUM(V6:V20))</f>
        <v>1.0109157162923428</v>
      </c>
      <c r="X42" s="23">
        <f>IF(SUM(X6:X19)/SUM(W6:W19)&lt;1,1,SUM(X6:X19)/SUM(W6:W19))</f>
        <v>1.0016954440945276</v>
      </c>
      <c r="Y42" s="23">
        <f>IF(SUM(Y6:Y18)/SUM(X6:X18)&lt;1,1,SUM(Y6:Y18)/SUM(X6:X18))</f>
        <v>1.0029402705675032</v>
      </c>
      <c r="Z42" s="23">
        <f>IF(SUM(Z6:Z17)/SUM(Y6:Y17)&lt;1,1,SUM(Z6:Z17)/SUM(Y6:Y17))</f>
        <v>1</v>
      </c>
      <c r="AA42" s="23">
        <f>IF(SUM(AA6:AA16)/SUM(Z6:Z16)&lt;1,1,SUM(AA6:AA16)/SUM(Z6:Z16))</f>
        <v>1.0023075909548473</v>
      </c>
      <c r="AB42" s="23">
        <f>IF(SUM(AB6:AB15)/SUM(AA6:AA15)&lt;1,1,SUM(AB6:AB15)/SUM(AA6:AA15))</f>
        <v>1.0034285353155517</v>
      </c>
      <c r="AC42" s="23">
        <f>IF(SUM(AC6:AC14)/SUM(AB6:AB14)&lt;1,1,SUM(AC6:AC14)/SUM(AB6:AB14))</f>
        <v>1</v>
      </c>
      <c r="AD42" s="23">
        <f>IF(SUM(AD6:AD13)/SUM(AC6:AC13)&lt;1,1,SUM(AD6:AD13)/SUM(AC6:AC13))</f>
        <v>1.0061111236333331</v>
      </c>
      <c r="AE42" s="23">
        <f>IF(SUM(AE6:AE12)/SUM(AD6:AD12)&lt;1,1,SUM(AE6:AE12)/SUM(AD6:AD12))</f>
        <v>1.0151618839741727</v>
      </c>
      <c r="AF42" s="23">
        <f>IF(SUM(AF6:AF11)/SUM(AE6:AE11)&lt;1,1,SUM(AF6:AF11)/SUM(AE6:AE11))</f>
        <v>1.0028765262302435</v>
      </c>
      <c r="AG42" s="23">
        <f>IF(SUM(AG6:AG10)/SUM(AF6:AF10)&lt;1,1,SUM(AG6:AG10)/SUM(AF6:AF10))</f>
        <v>1.0018666005261458</v>
      </c>
      <c r="AH42" s="23">
        <f>IF(SUM(AH6:AH9)/SUM(AG6:AG9)&lt;1,1,SUM(AH6:AH9)/SUM(AG6:AG9))</f>
        <v>1</v>
      </c>
      <c r="AI42" s="23">
        <f>IF(SUM(AI6:AI8)/SUM(AH6:AH8)&lt;1,1,SUM(AI6:AI8)/SUM(AH6:AH8))</f>
        <v>1.0170222554932744</v>
      </c>
      <c r="AJ42" s="23">
        <f>IF(SUM(AJ6:AJ7)/SUM(AI6:AI7)&lt;1,1,SUM(AJ6:AJ7)/SUM(AI6:AI7))</f>
        <v>1</v>
      </c>
      <c r="AK42" s="23">
        <f>IF(SUM(AK6:AK6)/SUM(AJ6:AJ6)&lt;1,1,SUM(AK6:AK6)/SUM(AJ6:AJ6))</f>
        <v>1.0000277027391253</v>
      </c>
      <c r="AL42" s="17">
        <f>SUM(AL6:AL41)</f>
        <v>539574556.48403871</v>
      </c>
      <c r="AM42" s="17">
        <f>SUM(AM6:AM41)</f>
        <v>94288908.73604314</v>
      </c>
    </row>
    <row r="43" spans="1:39" s="24" customFormat="1" ht="25.5" customHeight="1" x14ac:dyDescent="0.2">
      <c r="A43" s="11" t="s">
        <v>61</v>
      </c>
    </row>
    <row r="44" spans="1:39" ht="44.25" customHeight="1" x14ac:dyDescent="0.2">
      <c r="A44" s="59" t="s">
        <v>0</v>
      </c>
      <c r="B44" s="60" t="s">
        <v>39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2" t="s">
        <v>42</v>
      </c>
      <c r="AM44" s="61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30.9.2021 г.</v>
      </c>
    </row>
    <row r="45" spans="1:39" ht="25.5" customHeight="1" x14ac:dyDescent="0.2">
      <c r="A45" s="59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2">
        <v>0</v>
      </c>
      <c r="AM45" s="61">
        <v>0</v>
      </c>
    </row>
    <row r="46" spans="1:39" s="19" customFormat="1" x14ac:dyDescent="0.2">
      <c r="A46" s="1" t="s">
        <v>37</v>
      </c>
      <c r="B46" s="3">
        <v>297757.65148616704</v>
      </c>
      <c r="C46" s="3">
        <v>605324.74236415653</v>
      </c>
      <c r="D46" s="3">
        <v>686399.03339915117</v>
      </c>
      <c r="E46" s="3">
        <v>762965.41216381802</v>
      </c>
      <c r="F46" s="3">
        <v>960226.80019268603</v>
      </c>
      <c r="G46" s="3">
        <v>1164830.4460449489</v>
      </c>
      <c r="H46" s="3">
        <v>2633437.3626733278</v>
      </c>
      <c r="I46" s="3">
        <v>2702344.4514859319</v>
      </c>
      <c r="J46" s="3">
        <v>2956917.6555651268</v>
      </c>
      <c r="K46" s="3">
        <v>3724463.6555651268</v>
      </c>
      <c r="L46" s="3">
        <v>4465913.457563743</v>
      </c>
      <c r="M46" s="3">
        <v>4361402.4284301708</v>
      </c>
      <c r="N46" s="3">
        <v>3649187.0302786208</v>
      </c>
      <c r="O46" s="3">
        <v>3805291.0302786208</v>
      </c>
      <c r="P46" s="3">
        <v>4445774.9742572308</v>
      </c>
      <c r="Q46" s="3">
        <v>4122070.9742572312</v>
      </c>
      <c r="R46" s="3">
        <v>4142215.2296936917</v>
      </c>
      <c r="S46" s="3">
        <v>4126083.5882201069</v>
      </c>
      <c r="T46" s="3">
        <v>4180715.5882201069</v>
      </c>
      <c r="U46" s="3">
        <v>4184360.5882201069</v>
      </c>
      <c r="V46" s="3">
        <v>4595742.5882201074</v>
      </c>
      <c r="W46" s="3">
        <v>4403065.5882201074</v>
      </c>
      <c r="X46" s="3">
        <v>4646860.5882201074</v>
      </c>
      <c r="Y46" s="3">
        <v>4487008.5882201074</v>
      </c>
      <c r="Z46" s="3">
        <v>5393524.5882201074</v>
      </c>
      <c r="AA46" s="3">
        <v>5447270.5882201074</v>
      </c>
      <c r="AB46" s="3">
        <v>5465637.5882201074</v>
      </c>
      <c r="AC46" s="3">
        <v>5465637.5882201074</v>
      </c>
      <c r="AD46" s="3">
        <v>5406295.5882201074</v>
      </c>
      <c r="AE46" s="3">
        <v>5467078.5882201074</v>
      </c>
      <c r="AF46" s="3">
        <v>5470101.5882201074</v>
      </c>
      <c r="AG46" s="3">
        <v>5475396.5882201074</v>
      </c>
      <c r="AH46" s="3">
        <v>5417139.5882201074</v>
      </c>
      <c r="AI46" s="3">
        <v>5437164.5882201074</v>
      </c>
      <c r="AJ46" s="3">
        <v>5427626.5882201074</v>
      </c>
      <c r="AK46" s="3">
        <v>5438315.5882201074</v>
      </c>
      <c r="AL46" s="34">
        <f>AK46</f>
        <v>5438315.5882201074</v>
      </c>
      <c r="AM46" s="17">
        <f>AL46-AK46</f>
        <v>0</v>
      </c>
    </row>
    <row r="47" spans="1:39" s="19" customFormat="1" x14ac:dyDescent="0.2">
      <c r="A47" s="1" t="s">
        <v>36</v>
      </c>
      <c r="B47" s="3">
        <v>206451.26228482259</v>
      </c>
      <c r="C47" s="3">
        <v>351716.98780961684</v>
      </c>
      <c r="D47" s="3">
        <v>530042.74968275148</v>
      </c>
      <c r="E47" s="3">
        <v>621637.32409246569</v>
      </c>
      <c r="F47" s="3">
        <v>711078.99701587006</v>
      </c>
      <c r="G47" s="3">
        <v>1091779.9199579686</v>
      </c>
      <c r="H47" s="3">
        <v>983352.07739322307</v>
      </c>
      <c r="I47" s="3">
        <v>1374645.0773932228</v>
      </c>
      <c r="J47" s="3">
        <v>1537656.7883524278</v>
      </c>
      <c r="K47" s="3">
        <v>4558849.6720668413</v>
      </c>
      <c r="L47" s="3">
        <v>4576620.3935314761</v>
      </c>
      <c r="M47" s="3">
        <v>4633001.1327173579</v>
      </c>
      <c r="N47" s="3">
        <v>4747735.0997233046</v>
      </c>
      <c r="O47" s="3">
        <v>4738047.9104950735</v>
      </c>
      <c r="P47" s="3">
        <v>1928631.9680351911</v>
      </c>
      <c r="Q47" s="3">
        <v>4804303.9143287921</v>
      </c>
      <c r="R47" s="3">
        <v>4805936.2385938363</v>
      </c>
      <c r="S47" s="3">
        <v>4815115.2385938363</v>
      </c>
      <c r="T47" s="3">
        <v>4812844.8685938362</v>
      </c>
      <c r="U47" s="3">
        <v>5355481.8685938362</v>
      </c>
      <c r="V47" s="3">
        <v>5380217.8685938362</v>
      </c>
      <c r="W47" s="3">
        <v>5392646.8685938362</v>
      </c>
      <c r="X47" s="3">
        <v>5379585.8685938362</v>
      </c>
      <c r="Y47" s="3">
        <v>5385152.8685938362</v>
      </c>
      <c r="Z47" s="3">
        <v>5380919.5485938368</v>
      </c>
      <c r="AA47" s="3">
        <v>5398921.5485938368</v>
      </c>
      <c r="AB47" s="3">
        <v>5401182.5485938368</v>
      </c>
      <c r="AC47" s="3">
        <v>5401182.5485938368</v>
      </c>
      <c r="AD47" s="3">
        <v>5412429.5485938368</v>
      </c>
      <c r="AE47" s="3">
        <v>5412428.5485938368</v>
      </c>
      <c r="AF47" s="3">
        <v>5451614.5485938368</v>
      </c>
      <c r="AG47" s="3">
        <v>5451615.5485938368</v>
      </c>
      <c r="AH47" s="3">
        <v>5452574.1185938371</v>
      </c>
      <c r="AI47" s="3">
        <v>5453877.5485938368</v>
      </c>
      <c r="AJ47" s="3">
        <v>5453877.5485938368</v>
      </c>
      <c r="AK47" s="4">
        <f>AJ47*$AK$82</f>
        <v>5464618.2464236105</v>
      </c>
      <c r="AL47" s="34">
        <f t="shared" ref="AL47:AL81" si="31">AK47</f>
        <v>5464618.2464236105</v>
      </c>
      <c r="AM47" s="17">
        <f>AL47-AJ47</f>
        <v>10740.69782977365</v>
      </c>
    </row>
    <row r="48" spans="1:39" s="19" customFormat="1" x14ac:dyDescent="0.2">
      <c r="A48" s="1" t="s">
        <v>35</v>
      </c>
      <c r="B48" s="3">
        <v>195360.62474282936</v>
      </c>
      <c r="C48" s="3">
        <v>350192.25955900532</v>
      </c>
      <c r="D48" s="3">
        <v>499791.24231926922</v>
      </c>
      <c r="E48" s="3">
        <v>680574.22026567766</v>
      </c>
      <c r="F48" s="3">
        <v>1921115.1959784359</v>
      </c>
      <c r="G48" s="3">
        <v>1944609.5988701459</v>
      </c>
      <c r="H48" s="3">
        <v>2618055.1323123197</v>
      </c>
      <c r="I48" s="3">
        <v>2894482.4187394306</v>
      </c>
      <c r="J48" s="3">
        <v>2929721.8341721618</v>
      </c>
      <c r="K48" s="3">
        <v>3203944.1396443797</v>
      </c>
      <c r="L48" s="3">
        <v>3364921.9059752966</v>
      </c>
      <c r="M48" s="3">
        <v>3468710.5272240639</v>
      </c>
      <c r="N48" s="3">
        <v>3504381.362538978</v>
      </c>
      <c r="O48" s="3">
        <v>3001478.4015389779</v>
      </c>
      <c r="P48" s="3">
        <v>3167035.4015389779</v>
      </c>
      <c r="Q48" s="3">
        <v>3169499.1263389778</v>
      </c>
      <c r="R48" s="3">
        <v>3184220.1263389778</v>
      </c>
      <c r="S48" s="3">
        <v>3188925.1263389778</v>
      </c>
      <c r="T48" s="3">
        <v>3851923.1263389778</v>
      </c>
      <c r="U48" s="3">
        <v>3851923.1263389778</v>
      </c>
      <c r="V48" s="3">
        <v>4367044.266338978</v>
      </c>
      <c r="W48" s="3">
        <v>4348738.266338978</v>
      </c>
      <c r="X48" s="3">
        <v>4348738.266338978</v>
      </c>
      <c r="Y48" s="3">
        <v>4351906.7109389789</v>
      </c>
      <c r="Z48" s="3">
        <v>4931564.7109389789</v>
      </c>
      <c r="AA48" s="3">
        <v>5040664.7109389789</v>
      </c>
      <c r="AB48" s="3">
        <v>5041004.3328518784</v>
      </c>
      <c r="AC48" s="3">
        <v>5164684.1528518777</v>
      </c>
      <c r="AD48" s="3">
        <v>5277406.8056018781</v>
      </c>
      <c r="AE48" s="3">
        <v>5277405.8056018781</v>
      </c>
      <c r="AF48" s="3">
        <v>5575712.8056018781</v>
      </c>
      <c r="AG48" s="3">
        <v>5571350.2356018778</v>
      </c>
      <c r="AH48" s="3">
        <v>5576574.8056018781</v>
      </c>
      <c r="AI48" s="3">
        <v>5576574.8056018781</v>
      </c>
      <c r="AJ48" s="4">
        <f>AI48*$AJ$82</f>
        <v>5576574.8056018781</v>
      </c>
      <c r="AK48" s="4">
        <f t="shared" ref="AK48:AK81" si="32">AJ48*$AK$82</f>
        <v>5587557.1396162426</v>
      </c>
      <c r="AL48" s="34">
        <f t="shared" si="31"/>
        <v>5587557.1396162426</v>
      </c>
      <c r="AM48" s="17">
        <f>AL48-AI48</f>
        <v>10982.334014364518</v>
      </c>
    </row>
    <row r="49" spans="1:39" s="19" customFormat="1" x14ac:dyDescent="0.2">
      <c r="A49" s="1" t="s">
        <v>34</v>
      </c>
      <c r="B49" s="3">
        <v>157186.70579812501</v>
      </c>
      <c r="C49" s="3">
        <v>463822.8607959777</v>
      </c>
      <c r="D49" s="3">
        <v>745040.28670118772</v>
      </c>
      <c r="E49" s="3">
        <v>3534277.9034746308</v>
      </c>
      <c r="F49" s="3">
        <v>6034758.2906759493</v>
      </c>
      <c r="G49" s="3">
        <v>6171239.4366440643</v>
      </c>
      <c r="H49" s="3">
        <v>6385857.5447251713</v>
      </c>
      <c r="I49" s="3">
        <v>11367379.862356473</v>
      </c>
      <c r="J49" s="3">
        <v>11657637.106329694</v>
      </c>
      <c r="K49" s="3">
        <v>11741094.080383426</v>
      </c>
      <c r="L49" s="3">
        <v>11861550.658303082</v>
      </c>
      <c r="M49" s="3">
        <v>11853617.267468531</v>
      </c>
      <c r="N49" s="3">
        <v>2760207.5723569784</v>
      </c>
      <c r="O49" s="3">
        <v>11066581.343590068</v>
      </c>
      <c r="P49" s="3">
        <v>11409012.133190067</v>
      </c>
      <c r="Q49" s="3">
        <v>12056491.373190068</v>
      </c>
      <c r="R49" s="3">
        <v>12032975.373190068</v>
      </c>
      <c r="S49" s="3">
        <v>12900070.373190068</v>
      </c>
      <c r="T49" s="3">
        <v>13054091.373190068</v>
      </c>
      <c r="U49" s="3">
        <v>12823926.373190068</v>
      </c>
      <c r="V49" s="3">
        <v>12497793.373190068</v>
      </c>
      <c r="W49" s="3">
        <v>12843623.373190068</v>
      </c>
      <c r="X49" s="3">
        <v>12786969.373190068</v>
      </c>
      <c r="Y49" s="3">
        <v>12817469.373190068</v>
      </c>
      <c r="Z49" s="3">
        <v>12814251.373190068</v>
      </c>
      <c r="AA49" s="3">
        <v>12819777.373190068</v>
      </c>
      <c r="AB49" s="3">
        <v>12819777.373190068</v>
      </c>
      <c r="AC49" s="3">
        <v>12836279.373190068</v>
      </c>
      <c r="AD49" s="3">
        <v>12910024.373190068</v>
      </c>
      <c r="AE49" s="3">
        <v>11391750.373190068</v>
      </c>
      <c r="AF49" s="3">
        <v>11676431.753190069</v>
      </c>
      <c r="AG49" s="3">
        <v>11755142.373190068</v>
      </c>
      <c r="AH49" s="3">
        <v>11768136.373190068</v>
      </c>
      <c r="AI49" s="4">
        <f>AH49*$AI$82</f>
        <v>11783397.92431004</v>
      </c>
      <c r="AJ49" s="4">
        <f t="shared" ref="AJ49:AJ81" si="33">AI49*$AJ$82</f>
        <v>11783397.92431004</v>
      </c>
      <c r="AK49" s="4">
        <f t="shared" si="32"/>
        <v>11806603.783881571</v>
      </c>
      <c r="AL49" s="34">
        <f>AK49</f>
        <v>11806603.783881571</v>
      </c>
      <c r="AM49" s="17">
        <f>AL49-AH49</f>
        <v>38467.410691503435</v>
      </c>
    </row>
    <row r="50" spans="1:39" s="19" customFormat="1" x14ac:dyDescent="0.2">
      <c r="A50" s="2" t="s">
        <v>33</v>
      </c>
      <c r="B50" s="3">
        <v>347984.63279603724</v>
      </c>
      <c r="C50" s="3">
        <v>479791.94960002525</v>
      </c>
      <c r="D50" s="3">
        <v>518438.51240369171</v>
      </c>
      <c r="E50" s="3">
        <v>525833.27890038234</v>
      </c>
      <c r="F50" s="3">
        <v>804935.71724645956</v>
      </c>
      <c r="G50" s="3">
        <v>1119657.6620255711</v>
      </c>
      <c r="H50" s="3">
        <v>959917.61515396007</v>
      </c>
      <c r="I50" s="3">
        <v>1055749.515471603</v>
      </c>
      <c r="J50" s="3">
        <v>1371201.3631311096</v>
      </c>
      <c r="K50" s="3">
        <v>1795704.1091343581</v>
      </c>
      <c r="L50" s="3">
        <v>1841185.432275363</v>
      </c>
      <c r="M50" s="3">
        <v>1923002.5288514022</v>
      </c>
      <c r="N50" s="3">
        <v>1929417.9076694979</v>
      </c>
      <c r="O50" s="3">
        <v>2101899.153607409</v>
      </c>
      <c r="P50" s="3">
        <v>2134434.943607409</v>
      </c>
      <c r="Q50" s="3">
        <v>2701533.3636074089</v>
      </c>
      <c r="R50" s="3">
        <v>2785097.0536074089</v>
      </c>
      <c r="S50" s="3">
        <v>2775677.2536074091</v>
      </c>
      <c r="T50" s="3">
        <v>2947715.2836074089</v>
      </c>
      <c r="U50" s="3">
        <v>2846721.2836074089</v>
      </c>
      <c r="V50" s="3">
        <v>2945443.2836074089</v>
      </c>
      <c r="W50" s="3">
        <v>2848179.2836074089</v>
      </c>
      <c r="X50" s="3">
        <v>2888152.2836074089</v>
      </c>
      <c r="Y50" s="3">
        <v>2911766.2836074089</v>
      </c>
      <c r="Z50" s="3">
        <v>2911766.2836074089</v>
      </c>
      <c r="AA50" s="3">
        <v>2915804.2836074089</v>
      </c>
      <c r="AB50" s="3">
        <v>2915802.2836074089</v>
      </c>
      <c r="AC50" s="3">
        <v>2920500.2836074089</v>
      </c>
      <c r="AD50" s="3">
        <v>2951820.7836074089</v>
      </c>
      <c r="AE50" s="3">
        <v>2984340.2836074089</v>
      </c>
      <c r="AF50" s="3">
        <v>2951811.7836074089</v>
      </c>
      <c r="AG50" s="3">
        <v>2951811.7836074089</v>
      </c>
      <c r="AH50" s="4">
        <f>AG50*$AH$82</f>
        <v>2951811.7836074089</v>
      </c>
      <c r="AI50" s="4">
        <f t="shared" ref="AI50:AI81" si="34">AH50*$AI$82</f>
        <v>2955639.8516211929</v>
      </c>
      <c r="AJ50" s="4">
        <f t="shared" si="33"/>
        <v>2955639.8516211929</v>
      </c>
      <c r="AK50" s="4">
        <f t="shared" si="32"/>
        <v>2961460.5973671414</v>
      </c>
      <c r="AL50" s="34">
        <f t="shared" si="31"/>
        <v>2961460.5973671414</v>
      </c>
      <c r="AM50" s="17">
        <f>AL50-AG50</f>
        <v>9648.8137597325258</v>
      </c>
    </row>
    <row r="51" spans="1:39" s="19" customFormat="1" x14ac:dyDescent="0.2">
      <c r="A51" s="2" t="s">
        <v>32</v>
      </c>
      <c r="B51" s="3">
        <v>108753.9925525165</v>
      </c>
      <c r="C51" s="3">
        <v>477175.46101597458</v>
      </c>
      <c r="D51" s="3">
        <v>551917.26301597455</v>
      </c>
      <c r="E51" s="3">
        <v>750315.9262022014</v>
      </c>
      <c r="F51" s="3">
        <v>1014382.0988075024</v>
      </c>
      <c r="G51" s="3">
        <v>1093054.9855965807</v>
      </c>
      <c r="H51" s="3">
        <v>1549459.5839438536</v>
      </c>
      <c r="I51" s="3">
        <v>1831948.2497556505</v>
      </c>
      <c r="J51" s="3">
        <v>2265436.8099626144</v>
      </c>
      <c r="K51" s="3">
        <v>2408099.9102828368</v>
      </c>
      <c r="L51" s="3">
        <v>2458428.8738130652</v>
      </c>
      <c r="M51" s="3">
        <v>2576096.4033528301</v>
      </c>
      <c r="N51" s="3">
        <v>3028384.1120000002</v>
      </c>
      <c r="O51" s="3">
        <v>3029365.3520000004</v>
      </c>
      <c r="P51" s="3">
        <v>3152164.8520000004</v>
      </c>
      <c r="Q51" s="3">
        <v>31392863.404000003</v>
      </c>
      <c r="R51" s="3">
        <v>31405354.306000002</v>
      </c>
      <c r="S51" s="3">
        <v>32370175.22679</v>
      </c>
      <c r="T51" s="3">
        <v>32098282.372000001</v>
      </c>
      <c r="U51" s="3">
        <v>25303288.631999999</v>
      </c>
      <c r="V51" s="3">
        <v>25528188.631999999</v>
      </c>
      <c r="W51" s="3">
        <v>25641705.631999999</v>
      </c>
      <c r="X51" s="3">
        <v>25621705.631999999</v>
      </c>
      <c r="Y51" s="3">
        <v>26956110.631999999</v>
      </c>
      <c r="Z51" s="3">
        <v>27206325.741999999</v>
      </c>
      <c r="AA51" s="3">
        <v>27206323.741999999</v>
      </c>
      <c r="AB51" s="3">
        <v>27206323.741999999</v>
      </c>
      <c r="AC51" s="3">
        <v>27188358.741999999</v>
      </c>
      <c r="AD51" s="3">
        <v>27187221.691999998</v>
      </c>
      <c r="AE51" s="3">
        <v>27188629.741999999</v>
      </c>
      <c r="AF51" s="3">
        <v>27197077.741999999</v>
      </c>
      <c r="AG51" s="4">
        <f>AF51*$AG$82</f>
        <v>27266669.344269294</v>
      </c>
      <c r="AH51" s="4">
        <f t="shared" ref="AH51:AH81" si="35">AG51*$AH$82</f>
        <v>27266669.344269294</v>
      </c>
      <c r="AI51" s="4">
        <f t="shared" si="34"/>
        <v>27302030.225115046</v>
      </c>
      <c r="AJ51" s="4">
        <f t="shared" si="33"/>
        <v>27302030.225115046</v>
      </c>
      <c r="AK51" s="4">
        <f t="shared" si="32"/>
        <v>27355797.999359064</v>
      </c>
      <c r="AL51" s="34">
        <f t="shared" si="31"/>
        <v>27355797.999359064</v>
      </c>
      <c r="AM51" s="17">
        <f>AL51-AF51</f>
        <v>158720.25735906512</v>
      </c>
    </row>
    <row r="52" spans="1:39" s="19" customFormat="1" x14ac:dyDescent="0.2">
      <c r="A52" s="2" t="s">
        <v>31</v>
      </c>
      <c r="B52" s="3">
        <v>256670.56328649927</v>
      </c>
      <c r="C52" s="3">
        <v>374008.3299429192</v>
      </c>
      <c r="D52" s="3">
        <v>571330.82176885346</v>
      </c>
      <c r="E52" s="3">
        <v>660090.16256725707</v>
      </c>
      <c r="F52" s="3">
        <v>793957.08104192035</v>
      </c>
      <c r="G52" s="3">
        <v>943120.46062710462</v>
      </c>
      <c r="H52" s="3">
        <v>1151690.2322662363</v>
      </c>
      <c r="I52" s="3">
        <v>1243928.048784914</v>
      </c>
      <c r="J52" s="3">
        <v>1860533.1984989985</v>
      </c>
      <c r="K52" s="3">
        <v>1715802.630426568</v>
      </c>
      <c r="L52" s="3">
        <v>1763446.2647909778</v>
      </c>
      <c r="M52" s="3">
        <v>1759596.7</v>
      </c>
      <c r="N52" s="3">
        <v>1807735.4199999997</v>
      </c>
      <c r="O52" s="3">
        <v>1851941.1699999997</v>
      </c>
      <c r="P52" s="3">
        <v>2118595.1680000001</v>
      </c>
      <c r="Q52" s="3">
        <v>2198404.7599999998</v>
      </c>
      <c r="R52" s="3">
        <v>2182421.9</v>
      </c>
      <c r="S52" s="3">
        <v>2246014.3899999997</v>
      </c>
      <c r="T52" s="3">
        <v>2230014.3899999997</v>
      </c>
      <c r="U52" s="3">
        <v>2537382.4835828184</v>
      </c>
      <c r="V52" s="3">
        <v>2325586.0832063071</v>
      </c>
      <c r="W52" s="3">
        <v>2342159.4650527239</v>
      </c>
      <c r="X52" s="3">
        <v>2337481.5480537703</v>
      </c>
      <c r="Y52" s="3">
        <v>2335172.5342199849</v>
      </c>
      <c r="Z52" s="3">
        <v>2335231.3299999996</v>
      </c>
      <c r="AA52" s="3">
        <v>2338211.3299999996</v>
      </c>
      <c r="AB52" s="3">
        <v>2330660.9399999995</v>
      </c>
      <c r="AC52" s="3">
        <v>2293093.1099999994</v>
      </c>
      <c r="AD52" s="3">
        <v>2330660.9399999995</v>
      </c>
      <c r="AE52" s="3">
        <v>2330660.9399999995</v>
      </c>
      <c r="AF52" s="4">
        <f>AE52*$AF$82</f>
        <v>2354932.5960757877</v>
      </c>
      <c r="AG52" s="4">
        <f t="shared" ref="AG52:AG81" si="36">AF52*$AG$82</f>
        <v>2360958.3733358211</v>
      </c>
      <c r="AH52" s="4">
        <f t="shared" si="35"/>
        <v>2360958.3733358211</v>
      </c>
      <c r="AI52" s="4">
        <f t="shared" si="34"/>
        <v>2364020.1909222384</v>
      </c>
      <c r="AJ52" s="4">
        <f t="shared" si="33"/>
        <v>2364020.1909222384</v>
      </c>
      <c r="AK52" s="4">
        <f t="shared" si="32"/>
        <v>2368675.8191991746</v>
      </c>
      <c r="AL52" s="34">
        <f t="shared" si="31"/>
        <v>2368675.8191991746</v>
      </c>
      <c r="AM52" s="17">
        <f>AL52-AE52</f>
        <v>38014.879199175164</v>
      </c>
    </row>
    <row r="53" spans="1:39" x14ac:dyDescent="0.2">
      <c r="A53" s="2" t="s">
        <v>30</v>
      </c>
      <c r="B53" s="3">
        <v>213549.9136284829</v>
      </c>
      <c r="C53" s="3">
        <v>478794.28059817903</v>
      </c>
      <c r="D53" s="3">
        <v>620986.88665772276</v>
      </c>
      <c r="E53" s="3">
        <v>679504.08392748598</v>
      </c>
      <c r="F53" s="3">
        <v>842251.34577857249</v>
      </c>
      <c r="G53" s="3">
        <v>1130512.9079695828</v>
      </c>
      <c r="H53" s="3">
        <v>1505293.4909039631</v>
      </c>
      <c r="I53" s="3">
        <v>1656549.7869152874</v>
      </c>
      <c r="J53" s="3">
        <v>1638478.8807792696</v>
      </c>
      <c r="K53" s="3">
        <v>1933565.1573484675</v>
      </c>
      <c r="L53" s="3">
        <v>2221547.8196</v>
      </c>
      <c r="M53" s="3">
        <v>2125786.1795999999</v>
      </c>
      <c r="N53" s="3">
        <v>2405090.0595999998</v>
      </c>
      <c r="O53" s="3">
        <v>2584645.5356000001</v>
      </c>
      <c r="P53" s="3">
        <v>3161969.8464000002</v>
      </c>
      <c r="Q53" s="3">
        <v>3400682.2196</v>
      </c>
      <c r="R53" s="3">
        <v>3734685.9696000004</v>
      </c>
      <c r="S53" s="3">
        <v>3730803.2695999998</v>
      </c>
      <c r="T53" s="3">
        <v>4223035.9296000004</v>
      </c>
      <c r="U53" s="3">
        <v>4246065.3296000008</v>
      </c>
      <c r="V53" s="3">
        <v>4411858.4495999999</v>
      </c>
      <c r="W53" s="3">
        <v>4414896.3196</v>
      </c>
      <c r="X53" s="3">
        <v>4432527.8295999998</v>
      </c>
      <c r="Y53" s="3">
        <v>4432524.8295999998</v>
      </c>
      <c r="Z53" s="3">
        <v>4661179.2195999995</v>
      </c>
      <c r="AA53" s="3">
        <v>5180092.5495999996</v>
      </c>
      <c r="AB53" s="3">
        <v>5309007.0695999991</v>
      </c>
      <c r="AC53" s="3">
        <v>5228903.4395999992</v>
      </c>
      <c r="AD53" s="3">
        <v>5321901.3395999996</v>
      </c>
      <c r="AE53" s="4">
        <f>AD53*$AE$82</f>
        <v>5321901.3395999996</v>
      </c>
      <c r="AF53" s="4">
        <f t="shared" ref="AF53:AF81" si="37">AE53*$AF$82</f>
        <v>5377323.9696218707</v>
      </c>
      <c r="AG53" s="4">
        <f t="shared" si="36"/>
        <v>5391083.4107837854</v>
      </c>
      <c r="AH53" s="4">
        <f t="shared" si="35"/>
        <v>5391083.4107837854</v>
      </c>
      <c r="AI53" s="4">
        <f t="shared" si="34"/>
        <v>5398074.8572164718</v>
      </c>
      <c r="AJ53" s="4">
        <f t="shared" si="33"/>
        <v>5398074.8572164718</v>
      </c>
      <c r="AK53" s="4">
        <f t="shared" si="32"/>
        <v>5408705.6589510674</v>
      </c>
      <c r="AL53" s="34">
        <f t="shared" si="31"/>
        <v>5408705.6589510674</v>
      </c>
      <c r="AM53" s="17">
        <f>AL53-AD53</f>
        <v>86804.319351067767</v>
      </c>
    </row>
    <row r="54" spans="1:39" x14ac:dyDescent="0.2">
      <c r="A54" s="1" t="s">
        <v>29</v>
      </c>
      <c r="B54" s="3">
        <v>238013.77244628986</v>
      </c>
      <c r="C54" s="3">
        <v>386985.99000487872</v>
      </c>
      <c r="D54" s="3">
        <v>487268.34737455641</v>
      </c>
      <c r="E54" s="3">
        <v>2466938.3761759643</v>
      </c>
      <c r="F54" s="3">
        <v>4136754.5596685307</v>
      </c>
      <c r="G54" s="3">
        <v>6318069.8605956361</v>
      </c>
      <c r="H54" s="3">
        <v>8862448.7355079968</v>
      </c>
      <c r="I54" s="3">
        <v>9283817.4533787556</v>
      </c>
      <c r="J54" s="3">
        <v>9365956.6565077286</v>
      </c>
      <c r="K54" s="3">
        <v>9379065.6800000016</v>
      </c>
      <c r="L54" s="3">
        <v>9456301.0316990186</v>
      </c>
      <c r="M54" s="3">
        <v>9588924.5116990171</v>
      </c>
      <c r="N54" s="3">
        <v>9797489.4660000019</v>
      </c>
      <c r="O54" s="3">
        <v>10736308.818</v>
      </c>
      <c r="P54" s="3">
        <v>10723979.542000001</v>
      </c>
      <c r="Q54" s="3">
        <v>10816953.870000001</v>
      </c>
      <c r="R54" s="3">
        <v>10827583.91</v>
      </c>
      <c r="S54" s="3">
        <v>11365998.440000001</v>
      </c>
      <c r="T54" s="3">
        <v>11424029.82</v>
      </c>
      <c r="U54" s="3">
        <v>11923982.1</v>
      </c>
      <c r="V54" s="3">
        <v>12080984.290000001</v>
      </c>
      <c r="W54" s="3">
        <v>12086465.08</v>
      </c>
      <c r="X54" s="3">
        <v>12087125.579999998</v>
      </c>
      <c r="Y54" s="3">
        <v>12088709.079999998</v>
      </c>
      <c r="Z54" s="3">
        <v>12242216.209999997</v>
      </c>
      <c r="AA54" s="3">
        <v>12272610.619999997</v>
      </c>
      <c r="AB54" s="3">
        <v>13492922.859999996</v>
      </c>
      <c r="AC54" s="3">
        <v>13448808.619999995</v>
      </c>
      <c r="AD54" s="4">
        <f>AC54*$AD$82</f>
        <v>13509303.576420331</v>
      </c>
      <c r="AE54" s="4">
        <f t="shared" ref="AE54:AE81" si="38">AD54*$AE$82</f>
        <v>13509303.576420331</v>
      </c>
      <c r="AF54" s="4">
        <f t="shared" si="37"/>
        <v>13649990.350975487</v>
      </c>
      <c r="AG54" s="4">
        <f t="shared" si="36"/>
        <v>13684917.805626906</v>
      </c>
      <c r="AH54" s="4">
        <f t="shared" si="35"/>
        <v>13684917.805626906</v>
      </c>
      <c r="AI54" s="4">
        <f t="shared" si="34"/>
        <v>13702665.141826969</v>
      </c>
      <c r="AJ54" s="4">
        <f t="shared" si="33"/>
        <v>13702665.141826969</v>
      </c>
      <c r="AK54" s="4">
        <f t="shared" si="32"/>
        <v>13729650.746919787</v>
      </c>
      <c r="AL54" s="34">
        <f t="shared" si="31"/>
        <v>13729650.746919787</v>
      </c>
      <c r="AM54" s="17">
        <f>AL54-AC54</f>
        <v>280842.1269197911</v>
      </c>
    </row>
    <row r="55" spans="1:39" x14ac:dyDescent="0.2">
      <c r="A55" s="1" t="s">
        <v>28</v>
      </c>
      <c r="B55" s="3">
        <v>199264</v>
      </c>
      <c r="C55" s="3">
        <v>344077.76</v>
      </c>
      <c r="D55" s="3">
        <v>375074.36</v>
      </c>
      <c r="E55" s="3">
        <v>446177.17</v>
      </c>
      <c r="F55" s="3">
        <v>665498.97</v>
      </c>
      <c r="G55" s="3">
        <v>810910.46800000011</v>
      </c>
      <c r="H55" s="3">
        <v>853467.73800000001</v>
      </c>
      <c r="I55" s="3">
        <v>916585.772</v>
      </c>
      <c r="J55" s="3">
        <v>1105028.0583999997</v>
      </c>
      <c r="K55" s="3">
        <v>977760.10840000003</v>
      </c>
      <c r="L55" s="3">
        <v>1056794.3163999999</v>
      </c>
      <c r="M55" s="3">
        <v>1196169.5643999998</v>
      </c>
      <c r="N55" s="3">
        <v>1226624.7603999998</v>
      </c>
      <c r="O55" s="3">
        <v>2990366.4184000003</v>
      </c>
      <c r="P55" s="3">
        <v>1661354.1563999997</v>
      </c>
      <c r="Q55" s="3">
        <v>1819401.3563999999</v>
      </c>
      <c r="R55" s="3">
        <v>2386068.8264000001</v>
      </c>
      <c r="S55" s="3">
        <v>2164493.5463999999</v>
      </c>
      <c r="T55" s="3">
        <v>2372135.9864000003</v>
      </c>
      <c r="U55" s="3">
        <v>3673718.3764</v>
      </c>
      <c r="V55" s="3">
        <v>3701472.7663999996</v>
      </c>
      <c r="W55" s="3">
        <v>3721600.7763999994</v>
      </c>
      <c r="X55" s="3">
        <v>3910553.9163999991</v>
      </c>
      <c r="Y55" s="3">
        <v>4256825.7964000003</v>
      </c>
      <c r="Z55" s="3">
        <v>4507954.7463999996</v>
      </c>
      <c r="AA55" s="3">
        <v>4419702.3663999997</v>
      </c>
      <c r="AB55" s="3">
        <v>4419702.3663999997</v>
      </c>
      <c r="AC55" s="4">
        <f>AB55*$AC$82</f>
        <v>4419702.3663999997</v>
      </c>
      <c r="AD55" s="4">
        <f t="shared" ref="AD55:AD81" si="39">AC55*$AD$82</f>
        <v>4439582.9156442359</v>
      </c>
      <c r="AE55" s="4">
        <f t="shared" si="38"/>
        <v>4439582.9156442359</v>
      </c>
      <c r="AF55" s="4">
        <f t="shared" si="37"/>
        <v>4485817.0236601625</v>
      </c>
      <c r="AG55" s="4">
        <f t="shared" si="36"/>
        <v>4497295.2860354362</v>
      </c>
      <c r="AH55" s="4">
        <f t="shared" si="35"/>
        <v>4497295.2860354362</v>
      </c>
      <c r="AI55" s="4">
        <f t="shared" si="34"/>
        <v>4503127.6200374281</v>
      </c>
      <c r="AJ55" s="4">
        <f t="shared" si="33"/>
        <v>4503127.6200374281</v>
      </c>
      <c r="AK55" s="4">
        <f t="shared" si="32"/>
        <v>4511995.9403516967</v>
      </c>
      <c r="AL55" s="34">
        <f t="shared" si="31"/>
        <v>4511995.9403516967</v>
      </c>
      <c r="AM55" s="17">
        <f>AL55-AB55</f>
        <v>92293.573951696977</v>
      </c>
    </row>
    <row r="56" spans="1:39" x14ac:dyDescent="0.2">
      <c r="A56" s="1" t="s">
        <v>27</v>
      </c>
      <c r="B56" s="3">
        <v>128747</v>
      </c>
      <c r="C56" s="3">
        <v>216977.15</v>
      </c>
      <c r="D56" s="3">
        <v>303794.14999999997</v>
      </c>
      <c r="E56" s="3">
        <v>374475.05075190496</v>
      </c>
      <c r="F56" s="3">
        <v>597700.58000000007</v>
      </c>
      <c r="G56" s="3">
        <v>1180451.0999999999</v>
      </c>
      <c r="H56" s="3">
        <v>1105060.6099999999</v>
      </c>
      <c r="I56" s="3">
        <v>1205119.3463999999</v>
      </c>
      <c r="J56" s="3">
        <v>1347026.2163999998</v>
      </c>
      <c r="K56" s="3">
        <v>1388219.1264</v>
      </c>
      <c r="L56" s="3">
        <v>1766822.1442399998</v>
      </c>
      <c r="M56" s="3">
        <v>1828248.3331999998</v>
      </c>
      <c r="N56" s="3">
        <v>2043520.7962999998</v>
      </c>
      <c r="O56" s="3">
        <v>3704611.8263999997</v>
      </c>
      <c r="P56" s="3">
        <v>4366558.0563999992</v>
      </c>
      <c r="Q56" s="3">
        <v>4509213.8063999992</v>
      </c>
      <c r="R56" s="3">
        <v>4456136.5463999994</v>
      </c>
      <c r="S56" s="3">
        <v>4444627.1663999995</v>
      </c>
      <c r="T56" s="3">
        <v>4821321.9863999998</v>
      </c>
      <c r="U56" s="3">
        <v>4823853.7363999998</v>
      </c>
      <c r="V56" s="3">
        <v>5110234.0763999997</v>
      </c>
      <c r="W56" s="3">
        <v>5274416.2163999993</v>
      </c>
      <c r="X56" s="3">
        <v>5025124.2664000001</v>
      </c>
      <c r="Y56" s="3">
        <v>4951286.0363999996</v>
      </c>
      <c r="Z56" s="3">
        <v>5077877.7664000001</v>
      </c>
      <c r="AA56" s="3">
        <v>5027877.7664000001</v>
      </c>
      <c r="AB56" s="4">
        <f>AA56*$AB$82</f>
        <v>5110383.168631101</v>
      </c>
      <c r="AC56" s="4">
        <f t="shared" ref="AC56:AC81" si="40">AB56*$AC$82</f>
        <v>5110383.168631101</v>
      </c>
      <c r="AD56" s="4">
        <f t="shared" si="39"/>
        <v>5133370.5138906511</v>
      </c>
      <c r="AE56" s="4">
        <f t="shared" si="38"/>
        <v>5133370.5138906511</v>
      </c>
      <c r="AF56" s="4">
        <f t="shared" si="37"/>
        <v>5186829.7715134025</v>
      </c>
      <c r="AG56" s="4">
        <f t="shared" si="36"/>
        <v>5200101.7780841775</v>
      </c>
      <c r="AH56" s="4">
        <f t="shared" si="35"/>
        <v>5200101.7780841775</v>
      </c>
      <c r="AI56" s="4">
        <f t="shared" si="34"/>
        <v>5206845.5492811268</v>
      </c>
      <c r="AJ56" s="4">
        <f t="shared" si="33"/>
        <v>5206845.5492811268</v>
      </c>
      <c r="AK56" s="4">
        <f t="shared" si="32"/>
        <v>5217099.7499288023</v>
      </c>
      <c r="AL56" s="34">
        <f t="shared" si="31"/>
        <v>5217099.7499288023</v>
      </c>
      <c r="AM56" s="17">
        <f>AL56-AA56</f>
        <v>189221.98352880217</v>
      </c>
    </row>
    <row r="57" spans="1:39" x14ac:dyDescent="0.2">
      <c r="A57" s="1" t="s">
        <v>26</v>
      </c>
      <c r="B57" s="3">
        <v>60599</v>
      </c>
      <c r="C57" s="3">
        <v>150861.32012799999</v>
      </c>
      <c r="D57" s="3">
        <v>445788.084248</v>
      </c>
      <c r="E57" s="3">
        <v>336347.54954799998</v>
      </c>
      <c r="F57" s="3">
        <v>492365.37</v>
      </c>
      <c r="G57" s="3">
        <v>824064.65</v>
      </c>
      <c r="H57" s="3">
        <v>1140498.3099999998</v>
      </c>
      <c r="I57" s="3">
        <v>1156968.21</v>
      </c>
      <c r="J57" s="3">
        <v>1316082.8199999998</v>
      </c>
      <c r="K57" s="3">
        <v>2063234.6279999996</v>
      </c>
      <c r="L57" s="3">
        <v>2289728.5959999999</v>
      </c>
      <c r="M57" s="3">
        <v>3172335.3193127997</v>
      </c>
      <c r="N57" s="3">
        <v>3131653.1399999997</v>
      </c>
      <c r="O57" s="3">
        <v>3279386.0599999996</v>
      </c>
      <c r="P57" s="3">
        <v>3445426.1499999994</v>
      </c>
      <c r="Q57" s="3">
        <v>4008908.12</v>
      </c>
      <c r="R57" s="3">
        <v>4263839.0599999996</v>
      </c>
      <c r="S57" s="3">
        <v>4305624.2300000004</v>
      </c>
      <c r="T57" s="3">
        <v>5313817.67</v>
      </c>
      <c r="U57" s="3">
        <v>5328525.25</v>
      </c>
      <c r="V57" s="3">
        <v>5677180.5299999993</v>
      </c>
      <c r="W57" s="3">
        <v>5823182.2999999998</v>
      </c>
      <c r="X57" s="3">
        <v>6014760.5999999996</v>
      </c>
      <c r="Y57" s="3">
        <v>6015267.2800000003</v>
      </c>
      <c r="Z57" s="3">
        <v>6058507.46</v>
      </c>
      <c r="AA57" s="4">
        <f>Z57*$AA$82</f>
        <v>6100377.1033275407</v>
      </c>
      <c r="AB57" s="4">
        <f t="shared" ref="AB57:AB81" si="41">AA57*$AB$82</f>
        <v>6200481.7777161971</v>
      </c>
      <c r="AC57" s="4">
        <f t="shared" si="40"/>
        <v>6200481.7777161971</v>
      </c>
      <c r="AD57" s="4">
        <f t="shared" si="39"/>
        <v>6228372.5660771979</v>
      </c>
      <c r="AE57" s="4">
        <f t="shared" si="38"/>
        <v>6228372.5660771979</v>
      </c>
      <c r="AF57" s="4">
        <f t="shared" si="37"/>
        <v>6293235.246976505</v>
      </c>
      <c r="AG57" s="4">
        <f t="shared" si="36"/>
        <v>6309338.3124767514</v>
      </c>
      <c r="AH57" s="4">
        <f t="shared" si="35"/>
        <v>6309338.3124767514</v>
      </c>
      <c r="AI57" s="4">
        <f t="shared" si="34"/>
        <v>6317520.6011701785</v>
      </c>
      <c r="AJ57" s="4">
        <f t="shared" si="33"/>
        <v>6317520.6011701785</v>
      </c>
      <c r="AK57" s="4">
        <f t="shared" si="32"/>
        <v>6329962.1309269359</v>
      </c>
      <c r="AL57" s="34">
        <f t="shared" si="31"/>
        <v>6329962.1309269359</v>
      </c>
      <c r="AM57" s="17">
        <f>AL57-Z57</f>
        <v>271454.67092693597</v>
      </c>
    </row>
    <row r="58" spans="1:39" x14ac:dyDescent="0.2">
      <c r="A58" s="2" t="s">
        <v>16</v>
      </c>
      <c r="B58" s="3">
        <v>88791.05</v>
      </c>
      <c r="C58" s="3">
        <v>366703.82166670001</v>
      </c>
      <c r="D58" s="3">
        <v>450008.02</v>
      </c>
      <c r="E58" s="3">
        <v>579408.15999999992</v>
      </c>
      <c r="F58" s="3">
        <v>597839.57000000007</v>
      </c>
      <c r="G58" s="3">
        <v>1631928.3607999999</v>
      </c>
      <c r="H58" s="3">
        <v>1769030.6107999999</v>
      </c>
      <c r="I58" s="3">
        <v>2048489.7708000001</v>
      </c>
      <c r="J58" s="3">
        <v>2264748.3788000001</v>
      </c>
      <c r="K58" s="3">
        <v>2279071.8648000001</v>
      </c>
      <c r="L58" s="3">
        <v>2577576.8887999998</v>
      </c>
      <c r="M58" s="3">
        <v>2929875.4107999997</v>
      </c>
      <c r="N58" s="3">
        <v>3235688.0108000003</v>
      </c>
      <c r="O58" s="3">
        <v>2551490.9408</v>
      </c>
      <c r="P58" s="3">
        <v>3411522.9108000002</v>
      </c>
      <c r="Q58" s="3">
        <v>3551576.7908000001</v>
      </c>
      <c r="R58" s="3">
        <v>3463517.9608</v>
      </c>
      <c r="S58" s="3">
        <v>3809318.7207999998</v>
      </c>
      <c r="T58" s="3">
        <v>4094021.1008000001</v>
      </c>
      <c r="U58" s="3">
        <v>4131702.2607999998</v>
      </c>
      <c r="V58" s="3">
        <v>4372001.8508000001</v>
      </c>
      <c r="W58" s="3">
        <v>4383120.4708000002</v>
      </c>
      <c r="X58" s="3">
        <v>4470957.8108000001</v>
      </c>
      <c r="Y58" s="3">
        <v>4771199.1508000009</v>
      </c>
      <c r="Z58" s="4">
        <f>Y58*$Z$82</f>
        <v>4903975.8304224769</v>
      </c>
      <c r="AA58" s="4">
        <f t="shared" ref="AA58:AA81" si="42">Z58*$AA$82</f>
        <v>4937866.6393819945</v>
      </c>
      <c r="AB58" s="4">
        <f t="shared" si="41"/>
        <v>5018894.9961110102</v>
      </c>
      <c r="AC58" s="4">
        <f t="shared" si="40"/>
        <v>5018894.9961110102</v>
      </c>
      <c r="AD58" s="4">
        <f t="shared" si="39"/>
        <v>5041470.8125009071</v>
      </c>
      <c r="AE58" s="4">
        <f t="shared" si="38"/>
        <v>5041470.8125009071</v>
      </c>
      <c r="AF58" s="4">
        <f t="shared" si="37"/>
        <v>5093973.0205986435</v>
      </c>
      <c r="AG58" s="4">
        <f t="shared" si="36"/>
        <v>5107007.4262720365</v>
      </c>
      <c r="AH58" s="4">
        <f t="shared" si="35"/>
        <v>5107007.4262720365</v>
      </c>
      <c r="AI58" s="4">
        <f t="shared" si="34"/>
        <v>5113630.4677150035</v>
      </c>
      <c r="AJ58" s="4">
        <f t="shared" si="33"/>
        <v>5113630.4677150035</v>
      </c>
      <c r="AK58" s="4">
        <f t="shared" si="32"/>
        <v>5123701.0934629198</v>
      </c>
      <c r="AL58" s="34">
        <f t="shared" si="31"/>
        <v>5123701.0934629198</v>
      </c>
      <c r="AM58" s="17">
        <f>AL58-Y58</f>
        <v>352501.94266291894</v>
      </c>
    </row>
    <row r="59" spans="1:39" x14ac:dyDescent="0.2">
      <c r="A59" s="2" t="s">
        <v>15</v>
      </c>
      <c r="B59" s="3">
        <v>206932.51</v>
      </c>
      <c r="C59" s="3">
        <v>218501.8</v>
      </c>
      <c r="D59" s="3">
        <v>499633.37</v>
      </c>
      <c r="E59" s="3">
        <v>456125.69</v>
      </c>
      <c r="F59" s="3">
        <v>485601.04</v>
      </c>
      <c r="G59" s="3">
        <v>487151.21</v>
      </c>
      <c r="H59" s="3">
        <v>524624.02</v>
      </c>
      <c r="I59" s="3">
        <v>837564.92800000007</v>
      </c>
      <c r="J59" s="3">
        <v>1166150.8879999998</v>
      </c>
      <c r="K59" s="3">
        <v>1365822.8339999998</v>
      </c>
      <c r="L59" s="3">
        <v>1388498.2999999998</v>
      </c>
      <c r="M59" s="3">
        <v>1465145.22</v>
      </c>
      <c r="N59" s="3">
        <v>1851877.2599999998</v>
      </c>
      <c r="O59" s="3">
        <v>1886803.3900000001</v>
      </c>
      <c r="P59" s="3">
        <v>2127159.2895999998</v>
      </c>
      <c r="Q59" s="3">
        <v>2337583.3775499999</v>
      </c>
      <c r="R59" s="3">
        <v>2472476.8475499996</v>
      </c>
      <c r="S59" s="3">
        <v>2483860.1675499999</v>
      </c>
      <c r="T59" s="3">
        <v>2683322.72755</v>
      </c>
      <c r="U59" s="3">
        <v>2881863.9475499997</v>
      </c>
      <c r="V59" s="3">
        <v>2998990.5375499995</v>
      </c>
      <c r="W59" s="3">
        <v>2973786.4875499997</v>
      </c>
      <c r="X59" s="3">
        <v>2956226.8675500001</v>
      </c>
      <c r="Y59" s="4">
        <f>X59*$Y$82</f>
        <v>3013175.3805702743</v>
      </c>
      <c r="Z59" s="4">
        <f t="shared" ref="Z59:Z81" si="43">Y59*$Z$82</f>
        <v>3097028.3930954859</v>
      </c>
      <c r="AA59" s="4">
        <f t="shared" si="42"/>
        <v>3118431.5976058878</v>
      </c>
      <c r="AB59" s="4">
        <f t="shared" si="41"/>
        <v>3169603.7750621564</v>
      </c>
      <c r="AC59" s="4">
        <f t="shared" si="40"/>
        <v>3169603.7750621564</v>
      </c>
      <c r="AD59" s="4">
        <f t="shared" si="39"/>
        <v>3183861.17493005</v>
      </c>
      <c r="AE59" s="4">
        <f t="shared" si="38"/>
        <v>3183861.17493005</v>
      </c>
      <c r="AF59" s="4">
        <f t="shared" si="37"/>
        <v>3217018.1142791756</v>
      </c>
      <c r="AG59" s="4">
        <f t="shared" si="36"/>
        <v>3225249.7870796807</v>
      </c>
      <c r="AH59" s="4">
        <f t="shared" si="35"/>
        <v>3225249.7870796807</v>
      </c>
      <c r="AI59" s="4">
        <f t="shared" si="34"/>
        <v>3229432.4641781831</v>
      </c>
      <c r="AJ59" s="4">
        <f t="shared" si="33"/>
        <v>3229432.4641781831</v>
      </c>
      <c r="AK59" s="4">
        <f t="shared" si="32"/>
        <v>3235792.4086306109</v>
      </c>
      <c r="AL59" s="34">
        <f t="shared" si="31"/>
        <v>3235792.4086306109</v>
      </c>
      <c r="AM59" s="17">
        <f>AL59-X59</f>
        <v>279565.54108061083</v>
      </c>
    </row>
    <row r="60" spans="1:39" x14ac:dyDescent="0.2">
      <c r="A60" s="2" t="s">
        <v>14</v>
      </c>
      <c r="B60" s="3">
        <v>90734.98000000001</v>
      </c>
      <c r="C60" s="3">
        <v>160646.64000000001</v>
      </c>
      <c r="D60" s="3">
        <v>305657.94999999995</v>
      </c>
      <c r="E60" s="3">
        <v>512044.6</v>
      </c>
      <c r="F60" s="3">
        <v>645521.01</v>
      </c>
      <c r="G60" s="3">
        <v>760304.92</v>
      </c>
      <c r="H60" s="3">
        <v>976275.42200000002</v>
      </c>
      <c r="I60" s="3">
        <v>1141787.3019999997</v>
      </c>
      <c r="J60" s="3">
        <v>3491472.088</v>
      </c>
      <c r="K60" s="3">
        <v>6070323.2800000003</v>
      </c>
      <c r="L60" s="3">
        <v>7128093.8600000003</v>
      </c>
      <c r="M60" s="3">
        <v>6890219.1100000003</v>
      </c>
      <c r="N60" s="3">
        <v>5527085.7300000004</v>
      </c>
      <c r="O60" s="3">
        <v>5960066.71</v>
      </c>
      <c r="P60" s="3">
        <v>6083012.8399999999</v>
      </c>
      <c r="Q60" s="3">
        <v>6162356.1699999999</v>
      </c>
      <c r="R60" s="3">
        <v>6161836.0199999996</v>
      </c>
      <c r="S60" s="3">
        <v>6452143.0017600004</v>
      </c>
      <c r="T60" s="3">
        <v>6137910.5817600004</v>
      </c>
      <c r="U60" s="3">
        <v>6149419.5417599995</v>
      </c>
      <c r="V60" s="3">
        <v>6156850.7417600006</v>
      </c>
      <c r="W60" s="3">
        <v>6357844.9317600001</v>
      </c>
      <c r="X60" s="4">
        <f>W60*$X$82</f>
        <v>6384804.4698312087</v>
      </c>
      <c r="Y60" s="4">
        <f t="shared" ref="Y60:Y81" si="44">X60*$Y$82</f>
        <v>6507800.8218613323</v>
      </c>
      <c r="Z60" s="4">
        <f t="shared" si="43"/>
        <v>6688905.0175699275</v>
      </c>
      <c r="AA60" s="4">
        <f t="shared" si="42"/>
        <v>6735131.2654018402</v>
      </c>
      <c r="AB60" s="4">
        <f t="shared" si="41"/>
        <v>6845651.9940171503</v>
      </c>
      <c r="AC60" s="4">
        <f t="shared" si="40"/>
        <v>6845651.9940171503</v>
      </c>
      <c r="AD60" s="4">
        <f t="shared" si="39"/>
        <v>6876444.8642815836</v>
      </c>
      <c r="AE60" s="4">
        <f t="shared" si="38"/>
        <v>6876444.8642815836</v>
      </c>
      <c r="AF60" s="4">
        <f t="shared" si="37"/>
        <v>6948056.6126511088</v>
      </c>
      <c r="AG60" s="4">
        <f t="shared" si="36"/>
        <v>6965835.228314124</v>
      </c>
      <c r="AH60" s="4">
        <f t="shared" si="35"/>
        <v>6965835.228314124</v>
      </c>
      <c r="AI60" s="4">
        <f t="shared" si="34"/>
        <v>6974868.8974575587</v>
      </c>
      <c r="AJ60" s="4">
        <f t="shared" si="33"/>
        <v>6974868.8974575587</v>
      </c>
      <c r="AK60" s="4">
        <f t="shared" si="32"/>
        <v>6988604.9886261616</v>
      </c>
      <c r="AL60" s="34">
        <f t="shared" si="31"/>
        <v>6988604.9886261616</v>
      </c>
      <c r="AM60" s="17">
        <f>AL60-W60</f>
        <v>630760.05686616153</v>
      </c>
    </row>
    <row r="61" spans="1:39" x14ac:dyDescent="0.2">
      <c r="A61" s="2" t="s">
        <v>13</v>
      </c>
      <c r="B61" s="3">
        <v>592766</v>
      </c>
      <c r="C61" s="3">
        <v>428984.32000000001</v>
      </c>
      <c r="D61" s="3">
        <v>1190488.6672966001</v>
      </c>
      <c r="E61" s="3">
        <v>1763817.3272966</v>
      </c>
      <c r="F61" s="3">
        <v>1126731.2872965999</v>
      </c>
      <c r="G61" s="3">
        <v>750077.61729660002</v>
      </c>
      <c r="H61" s="3">
        <v>1071733.0727630001</v>
      </c>
      <c r="I61" s="3">
        <v>1443622.764763</v>
      </c>
      <c r="J61" s="3">
        <v>1482166.7627629999</v>
      </c>
      <c r="K61" s="3">
        <v>1951578.9527629998</v>
      </c>
      <c r="L61" s="3">
        <v>2130909.8127629999</v>
      </c>
      <c r="M61" s="3">
        <v>2406354.6127630002</v>
      </c>
      <c r="N61" s="3">
        <v>2991151.6627630005</v>
      </c>
      <c r="O61" s="3">
        <v>3148627.9427630003</v>
      </c>
      <c r="P61" s="3">
        <v>3282228.3127630004</v>
      </c>
      <c r="Q61" s="3">
        <v>3765794.1327630007</v>
      </c>
      <c r="R61" s="3">
        <v>4167079.3027630006</v>
      </c>
      <c r="S61" s="3">
        <v>4876899.9227630002</v>
      </c>
      <c r="T61" s="3">
        <v>5396055.0227629999</v>
      </c>
      <c r="U61" s="3">
        <v>5636092.0127630001</v>
      </c>
      <c r="V61" s="3">
        <v>5823117.0127630001</v>
      </c>
      <c r="W61" s="4">
        <f>V61*$W$82</f>
        <v>5863354.0706449961</v>
      </c>
      <c r="X61" s="4">
        <f t="shared" ref="X61:X81" si="45">W61*$X$82</f>
        <v>5888216.7904799655</v>
      </c>
      <c r="Y61" s="4">
        <f t="shared" si="44"/>
        <v>6001646.9179981388</v>
      </c>
      <c r="Z61" s="4">
        <f t="shared" si="43"/>
        <v>6168665.4650870068</v>
      </c>
      <c r="AA61" s="4">
        <f t="shared" si="42"/>
        <v>6211296.3976286193</v>
      </c>
      <c r="AB61" s="4">
        <f t="shared" si="41"/>
        <v>6313221.2119285241</v>
      </c>
      <c r="AC61" s="4">
        <f t="shared" si="40"/>
        <v>6313221.2119285241</v>
      </c>
      <c r="AD61" s="4">
        <f t="shared" si="39"/>
        <v>6341619.1208347147</v>
      </c>
      <c r="AE61" s="4">
        <f t="shared" si="38"/>
        <v>6341619.1208347147</v>
      </c>
      <c r="AF61" s="4">
        <f t="shared" si="37"/>
        <v>6407661.1587917851</v>
      </c>
      <c r="AG61" s="4">
        <f t="shared" si="36"/>
        <v>6424057.0161360623</v>
      </c>
      <c r="AH61" s="4">
        <f t="shared" si="35"/>
        <v>6424057.0161360623</v>
      </c>
      <c r="AI61" s="4">
        <f t="shared" si="34"/>
        <v>6432388.078204032</v>
      </c>
      <c r="AJ61" s="4">
        <f t="shared" si="33"/>
        <v>6432388.078204032</v>
      </c>
      <c r="AK61" s="4">
        <f t="shared" si="32"/>
        <v>6445055.8244187674</v>
      </c>
      <c r="AL61" s="34">
        <f t="shared" si="31"/>
        <v>6445055.8244187674</v>
      </c>
      <c r="AM61" s="17">
        <f>AL61-V61</f>
        <v>621938.81165576726</v>
      </c>
    </row>
    <row r="62" spans="1:39" x14ac:dyDescent="0.2">
      <c r="A62" s="1" t="s">
        <v>12</v>
      </c>
      <c r="B62" s="3">
        <v>227793.37144999998</v>
      </c>
      <c r="C62" s="3">
        <v>486772.43250000005</v>
      </c>
      <c r="D62" s="3">
        <v>565731.16810000001</v>
      </c>
      <c r="E62" s="3">
        <v>814657.01646489999</v>
      </c>
      <c r="F62" s="3">
        <v>1304336.9983148999</v>
      </c>
      <c r="G62" s="3">
        <v>1389195.5142649</v>
      </c>
      <c r="H62" s="3">
        <v>1754241.5991409</v>
      </c>
      <c r="I62" s="3">
        <v>1740674.0160625002</v>
      </c>
      <c r="J62" s="3">
        <v>1873768.3560625</v>
      </c>
      <c r="K62" s="3">
        <v>2181782.2060624999</v>
      </c>
      <c r="L62" s="3">
        <v>2108857.7460624999</v>
      </c>
      <c r="M62" s="3">
        <v>2159345.5260625002</v>
      </c>
      <c r="N62" s="3">
        <v>2267243.3560624998</v>
      </c>
      <c r="O62" s="3">
        <v>2267243.3560624998</v>
      </c>
      <c r="P62" s="3">
        <v>2517835.9360624999</v>
      </c>
      <c r="Q62" s="3">
        <v>3305012.9460624997</v>
      </c>
      <c r="R62" s="3">
        <v>3327177.3949565003</v>
      </c>
      <c r="S62" s="3">
        <v>3344486.5149564999</v>
      </c>
      <c r="T62" s="3">
        <v>3336445.0849564997</v>
      </c>
      <c r="U62" s="3">
        <v>3271571.0849564997</v>
      </c>
      <c r="V62" s="4">
        <f>U62*$V$82</f>
        <v>3341968.2337830416</v>
      </c>
      <c r="W62" s="4">
        <f t="shared" ref="W62:W81" si="46">V62*$W$82</f>
        <v>3365060.8436289006</v>
      </c>
      <c r="X62" s="4">
        <f t="shared" si="45"/>
        <v>3379329.9060076578</v>
      </c>
      <c r="Y62" s="4">
        <f t="shared" si="44"/>
        <v>3444429.0414172392</v>
      </c>
      <c r="Z62" s="4">
        <f t="shared" si="43"/>
        <v>3540283.319735914</v>
      </c>
      <c r="AA62" s="4">
        <f t="shared" si="42"/>
        <v>3564749.8077041875</v>
      </c>
      <c r="AB62" s="4">
        <f t="shared" si="41"/>
        <v>3623245.8830669066</v>
      </c>
      <c r="AC62" s="4">
        <f t="shared" si="40"/>
        <v>3623245.8830669066</v>
      </c>
      <c r="AD62" s="4">
        <f t="shared" si="39"/>
        <v>3639543.8398591783</v>
      </c>
      <c r="AE62" s="4">
        <f t="shared" si="38"/>
        <v>3639543.8398591783</v>
      </c>
      <c r="AF62" s="4">
        <f t="shared" si="37"/>
        <v>3677446.2884040168</v>
      </c>
      <c r="AG62" s="4">
        <f t="shared" si="36"/>
        <v>3686856.1000719117</v>
      </c>
      <c r="AH62" s="4">
        <f t="shared" si="35"/>
        <v>3686856.1000719117</v>
      </c>
      <c r="AI62" s="4">
        <f t="shared" si="34"/>
        <v>3691637.4130223133</v>
      </c>
      <c r="AJ62" s="4">
        <f t="shared" si="33"/>
        <v>3691637.4130223133</v>
      </c>
      <c r="AK62" s="4">
        <f t="shared" si="32"/>
        <v>3698907.6096112672</v>
      </c>
      <c r="AL62" s="34">
        <f t="shared" si="31"/>
        <v>3698907.6096112672</v>
      </c>
      <c r="AM62" s="17">
        <f>AL62-U62</f>
        <v>427336.52465476748</v>
      </c>
    </row>
    <row r="63" spans="1:39" x14ac:dyDescent="0.2">
      <c r="A63" s="1" t="s">
        <v>11</v>
      </c>
      <c r="B63" s="3">
        <v>97279.15</v>
      </c>
      <c r="C63" s="3">
        <v>381079.15</v>
      </c>
      <c r="D63" s="3">
        <v>767654.69073889998</v>
      </c>
      <c r="E63" s="3">
        <v>1196513.3387388999</v>
      </c>
      <c r="F63" s="3">
        <v>915037.55473889993</v>
      </c>
      <c r="G63" s="3">
        <v>873222.35206060007</v>
      </c>
      <c r="H63" s="3">
        <v>1078823.4680606001</v>
      </c>
      <c r="I63" s="3">
        <v>1179378.0380606002</v>
      </c>
      <c r="J63" s="3">
        <v>1663761.33</v>
      </c>
      <c r="K63" s="3">
        <v>1625471.9000000001</v>
      </c>
      <c r="L63" s="3">
        <v>1808526.5393217001</v>
      </c>
      <c r="M63" s="3">
        <v>1851460.9293217</v>
      </c>
      <c r="N63" s="3">
        <v>1828008.1893217</v>
      </c>
      <c r="O63" s="3">
        <v>1918128.0593217001</v>
      </c>
      <c r="P63" s="3">
        <v>2115927.1293217</v>
      </c>
      <c r="Q63" s="3">
        <v>3126577.3493217002</v>
      </c>
      <c r="R63" s="3">
        <v>3932742.7580606001</v>
      </c>
      <c r="S63" s="3">
        <v>3908776.8080606</v>
      </c>
      <c r="T63" s="3">
        <v>4315211.2480606008</v>
      </c>
      <c r="U63" s="4">
        <f>T63*$U$82</f>
        <v>4315211.2480606008</v>
      </c>
      <c r="V63" s="4">
        <f t="shared" ref="V63:V81" si="47">U63*$V$82</f>
        <v>4408065.2807437172</v>
      </c>
      <c r="W63" s="4">
        <f t="shared" si="46"/>
        <v>4438524.4965657843</v>
      </c>
      <c r="X63" s="4">
        <f t="shared" si="45"/>
        <v>4457345.4290404674</v>
      </c>
      <c r="Y63" s="4">
        <f t="shared" si="44"/>
        <v>4543211.3674729746</v>
      </c>
      <c r="Z63" s="4">
        <f t="shared" si="43"/>
        <v>4669643.4238869268</v>
      </c>
      <c r="AA63" s="4">
        <f t="shared" si="42"/>
        <v>4701914.7887265012</v>
      </c>
      <c r="AB63" s="4">
        <f t="shared" si="41"/>
        <v>4779071.272818597</v>
      </c>
      <c r="AC63" s="4">
        <f t="shared" si="40"/>
        <v>4779071.272818597</v>
      </c>
      <c r="AD63" s="4">
        <f t="shared" si="39"/>
        <v>4800568.3225980774</v>
      </c>
      <c r="AE63" s="4">
        <f t="shared" si="38"/>
        <v>4800568.3225980774</v>
      </c>
      <c r="AF63" s="4">
        <f t="shared" si="37"/>
        <v>4850561.7563467128</v>
      </c>
      <c r="AG63" s="4">
        <f t="shared" si="36"/>
        <v>4862973.3237854103</v>
      </c>
      <c r="AH63" s="4">
        <f t="shared" si="35"/>
        <v>4862973.3237854103</v>
      </c>
      <c r="AI63" s="4">
        <f t="shared" si="34"/>
        <v>4869279.8887012526</v>
      </c>
      <c r="AJ63" s="4">
        <f t="shared" si="33"/>
        <v>4869279.8887012526</v>
      </c>
      <c r="AK63" s="4">
        <f t="shared" si="32"/>
        <v>4878869.2979733068</v>
      </c>
      <c r="AL63" s="34">
        <f t="shared" si="31"/>
        <v>4878869.2979733068</v>
      </c>
      <c r="AM63" s="17">
        <f>AL63-T63</f>
        <v>563658.04991270602</v>
      </c>
    </row>
    <row r="64" spans="1:39" x14ac:dyDescent="0.2">
      <c r="A64" s="1" t="s">
        <v>10</v>
      </c>
      <c r="B64" s="3">
        <v>230762.88</v>
      </c>
      <c r="C64" s="3">
        <v>373796.8</v>
      </c>
      <c r="D64" s="3">
        <v>368575.58124999993</v>
      </c>
      <c r="E64" s="3">
        <v>460432.5812500001</v>
      </c>
      <c r="F64" s="3">
        <v>1424612.7167674997</v>
      </c>
      <c r="G64" s="3">
        <v>1084457.8532499997</v>
      </c>
      <c r="H64" s="3">
        <v>1207264.40325</v>
      </c>
      <c r="I64" s="3">
        <v>1312022.69325</v>
      </c>
      <c r="J64" s="3">
        <v>1524464.63325</v>
      </c>
      <c r="K64" s="3">
        <v>1673698.5332499999</v>
      </c>
      <c r="L64" s="3">
        <v>2331385.6432500002</v>
      </c>
      <c r="M64" s="3">
        <v>2491174.5132499998</v>
      </c>
      <c r="N64" s="3">
        <v>2531208.42325</v>
      </c>
      <c r="O64" s="3">
        <v>2616648.8632499999</v>
      </c>
      <c r="P64" s="3">
        <v>2703760.71325</v>
      </c>
      <c r="Q64" s="3">
        <v>2764663.2732500001</v>
      </c>
      <c r="R64" s="3">
        <v>2939656.3532500002</v>
      </c>
      <c r="S64" s="3">
        <v>2954369.3532500002</v>
      </c>
      <c r="T64" s="4">
        <f>S64*$T$82</f>
        <v>3058241.1590461736</v>
      </c>
      <c r="U64" s="4">
        <f t="shared" ref="U64:U81" si="48">T64*$U$82</f>
        <v>3058241.1590461736</v>
      </c>
      <c r="V64" s="4">
        <f t="shared" si="47"/>
        <v>3124047.9082899215</v>
      </c>
      <c r="W64" s="4">
        <f t="shared" si="46"/>
        <v>3145634.7141597806</v>
      </c>
      <c r="X64" s="4">
        <f t="shared" si="45"/>
        <v>3158973.3312139451</v>
      </c>
      <c r="Y64" s="4">
        <f t="shared" si="44"/>
        <v>3219827.535557345</v>
      </c>
      <c r="Z64" s="4">
        <f t="shared" si="43"/>
        <v>3309431.4266581051</v>
      </c>
      <c r="AA64" s="4">
        <f t="shared" si="42"/>
        <v>3332302.5239318106</v>
      </c>
      <c r="AB64" s="4">
        <f t="shared" si="41"/>
        <v>3386984.2351559801</v>
      </c>
      <c r="AC64" s="4">
        <f t="shared" si="40"/>
        <v>3386984.2351559801</v>
      </c>
      <c r="AD64" s="4">
        <f t="shared" si="39"/>
        <v>3402219.4481396358</v>
      </c>
      <c r="AE64" s="4">
        <f t="shared" si="38"/>
        <v>3402219.4481396358</v>
      </c>
      <c r="AF64" s="4">
        <f t="shared" si="37"/>
        <v>3437650.3848848161</v>
      </c>
      <c r="AG64" s="4">
        <f t="shared" si="36"/>
        <v>3446446.6092658038</v>
      </c>
      <c r="AH64" s="4">
        <f t="shared" si="35"/>
        <v>3446446.6092658038</v>
      </c>
      <c r="AI64" s="4">
        <f t="shared" si="34"/>
        <v>3450916.1462801257</v>
      </c>
      <c r="AJ64" s="4">
        <f t="shared" si="33"/>
        <v>3450916.1462801257</v>
      </c>
      <c r="AK64" s="4">
        <f t="shared" si="32"/>
        <v>3457712.2738486002</v>
      </c>
      <c r="AL64" s="34">
        <f t="shared" si="31"/>
        <v>3457712.2738486002</v>
      </c>
      <c r="AM64" s="17">
        <f>AL64-S64</f>
        <v>503342.92059860006</v>
      </c>
    </row>
    <row r="65" spans="1:39" x14ac:dyDescent="0.2">
      <c r="A65" s="1" t="s">
        <v>9</v>
      </c>
      <c r="B65" s="3">
        <v>134155.71</v>
      </c>
      <c r="C65" s="3">
        <v>399050.55800000002</v>
      </c>
      <c r="D65" s="3">
        <v>284453.34945000004</v>
      </c>
      <c r="E65" s="3">
        <v>208036.72760000001</v>
      </c>
      <c r="F65" s="3">
        <v>449494.63442199997</v>
      </c>
      <c r="G65" s="3">
        <v>549648.16376290005</v>
      </c>
      <c r="H65" s="3">
        <v>1762661.1259460999</v>
      </c>
      <c r="I65" s="3">
        <v>1581569.2070261</v>
      </c>
      <c r="J65" s="3">
        <v>1698279.1823457999</v>
      </c>
      <c r="K65" s="3">
        <v>1816127.8373457999</v>
      </c>
      <c r="L65" s="3">
        <v>1840001.2073458</v>
      </c>
      <c r="M65" s="3">
        <v>1937355.2623458002</v>
      </c>
      <c r="N65" s="3">
        <v>2303733.3532471</v>
      </c>
      <c r="O65" s="3">
        <v>3990390.5875671003</v>
      </c>
      <c r="P65" s="3">
        <v>4094590.0916600004</v>
      </c>
      <c r="Q65" s="3">
        <v>3345455.9516600003</v>
      </c>
      <c r="R65" s="3">
        <v>3481200.5316599999</v>
      </c>
      <c r="S65" s="4">
        <f>R65*$S$82</f>
        <v>3592196.3134433888</v>
      </c>
      <c r="T65" s="4">
        <f t="shared" ref="T65:T81" si="49">S65*$T$82</f>
        <v>3718493.2903062366</v>
      </c>
      <c r="U65" s="4">
        <f t="shared" si="48"/>
        <v>3718493.2903062366</v>
      </c>
      <c r="V65" s="4">
        <f t="shared" si="47"/>
        <v>3798507.2404147564</v>
      </c>
      <c r="W65" s="4">
        <f t="shared" si="46"/>
        <v>3824754.4814306512</v>
      </c>
      <c r="X65" s="4">
        <f t="shared" si="45"/>
        <v>3840972.809364392</v>
      </c>
      <c r="Y65" s="4">
        <f t="shared" si="44"/>
        <v>3914964.9959741728</v>
      </c>
      <c r="Z65" s="4">
        <f t="shared" si="43"/>
        <v>4023913.7186273681</v>
      </c>
      <c r="AA65" s="4">
        <f t="shared" si="42"/>
        <v>4051722.5202657385</v>
      </c>
      <c r="AB65" s="4">
        <f t="shared" si="41"/>
        <v>4118209.617167199</v>
      </c>
      <c r="AC65" s="4">
        <f t="shared" si="40"/>
        <v>4118209.617167199</v>
      </c>
      <c r="AD65" s="4">
        <f t="shared" si="39"/>
        <v>4136734.0023644017</v>
      </c>
      <c r="AE65" s="4">
        <f t="shared" si="38"/>
        <v>4136734.0023644017</v>
      </c>
      <c r="AF65" s="4">
        <f t="shared" si="37"/>
        <v>4179814.2219103673</v>
      </c>
      <c r="AG65" s="4">
        <f t="shared" si="36"/>
        <v>4190509.4874697821</v>
      </c>
      <c r="AH65" s="4">
        <f t="shared" si="35"/>
        <v>4190509.4874697821</v>
      </c>
      <c r="AI65" s="4">
        <f t="shared" si="34"/>
        <v>4195943.9651758224</v>
      </c>
      <c r="AJ65" s="4">
        <f t="shared" si="33"/>
        <v>4195943.9651758224</v>
      </c>
      <c r="AK65" s="4">
        <f t="shared" si="32"/>
        <v>4204207.327497229</v>
      </c>
      <c r="AL65" s="34">
        <f t="shared" si="31"/>
        <v>4204207.327497229</v>
      </c>
      <c r="AM65" s="17">
        <f>AL65-R65</f>
        <v>723006.79583722912</v>
      </c>
    </row>
    <row r="66" spans="1:39" x14ac:dyDescent="0.2">
      <c r="A66" s="2" t="s">
        <v>8</v>
      </c>
      <c r="B66" s="3">
        <v>138507.2034</v>
      </c>
      <c r="C66" s="3">
        <v>465265.25195000001</v>
      </c>
      <c r="D66" s="3">
        <v>2154628.8948000027</v>
      </c>
      <c r="E66" s="3">
        <v>4171065.943750001</v>
      </c>
      <c r="F66" s="3">
        <v>16599524.5791</v>
      </c>
      <c r="G66" s="3">
        <v>17293268.922180001</v>
      </c>
      <c r="H66" s="3">
        <v>17586582.326086801</v>
      </c>
      <c r="I66" s="3">
        <v>17734320.861474797</v>
      </c>
      <c r="J66" s="3">
        <v>17350137.89363781</v>
      </c>
      <c r="K66" s="3">
        <v>17126763.776968796</v>
      </c>
      <c r="L66" s="3">
        <v>17160687.836302791</v>
      </c>
      <c r="M66" s="3">
        <v>17494762.543112803</v>
      </c>
      <c r="N66" s="3">
        <v>17793026.863442801</v>
      </c>
      <c r="O66" s="3">
        <v>18033226.203813799</v>
      </c>
      <c r="P66" s="3">
        <v>18012937.030107807</v>
      </c>
      <c r="Q66" s="3">
        <v>19704653.810246803</v>
      </c>
      <c r="R66" s="4">
        <f>Q66*$R$82</f>
        <v>20190124.530362595</v>
      </c>
      <c r="S66" s="4">
        <f t="shared" ref="S66:S81" si="50">R66*$S$82</f>
        <v>20833873.327988725</v>
      </c>
      <c r="T66" s="4">
        <f t="shared" si="49"/>
        <v>21566365.371316455</v>
      </c>
      <c r="U66" s="4">
        <f t="shared" si="48"/>
        <v>21566365.371316455</v>
      </c>
      <c r="V66" s="4">
        <f t="shared" si="47"/>
        <v>22030427.008146923</v>
      </c>
      <c r="W66" s="4">
        <f t="shared" si="46"/>
        <v>22182654.683591019</v>
      </c>
      <c r="X66" s="4">
        <f t="shared" si="45"/>
        <v>22276717.07892805</v>
      </c>
      <c r="Y66" s="4">
        <f t="shared" si="44"/>
        <v>22705853.937991131</v>
      </c>
      <c r="Z66" s="4">
        <f t="shared" si="43"/>
        <v>23337730.28575873</v>
      </c>
      <c r="AA66" s="4">
        <f t="shared" si="42"/>
        <v>23499014.636663709</v>
      </c>
      <c r="AB66" s="4">
        <f t="shared" si="41"/>
        <v>23884623.783248167</v>
      </c>
      <c r="AC66" s="4">
        <f t="shared" si="40"/>
        <v>23884623.783248167</v>
      </c>
      <c r="AD66" s="4">
        <f t="shared" si="39"/>
        <v>23992060.755229089</v>
      </c>
      <c r="AE66" s="4">
        <f t="shared" si="38"/>
        <v>23992060.755229089</v>
      </c>
      <c r="AF66" s="4">
        <f t="shared" si="37"/>
        <v>24241915.6514116</v>
      </c>
      <c r="AG66" s="4">
        <f t="shared" si="36"/>
        <v>24303945.61537547</v>
      </c>
      <c r="AH66" s="4">
        <f t="shared" si="35"/>
        <v>24303945.61537547</v>
      </c>
      <c r="AI66" s="4">
        <f t="shared" si="34"/>
        <v>24335464.277010892</v>
      </c>
      <c r="AJ66" s="4">
        <f t="shared" si="33"/>
        <v>24335464.277010892</v>
      </c>
      <c r="AK66" s="4">
        <f t="shared" si="32"/>
        <v>24383389.787992343</v>
      </c>
      <c r="AL66" s="34">
        <f>AK66</f>
        <v>24383389.787992343</v>
      </c>
      <c r="AM66" s="17">
        <f>AL66-Q66</f>
        <v>4678735.9777455404</v>
      </c>
    </row>
    <row r="67" spans="1:39" x14ac:dyDescent="0.2">
      <c r="A67" s="2" t="s">
        <v>7</v>
      </c>
      <c r="B67" s="3">
        <v>68308.040000000008</v>
      </c>
      <c r="C67" s="3">
        <v>160788.53999999998</v>
      </c>
      <c r="D67" s="3">
        <v>286785.78000000003</v>
      </c>
      <c r="E67" s="3">
        <v>403649.88</v>
      </c>
      <c r="F67" s="3">
        <v>533582.81000000006</v>
      </c>
      <c r="G67" s="3">
        <v>746847.92</v>
      </c>
      <c r="H67" s="3">
        <v>936429.2</v>
      </c>
      <c r="I67" s="3">
        <v>975455.9</v>
      </c>
      <c r="J67" s="3">
        <v>1073953.1199999999</v>
      </c>
      <c r="K67" s="3">
        <v>1213010.51</v>
      </c>
      <c r="L67" s="3">
        <v>1296115.31</v>
      </c>
      <c r="M67" s="3">
        <v>1334612.8</v>
      </c>
      <c r="N67" s="3">
        <v>1514639.6399000003</v>
      </c>
      <c r="O67" s="3">
        <v>2146912.4500000002</v>
      </c>
      <c r="P67" s="3">
        <v>2356250.96</v>
      </c>
      <c r="Q67" s="4">
        <f>P67*$Q$82</f>
        <v>3263787.3394443099</v>
      </c>
      <c r="R67" s="4">
        <f t="shared" ref="R67:R81" si="51">Q67*$R$82</f>
        <v>3344198.4547698111</v>
      </c>
      <c r="S67" s="4">
        <f t="shared" si="50"/>
        <v>3450826.0157362502</v>
      </c>
      <c r="T67" s="4">
        <f t="shared" si="49"/>
        <v>3572152.5957553079</v>
      </c>
      <c r="U67" s="4">
        <f t="shared" si="48"/>
        <v>3572152.5957553079</v>
      </c>
      <c r="V67" s="4">
        <f t="shared" si="47"/>
        <v>3649017.6099592857</v>
      </c>
      <c r="W67" s="4">
        <f t="shared" si="46"/>
        <v>3674231.8951028856</v>
      </c>
      <c r="X67" s="4">
        <f t="shared" si="45"/>
        <v>3689811.9533964833</v>
      </c>
      <c r="Y67" s="4">
        <f t="shared" si="44"/>
        <v>3760892.1896181745</v>
      </c>
      <c r="Z67" s="4">
        <f t="shared" si="43"/>
        <v>3865553.2531312904</v>
      </c>
      <c r="AA67" s="4">
        <f t="shared" si="42"/>
        <v>3892267.6439347677</v>
      </c>
      <c r="AB67" s="4">
        <f t="shared" si="41"/>
        <v>3956138.1520246794</v>
      </c>
      <c r="AC67" s="4">
        <f t="shared" si="40"/>
        <v>3956138.1520246794</v>
      </c>
      <c r="AD67" s="4">
        <f t="shared" si="39"/>
        <v>3973933.5130757433</v>
      </c>
      <c r="AE67" s="4">
        <f t="shared" si="38"/>
        <v>3973933.5130757433</v>
      </c>
      <c r="AF67" s="4">
        <f t="shared" si="37"/>
        <v>4015318.3176356987</v>
      </c>
      <c r="AG67" s="4">
        <f t="shared" si="36"/>
        <v>4025592.6727703316</v>
      </c>
      <c r="AH67" s="4">
        <f t="shared" si="35"/>
        <v>4025592.6727703316</v>
      </c>
      <c r="AI67" s="4">
        <f t="shared" si="34"/>
        <v>4030813.277496126</v>
      </c>
      <c r="AJ67" s="4">
        <f t="shared" si="33"/>
        <v>4030813.277496126</v>
      </c>
      <c r="AK67" s="4">
        <f t="shared" si="32"/>
        <v>4038751.4365464677</v>
      </c>
      <c r="AL67" s="34">
        <f t="shared" si="31"/>
        <v>4038751.4365464677</v>
      </c>
      <c r="AM67" s="17">
        <f>AL67-P67</f>
        <v>1682500.4765464677</v>
      </c>
    </row>
    <row r="68" spans="1:39" x14ac:dyDescent="0.2">
      <c r="A68" s="2" t="s">
        <v>6</v>
      </c>
      <c r="B68" s="3">
        <v>77246.024000000005</v>
      </c>
      <c r="C68" s="3">
        <v>487265.38</v>
      </c>
      <c r="D68" s="3">
        <v>385637.23500000004</v>
      </c>
      <c r="E68" s="3">
        <v>513787.20000000007</v>
      </c>
      <c r="F68" s="3">
        <v>1064002.7199999997</v>
      </c>
      <c r="G68" s="3">
        <v>1841284.4099999997</v>
      </c>
      <c r="H68" s="3">
        <v>1995087.35</v>
      </c>
      <c r="I68" s="3">
        <v>2056505.1500000004</v>
      </c>
      <c r="J68" s="3">
        <v>2019385.5100000002</v>
      </c>
      <c r="K68" s="3">
        <v>2058021.5600000005</v>
      </c>
      <c r="L68" s="3">
        <v>2348136.9500000007</v>
      </c>
      <c r="M68" s="3">
        <v>2394322.3500000006</v>
      </c>
      <c r="N68" s="3">
        <v>2502767.3700000006</v>
      </c>
      <c r="O68" s="3">
        <v>2642700.2000000007</v>
      </c>
      <c r="P68" s="4">
        <f>O68*$P$82</f>
        <v>2670120.3230658513</v>
      </c>
      <c r="Q68" s="4">
        <f t="shared" ref="Q68:Q81" si="52">P68*$Q$82</f>
        <v>3698546.9939990081</v>
      </c>
      <c r="R68" s="4">
        <f t="shared" si="51"/>
        <v>3789669.4410031307</v>
      </c>
      <c r="S68" s="4">
        <f t="shared" si="50"/>
        <v>3910500.5504089948</v>
      </c>
      <c r="T68" s="4">
        <f t="shared" si="49"/>
        <v>4047988.692604579</v>
      </c>
      <c r="U68" s="4">
        <f t="shared" si="48"/>
        <v>4047988.692604579</v>
      </c>
      <c r="V68" s="4">
        <f t="shared" si="47"/>
        <v>4135092.6726317261</v>
      </c>
      <c r="W68" s="4">
        <f t="shared" si="46"/>
        <v>4163665.6796400729</v>
      </c>
      <c r="X68" s="4">
        <f t="shared" si="45"/>
        <v>4181321.112355222</v>
      </c>
      <c r="Y68" s="4">
        <f t="shared" si="44"/>
        <v>4261869.7408866491</v>
      </c>
      <c r="Z68" s="4">
        <f t="shared" si="43"/>
        <v>4380472.4014114244</v>
      </c>
      <c r="AA68" s="4">
        <f t="shared" si="42"/>
        <v>4410745.3388079945</v>
      </c>
      <c r="AB68" s="4">
        <f t="shared" si="41"/>
        <v>4483123.852213636</v>
      </c>
      <c r="AC68" s="4">
        <f t="shared" si="40"/>
        <v>4483123.852213636</v>
      </c>
      <c r="AD68" s="4">
        <f t="shared" si="39"/>
        <v>4503289.68174766</v>
      </c>
      <c r="AE68" s="4">
        <f t="shared" si="38"/>
        <v>4503289.68174766</v>
      </c>
      <c r="AF68" s="4">
        <f t="shared" si="37"/>
        <v>4550187.236209196</v>
      </c>
      <c r="AG68" s="4">
        <f t="shared" si="36"/>
        <v>4561830.2084210264</v>
      </c>
      <c r="AH68" s="4">
        <f t="shared" si="35"/>
        <v>4561830.2084210264</v>
      </c>
      <c r="AI68" s="4">
        <f t="shared" si="34"/>
        <v>4567746.2347754678</v>
      </c>
      <c r="AJ68" s="4">
        <f t="shared" si="33"/>
        <v>4567746.2347754678</v>
      </c>
      <c r="AK68" s="4">
        <f t="shared" si="32"/>
        <v>4576741.8129918249</v>
      </c>
      <c r="AL68" s="34">
        <f t="shared" si="31"/>
        <v>4576741.8129918249</v>
      </c>
      <c r="AM68" s="17">
        <f>AL68-O68</f>
        <v>1934041.6129918243</v>
      </c>
    </row>
    <row r="69" spans="1:39" x14ac:dyDescent="0.2">
      <c r="A69" s="2" t="s">
        <v>5</v>
      </c>
      <c r="B69" s="3">
        <v>142909.99</v>
      </c>
      <c r="C69" s="3">
        <v>655664.16999999993</v>
      </c>
      <c r="D69" s="3">
        <v>1039385.26</v>
      </c>
      <c r="E69" s="3">
        <v>1023326.13</v>
      </c>
      <c r="F69" s="3">
        <v>1661244.31</v>
      </c>
      <c r="G69" s="3">
        <v>2418635.7000000002</v>
      </c>
      <c r="H69" s="3">
        <v>3056812.1</v>
      </c>
      <c r="I69" s="3">
        <v>3104459.49</v>
      </c>
      <c r="J69" s="3">
        <v>5190884.4000000004</v>
      </c>
      <c r="K69" s="3">
        <v>5594296.6600000001</v>
      </c>
      <c r="L69" s="3">
        <v>5690047.6600000001</v>
      </c>
      <c r="M69" s="3">
        <v>6180477.9299999997</v>
      </c>
      <c r="N69" s="3">
        <v>6700481.0399999991</v>
      </c>
      <c r="O69" s="4">
        <f>N69*$O$82</f>
        <v>7945184.1960302237</v>
      </c>
      <c r="P69" s="4">
        <f t="shared" ref="P69:P81" si="53">O69*$P$82</f>
        <v>8027621.8211668171</v>
      </c>
      <c r="Q69" s="4">
        <f t="shared" si="52"/>
        <v>11119550.043927042</v>
      </c>
      <c r="R69" s="4">
        <f t="shared" si="51"/>
        <v>11393506.441191005</v>
      </c>
      <c r="S69" s="4">
        <f t="shared" si="50"/>
        <v>11756780.875741042</v>
      </c>
      <c r="T69" s="4">
        <f t="shared" si="49"/>
        <v>12170134.087169986</v>
      </c>
      <c r="U69" s="4">
        <f t="shared" si="48"/>
        <v>12170134.087169986</v>
      </c>
      <c r="V69" s="4">
        <f t="shared" si="47"/>
        <v>12432009.106335239</v>
      </c>
      <c r="W69" s="4">
        <f t="shared" si="46"/>
        <v>12517912.836056748</v>
      </c>
      <c r="X69" s="4">
        <f t="shared" si="45"/>
        <v>12570993.266815592</v>
      </c>
      <c r="Y69" s="4">
        <f t="shared" si="44"/>
        <v>12813159.854769763</v>
      </c>
      <c r="Z69" s="4">
        <f t="shared" si="43"/>
        <v>13169734.536986303</v>
      </c>
      <c r="AA69" s="4">
        <f t="shared" si="42"/>
        <v>13260749.046982799</v>
      </c>
      <c r="AB69" s="4">
        <f t="shared" si="41"/>
        <v>13478352.474281386</v>
      </c>
      <c r="AC69" s="4">
        <f t="shared" si="40"/>
        <v>13478352.474281386</v>
      </c>
      <c r="AD69" s="4">
        <f t="shared" si="39"/>
        <v>13538980.323824655</v>
      </c>
      <c r="AE69" s="4">
        <f t="shared" si="38"/>
        <v>13538980.323824655</v>
      </c>
      <c r="AF69" s="4">
        <f t="shared" si="37"/>
        <v>13679976.153976051</v>
      </c>
      <c r="AG69" s="4">
        <f t="shared" si="36"/>
        <v>13714980.335991194</v>
      </c>
      <c r="AH69" s="4">
        <f t="shared" si="35"/>
        <v>13714980.335991194</v>
      </c>
      <c r="AI69" s="4">
        <f t="shared" si="34"/>
        <v>13732766.658894792</v>
      </c>
      <c r="AJ69" s="4">
        <f t="shared" si="33"/>
        <v>13732766.658894792</v>
      </c>
      <c r="AK69" s="4">
        <f t="shared" si="32"/>
        <v>13759811.544984693</v>
      </c>
      <c r="AL69" s="34">
        <f t="shared" si="31"/>
        <v>13759811.544984693</v>
      </c>
      <c r="AM69" s="17">
        <f>AL69-N69</f>
        <v>7059330.5049846936</v>
      </c>
    </row>
    <row r="70" spans="1:39" x14ac:dyDescent="0.2">
      <c r="A70" s="1" t="s">
        <v>4</v>
      </c>
      <c r="B70" s="3">
        <v>168029.75</v>
      </c>
      <c r="C70" s="3">
        <v>649084.65</v>
      </c>
      <c r="D70" s="3">
        <v>489921.27999999997</v>
      </c>
      <c r="E70" s="3">
        <v>529622.71</v>
      </c>
      <c r="F70" s="3">
        <v>760427.7755499999</v>
      </c>
      <c r="G70" s="3">
        <v>985786.41749999998</v>
      </c>
      <c r="H70" s="3">
        <v>1015728.5874999999</v>
      </c>
      <c r="I70" s="3">
        <v>1249051.5074999998</v>
      </c>
      <c r="J70" s="3">
        <v>1512218.9875</v>
      </c>
      <c r="K70" s="3">
        <v>1814329.9075</v>
      </c>
      <c r="L70" s="3">
        <v>2220353.4825000004</v>
      </c>
      <c r="M70" s="3">
        <v>2285022.9225000003</v>
      </c>
      <c r="N70" s="4">
        <f>M70*$N$82</f>
        <v>2285022.9225000003</v>
      </c>
      <c r="O70" s="4">
        <f t="shared" ref="O70:O81" si="54">N70*$O$82</f>
        <v>2709496.2142320755</v>
      </c>
      <c r="P70" s="4">
        <f t="shared" si="53"/>
        <v>2737609.3992390996</v>
      </c>
      <c r="Q70" s="4">
        <f t="shared" si="52"/>
        <v>3792030.2417957708</v>
      </c>
      <c r="R70" s="4">
        <f t="shared" si="51"/>
        <v>3885455.8695643814</v>
      </c>
      <c r="S70" s="4">
        <f t="shared" si="50"/>
        <v>4009341.066037538</v>
      </c>
      <c r="T70" s="4">
        <f t="shared" si="49"/>
        <v>4150304.3129396029</v>
      </c>
      <c r="U70" s="4">
        <f t="shared" si="48"/>
        <v>4150304.3129396029</v>
      </c>
      <c r="V70" s="4">
        <f t="shared" si="47"/>
        <v>4239609.9042920014</v>
      </c>
      <c r="W70" s="4">
        <f t="shared" si="46"/>
        <v>4268905.1131538851</v>
      </c>
      <c r="X70" s="4">
        <f t="shared" si="45"/>
        <v>4287006.7987337802</v>
      </c>
      <c r="Y70" s="4">
        <f t="shared" si="44"/>
        <v>4369591.3476990722</v>
      </c>
      <c r="Z70" s="4">
        <f t="shared" si="43"/>
        <v>4491191.769755926</v>
      </c>
      <c r="AA70" s="4">
        <f t="shared" si="42"/>
        <v>4522229.8758830195</v>
      </c>
      <c r="AB70" s="4">
        <f t="shared" si="41"/>
        <v>4596437.804600901</v>
      </c>
      <c r="AC70" s="4">
        <f t="shared" si="40"/>
        <v>4596437.804600901</v>
      </c>
      <c r="AD70" s="4">
        <f t="shared" si="39"/>
        <v>4617113.3389574988</v>
      </c>
      <c r="AE70" s="4">
        <f t="shared" si="38"/>
        <v>4617113.3389574988</v>
      </c>
      <c r="AF70" s="4">
        <f t="shared" si="37"/>
        <v>4665196.2604596326</v>
      </c>
      <c r="AG70" s="4">
        <f t="shared" si="36"/>
        <v>4677133.5165775847</v>
      </c>
      <c r="AH70" s="4">
        <f t="shared" si="35"/>
        <v>4677133.5165775847</v>
      </c>
      <c r="AI70" s="4">
        <f t="shared" si="34"/>
        <v>4683199.0744530698</v>
      </c>
      <c r="AJ70" s="4">
        <f t="shared" si="33"/>
        <v>4683199.0744530698</v>
      </c>
      <c r="AK70" s="4">
        <f t="shared" si="32"/>
        <v>4692422.021922498</v>
      </c>
      <c r="AL70" s="34">
        <f t="shared" si="31"/>
        <v>4692422.021922498</v>
      </c>
      <c r="AM70" s="17">
        <f>AL70-M70</f>
        <v>2407399.0994224977</v>
      </c>
    </row>
    <row r="71" spans="1:39" x14ac:dyDescent="0.2">
      <c r="A71" s="1" t="s">
        <v>3</v>
      </c>
      <c r="B71" s="3">
        <v>92759.970000000016</v>
      </c>
      <c r="C71" s="3">
        <v>271219.57999999996</v>
      </c>
      <c r="D71" s="3">
        <v>614276.52</v>
      </c>
      <c r="E71" s="3">
        <v>661956.3899999999</v>
      </c>
      <c r="F71" s="3">
        <v>755630.89999999991</v>
      </c>
      <c r="G71" s="3">
        <v>913798.28</v>
      </c>
      <c r="H71" s="3">
        <v>941189.24999999988</v>
      </c>
      <c r="I71" s="3">
        <v>1052558.1099999999</v>
      </c>
      <c r="J71" s="3">
        <v>1724090.4400000002</v>
      </c>
      <c r="K71" s="3">
        <v>1792269.31</v>
      </c>
      <c r="L71" s="3">
        <v>1895342.0599999998</v>
      </c>
      <c r="M71" s="4">
        <f>L71*$M$82</f>
        <v>1956884.358553024</v>
      </c>
      <c r="N71" s="4">
        <f t="shared" ref="N71:N81" si="55">M71*$N$82</f>
        <v>1956884.358553024</v>
      </c>
      <c r="O71" s="4">
        <f t="shared" si="54"/>
        <v>2320401.5631442233</v>
      </c>
      <c r="P71" s="4">
        <f t="shared" si="53"/>
        <v>2344477.580705204</v>
      </c>
      <c r="Q71" s="4">
        <f t="shared" si="52"/>
        <v>3247479.3115911009</v>
      </c>
      <c r="R71" s="4">
        <f t="shared" si="51"/>
        <v>3327488.6401051306</v>
      </c>
      <c r="S71" s="4">
        <f t="shared" si="50"/>
        <v>3433583.4196574301</v>
      </c>
      <c r="T71" s="4">
        <f t="shared" si="49"/>
        <v>3554303.772296912</v>
      </c>
      <c r="U71" s="4">
        <f t="shared" si="48"/>
        <v>3554303.772296912</v>
      </c>
      <c r="V71" s="4">
        <f t="shared" si="47"/>
        <v>3630784.7183425799</v>
      </c>
      <c r="W71" s="4">
        <f t="shared" si="46"/>
        <v>3655873.0163363889</v>
      </c>
      <c r="X71" s="4">
        <f t="shared" si="45"/>
        <v>3671375.2264131205</v>
      </c>
      <c r="Y71" s="4">
        <f t="shared" si="44"/>
        <v>3742100.2990314397</v>
      </c>
      <c r="Z71" s="4">
        <f t="shared" si="43"/>
        <v>3846238.4070448847</v>
      </c>
      <c r="AA71" s="4">
        <f t="shared" si="42"/>
        <v>3872819.3151842072</v>
      </c>
      <c r="AB71" s="4">
        <f t="shared" si="41"/>
        <v>3936370.6842136965</v>
      </c>
      <c r="AC71" s="4">
        <f t="shared" si="40"/>
        <v>3936370.6842136965</v>
      </c>
      <c r="AD71" s="4">
        <f t="shared" si="39"/>
        <v>3954077.1279385085</v>
      </c>
      <c r="AE71" s="4">
        <f t="shared" si="38"/>
        <v>3954077.1279385085</v>
      </c>
      <c r="AF71" s="4">
        <f t="shared" si="37"/>
        <v>3995255.1467997432</v>
      </c>
      <c r="AG71" s="4">
        <f t="shared" si="36"/>
        <v>4005478.1644995851</v>
      </c>
      <c r="AH71" s="4">
        <f t="shared" si="35"/>
        <v>4005478.1644995851</v>
      </c>
      <c r="AI71" s="4">
        <f t="shared" si="34"/>
        <v>4010672.6836510375</v>
      </c>
      <c r="AJ71" s="4">
        <f t="shared" si="33"/>
        <v>4010672.6836510375</v>
      </c>
      <c r="AK71" s="4">
        <f t="shared" si="32"/>
        <v>4018571.1784385359</v>
      </c>
      <c r="AL71" s="34">
        <f t="shared" si="31"/>
        <v>4018571.1784385359</v>
      </c>
      <c r="AM71" s="17">
        <f>AL71-L71</f>
        <v>2123229.1184385363</v>
      </c>
    </row>
    <row r="72" spans="1:39" x14ac:dyDescent="0.2">
      <c r="A72" s="1" t="s">
        <v>2</v>
      </c>
      <c r="B72" s="3">
        <v>504201.14</v>
      </c>
      <c r="C72" s="3">
        <v>1320283.77</v>
      </c>
      <c r="D72" s="3">
        <v>2249644.88</v>
      </c>
      <c r="E72" s="3">
        <v>2347618.4899999998</v>
      </c>
      <c r="F72" s="3">
        <v>2328457.63</v>
      </c>
      <c r="G72" s="3">
        <v>2740710.6399999997</v>
      </c>
      <c r="H72" s="3">
        <v>2945924.36</v>
      </c>
      <c r="I72" s="3">
        <v>3084856.4699999997</v>
      </c>
      <c r="J72" s="3">
        <v>4046583.55</v>
      </c>
      <c r="K72" s="3">
        <v>3379513.15</v>
      </c>
      <c r="L72" s="4">
        <f>K72*$L$82</f>
        <v>3581860.1034196867</v>
      </c>
      <c r="M72" s="4">
        <f t="shared" ref="M72:M81" si="56">L72*$M$82</f>
        <v>3698164.1250060699</v>
      </c>
      <c r="N72" s="4">
        <f t="shared" si="55"/>
        <v>3698164.1250060699</v>
      </c>
      <c r="O72" s="4">
        <f t="shared" si="54"/>
        <v>4385147.1237539938</v>
      </c>
      <c r="P72" s="4">
        <f t="shared" si="53"/>
        <v>4430646.5238733096</v>
      </c>
      <c r="Q72" s="4">
        <f t="shared" si="52"/>
        <v>6137159.5282748025</v>
      </c>
      <c r="R72" s="4">
        <f t="shared" si="51"/>
        <v>6288362.958913493</v>
      </c>
      <c r="S72" s="4">
        <f t="shared" si="50"/>
        <v>6488863.2623043694</v>
      </c>
      <c r="T72" s="4">
        <f t="shared" si="49"/>
        <v>6717003.3030472603</v>
      </c>
      <c r="U72" s="4">
        <f t="shared" si="48"/>
        <v>6717003.3030472603</v>
      </c>
      <c r="V72" s="4">
        <f t="shared" si="47"/>
        <v>6861538.7170467628</v>
      </c>
      <c r="W72" s="4">
        <f t="shared" si="46"/>
        <v>6908951.1475220975</v>
      </c>
      <c r="X72" s="4">
        <f t="shared" si="45"/>
        <v>6938247.5731966663</v>
      </c>
      <c r="Y72" s="4">
        <f t="shared" si="44"/>
        <v>7071905.4079850838</v>
      </c>
      <c r="Z72" s="4">
        <f t="shared" si="43"/>
        <v>7268707.9494424127</v>
      </c>
      <c r="AA72" s="4">
        <f t="shared" si="42"/>
        <v>7318941.1481806403</v>
      </c>
      <c r="AB72" s="4">
        <f t="shared" si="41"/>
        <v>7439041.9563927632</v>
      </c>
      <c r="AC72" s="4">
        <f t="shared" si="40"/>
        <v>7439041.9563927632</v>
      </c>
      <c r="AD72" s="4">
        <f t="shared" si="39"/>
        <v>7472503.9924493842</v>
      </c>
      <c r="AE72" s="4">
        <f t="shared" si="38"/>
        <v>7472503.9924493842</v>
      </c>
      <c r="AF72" s="4">
        <f t="shared" si="37"/>
        <v>7550323.1397208376</v>
      </c>
      <c r="AG72" s="4">
        <f t="shared" si="36"/>
        <v>7569642.8287671609</v>
      </c>
      <c r="AH72" s="4">
        <f t="shared" si="35"/>
        <v>7569642.8287671609</v>
      </c>
      <c r="AI72" s="4">
        <f t="shared" si="34"/>
        <v>7579459.548027344</v>
      </c>
      <c r="AJ72" s="4">
        <f t="shared" si="33"/>
        <v>7579459.548027344</v>
      </c>
      <c r="AK72" s="4">
        <f t="shared" si="32"/>
        <v>7594386.3013313934</v>
      </c>
      <c r="AL72" s="34">
        <f t="shared" si="31"/>
        <v>7594386.3013313934</v>
      </c>
      <c r="AM72" s="17">
        <f>AL72-K72</f>
        <v>4214873.151331393</v>
      </c>
    </row>
    <row r="73" spans="1:39" x14ac:dyDescent="0.2">
      <c r="A73" s="1" t="s">
        <v>1</v>
      </c>
      <c r="B73" s="3">
        <v>565965.43999999994</v>
      </c>
      <c r="C73" s="3">
        <v>571626.47</v>
      </c>
      <c r="D73" s="3">
        <v>611315.81999999995</v>
      </c>
      <c r="E73" s="3">
        <v>758742.32</v>
      </c>
      <c r="F73" s="3">
        <v>946131.81999999983</v>
      </c>
      <c r="G73" s="3">
        <v>1535678.3099999998</v>
      </c>
      <c r="H73" s="3">
        <v>1430480.74</v>
      </c>
      <c r="I73" s="3">
        <v>1663031.76</v>
      </c>
      <c r="J73" s="3">
        <v>2281228.8800000004</v>
      </c>
      <c r="K73" s="4">
        <f>J73*$K$82</f>
        <v>2526435.282651857</v>
      </c>
      <c r="L73" s="4">
        <f t="shared" ref="L73:L81" si="57">K73*$L$82</f>
        <v>2677704.5512613337</v>
      </c>
      <c r="M73" s="4">
        <f t="shared" si="56"/>
        <v>2764650.3835774893</v>
      </c>
      <c r="N73" s="4">
        <f t="shared" si="55"/>
        <v>2764650.3835774893</v>
      </c>
      <c r="O73" s="4">
        <f t="shared" si="54"/>
        <v>3278220.8328058738</v>
      </c>
      <c r="P73" s="4">
        <f t="shared" si="53"/>
        <v>3312234.9894902273</v>
      </c>
      <c r="Q73" s="4">
        <f t="shared" si="52"/>
        <v>4587979.297401607</v>
      </c>
      <c r="R73" s="4">
        <f t="shared" si="51"/>
        <v>4701015.0114433151</v>
      </c>
      <c r="S73" s="4">
        <f t="shared" si="50"/>
        <v>4850903.7729855245</v>
      </c>
      <c r="T73" s="4">
        <f t="shared" si="49"/>
        <v>5021455.2763340091</v>
      </c>
      <c r="U73" s="4">
        <f t="shared" si="48"/>
        <v>5021455.2763340091</v>
      </c>
      <c r="V73" s="4">
        <f t="shared" si="47"/>
        <v>5129506.1562428614</v>
      </c>
      <c r="W73" s="4">
        <f t="shared" si="46"/>
        <v>5164950.4441839112</v>
      </c>
      <c r="X73" s="4">
        <f t="shared" si="45"/>
        <v>5186851.6826743782</v>
      </c>
      <c r="Y73" s="4">
        <f t="shared" si="44"/>
        <v>5286770.770017568</v>
      </c>
      <c r="Z73" s="4">
        <f t="shared" si="43"/>
        <v>5433895.1818439728</v>
      </c>
      <c r="AA73" s="4">
        <f t="shared" si="42"/>
        <v>5471448.2020630902</v>
      </c>
      <c r="AB73" s="4">
        <f t="shared" si="41"/>
        <v>5561232.4123544777</v>
      </c>
      <c r="AC73" s="4">
        <f t="shared" si="40"/>
        <v>5561232.4123544777</v>
      </c>
      <c r="AD73" s="4">
        <f t="shared" si="39"/>
        <v>5586247.7517748363</v>
      </c>
      <c r="AE73" s="4">
        <f t="shared" si="38"/>
        <v>5586247.7517748363</v>
      </c>
      <c r="AF73" s="4">
        <f t="shared" si="37"/>
        <v>5644423.3026918322</v>
      </c>
      <c r="AG73" s="4">
        <f t="shared" si="36"/>
        <v>5658866.1948748361</v>
      </c>
      <c r="AH73" s="4">
        <f t="shared" si="35"/>
        <v>5658866.1948748361</v>
      </c>
      <c r="AI73" s="4">
        <f t="shared" si="34"/>
        <v>5666204.9164000992</v>
      </c>
      <c r="AJ73" s="4">
        <f t="shared" si="33"/>
        <v>5666204.9164000992</v>
      </c>
      <c r="AK73" s="4">
        <f t="shared" si="32"/>
        <v>5677363.7651836267</v>
      </c>
      <c r="AL73" s="34">
        <f t="shared" si="31"/>
        <v>5677363.7651836267</v>
      </c>
      <c r="AM73" s="17">
        <f>AL73-J73</f>
        <v>3396134.8851836263</v>
      </c>
    </row>
    <row r="74" spans="1:39" x14ac:dyDescent="0.2">
      <c r="A74" s="2" t="s">
        <v>24</v>
      </c>
      <c r="B74" s="3">
        <v>215691.73</v>
      </c>
      <c r="C74" s="3">
        <v>616036.54999999993</v>
      </c>
      <c r="D74" s="3">
        <v>580918.70000000007</v>
      </c>
      <c r="E74" s="3">
        <v>1137265.8599999999</v>
      </c>
      <c r="F74" s="3">
        <v>1339816.6400000001</v>
      </c>
      <c r="G74" s="3">
        <v>1867286.9999999998</v>
      </c>
      <c r="H74" s="3">
        <v>1952745.28</v>
      </c>
      <c r="I74" s="3">
        <v>1926119.23</v>
      </c>
      <c r="J74" s="4">
        <f>I74*$J$82</f>
        <v>2190278.5414030347</v>
      </c>
      <c r="K74" s="4">
        <f t="shared" ref="K74:K81" si="58">J74*$K$82</f>
        <v>2425708.807366963</v>
      </c>
      <c r="L74" s="4">
        <f t="shared" si="57"/>
        <v>2570947.1198895839</v>
      </c>
      <c r="M74" s="4">
        <f t="shared" si="56"/>
        <v>2654426.5078879078</v>
      </c>
      <c r="N74" s="4">
        <f t="shared" si="55"/>
        <v>2654426.5078879078</v>
      </c>
      <c r="O74" s="4">
        <f t="shared" si="54"/>
        <v>3147521.411387309</v>
      </c>
      <c r="P74" s="4">
        <f t="shared" si="53"/>
        <v>3180179.4572952935</v>
      </c>
      <c r="Q74" s="4">
        <f t="shared" si="52"/>
        <v>4405061.1017602533</v>
      </c>
      <c r="R74" s="4">
        <f t="shared" si="51"/>
        <v>4513590.1937107816</v>
      </c>
      <c r="S74" s="4">
        <f t="shared" si="50"/>
        <v>4657503.0386171537</v>
      </c>
      <c r="T74" s="4">
        <f t="shared" si="49"/>
        <v>4821254.8222558973</v>
      </c>
      <c r="U74" s="4">
        <f t="shared" si="48"/>
        <v>4821254.8222558973</v>
      </c>
      <c r="V74" s="4">
        <f t="shared" si="47"/>
        <v>4924997.8204788882</v>
      </c>
      <c r="W74" s="4">
        <f t="shared" si="46"/>
        <v>4959028.9797252119</v>
      </c>
      <c r="X74" s="4">
        <f t="shared" si="45"/>
        <v>4980057.0375042362</v>
      </c>
      <c r="Y74" s="4">
        <f t="shared" si="44"/>
        <v>5075992.4496862721</v>
      </c>
      <c r="Z74" s="4">
        <f t="shared" si="43"/>
        <v>5217251.156765203</v>
      </c>
      <c r="AA74" s="4">
        <f t="shared" si="42"/>
        <v>5253306.9752198625</v>
      </c>
      <c r="AB74" s="4">
        <f t="shared" si="41"/>
        <v>5339511.577871589</v>
      </c>
      <c r="AC74" s="4">
        <f t="shared" si="40"/>
        <v>5339511.577871589</v>
      </c>
      <c r="AD74" s="4">
        <f t="shared" si="39"/>
        <v>5363529.5804572497</v>
      </c>
      <c r="AE74" s="4">
        <f t="shared" si="38"/>
        <v>5363529.5804572497</v>
      </c>
      <c r="AF74" s="4">
        <f t="shared" si="37"/>
        <v>5419385.7297129938</v>
      </c>
      <c r="AG74" s="4">
        <f t="shared" si="36"/>
        <v>5433252.7980731977</v>
      </c>
      <c r="AH74" s="4">
        <f t="shared" si="35"/>
        <v>5433252.7980731977</v>
      </c>
      <c r="AI74" s="4">
        <f t="shared" si="34"/>
        <v>5440298.9320315383</v>
      </c>
      <c r="AJ74" s="4">
        <f t="shared" si="33"/>
        <v>5440298.9320315383</v>
      </c>
      <c r="AK74" s="4">
        <f t="shared" si="32"/>
        <v>5451012.8885536566</v>
      </c>
      <c r="AL74" s="34">
        <f t="shared" si="31"/>
        <v>5451012.8885536566</v>
      </c>
      <c r="AM74" s="17">
        <f>AL74-I74</f>
        <v>3524893.6585536567</v>
      </c>
    </row>
    <row r="75" spans="1:39" x14ac:dyDescent="0.2">
      <c r="A75" s="2" t="s">
        <v>23</v>
      </c>
      <c r="B75" s="3">
        <v>192498.35</v>
      </c>
      <c r="C75" s="3">
        <v>2909543.3200000012</v>
      </c>
      <c r="D75" s="3">
        <v>2468048.5900000012</v>
      </c>
      <c r="E75" s="3">
        <v>4255322.1400000006</v>
      </c>
      <c r="F75" s="3">
        <v>2820433.6100000003</v>
      </c>
      <c r="G75" s="3">
        <v>2870083.1100000008</v>
      </c>
      <c r="H75" s="3">
        <v>4433292.53</v>
      </c>
      <c r="I75" s="4">
        <f>H75*$I$82</f>
        <v>4993480.7143689906</v>
      </c>
      <c r="J75" s="4">
        <f t="shared" ref="J75:J81" si="59">I75*$J$82</f>
        <v>5678316.007255842</v>
      </c>
      <c r="K75" s="4">
        <f t="shared" si="58"/>
        <v>6288671.002086373</v>
      </c>
      <c r="L75" s="4">
        <f t="shared" si="57"/>
        <v>6665202.5798170017</v>
      </c>
      <c r="M75" s="4">
        <f t="shared" si="56"/>
        <v>6881623.613117706</v>
      </c>
      <c r="N75" s="4">
        <f t="shared" si="55"/>
        <v>6881623.613117706</v>
      </c>
      <c r="O75" s="4">
        <f t="shared" si="54"/>
        <v>8159976.4028242379</v>
      </c>
      <c r="P75" s="4">
        <f t="shared" si="53"/>
        <v>8244642.6684792973</v>
      </c>
      <c r="Q75" s="4">
        <f t="shared" si="52"/>
        <v>11420158.89496978</v>
      </c>
      <c r="R75" s="4">
        <f t="shared" si="51"/>
        <v>11701521.501791863</v>
      </c>
      <c r="S75" s="4">
        <f t="shared" si="50"/>
        <v>12074616.793296712</v>
      </c>
      <c r="T75" s="4">
        <f t="shared" si="49"/>
        <v>12499144.70455358</v>
      </c>
      <c r="U75" s="4">
        <f t="shared" si="48"/>
        <v>12499144.70455358</v>
      </c>
      <c r="V75" s="4">
        <f t="shared" si="47"/>
        <v>12768099.322112391</v>
      </c>
      <c r="W75" s="4">
        <f t="shared" si="46"/>
        <v>12856325.395938639</v>
      </c>
      <c r="X75" s="4">
        <f t="shared" si="45"/>
        <v>12910840.817073911</v>
      </c>
      <c r="Y75" s="4">
        <f t="shared" si="44"/>
        <v>13159554.200489972</v>
      </c>
      <c r="Z75" s="4">
        <f t="shared" si="43"/>
        <v>13525768.616788249</v>
      </c>
      <c r="AA75" s="4">
        <f t="shared" si="42"/>
        <v>13619243.637072498</v>
      </c>
      <c r="AB75" s="4">
        <f t="shared" si="41"/>
        <v>13842729.812864035</v>
      </c>
      <c r="AC75" s="4">
        <f t="shared" si="40"/>
        <v>13842729.812864035</v>
      </c>
      <c r="AD75" s="4">
        <f t="shared" si="39"/>
        <v>13904996.691695396</v>
      </c>
      <c r="AE75" s="4">
        <f t="shared" si="38"/>
        <v>13904996.691695396</v>
      </c>
      <c r="AF75" s="4">
        <f t="shared" si="37"/>
        <v>14049804.240336856</v>
      </c>
      <c r="AG75" s="4">
        <f t="shared" si="36"/>
        <v>14085754.734648421</v>
      </c>
      <c r="AH75" s="4">
        <f t="shared" si="35"/>
        <v>14085754.734648421</v>
      </c>
      <c r="AI75" s="4">
        <f t="shared" si="34"/>
        <v>14104021.897700336</v>
      </c>
      <c r="AJ75" s="4">
        <f t="shared" si="33"/>
        <v>14104021.897700336</v>
      </c>
      <c r="AK75" s="4">
        <f t="shared" si="32"/>
        <v>14131797.922379652</v>
      </c>
      <c r="AL75" s="34">
        <f t="shared" si="31"/>
        <v>14131797.922379652</v>
      </c>
      <c r="AM75" s="17">
        <f>AL75-H75</f>
        <v>9698505.3923796527</v>
      </c>
    </row>
    <row r="76" spans="1:39" x14ac:dyDescent="0.2">
      <c r="A76" s="2" t="s">
        <v>22</v>
      </c>
      <c r="B76" s="3">
        <v>332955.83</v>
      </c>
      <c r="C76" s="3">
        <v>122198.24</v>
      </c>
      <c r="D76" s="3">
        <v>444650.85000000003</v>
      </c>
      <c r="E76" s="3">
        <v>1399077.310000001</v>
      </c>
      <c r="F76" s="3">
        <v>1452362.7299999995</v>
      </c>
      <c r="G76" s="3">
        <v>1090207.67</v>
      </c>
      <c r="H76" s="4">
        <f t="shared" ref="H76:H81" si="60">G76*$H$82</f>
        <v>1287122.428386193</v>
      </c>
      <c r="I76" s="4">
        <f t="shared" ref="I76:I81" si="61">H76*$I$82</f>
        <v>1449762.4462372747</v>
      </c>
      <c r="J76" s="4">
        <f t="shared" si="59"/>
        <v>1648591.3886678102</v>
      </c>
      <c r="K76" s="4">
        <f t="shared" si="58"/>
        <v>1825796.3887456905</v>
      </c>
      <c r="L76" s="4">
        <f t="shared" si="57"/>
        <v>1935115.1930910312</v>
      </c>
      <c r="M76" s="4">
        <f t="shared" si="56"/>
        <v>1997948.9366463772</v>
      </c>
      <c r="N76" s="4">
        <f t="shared" si="55"/>
        <v>1997948.9366463772</v>
      </c>
      <c r="O76" s="4">
        <f t="shared" si="54"/>
        <v>2369094.430855697</v>
      </c>
      <c r="P76" s="4">
        <f t="shared" si="53"/>
        <v>2393675.6757690189</v>
      </c>
      <c r="Q76" s="4">
        <f t="shared" si="52"/>
        <v>3315626.6025715391</v>
      </c>
      <c r="R76" s="4">
        <f t="shared" si="51"/>
        <v>3397314.9006703584</v>
      </c>
      <c r="S76" s="4">
        <f t="shared" si="50"/>
        <v>3505636.0444639479</v>
      </c>
      <c r="T76" s="4">
        <f t="shared" si="49"/>
        <v>3628889.6742113763</v>
      </c>
      <c r="U76" s="4">
        <f t="shared" si="48"/>
        <v>3628889.6742113763</v>
      </c>
      <c r="V76" s="4">
        <f t="shared" si="47"/>
        <v>3706975.5478900024</v>
      </c>
      <c r="W76" s="4">
        <f t="shared" si="46"/>
        <v>3732590.3156098803</v>
      </c>
      <c r="X76" s="4">
        <f t="shared" si="45"/>
        <v>3748417.8344937125</v>
      </c>
      <c r="Y76" s="4">
        <f t="shared" si="44"/>
        <v>3820627.0496240812</v>
      </c>
      <c r="Z76" s="4">
        <f t="shared" si="43"/>
        <v>3926950.4617666746</v>
      </c>
      <c r="AA76" s="4">
        <f t="shared" si="42"/>
        <v>3954089.1615676805</v>
      </c>
      <c r="AB76" s="4">
        <f t="shared" si="41"/>
        <v>4018974.1352861975</v>
      </c>
      <c r="AC76" s="4">
        <f t="shared" si="40"/>
        <v>4018974.1352861975</v>
      </c>
      <c r="AD76" s="4">
        <f t="shared" si="39"/>
        <v>4037052.1429401273</v>
      </c>
      <c r="AE76" s="4">
        <f t="shared" si="38"/>
        <v>4037052.1429401273</v>
      </c>
      <c r="AF76" s="4">
        <f t="shared" si="37"/>
        <v>4079094.2690562778</v>
      </c>
      <c r="AG76" s="4">
        <f t="shared" si="36"/>
        <v>4089531.8134382153</v>
      </c>
      <c r="AH76" s="4">
        <f t="shared" si="35"/>
        <v>4089531.8134382153</v>
      </c>
      <c r="AI76" s="4">
        <f t="shared" si="34"/>
        <v>4094835.3378747376</v>
      </c>
      <c r="AJ76" s="4">
        <f t="shared" si="33"/>
        <v>4094835.3378747376</v>
      </c>
      <c r="AK76" s="4">
        <f t="shared" si="32"/>
        <v>4102899.5799914552</v>
      </c>
      <c r="AL76" s="34">
        <f t="shared" si="31"/>
        <v>4102899.5799914552</v>
      </c>
      <c r="AM76" s="17">
        <f>AL76-G76</f>
        <v>3012691.9099914553</v>
      </c>
    </row>
    <row r="77" spans="1:39" x14ac:dyDescent="0.2">
      <c r="A77" s="8" t="s">
        <v>21</v>
      </c>
      <c r="B77" s="3">
        <v>703618.88</v>
      </c>
      <c r="C77" s="3">
        <v>1260558.6799999997</v>
      </c>
      <c r="D77" s="3">
        <v>1121193.6499999999</v>
      </c>
      <c r="E77" s="3">
        <v>1438071.7999999998</v>
      </c>
      <c r="F77" s="3">
        <v>2598549</v>
      </c>
      <c r="G77" s="4">
        <f>F77*$G$82</f>
        <v>3034959.248588155</v>
      </c>
      <c r="H77" s="4">
        <f t="shared" si="60"/>
        <v>3583137.6219320875</v>
      </c>
      <c r="I77" s="4">
        <f t="shared" si="61"/>
        <v>4035900.7421619082</v>
      </c>
      <c r="J77" s="4">
        <f t="shared" si="59"/>
        <v>4589407.8897648556</v>
      </c>
      <c r="K77" s="4">
        <f t="shared" si="58"/>
        <v>5082717.530378948</v>
      </c>
      <c r="L77" s="4">
        <f t="shared" si="57"/>
        <v>5387043.1422988232</v>
      </c>
      <c r="M77" s="4">
        <f t="shared" si="56"/>
        <v>5561961.9732466126</v>
      </c>
      <c r="N77" s="4">
        <f t="shared" si="55"/>
        <v>5561961.9732466126</v>
      </c>
      <c r="O77" s="4">
        <f t="shared" si="54"/>
        <v>6595170.1236005686</v>
      </c>
      <c r="P77" s="4">
        <f t="shared" si="53"/>
        <v>6663600.2756205928</v>
      </c>
      <c r="Q77" s="4">
        <f t="shared" si="52"/>
        <v>9230160.3623274937</v>
      </c>
      <c r="R77" s="4">
        <f t="shared" si="51"/>
        <v>9457567.1790640131</v>
      </c>
      <c r="S77" s="4">
        <f t="shared" si="50"/>
        <v>9759115.467725385</v>
      </c>
      <c r="T77" s="4">
        <f t="shared" si="49"/>
        <v>10102233.346839203</v>
      </c>
      <c r="U77" s="4">
        <f t="shared" si="48"/>
        <v>10102233.346839203</v>
      </c>
      <c r="V77" s="4">
        <f t="shared" si="47"/>
        <v>10319611.605153082</v>
      </c>
      <c r="W77" s="4">
        <f t="shared" si="46"/>
        <v>10390918.915063936</v>
      </c>
      <c r="X77" s="4">
        <f t="shared" si="45"/>
        <v>10434980.130317256</v>
      </c>
      <c r="Y77" s="4">
        <f t="shared" si="44"/>
        <v>10635998.735601149</v>
      </c>
      <c r="Z77" s="4">
        <f t="shared" si="43"/>
        <v>10931985.667176869</v>
      </c>
      <c r="AA77" s="4">
        <f t="shared" si="42"/>
        <v>11007535.353922073</v>
      </c>
      <c r="AB77" s="4">
        <f t="shared" si="41"/>
        <v>11188164.473034225</v>
      </c>
      <c r="AC77" s="4">
        <f t="shared" si="40"/>
        <v>11188164.473034225</v>
      </c>
      <c r="AD77" s="4">
        <f t="shared" si="39"/>
        <v>11238490.679714959</v>
      </c>
      <c r="AE77" s="4">
        <f t="shared" si="38"/>
        <v>11238490.679714959</v>
      </c>
      <c r="AF77" s="4">
        <f t="shared" si="37"/>
        <v>11355529.059647216</v>
      </c>
      <c r="AG77" s="4">
        <f t="shared" si="36"/>
        <v>11384585.470390052</v>
      </c>
      <c r="AH77" s="4">
        <f t="shared" si="35"/>
        <v>11384585.470390052</v>
      </c>
      <c r="AI77" s="4">
        <f t="shared" si="34"/>
        <v>11399349.612105122</v>
      </c>
      <c r="AJ77" s="4">
        <f t="shared" si="33"/>
        <v>11399349.612105122</v>
      </c>
      <c r="AK77" s="4">
        <f t="shared" si="32"/>
        <v>11421799.138804</v>
      </c>
      <c r="AL77" s="34">
        <f t="shared" si="31"/>
        <v>11421799.138804</v>
      </c>
      <c r="AM77" s="17">
        <f>AL77-F77</f>
        <v>8823250.1388039999</v>
      </c>
    </row>
    <row r="78" spans="1:39" x14ac:dyDescent="0.2">
      <c r="A78" s="21" t="s">
        <v>20</v>
      </c>
      <c r="B78" s="3">
        <v>714243.21999999986</v>
      </c>
      <c r="C78" s="3">
        <v>1666819.28</v>
      </c>
      <c r="D78" s="3">
        <v>2509974.2120000003</v>
      </c>
      <c r="E78" s="3">
        <v>2484927.5819999999</v>
      </c>
      <c r="F78" s="4">
        <f>E78*$F$82</f>
        <v>4005379.1550388616</v>
      </c>
      <c r="G78" s="4">
        <f>F78*$G$82</f>
        <v>4678057.8356180331</v>
      </c>
      <c r="H78" s="4">
        <f t="shared" si="60"/>
        <v>5523014.8596475581</v>
      </c>
      <c r="I78" s="4">
        <f t="shared" si="61"/>
        <v>6220899.7038197778</v>
      </c>
      <c r="J78" s="4">
        <f t="shared" si="59"/>
        <v>7074070.4507150128</v>
      </c>
      <c r="K78" s="4">
        <f t="shared" si="58"/>
        <v>7834453.322654468</v>
      </c>
      <c r="L78" s="4">
        <f t="shared" si="57"/>
        <v>8303537.9781019175</v>
      </c>
      <c r="M78" s="4">
        <f t="shared" si="56"/>
        <v>8573156.2301733792</v>
      </c>
      <c r="N78" s="4">
        <f t="shared" si="55"/>
        <v>8573156.2301733792</v>
      </c>
      <c r="O78" s="4">
        <f t="shared" si="54"/>
        <v>10165733.621726895</v>
      </c>
      <c r="P78" s="4">
        <f t="shared" si="53"/>
        <v>10271211.218830951</v>
      </c>
      <c r="Q78" s="4">
        <f t="shared" si="52"/>
        <v>14227282.96173461</v>
      </c>
      <c r="R78" s="4">
        <f t="shared" si="51"/>
        <v>14577805.704800144</v>
      </c>
      <c r="S78" s="4">
        <f t="shared" si="50"/>
        <v>15042609.420120463</v>
      </c>
      <c r="T78" s="4">
        <f t="shared" si="49"/>
        <v>15571488.113854401</v>
      </c>
      <c r="U78" s="4">
        <f t="shared" si="48"/>
        <v>15571488.113854401</v>
      </c>
      <c r="V78" s="4">
        <f t="shared" si="47"/>
        <v>15906552.930646028</v>
      </c>
      <c r="W78" s="4">
        <f t="shared" si="46"/>
        <v>16016465.352046907</v>
      </c>
      <c r="X78" s="4">
        <f t="shared" si="45"/>
        <v>16084380.897653831</v>
      </c>
      <c r="Y78" s="4">
        <f t="shared" si="44"/>
        <v>16394229.0980838</v>
      </c>
      <c r="Z78" s="4">
        <f t="shared" si="43"/>
        <v>16850460.589542031</v>
      </c>
      <c r="AA78" s="4">
        <f t="shared" si="42"/>
        <v>16966912.170966495</v>
      </c>
      <c r="AB78" s="4">
        <f t="shared" si="41"/>
        <v>17245332.207873572</v>
      </c>
      <c r="AC78" s="4">
        <f t="shared" si="40"/>
        <v>17245332.207873572</v>
      </c>
      <c r="AD78" s="4">
        <f t="shared" si="39"/>
        <v>17322904.552744184</v>
      </c>
      <c r="AE78" s="4">
        <f t="shared" si="38"/>
        <v>17322904.552744184</v>
      </c>
      <c r="AF78" s="4">
        <f t="shared" si="37"/>
        <v>17503306.418293066</v>
      </c>
      <c r="AG78" s="4">
        <f t="shared" si="36"/>
        <v>17548093.698390383</v>
      </c>
      <c r="AH78" s="4">
        <f t="shared" si="35"/>
        <v>17548093.698390383</v>
      </c>
      <c r="AI78" s="4">
        <f t="shared" si="34"/>
        <v>17570851.00851522</v>
      </c>
      <c r="AJ78" s="4">
        <f t="shared" si="33"/>
        <v>17570851.00851522</v>
      </c>
      <c r="AK78" s="4">
        <f t="shared" si="32"/>
        <v>17605454.499263395</v>
      </c>
      <c r="AL78" s="34">
        <f t="shared" si="31"/>
        <v>17605454.499263395</v>
      </c>
      <c r="AM78" s="17">
        <f>AL78-E78</f>
        <v>15120526.917263394</v>
      </c>
    </row>
    <row r="79" spans="1:39" x14ac:dyDescent="0.2">
      <c r="A79" s="21" t="s">
        <v>19</v>
      </c>
      <c r="B79" s="3">
        <v>496472.37999999989</v>
      </c>
      <c r="C79" s="3">
        <v>619458.48300000001</v>
      </c>
      <c r="D79" s="3">
        <v>640307.82299999997</v>
      </c>
      <c r="E79" s="4">
        <f>D79*$E$82</f>
        <v>969619.67020579462</v>
      </c>
      <c r="F79" s="4">
        <f>E79*$F$82</f>
        <v>1562900.4416427077</v>
      </c>
      <c r="G79" s="4">
        <f>F79*$G$82</f>
        <v>1825379.9139389128</v>
      </c>
      <c r="H79" s="4">
        <f t="shared" si="60"/>
        <v>2155082.4601669088</v>
      </c>
      <c r="I79" s="4">
        <f t="shared" si="61"/>
        <v>2427397.3869074541</v>
      </c>
      <c r="J79" s="4">
        <f t="shared" si="59"/>
        <v>2760304.9308641171</v>
      </c>
      <c r="K79" s="4">
        <f t="shared" si="58"/>
        <v>3057006.6113721123</v>
      </c>
      <c r="L79" s="4">
        <f t="shared" si="57"/>
        <v>3240043.6190532297</v>
      </c>
      <c r="M79" s="4">
        <f t="shared" si="56"/>
        <v>3345248.7616693308</v>
      </c>
      <c r="N79" s="4">
        <f t="shared" si="55"/>
        <v>3345248.7616693308</v>
      </c>
      <c r="O79" s="4">
        <f t="shared" si="54"/>
        <v>3966673.0544177238</v>
      </c>
      <c r="P79" s="4">
        <f t="shared" si="53"/>
        <v>4007830.4521861607</v>
      </c>
      <c r="Q79" s="4">
        <f t="shared" si="52"/>
        <v>5551491.12320555</v>
      </c>
      <c r="R79" s="4">
        <f t="shared" si="51"/>
        <v>5688265.2284119828</v>
      </c>
      <c r="S79" s="4">
        <f t="shared" si="50"/>
        <v>5869631.8116572713</v>
      </c>
      <c r="T79" s="4">
        <f t="shared" si="49"/>
        <v>6076000.4754009591</v>
      </c>
      <c r="U79" s="4">
        <f t="shared" si="48"/>
        <v>6076000.4754009591</v>
      </c>
      <c r="V79" s="4">
        <f t="shared" si="47"/>
        <v>6206742.8920043344</v>
      </c>
      <c r="W79" s="4">
        <f t="shared" si="46"/>
        <v>6249630.7598690651</v>
      </c>
      <c r="X79" s="4">
        <f t="shared" si="45"/>
        <v>6276131.4311201088</v>
      </c>
      <c r="Y79" s="4">
        <f t="shared" si="44"/>
        <v>6397034.3146049306</v>
      </c>
      <c r="Z79" s="4">
        <f t="shared" si="43"/>
        <v>6575056.0128989257</v>
      </c>
      <c r="AA79" s="4">
        <f t="shared" si="42"/>
        <v>6620495.4634461543</v>
      </c>
      <c r="AB79" s="4">
        <f t="shared" si="41"/>
        <v>6729135.0657911226</v>
      </c>
      <c r="AC79" s="4">
        <f t="shared" si="40"/>
        <v>6729135.0657911226</v>
      </c>
      <c r="AD79" s="4">
        <f t="shared" si="39"/>
        <v>6759403.8237200752</v>
      </c>
      <c r="AE79" s="4">
        <f t="shared" si="38"/>
        <v>6759403.8237200752</v>
      </c>
      <c r="AF79" s="4">
        <f t="shared" si="37"/>
        <v>6829796.6990075037</v>
      </c>
      <c r="AG79" s="4">
        <f t="shared" si="36"/>
        <v>6847272.7124221176</v>
      </c>
      <c r="AH79" s="4">
        <f t="shared" si="35"/>
        <v>6847272.7124221176</v>
      </c>
      <c r="AI79" s="4">
        <f t="shared" si="34"/>
        <v>6856152.6233289186</v>
      </c>
      <c r="AJ79" s="4">
        <f t="shared" si="33"/>
        <v>6856152.6233289186</v>
      </c>
      <c r="AK79" s="4">
        <f t="shared" si="32"/>
        <v>6869654.918337536</v>
      </c>
      <c r="AL79" s="34">
        <f t="shared" si="31"/>
        <v>6869654.918337536</v>
      </c>
      <c r="AM79" s="17">
        <f>AL79-D79</f>
        <v>6229347.0953375362</v>
      </c>
    </row>
    <row r="80" spans="1:39" x14ac:dyDescent="0.2">
      <c r="A80" s="21" t="s">
        <v>18</v>
      </c>
      <c r="B80" s="3">
        <v>824056.15579999995</v>
      </c>
      <c r="C80" s="3">
        <v>813804.2058</v>
      </c>
      <c r="D80" s="4">
        <f>C80*$D$82</f>
        <v>1113365.6865854198</v>
      </c>
      <c r="E80" s="4">
        <f>D80*$E$82</f>
        <v>1685972.3262281662</v>
      </c>
      <c r="F80" s="4">
        <f>E80*$F$82</f>
        <v>2717567.4898386947</v>
      </c>
      <c r="G80" s="4">
        <f>F80*$G$82</f>
        <v>3173966.158401648</v>
      </c>
      <c r="H80" s="4">
        <f t="shared" si="60"/>
        <v>3747252.1445547394</v>
      </c>
      <c r="I80" s="4">
        <f t="shared" si="61"/>
        <v>4220752.6774038365</v>
      </c>
      <c r="J80" s="4">
        <f t="shared" si="59"/>
        <v>4799611.5058188941</v>
      </c>
      <c r="K80" s="4">
        <f t="shared" si="58"/>
        <v>5315515.6668552523</v>
      </c>
      <c r="L80" s="4">
        <f t="shared" si="57"/>
        <v>5633779.9710029587</v>
      </c>
      <c r="M80" s="4">
        <f t="shared" si="56"/>
        <v>5816710.4173190771</v>
      </c>
      <c r="N80" s="4">
        <f t="shared" si="55"/>
        <v>5816710.4173190771</v>
      </c>
      <c r="O80" s="4">
        <f t="shared" si="54"/>
        <v>6897241.4673929</v>
      </c>
      <c r="P80" s="4">
        <f t="shared" si="53"/>
        <v>6968805.8506138204</v>
      </c>
      <c r="Q80" s="4">
        <f t="shared" si="52"/>
        <v>9652919.274048306</v>
      </c>
      <c r="R80" s="4">
        <f t="shared" si="51"/>
        <v>9890741.7557990346</v>
      </c>
      <c r="S80" s="4">
        <f t="shared" si="50"/>
        <v>10206101.529997112</v>
      </c>
      <c r="T80" s="4">
        <f t="shared" si="49"/>
        <v>10564934.861006886</v>
      </c>
      <c r="U80" s="4">
        <f t="shared" si="48"/>
        <v>10564934.861006886</v>
      </c>
      <c r="V80" s="4">
        <f t="shared" si="47"/>
        <v>10792269.457272554</v>
      </c>
      <c r="W80" s="4">
        <f t="shared" si="46"/>
        <v>10866842.777691599</v>
      </c>
      <c r="X80" s="4">
        <f t="shared" si="45"/>
        <v>10912922.080462188</v>
      </c>
      <c r="Y80" s="4">
        <f t="shared" si="44"/>
        <v>11123147.720452901</v>
      </c>
      <c r="Z80" s="4">
        <f t="shared" si="43"/>
        <v>11432691.416826256</v>
      </c>
      <c r="AA80" s="4">
        <f t="shared" si="42"/>
        <v>11511701.423012888</v>
      </c>
      <c r="AB80" s="4">
        <f t="shared" si="41"/>
        <v>11700603.699559294</v>
      </c>
      <c r="AC80" s="4">
        <f t="shared" si="40"/>
        <v>11700603.699559294</v>
      </c>
      <c r="AD80" s="4">
        <f t="shared" si="39"/>
        <v>11753234.942288395</v>
      </c>
      <c r="AE80" s="4">
        <f t="shared" si="38"/>
        <v>11753234.942288395</v>
      </c>
      <c r="AF80" s="4">
        <f t="shared" si="37"/>
        <v>11875633.902772607</v>
      </c>
      <c r="AG80" s="4">
        <f t="shared" si="36"/>
        <v>11906021.152428525</v>
      </c>
      <c r="AH80" s="4">
        <f t="shared" si="35"/>
        <v>11906021.152428525</v>
      </c>
      <c r="AI80" s="4">
        <f t="shared" si="34"/>
        <v>11921461.519933715</v>
      </c>
      <c r="AJ80" s="4">
        <f t="shared" si="33"/>
        <v>11921461.519933715</v>
      </c>
      <c r="AK80" s="4">
        <f t="shared" si="32"/>
        <v>11944939.277682034</v>
      </c>
      <c r="AL80" s="34">
        <f t="shared" si="31"/>
        <v>11944939.277682034</v>
      </c>
      <c r="AM80" s="17">
        <f>AL80-C80</f>
        <v>11131135.071882034</v>
      </c>
    </row>
    <row r="81" spans="1:39" x14ac:dyDescent="0.2">
      <c r="A81" s="21" t="s">
        <v>17</v>
      </c>
      <c r="B81" s="3">
        <v>167559.70000000001</v>
      </c>
      <c r="C81" s="4">
        <f>B81*C82</f>
        <v>361211.74717805721</v>
      </c>
      <c r="D81" s="4">
        <f>C81*$D$82</f>
        <v>494173.85906021175</v>
      </c>
      <c r="E81" s="4">
        <f>D81*$E$82</f>
        <v>748328.65855254023</v>
      </c>
      <c r="F81" s="4">
        <f>E81*$F$82</f>
        <v>1206208.1936698221</v>
      </c>
      <c r="G81" s="4">
        <f>F81*$G$82</f>
        <v>1408783.4068555334</v>
      </c>
      <c r="H81" s="4">
        <f t="shared" si="60"/>
        <v>1663239.7382620401</v>
      </c>
      <c r="I81" s="4">
        <f t="shared" si="61"/>
        <v>1873405.7137401723</v>
      </c>
      <c r="J81" s="4">
        <f t="shared" si="59"/>
        <v>2130335.5837151036</v>
      </c>
      <c r="K81" s="4">
        <f t="shared" si="58"/>
        <v>2359322.6570876027</v>
      </c>
      <c r="L81" s="4">
        <f t="shared" si="57"/>
        <v>2500586.126293431</v>
      </c>
      <c r="M81" s="4">
        <f t="shared" si="56"/>
        <v>2581780.8727139798</v>
      </c>
      <c r="N81" s="4">
        <f t="shared" si="55"/>
        <v>2581780.8727139798</v>
      </c>
      <c r="O81" s="4">
        <f t="shared" si="54"/>
        <v>3061380.886692313</v>
      </c>
      <c r="P81" s="4">
        <f t="shared" si="53"/>
        <v>3093145.1559289619</v>
      </c>
      <c r="Q81" s="4">
        <f t="shared" si="52"/>
        <v>4284504.5669432608</v>
      </c>
      <c r="R81" s="4">
        <f t="shared" si="51"/>
        <v>4390063.463713713</v>
      </c>
      <c r="S81" s="4">
        <f t="shared" si="50"/>
        <v>4530037.7403467335</v>
      </c>
      <c r="T81" s="4">
        <f t="shared" si="49"/>
        <v>4689308.0089395903</v>
      </c>
      <c r="U81" s="4">
        <f t="shared" si="48"/>
        <v>4689308.0089395903</v>
      </c>
      <c r="V81" s="4">
        <f t="shared" si="47"/>
        <v>4790211.7965163793</v>
      </c>
      <c r="W81" s="4">
        <f t="shared" si="46"/>
        <v>4823311.6000925386</v>
      </c>
      <c r="X81" s="4">
        <f t="shared" si="45"/>
        <v>4843764.1676067952</v>
      </c>
      <c r="Y81" s="4">
        <f t="shared" si="44"/>
        <v>4937074.0450705308</v>
      </c>
      <c r="Z81" s="4">
        <f t="shared" si="43"/>
        <v>5074466.8216107544</v>
      </c>
      <c r="AA81" s="4">
        <f t="shared" si="42"/>
        <v>5109535.8740632012</v>
      </c>
      <c r="AB81" s="4">
        <f t="shared" si="41"/>
        <v>5193381.2521909336</v>
      </c>
      <c r="AC81" s="4">
        <f t="shared" si="40"/>
        <v>5193381.2521909336</v>
      </c>
      <c r="AD81" s="4">
        <f t="shared" si="39"/>
        <v>5216741.9365015319</v>
      </c>
      <c r="AE81" s="4">
        <f t="shared" si="38"/>
        <v>5216741.9365015319</v>
      </c>
      <c r="AF81" s="4">
        <f t="shared" si="37"/>
        <v>5271069.4295940734</v>
      </c>
      <c r="AG81" s="4">
        <f t="shared" si="36"/>
        <v>5284556.9877338838</v>
      </c>
      <c r="AH81" s="4">
        <f t="shared" si="35"/>
        <v>5284556.9877338838</v>
      </c>
      <c r="AI81" s="4">
        <f t="shared" si="34"/>
        <v>5291410.2849813933</v>
      </c>
      <c r="AJ81" s="4">
        <f t="shared" si="33"/>
        <v>5291410.2849813933</v>
      </c>
      <c r="AK81" s="4">
        <f t="shared" si="32"/>
        <v>5301831.0248051165</v>
      </c>
      <c r="AL81" s="34">
        <f t="shared" si="31"/>
        <v>5301831.0248051165</v>
      </c>
      <c r="AM81" s="17">
        <f>AL81-B81</f>
        <v>5134271.3248051163</v>
      </c>
    </row>
    <row r="82" spans="1:39" ht="25.5" x14ac:dyDescent="0.2">
      <c r="A82" s="7" t="s">
        <v>41</v>
      </c>
      <c r="B82" s="25"/>
      <c r="C82" s="23">
        <f>IF(SUM(C46:C80)/SUM(B46:B80)&lt;1,1,SUM(C46:C80)/SUM(B46:B80))</f>
        <v>2.1557197057410415</v>
      </c>
      <c r="D82" s="23">
        <f>IF(SUM(D46:D79)/SUM(C46:C79)&lt;1,1,SUM(D46:D79)/SUM(C46:C79))</f>
        <v>1.3681001875517953</v>
      </c>
      <c r="E82" s="23">
        <f>IF(SUM(E46:E78)/SUM(D46:D78)&lt;1,1,SUM(E46:E78)/SUM(D46:D78))</f>
        <v>1.5143023954679915</v>
      </c>
      <c r="F82" s="23">
        <f>IF(SUM(F46:F77)/SUM(E46:E77)&lt;1,1,SUM(F46:F77)/SUM(E46:E77))</f>
        <v>1.6118695707885067</v>
      </c>
      <c r="G82" s="23">
        <f>IF(SUM(G46:G76)/SUM(F46:F76)&lt;1,1,SUM(G46:G76)/SUM(F46:F76))</f>
        <v>1.1679438211818038</v>
      </c>
      <c r="H82" s="23">
        <f>IF(SUM(H46:H75)/SUM(G46:G75)&lt;1,1,SUM(H46:H75)/SUM(G46:G75))</f>
        <v>1.1806213291328185</v>
      </c>
      <c r="I82" s="23">
        <f>IF(SUM(I46:I74)/SUM(H46:H74)&lt;1,1,SUM(I46:I74)/SUM(H46:H74))</f>
        <v>1.1263594000572279</v>
      </c>
      <c r="J82" s="23">
        <f>IF(SUM(J46:J73)/SUM(I46:I73)&lt;1,1,SUM(J46:J73)/SUM(I46:I73))</f>
        <v>1.1371458772066954</v>
      </c>
      <c r="K82" s="23">
        <f>IF(SUM(K46:K72)/SUM(J46:J72)&lt;1,1,SUM(K46:K72)/SUM(J46:J72))</f>
        <v>1.1074887332882866</v>
      </c>
      <c r="L82" s="23">
        <f>IF(SUM(L46:L71)/SUM(K46:K71)&lt;1,1,SUM(L46:L71)/SUM(K46:K71))</f>
        <v>1.0598745867935702</v>
      </c>
      <c r="M82" s="23">
        <f>IF(SUM(M46:M70)/SUM(L46:L70)&lt;1,1,SUM(M46:M70)/SUM(L46:L70))</f>
        <v>1.0324702858928927</v>
      </c>
      <c r="N82" s="23">
        <f>IF(SUM(N46:N69)/SUM(M46:M69)&lt;1,1,SUM(N46:N69)/SUM(M46:M69))</f>
        <v>1</v>
      </c>
      <c r="O82" s="23">
        <f>IF(SUM(O46:O68)/SUM(N46:N68)&lt;1,1,SUM(O46:O68)/SUM(N46:N68))</f>
        <v>1.1857632532052094</v>
      </c>
      <c r="P82" s="23">
        <f>IF(SUM(P46:P67)/SUM(O46:O67)&lt;1,1,SUM(P46:P67)/SUM(O46:O67))</f>
        <v>1.0103757978547285</v>
      </c>
      <c r="Q82" s="23">
        <f>IF(SUM(Q46:Q66)/SUM(P46:P66)&lt;1,1,SUM(Q46:Q66)/SUM(P46:P66))</f>
        <v>1.3851611712210443</v>
      </c>
      <c r="R82" s="23">
        <f>IF(SUM(R46:R65)/SUM(Q46:Q65)&lt;1,1,SUM(R46:R65)/SUM(Q46:Q65))</f>
        <v>1.0246373635787165</v>
      </c>
      <c r="S82" s="23">
        <f>IF(SUM(S46:S64)/SUM(R46:R64)&lt;1,1,SUM(S46:S64)/SUM(R46:R64))</f>
        <v>1.0318843401217284</v>
      </c>
      <c r="T82" s="23">
        <f>IF(SUM(T46:T63)/SUM(S46:S63)&lt;1,1,SUM(T46:T63)/SUM(S46:S63))</f>
        <v>1.0351587067750712</v>
      </c>
      <c r="U82" s="23">
        <f>IF(SUM(U46:U62)/SUM(T46:T62)&lt;1,1,SUM(U46:U62)/SUM(T46:T62))</f>
        <v>1</v>
      </c>
      <c r="V82" s="23">
        <f>IF(SUM(V46:V61)/SUM(U46:U61)&lt;1,1,SUM(V46:V61)/SUM(U46:U61))</f>
        <v>1.021517841733669</v>
      </c>
      <c r="W82" s="23">
        <f>IF(SUM(W46:W60)/SUM(V46:V60)&lt;1,1,SUM(W46:W60)/SUM(V46:V60))</f>
        <v>1.0069098831079308</v>
      </c>
      <c r="X82" s="23">
        <f>IF(SUM(X46:X59)/SUM(W46:W59)&lt;1,1,SUM(X46:X59)/SUM(W46:W59))</f>
        <v>1.0042403579138168</v>
      </c>
      <c r="Y82" s="23">
        <f>IF(SUM(Y46:Y58)/SUM(X46:X58)&lt;1,1,SUM(Y46:Y58)/SUM(X46:X58))</f>
        <v>1.019263918356669</v>
      </c>
      <c r="Z82" s="23">
        <f>IF(SUM(Z46:Z57)/SUM(Y46:Y57)&lt;1,1,SUM(Z46:Z57)/SUM(Y46:Y57))</f>
        <v>1.027828785893419</v>
      </c>
      <c r="AA82" s="23">
        <f>IF(SUM(AA46:AA56)/SUM(Z46:Z56)&lt;1,1,SUM(AA46:AA56)/SUM(Z46:Z56))</f>
        <v>1.0069108841746877</v>
      </c>
      <c r="AB82" s="23">
        <f>IF(SUM(AB46:AB55)/SUM(AA46:AA55)&lt;1,1,SUM(AB46:AB55)/SUM(AA46:AA55))</f>
        <v>1.0164095879145001</v>
      </c>
      <c r="AC82" s="23">
        <f>IF(SUM(AC46:AC54)/SUM(AB46:AB54)&lt;1,1,SUM(AC46:AC54)/SUM(AB46:AB54))</f>
        <v>1</v>
      </c>
      <c r="AD82" s="23">
        <f>IF(SUM(AD46:AD53)/SUM(AC46:AC53)&lt;1,1,SUM(AD46:AD53)/SUM(AC46:AC53))</f>
        <v>1.0044981647170124</v>
      </c>
      <c r="AE82" s="23">
        <f>IF(SUM(AE46:AE52)/SUM(AD46:AD52)&lt;1,1,SUM(AE46:AE52)/SUM(AD46:AD52))</f>
        <v>1</v>
      </c>
      <c r="AF82" s="23">
        <f>IF(SUM(AF46:AF51)/SUM(AE46:AE51)&lt;1,1,SUM(AF46:AF51)/SUM(AE46:AE51))</f>
        <v>1.0104140656666207</v>
      </c>
      <c r="AG82" s="23">
        <f>IF(SUM(AG46:AG50)/SUM(AF46:AF50)&lt;1,1,SUM(AG46:AG50)/SUM(AF46:AF50))</f>
        <v>1.0025587896953292</v>
      </c>
      <c r="AH82" s="23">
        <f>IF(SUM(AH46:AH49)/SUM(AG46:AG49)&lt;1,1,SUM(AH46:AH49)/SUM(AG46:AG49))</f>
        <v>1</v>
      </c>
      <c r="AI82" s="23">
        <f>IF(SUM(AI46:AI48)/SUM(AH46:AH48)&lt;1,1,SUM(AI46:AI48)/SUM(AH46:AH48))</f>
        <v>1.001296853693397</v>
      </c>
      <c r="AJ82" s="23">
        <f>IF(SUM(AJ46:AJ47)/SUM(AI46:AI47)&lt;1,1,SUM(AJ46:AJ47)/SUM(AI46:AI47))</f>
        <v>1</v>
      </c>
      <c r="AK82" s="23">
        <f>IF(SUM(AK46:AK46)/SUM(AJ46:AJ46)&lt;1,1,SUM(AK46:AK46)/SUM(AJ46:AJ46))</f>
        <v>1.0019693690835694</v>
      </c>
      <c r="AL82" s="17">
        <f>SUM(AL46:AL81)</f>
        <v>279784121.3244223</v>
      </c>
      <c r="AM82" s="17">
        <f>SUM(AM46:AM81)</f>
        <v>95460168.046462104</v>
      </c>
    </row>
    <row r="83" spans="1:39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</row>
    <row r="84" spans="1:39" ht="15.75" x14ac:dyDescent="0.2">
      <c r="AM84" s="9">
        <f>AM42+AM82</f>
        <v>189749076.78250524</v>
      </c>
    </row>
  </sheetData>
  <mergeCells count="10">
    <mergeCell ref="A44:A45"/>
    <mergeCell ref="B44:AK44"/>
    <mergeCell ref="AL44:AL45"/>
    <mergeCell ref="AM44:AM45"/>
    <mergeCell ref="A1:AD1"/>
    <mergeCell ref="A2:AD2"/>
    <mergeCell ref="A4:A5"/>
    <mergeCell ref="B4:AK4"/>
    <mergeCell ref="AL4:AL5"/>
    <mergeCell ref="AM4:AM5"/>
  </mergeCells>
  <conditionalFormatting sqref="AM6">
    <cfRule type="cellIs" dxfId="27" priority="4" operator="lessThan">
      <formula>0</formula>
    </cfRule>
  </conditionalFormatting>
  <conditionalFormatting sqref="AM7:AM41">
    <cfRule type="cellIs" dxfId="26" priority="3" operator="lessThan">
      <formula>0</formula>
    </cfRule>
  </conditionalFormatting>
  <conditionalFormatting sqref="AM46">
    <cfRule type="cellIs" dxfId="25" priority="2" operator="lessThan">
      <formula>0</formula>
    </cfRule>
  </conditionalFormatting>
  <conditionalFormatting sqref="AM47:AM81">
    <cfRule type="cellIs" dxfId="24" priority="1" operator="lessThan">
      <formula>0</formula>
    </cfRule>
  </conditionalFormatting>
  <printOptions horizontalCentered="1" verticalCentered="1"/>
  <pageMargins left="0.27559055118110237" right="0.19685039370078741" top="0.43307086614173229" bottom="0.74803149606299213" header="0.31496062992125984" footer="0.31496062992125984"/>
  <pageSetup paperSize="9" scale="3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10.7109375" style="33" customWidth="1"/>
    <col min="5" max="37" width="10.7109375" style="10" customWidth="1"/>
    <col min="38" max="38" width="13.140625" style="10" customWidth="1"/>
    <col min="39" max="39" width="15.42578125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39" ht="17.25" customHeight="1" x14ac:dyDescent="0.2">
      <c r="A1" s="57" t="str">
        <f>'Описание на групите'!B10</f>
        <v>Моторни превозни средства, различни от предходните рискови групи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"/>
      <c r="AF1" s="5"/>
      <c r="AG1" s="5"/>
      <c r="AH1" s="5"/>
      <c r="AI1" s="5"/>
      <c r="AJ1" s="5"/>
      <c r="AK1" s="5"/>
    </row>
    <row r="2" spans="1:39" ht="16.5" customHeight="1" x14ac:dyDescent="0.2">
      <c r="A2" s="58" t="str">
        <f>"Справка № 2.1: Стойност на предявените претенции (в лева) към края на "&amp;'Описание на групите'!B2&amp;" тримесечие на "&amp;'Описание на групите'!B1&amp; " година"</f>
        <v>Справка № 2.1: Стойност на предявените претенции (в лева) към края на трето тримесечие на 2021 година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"/>
      <c r="AF2" s="5"/>
      <c r="AG2" s="5"/>
      <c r="AH2" s="5"/>
      <c r="AI2" s="5"/>
      <c r="AJ2" s="5"/>
      <c r="AK2" s="5"/>
    </row>
    <row r="3" spans="1:39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39" s="15" customFormat="1" ht="42" customHeight="1" x14ac:dyDescent="0.2">
      <c r="A4" s="59" t="s">
        <v>0</v>
      </c>
      <c r="B4" s="60" t="s">
        <v>39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2" t="s">
        <v>42</v>
      </c>
      <c r="AM4" s="61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30.9.2021 г.</v>
      </c>
    </row>
    <row r="5" spans="1:39" s="15" customFormat="1" ht="25.5" customHeight="1" x14ac:dyDescent="0.2">
      <c r="A5" s="59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2">
        <v>0</v>
      </c>
      <c r="AM5" s="61">
        <v>0</v>
      </c>
    </row>
    <row r="6" spans="1:39" s="19" customFormat="1" ht="12.75" customHeight="1" x14ac:dyDescent="0.2">
      <c r="A6" s="1" t="s">
        <v>37</v>
      </c>
      <c r="B6" s="3">
        <v>218365.62465447426</v>
      </c>
      <c r="C6" s="3">
        <v>352622.64317413338</v>
      </c>
      <c r="D6" s="3">
        <v>435997.59164416336</v>
      </c>
      <c r="E6" s="3">
        <v>500008.56349004136</v>
      </c>
      <c r="F6" s="3">
        <v>529027.12069650763</v>
      </c>
      <c r="G6" s="3">
        <v>531733.87803482497</v>
      </c>
      <c r="H6" s="3">
        <v>560845.88900496589</v>
      </c>
      <c r="I6" s="3">
        <v>585800.1558122969</v>
      </c>
      <c r="J6" s="3">
        <v>600317.63642836991</v>
      </c>
      <c r="K6" s="3">
        <v>586081.95926337235</v>
      </c>
      <c r="L6" s="3">
        <v>590576.11159866245</v>
      </c>
      <c r="M6" s="3">
        <v>597836.42938737362</v>
      </c>
      <c r="N6" s="3">
        <v>596322.91943370667</v>
      </c>
      <c r="O6" s="3">
        <v>603142.21487322019</v>
      </c>
      <c r="P6" s="3">
        <v>617126.49646638427</v>
      </c>
      <c r="Q6" s="3">
        <v>650766.64438759978</v>
      </c>
      <c r="R6" s="3">
        <v>651011.6761012479</v>
      </c>
      <c r="S6" s="3">
        <v>650376.47350124782</v>
      </c>
      <c r="T6" s="3">
        <v>648130.43290124799</v>
      </c>
      <c r="U6" s="3">
        <v>669556.0929012479</v>
      </c>
      <c r="V6" s="3">
        <v>681879.95290124777</v>
      </c>
      <c r="W6" s="3">
        <v>685649.13290124794</v>
      </c>
      <c r="X6" s="3">
        <v>678241.75890124787</v>
      </c>
      <c r="Y6" s="3">
        <v>669548.13290124794</v>
      </c>
      <c r="Z6" s="3">
        <v>623814.5389012479</v>
      </c>
      <c r="AA6" s="3">
        <v>624193.5389012479</v>
      </c>
      <c r="AB6" s="3">
        <v>624193.5389012479</v>
      </c>
      <c r="AC6" s="3">
        <v>624193.5389012479</v>
      </c>
      <c r="AD6" s="3">
        <v>624193.5389012479</v>
      </c>
      <c r="AE6" s="3">
        <v>624193.5389012479</v>
      </c>
      <c r="AF6" s="3">
        <v>624188.5389012479</v>
      </c>
      <c r="AG6" s="3">
        <v>625156.5389012479</v>
      </c>
      <c r="AH6" s="3">
        <v>625879.1789012478</v>
      </c>
      <c r="AI6" s="3">
        <v>538023.41890124779</v>
      </c>
      <c r="AJ6" s="3">
        <v>623850.75890124787</v>
      </c>
      <c r="AK6" s="3">
        <v>623850.75890124787</v>
      </c>
      <c r="AL6" s="34">
        <f>AK6</f>
        <v>623850.75890124787</v>
      </c>
      <c r="AM6" s="17">
        <f>AL6-AK6</f>
        <v>0</v>
      </c>
    </row>
    <row r="7" spans="1:39" s="19" customFormat="1" x14ac:dyDescent="0.2">
      <c r="A7" s="1" t="s">
        <v>36</v>
      </c>
      <c r="B7" s="3">
        <v>240204.1670580545</v>
      </c>
      <c r="C7" s="3">
        <v>427269.09680191381</v>
      </c>
      <c r="D7" s="3">
        <v>489117.06341241032</v>
      </c>
      <c r="E7" s="3">
        <v>654330.56102329178</v>
      </c>
      <c r="F7" s="3">
        <v>704051.77656248363</v>
      </c>
      <c r="G7" s="3">
        <v>770227.35427697632</v>
      </c>
      <c r="H7" s="3">
        <v>874006.844353038</v>
      </c>
      <c r="I7" s="3">
        <v>1038459.7440258712</v>
      </c>
      <c r="J7" s="3">
        <v>1045019.5953242007</v>
      </c>
      <c r="K7" s="3">
        <v>1045226.2655573464</v>
      </c>
      <c r="L7" s="3">
        <v>956318.89881903387</v>
      </c>
      <c r="M7" s="3">
        <v>961584.17511564854</v>
      </c>
      <c r="N7" s="3">
        <v>973898.78878657904</v>
      </c>
      <c r="O7" s="3">
        <v>976375.2219618106</v>
      </c>
      <c r="P7" s="3">
        <v>978413.75183549291</v>
      </c>
      <c r="Q7" s="3">
        <v>974467.19125592837</v>
      </c>
      <c r="R7" s="3">
        <v>987752.33808209677</v>
      </c>
      <c r="S7" s="3">
        <v>987175.71518209681</v>
      </c>
      <c r="T7" s="3">
        <v>990546.52518209687</v>
      </c>
      <c r="U7" s="3">
        <v>995181.52518209687</v>
      </c>
      <c r="V7" s="3">
        <v>1014258.7851820966</v>
      </c>
      <c r="W7" s="3">
        <v>1023559.3451820967</v>
      </c>
      <c r="X7" s="3">
        <v>1043566.1300174968</v>
      </c>
      <c r="Y7" s="3">
        <v>1025133.6700174968</v>
      </c>
      <c r="Z7" s="3">
        <v>1054513.6300174969</v>
      </c>
      <c r="AA7" s="3">
        <v>1056775.1300174969</v>
      </c>
      <c r="AB7" s="3">
        <v>1119002.0600174968</v>
      </c>
      <c r="AC7" s="3">
        <v>1060459.8100174968</v>
      </c>
      <c r="AD7" s="3">
        <v>1057526.0600174968</v>
      </c>
      <c r="AE7" s="3">
        <v>1057523.0600174968</v>
      </c>
      <c r="AF7" s="3">
        <v>1057523.0600174968</v>
      </c>
      <c r="AG7" s="3">
        <v>1057526.0600174968</v>
      </c>
      <c r="AH7" s="3">
        <v>1121099.8800174969</v>
      </c>
      <c r="AI7" s="3">
        <v>1057869.2000174969</v>
      </c>
      <c r="AJ7" s="3">
        <v>1057869.2000174969</v>
      </c>
      <c r="AK7" s="4">
        <f>AJ7*$AK$42</f>
        <v>1057869.2000174969</v>
      </c>
      <c r="AL7" s="34">
        <f t="shared" ref="AL7:AL41" si="0">AK7</f>
        <v>1057869.2000174969</v>
      </c>
      <c r="AM7" s="17">
        <f>AL7-AJ7</f>
        <v>0</v>
      </c>
    </row>
    <row r="8" spans="1:39" s="19" customFormat="1" x14ac:dyDescent="0.2">
      <c r="A8" s="1" t="s">
        <v>35</v>
      </c>
      <c r="B8" s="3">
        <v>273212.27105703601</v>
      </c>
      <c r="C8" s="3">
        <v>665501.22466603131</v>
      </c>
      <c r="D8" s="3">
        <v>751661.65753548371</v>
      </c>
      <c r="E8" s="3">
        <v>900881.96194838069</v>
      </c>
      <c r="F8" s="3">
        <v>907839.2216274417</v>
      </c>
      <c r="G8" s="3">
        <v>909914.18222108996</v>
      </c>
      <c r="H8" s="3">
        <v>905000.03080432909</v>
      </c>
      <c r="I8" s="3">
        <v>917600.09671784309</v>
      </c>
      <c r="J8" s="3">
        <v>901795.63721007598</v>
      </c>
      <c r="K8" s="3">
        <v>913992.23047848034</v>
      </c>
      <c r="L8" s="3">
        <v>906278.78635835182</v>
      </c>
      <c r="M8" s="3">
        <v>921079.85498288763</v>
      </c>
      <c r="N8" s="3">
        <v>917331.31701962324</v>
      </c>
      <c r="O8" s="3">
        <v>926500.89453140891</v>
      </c>
      <c r="P8" s="3">
        <v>914175.75211440236</v>
      </c>
      <c r="Q8" s="3">
        <v>929414.98574219039</v>
      </c>
      <c r="R8" s="3">
        <v>927195.25895371125</v>
      </c>
      <c r="S8" s="3">
        <v>964428.19535371126</v>
      </c>
      <c r="T8" s="3">
        <v>1004127.8089537113</v>
      </c>
      <c r="U8" s="3">
        <v>1009001.4989537112</v>
      </c>
      <c r="V8" s="3">
        <v>1026123.6787421904</v>
      </c>
      <c r="W8" s="3">
        <v>1046653.2089537113</v>
      </c>
      <c r="X8" s="3">
        <v>1026392.3287421904</v>
      </c>
      <c r="Y8" s="3">
        <v>1028879.5987421904</v>
      </c>
      <c r="Z8" s="3">
        <v>1027275.5987421904</v>
      </c>
      <c r="AA8" s="3">
        <v>1026863.5987421904</v>
      </c>
      <c r="AB8" s="3">
        <v>1029398.5987421904</v>
      </c>
      <c r="AC8" s="3">
        <v>1021023.7687421904</v>
      </c>
      <c r="AD8" s="3">
        <v>1021018.7687421904</v>
      </c>
      <c r="AE8" s="3">
        <v>1021018.7687421904</v>
      </c>
      <c r="AF8" s="3">
        <v>1021023.7687421904</v>
      </c>
      <c r="AG8" s="3">
        <v>1017862.0887421904</v>
      </c>
      <c r="AH8" s="3">
        <v>1021023.7687421904</v>
      </c>
      <c r="AI8" s="3">
        <v>1021023.7687421904</v>
      </c>
      <c r="AJ8" s="4">
        <f>AI8*$AJ$42</f>
        <v>1075934.5773448956</v>
      </c>
      <c r="AK8" s="4">
        <f t="shared" ref="AK8:AK41" si="1">AJ8*$AK$42</f>
        <v>1075934.5773448956</v>
      </c>
      <c r="AL8" s="34">
        <f t="shared" si="0"/>
        <v>1075934.5773448956</v>
      </c>
      <c r="AM8" s="17">
        <f>AL8-AI8</f>
        <v>54910.808602705132</v>
      </c>
    </row>
    <row r="9" spans="1:39" s="19" customFormat="1" x14ac:dyDescent="0.2">
      <c r="A9" s="1" t="s">
        <v>34</v>
      </c>
      <c r="B9" s="3">
        <v>448691.49594411807</v>
      </c>
      <c r="C9" s="3">
        <v>652261.83095300198</v>
      </c>
      <c r="D9" s="3">
        <v>918028.19564383989</v>
      </c>
      <c r="E9" s="3">
        <v>961415.25594854425</v>
      </c>
      <c r="F9" s="3">
        <v>995369.04288733995</v>
      </c>
      <c r="G9" s="3">
        <v>1154042.3197663273</v>
      </c>
      <c r="H9" s="3">
        <v>1160679.7005371798</v>
      </c>
      <c r="I9" s="3">
        <v>1165489.8694454939</v>
      </c>
      <c r="J9" s="3">
        <v>1166835.7545845886</v>
      </c>
      <c r="K9" s="3">
        <v>1131261.8294205985</v>
      </c>
      <c r="L9" s="3">
        <v>1172385.3082319878</v>
      </c>
      <c r="M9" s="3">
        <v>1166091.015997383</v>
      </c>
      <c r="N9" s="3">
        <v>1188947.7987398584</v>
      </c>
      <c r="O9" s="3">
        <v>1169086.090954843</v>
      </c>
      <c r="P9" s="3">
        <v>1186728.2332690777</v>
      </c>
      <c r="Q9" s="3">
        <v>1194216.8442690778</v>
      </c>
      <c r="R9" s="3">
        <v>1200793.0932690776</v>
      </c>
      <c r="S9" s="3">
        <v>1295530.3106690778</v>
      </c>
      <c r="T9" s="3">
        <v>1314552.4566690775</v>
      </c>
      <c r="U9" s="3">
        <v>1304884.7756690776</v>
      </c>
      <c r="V9" s="3">
        <v>1328302.8416690778</v>
      </c>
      <c r="W9" s="3">
        <v>1317379.0116690777</v>
      </c>
      <c r="X9" s="3">
        <v>1318621.3016690777</v>
      </c>
      <c r="Y9" s="3">
        <v>1335481.1016690778</v>
      </c>
      <c r="Z9" s="3">
        <v>1335790.2116690774</v>
      </c>
      <c r="AA9" s="3">
        <v>1335882.0316690775</v>
      </c>
      <c r="AB9" s="3">
        <v>1337208.0316690775</v>
      </c>
      <c r="AC9" s="3">
        <v>1337202.0316690775</v>
      </c>
      <c r="AD9" s="3">
        <v>1337202.0316690775</v>
      </c>
      <c r="AE9" s="3">
        <v>1337418.0316690775</v>
      </c>
      <c r="AF9" s="3">
        <v>1396874.2516690777</v>
      </c>
      <c r="AG9" s="3">
        <v>1337418.0316690775</v>
      </c>
      <c r="AH9" s="3">
        <v>1337418.0316690775</v>
      </c>
      <c r="AI9" s="4">
        <f>AH9*$AI$42</f>
        <v>1337418.0316690775</v>
      </c>
      <c r="AJ9" s="4">
        <f t="shared" ref="AJ9:AJ41" si="2">AI9*$AJ$42</f>
        <v>1409344.5703129892</v>
      </c>
      <c r="AK9" s="4">
        <f t="shared" si="1"/>
        <v>1409344.5703129892</v>
      </c>
      <c r="AL9" s="34">
        <f>AK9</f>
        <v>1409344.5703129892</v>
      </c>
      <c r="AM9" s="17">
        <f>AL9-AH9</f>
        <v>71926.538643911714</v>
      </c>
    </row>
    <row r="10" spans="1:39" s="19" customFormat="1" x14ac:dyDescent="0.2">
      <c r="A10" s="2" t="s">
        <v>33</v>
      </c>
      <c r="B10" s="3">
        <v>346075.18011552241</v>
      </c>
      <c r="C10" s="3">
        <v>696327.11960224004</v>
      </c>
      <c r="D10" s="3">
        <v>905117.43672934081</v>
      </c>
      <c r="E10" s="3">
        <v>961532.10473595001</v>
      </c>
      <c r="F10" s="3">
        <v>1036813.0110465859</v>
      </c>
      <c r="G10" s="3">
        <v>1046862.8695932596</v>
      </c>
      <c r="H10" s="3">
        <v>1048294.7229360532</v>
      </c>
      <c r="I10" s="3">
        <v>1136595.6658666923</v>
      </c>
      <c r="J10" s="3">
        <v>1227274.2188260446</v>
      </c>
      <c r="K10" s="3">
        <v>1290350.1035927259</v>
      </c>
      <c r="L10" s="3">
        <v>1161919.3591216505</v>
      </c>
      <c r="M10" s="3">
        <v>1169126.9852375761</v>
      </c>
      <c r="N10" s="3">
        <v>1132975.1484450265</v>
      </c>
      <c r="O10" s="3">
        <v>1181141.2740336552</v>
      </c>
      <c r="P10" s="3">
        <v>1168819.5442336551</v>
      </c>
      <c r="Q10" s="3">
        <v>1171340.6492336553</v>
      </c>
      <c r="R10" s="3">
        <v>1178299.9102336552</v>
      </c>
      <c r="S10" s="3">
        <v>1199084.3142336553</v>
      </c>
      <c r="T10" s="3">
        <v>1238827.1142336554</v>
      </c>
      <c r="U10" s="3">
        <v>1263655.0542336553</v>
      </c>
      <c r="V10" s="3">
        <v>1213217.7842336551</v>
      </c>
      <c r="W10" s="3">
        <v>1278415.0042336551</v>
      </c>
      <c r="X10" s="3">
        <v>1275970.3142336551</v>
      </c>
      <c r="Y10" s="3">
        <v>1275970.3142336551</v>
      </c>
      <c r="Z10" s="3">
        <v>1275970.3142336551</v>
      </c>
      <c r="AA10" s="3">
        <v>1306567.3142336551</v>
      </c>
      <c r="AB10" s="3">
        <v>1322000.3142336551</v>
      </c>
      <c r="AC10" s="3">
        <v>1364565.224233655</v>
      </c>
      <c r="AD10" s="3">
        <v>1514893.0642336553</v>
      </c>
      <c r="AE10" s="3">
        <v>1437659.2642336551</v>
      </c>
      <c r="AF10" s="3">
        <v>1514893.0642336553</v>
      </c>
      <c r="AG10" s="3">
        <v>1514893.0642336553</v>
      </c>
      <c r="AH10" s="4">
        <f>AG10*$AH$42</f>
        <v>1540200.8433082125</v>
      </c>
      <c r="AI10" s="4">
        <f t="shared" ref="AI10:AI41" si="3">AH10*$AI$42</f>
        <v>1540200.8433082125</v>
      </c>
      <c r="AJ10" s="4">
        <f t="shared" si="2"/>
        <v>1623033.0714166821</v>
      </c>
      <c r="AK10" s="4">
        <f t="shared" si="1"/>
        <v>1623033.0714166821</v>
      </c>
      <c r="AL10" s="34">
        <f t="shared" si="0"/>
        <v>1623033.0714166821</v>
      </c>
      <c r="AM10" s="17">
        <f>AL10-AG10</f>
        <v>108140.00718302676</v>
      </c>
    </row>
    <row r="11" spans="1:39" s="19" customFormat="1" x14ac:dyDescent="0.2">
      <c r="A11" s="2" t="s">
        <v>32</v>
      </c>
      <c r="B11" s="3">
        <v>239985.00494617087</v>
      </c>
      <c r="C11" s="3">
        <v>482106.8663147937</v>
      </c>
      <c r="D11" s="3">
        <v>520605.91169808508</v>
      </c>
      <c r="E11" s="3">
        <v>578980.629176685</v>
      </c>
      <c r="F11" s="3">
        <v>562562.89268050459</v>
      </c>
      <c r="G11" s="3">
        <v>563284.52941930818</v>
      </c>
      <c r="H11" s="3">
        <v>594900.73439471901</v>
      </c>
      <c r="I11" s="3">
        <v>637565.04169996292</v>
      </c>
      <c r="J11" s="3">
        <v>659726.13683313737</v>
      </c>
      <c r="K11" s="3">
        <v>686069.45901662961</v>
      </c>
      <c r="L11" s="3">
        <v>689296.31769793213</v>
      </c>
      <c r="M11" s="3">
        <v>672511.07900386851</v>
      </c>
      <c r="N11" s="3">
        <v>642965.06180386851</v>
      </c>
      <c r="O11" s="3">
        <v>630150.77900386869</v>
      </c>
      <c r="P11" s="3">
        <v>636706.27400386881</v>
      </c>
      <c r="Q11" s="3">
        <v>642172.27400386881</v>
      </c>
      <c r="R11" s="3">
        <v>642187.19900386862</v>
      </c>
      <c r="S11" s="3">
        <v>642187.19900386862</v>
      </c>
      <c r="T11" s="3">
        <v>699565.10500386858</v>
      </c>
      <c r="U11" s="3">
        <v>715786.65000386874</v>
      </c>
      <c r="V11" s="3">
        <v>729520.90000386874</v>
      </c>
      <c r="W11" s="3">
        <v>747149.79500386876</v>
      </c>
      <c r="X11" s="3">
        <v>747149.79500386876</v>
      </c>
      <c r="Y11" s="3">
        <v>747149.79500386876</v>
      </c>
      <c r="Z11" s="3">
        <v>751103.28500386875</v>
      </c>
      <c r="AA11" s="3">
        <v>746876.29500386876</v>
      </c>
      <c r="AB11" s="3">
        <v>746876.29500386876</v>
      </c>
      <c r="AC11" s="3">
        <v>765062.29500386876</v>
      </c>
      <c r="AD11" s="3">
        <v>740450.7350038687</v>
      </c>
      <c r="AE11" s="3">
        <v>765062.29500386876</v>
      </c>
      <c r="AF11" s="3">
        <v>765062.29500386876</v>
      </c>
      <c r="AG11" s="4">
        <f>AF11*$AG$42</f>
        <v>765062.29500386876</v>
      </c>
      <c r="AH11" s="4">
        <f t="shared" ref="AH11:AH41" si="4">AG11*$AH$42</f>
        <v>777843.41335298889</v>
      </c>
      <c r="AI11" s="4">
        <f t="shared" si="3"/>
        <v>777843.41335298889</v>
      </c>
      <c r="AJ11" s="4">
        <f t="shared" si="2"/>
        <v>819675.94664074795</v>
      </c>
      <c r="AK11" s="4">
        <f t="shared" si="1"/>
        <v>819675.94664074795</v>
      </c>
      <c r="AL11" s="34">
        <f t="shared" si="0"/>
        <v>819675.94664074795</v>
      </c>
      <c r="AM11" s="17">
        <f>AL11-AF11</f>
        <v>54613.651636879193</v>
      </c>
    </row>
    <row r="12" spans="1:39" s="19" customFormat="1" x14ac:dyDescent="0.2">
      <c r="A12" s="2" t="s">
        <v>31</v>
      </c>
      <c r="B12" s="3">
        <v>305494.93854958325</v>
      </c>
      <c r="C12" s="3">
        <v>539204.36072034237</v>
      </c>
      <c r="D12" s="3">
        <v>629238.9661396516</v>
      </c>
      <c r="E12" s="3">
        <v>702187.900110394</v>
      </c>
      <c r="F12" s="3">
        <v>716045.22539571102</v>
      </c>
      <c r="G12" s="3">
        <v>774122.67141152231</v>
      </c>
      <c r="H12" s="3">
        <v>828980.2490375971</v>
      </c>
      <c r="I12" s="3">
        <v>2813294.1085190717</v>
      </c>
      <c r="J12" s="3">
        <v>2777512.2498421706</v>
      </c>
      <c r="K12" s="3">
        <v>2782496.9139807047</v>
      </c>
      <c r="L12" s="3">
        <v>2771317.4541776204</v>
      </c>
      <c r="M12" s="3">
        <v>2779899.7061776207</v>
      </c>
      <c r="N12" s="3">
        <v>2801486.6439776206</v>
      </c>
      <c r="O12" s="3">
        <v>2811080.4239776204</v>
      </c>
      <c r="P12" s="3">
        <v>2811803.9139776207</v>
      </c>
      <c r="Q12" s="3">
        <v>2808819.8439776204</v>
      </c>
      <c r="R12" s="3">
        <v>2806911.7339776205</v>
      </c>
      <c r="S12" s="3">
        <v>2826172.5839776206</v>
      </c>
      <c r="T12" s="3">
        <v>2833274.2439776207</v>
      </c>
      <c r="U12" s="3">
        <v>2819962.5539776203</v>
      </c>
      <c r="V12" s="3">
        <v>2821041.0439776205</v>
      </c>
      <c r="W12" s="3">
        <v>2818957.8739776206</v>
      </c>
      <c r="X12" s="3">
        <v>2794126.5503374208</v>
      </c>
      <c r="Y12" s="3">
        <v>2821829.2903374205</v>
      </c>
      <c r="Z12" s="3">
        <v>2816818.2903374205</v>
      </c>
      <c r="AA12" s="3">
        <v>2816682.1903374204</v>
      </c>
      <c r="AB12" s="3">
        <v>2819129.1803374207</v>
      </c>
      <c r="AC12" s="3">
        <v>2779227.8803374204</v>
      </c>
      <c r="AD12" s="3">
        <v>2797651.1803374207</v>
      </c>
      <c r="AE12" s="3">
        <v>2797651.1803374207</v>
      </c>
      <c r="AF12" s="4">
        <f>AE12*$AF$42</f>
        <v>2858906.7714442932</v>
      </c>
      <c r="AG12" s="4">
        <f t="shared" ref="AG12:AG41" si="5">AF12*$AG$42</f>
        <v>2858906.7714442932</v>
      </c>
      <c r="AH12" s="4">
        <f t="shared" si="4"/>
        <v>2906667.6218136684</v>
      </c>
      <c r="AI12" s="4">
        <f t="shared" si="3"/>
        <v>2906667.6218136684</v>
      </c>
      <c r="AJ12" s="4">
        <f t="shared" si="2"/>
        <v>3062988.6344475984</v>
      </c>
      <c r="AK12" s="4">
        <f t="shared" si="1"/>
        <v>3062988.6344475984</v>
      </c>
      <c r="AL12" s="34">
        <f t="shared" si="0"/>
        <v>3062988.6344475984</v>
      </c>
      <c r="AM12" s="17">
        <f>AL12-AE12</f>
        <v>265337.4541101777</v>
      </c>
    </row>
    <row r="13" spans="1:39" s="19" customFormat="1" x14ac:dyDescent="0.2">
      <c r="A13" s="2" t="s">
        <v>30</v>
      </c>
      <c r="B13" s="3">
        <v>389450.03728681308</v>
      </c>
      <c r="C13" s="3">
        <v>758517.01119159686</v>
      </c>
      <c r="D13" s="3">
        <v>859492.16225843423</v>
      </c>
      <c r="E13" s="3">
        <v>928400.4265679958</v>
      </c>
      <c r="F13" s="3">
        <v>963675.49524344993</v>
      </c>
      <c r="G13" s="3">
        <v>947918.61473006604</v>
      </c>
      <c r="H13" s="3">
        <v>973307.1432120325</v>
      </c>
      <c r="I13" s="3">
        <v>970089.53700600797</v>
      </c>
      <c r="J13" s="3">
        <v>976257.34656566591</v>
      </c>
      <c r="K13" s="3">
        <v>977400.94544567657</v>
      </c>
      <c r="L13" s="3">
        <v>991068.03621771396</v>
      </c>
      <c r="M13" s="3">
        <v>989564.80421771389</v>
      </c>
      <c r="N13" s="3">
        <v>1091998.0563092194</v>
      </c>
      <c r="O13" s="3">
        <v>1195752.4023092194</v>
      </c>
      <c r="P13" s="3">
        <v>1222450.7023092194</v>
      </c>
      <c r="Q13" s="3">
        <v>1222450.7023092194</v>
      </c>
      <c r="R13" s="3">
        <v>1235204.601251615</v>
      </c>
      <c r="S13" s="3">
        <v>1327712.583659414</v>
      </c>
      <c r="T13" s="3">
        <v>1378135.1736594138</v>
      </c>
      <c r="U13" s="3">
        <v>1383850.5536594139</v>
      </c>
      <c r="V13" s="3">
        <v>1376090.9436594138</v>
      </c>
      <c r="W13" s="3">
        <v>1370501.7236594139</v>
      </c>
      <c r="X13" s="3">
        <v>1366128.7736594139</v>
      </c>
      <c r="Y13" s="3">
        <v>1372503.5136594139</v>
      </c>
      <c r="Z13" s="3">
        <v>1384695.4236594138</v>
      </c>
      <c r="AA13" s="3">
        <v>1393747.0136594141</v>
      </c>
      <c r="AB13" s="3">
        <v>1358124.663659414</v>
      </c>
      <c r="AC13" s="3">
        <v>1409615.4436594141</v>
      </c>
      <c r="AD13" s="3">
        <v>1419124.363659414</v>
      </c>
      <c r="AE13" s="4">
        <f>AD13*$AE$42</f>
        <v>1419124.363659414</v>
      </c>
      <c r="AF13" s="4">
        <f t="shared" ref="AF13:AF41" si="6">AE13*$AF$42</f>
        <v>1450196.6082484045</v>
      </c>
      <c r="AG13" s="4">
        <f t="shared" si="5"/>
        <v>1450196.6082484045</v>
      </c>
      <c r="AH13" s="4">
        <f t="shared" si="4"/>
        <v>1474423.5693737357</v>
      </c>
      <c r="AI13" s="4">
        <f t="shared" si="3"/>
        <v>1474423.5693737357</v>
      </c>
      <c r="AJ13" s="4">
        <f t="shared" si="2"/>
        <v>1553718.2860059806</v>
      </c>
      <c r="AK13" s="4">
        <f t="shared" si="1"/>
        <v>1553718.2860059806</v>
      </c>
      <c r="AL13" s="34">
        <f t="shared" si="0"/>
        <v>1553718.2860059806</v>
      </c>
      <c r="AM13" s="17">
        <f>AL13-AD13</f>
        <v>134593.92234656657</v>
      </c>
    </row>
    <row r="14" spans="1:39" s="19" customFormat="1" x14ac:dyDescent="0.2">
      <c r="A14" s="1" t="s">
        <v>29</v>
      </c>
      <c r="B14" s="3">
        <v>277570.33297285408</v>
      </c>
      <c r="C14" s="3">
        <v>619735.73810905241</v>
      </c>
      <c r="D14" s="3">
        <v>677392.19746670581</v>
      </c>
      <c r="E14" s="3">
        <v>714091.70747989905</v>
      </c>
      <c r="F14" s="3">
        <v>737050.77890280297</v>
      </c>
      <c r="G14" s="3">
        <v>892553.10149815329</v>
      </c>
      <c r="H14" s="3">
        <v>874276.90680961742</v>
      </c>
      <c r="I14" s="3">
        <v>885706.37626111612</v>
      </c>
      <c r="J14" s="3">
        <v>990241.12857692142</v>
      </c>
      <c r="K14" s="3">
        <v>1001536.4776769215</v>
      </c>
      <c r="L14" s="3">
        <v>980341.47787692165</v>
      </c>
      <c r="M14" s="3">
        <v>927869.69893452607</v>
      </c>
      <c r="N14" s="3">
        <v>1006945.4389345262</v>
      </c>
      <c r="O14" s="3">
        <v>997585.5278769217</v>
      </c>
      <c r="P14" s="3">
        <v>1056967.8296368215</v>
      </c>
      <c r="Q14" s="3">
        <v>1074039.6196368216</v>
      </c>
      <c r="R14" s="3">
        <v>1066010.0796368215</v>
      </c>
      <c r="S14" s="3">
        <v>1055057.4296368216</v>
      </c>
      <c r="T14" s="3">
        <v>1060843.3996368216</v>
      </c>
      <c r="U14" s="3">
        <v>1060843.3996368216</v>
      </c>
      <c r="V14" s="3">
        <v>1056629.9295986216</v>
      </c>
      <c r="W14" s="3">
        <v>1057032.4295986216</v>
      </c>
      <c r="X14" s="3">
        <v>1056622.7195986216</v>
      </c>
      <c r="Y14" s="3">
        <v>1057342.7195986216</v>
      </c>
      <c r="Z14" s="3">
        <v>1057343.7195986216</v>
      </c>
      <c r="AA14" s="3">
        <v>1056199.0095986216</v>
      </c>
      <c r="AB14" s="3">
        <v>1062192.7195986216</v>
      </c>
      <c r="AC14" s="3">
        <v>1060532.2395986216</v>
      </c>
      <c r="AD14" s="4">
        <f>AC14*$AD$42</f>
        <v>1075958.0816762995</v>
      </c>
      <c r="AE14" s="4">
        <f t="shared" ref="AE14:AE41" si="7">AD14*$AE$42</f>
        <v>1075958.0816762995</v>
      </c>
      <c r="AF14" s="4">
        <f t="shared" si="6"/>
        <v>1099516.575588092</v>
      </c>
      <c r="AG14" s="4">
        <f t="shared" si="5"/>
        <v>1099516.575588092</v>
      </c>
      <c r="AH14" s="4">
        <f t="shared" si="4"/>
        <v>1117885.0817492011</v>
      </c>
      <c r="AI14" s="4">
        <f t="shared" si="3"/>
        <v>1117885.0817492011</v>
      </c>
      <c r="AJ14" s="4">
        <f t="shared" si="2"/>
        <v>1178005.1060257852</v>
      </c>
      <c r="AK14" s="4">
        <f t="shared" si="1"/>
        <v>1178005.1060257852</v>
      </c>
      <c r="AL14" s="34">
        <f t="shared" si="0"/>
        <v>1178005.1060257852</v>
      </c>
      <c r="AM14" s="17">
        <f>AL14-AC14</f>
        <v>117472.86642716359</v>
      </c>
    </row>
    <row r="15" spans="1:39" s="19" customFormat="1" x14ac:dyDescent="0.2">
      <c r="A15" s="1" t="s">
        <v>28</v>
      </c>
      <c r="B15" s="3">
        <v>374457.86447507283</v>
      </c>
      <c r="C15" s="3">
        <v>673404.36427703232</v>
      </c>
      <c r="D15" s="3">
        <v>799719.97126705537</v>
      </c>
      <c r="E15" s="3">
        <v>807251.19330579811</v>
      </c>
      <c r="F15" s="3">
        <v>1131379.7451879783</v>
      </c>
      <c r="G15" s="3">
        <v>1269428.1651764663</v>
      </c>
      <c r="H15" s="3">
        <v>1319516.7761084868</v>
      </c>
      <c r="I15" s="3">
        <v>1697020.906260205</v>
      </c>
      <c r="J15" s="3">
        <v>1750676.850987619</v>
      </c>
      <c r="K15" s="3">
        <v>1899623.9299176191</v>
      </c>
      <c r="L15" s="3">
        <v>2321963.0051819189</v>
      </c>
      <c r="M15" s="3">
        <v>1887163.4427519192</v>
      </c>
      <c r="N15" s="3">
        <v>1801493.0827519188</v>
      </c>
      <c r="O15" s="3">
        <v>1792159.2527519187</v>
      </c>
      <c r="P15" s="3">
        <v>1952039.7327519192</v>
      </c>
      <c r="Q15" s="3">
        <v>1956256.2927519188</v>
      </c>
      <c r="R15" s="3">
        <v>1966362.1327519189</v>
      </c>
      <c r="S15" s="3">
        <v>1947188.4987519186</v>
      </c>
      <c r="T15" s="3">
        <v>1951180.2787519186</v>
      </c>
      <c r="U15" s="3">
        <v>1995791.5287519186</v>
      </c>
      <c r="V15" s="3">
        <v>1995170.6167519188</v>
      </c>
      <c r="W15" s="3">
        <v>2002981.9287519187</v>
      </c>
      <c r="X15" s="3">
        <v>2003240.9287519187</v>
      </c>
      <c r="Y15" s="3">
        <v>1999763.6167519188</v>
      </c>
      <c r="Z15" s="3">
        <v>2055489.9367519186</v>
      </c>
      <c r="AA15" s="3">
        <v>2001441.6167519188</v>
      </c>
      <c r="AB15" s="3">
        <v>2001889.6167519188</v>
      </c>
      <c r="AC15" s="4">
        <f>AB15*$AC$42</f>
        <v>2002548.2852026506</v>
      </c>
      <c r="AD15" s="4">
        <f t="shared" ref="AD15:AD41" si="8">AC15*$AD$42</f>
        <v>2031676.1065427656</v>
      </c>
      <c r="AE15" s="4">
        <f t="shared" si="7"/>
        <v>2031676.1065427656</v>
      </c>
      <c r="AF15" s="4">
        <f t="shared" si="6"/>
        <v>2076160.3945478832</v>
      </c>
      <c r="AG15" s="4">
        <f t="shared" si="5"/>
        <v>2076160.3945478832</v>
      </c>
      <c r="AH15" s="4">
        <f t="shared" si="4"/>
        <v>2110844.6965815346</v>
      </c>
      <c r="AI15" s="4">
        <f t="shared" si="3"/>
        <v>2110844.6965815346</v>
      </c>
      <c r="AJ15" s="4">
        <f t="shared" si="2"/>
        <v>2224366.2351318197</v>
      </c>
      <c r="AK15" s="4">
        <f t="shared" si="1"/>
        <v>2224366.2351318197</v>
      </c>
      <c r="AL15" s="34">
        <f t="shared" si="0"/>
        <v>2224366.2351318197</v>
      </c>
      <c r="AM15" s="17">
        <f>AL15-AB15</f>
        <v>222476.61837990093</v>
      </c>
    </row>
    <row r="16" spans="1:39" s="19" customFormat="1" x14ac:dyDescent="0.2">
      <c r="A16" s="1" t="s">
        <v>27</v>
      </c>
      <c r="B16" s="3">
        <v>410276.23688590463</v>
      </c>
      <c r="C16" s="3">
        <v>701668.89340995392</v>
      </c>
      <c r="D16" s="3">
        <v>779900.23969210556</v>
      </c>
      <c r="E16" s="3">
        <v>1072342.5825815545</v>
      </c>
      <c r="F16" s="3">
        <v>1122341.3222014427</v>
      </c>
      <c r="G16" s="3">
        <v>1145771.5607696185</v>
      </c>
      <c r="H16" s="3">
        <v>1136893.933602565</v>
      </c>
      <c r="I16" s="3">
        <v>1195888.5401181544</v>
      </c>
      <c r="J16" s="3">
        <v>1337035.9478933525</v>
      </c>
      <c r="K16" s="3">
        <v>1339749.0961749523</v>
      </c>
      <c r="L16" s="3">
        <v>1342747.405942709</v>
      </c>
      <c r="M16" s="3">
        <v>1344691.2076904089</v>
      </c>
      <c r="N16" s="3">
        <v>1341480.5621624088</v>
      </c>
      <c r="O16" s="3">
        <v>1356270.4252670091</v>
      </c>
      <c r="P16" s="3">
        <v>1360877.855267009</v>
      </c>
      <c r="Q16" s="3">
        <v>1397827.1085707089</v>
      </c>
      <c r="R16" s="3">
        <v>1408967.708570709</v>
      </c>
      <c r="S16" s="3">
        <v>1406033.958570709</v>
      </c>
      <c r="T16" s="3">
        <v>1410865.438570709</v>
      </c>
      <c r="U16" s="3">
        <v>1408661.667598011</v>
      </c>
      <c r="V16" s="3">
        <v>1408625.0085707093</v>
      </c>
      <c r="W16" s="3">
        <v>1408199.0885707089</v>
      </c>
      <c r="X16" s="3">
        <v>1429746.1575980107</v>
      </c>
      <c r="Y16" s="3">
        <v>1422867.7375980108</v>
      </c>
      <c r="Z16" s="3">
        <v>1444023.5575980111</v>
      </c>
      <c r="AA16" s="3">
        <v>1448979.0575980111</v>
      </c>
      <c r="AB16" s="4">
        <f>AA16*$AB$42</f>
        <v>1454918.7709267722</v>
      </c>
      <c r="AC16" s="4">
        <f t="shared" ref="AC16:AC41" si="9">AB16*$AC$42</f>
        <v>1455397.4731912566</v>
      </c>
      <c r="AD16" s="4">
        <f t="shared" si="8"/>
        <v>1476566.7792655318</v>
      </c>
      <c r="AE16" s="4">
        <f t="shared" si="7"/>
        <v>1476566.7792655318</v>
      </c>
      <c r="AF16" s="4">
        <f t="shared" si="6"/>
        <v>1508896.7464567141</v>
      </c>
      <c r="AG16" s="4">
        <f t="shared" si="5"/>
        <v>1508896.7464567141</v>
      </c>
      <c r="AH16" s="4">
        <f t="shared" si="4"/>
        <v>1534104.3511432947</v>
      </c>
      <c r="AI16" s="4">
        <f t="shared" si="3"/>
        <v>1534104.3511432947</v>
      </c>
      <c r="AJ16" s="4">
        <f t="shared" si="2"/>
        <v>1616608.7090055817</v>
      </c>
      <c r="AK16" s="4">
        <f t="shared" si="1"/>
        <v>1616608.7090055817</v>
      </c>
      <c r="AL16" s="34">
        <f t="shared" si="0"/>
        <v>1616608.7090055817</v>
      </c>
      <c r="AM16" s="17">
        <f>AL16-AA16</f>
        <v>167629.65140757058</v>
      </c>
    </row>
    <row r="17" spans="1:39" s="19" customFormat="1" x14ac:dyDescent="0.2">
      <c r="A17" s="1" t="s">
        <v>26</v>
      </c>
      <c r="B17" s="3">
        <v>364791.14874722186</v>
      </c>
      <c r="C17" s="3">
        <v>633595.53638746659</v>
      </c>
      <c r="D17" s="3">
        <v>1050150.3002404848</v>
      </c>
      <c r="E17" s="3">
        <v>1102432.35259272</v>
      </c>
      <c r="F17" s="3">
        <v>1150688.1942749547</v>
      </c>
      <c r="G17" s="3">
        <v>1118871.368119922</v>
      </c>
      <c r="H17" s="3">
        <v>1167786.6683648806</v>
      </c>
      <c r="I17" s="3">
        <v>1225789.9423355148</v>
      </c>
      <c r="J17" s="3">
        <v>1290775.9357455955</v>
      </c>
      <c r="K17" s="3">
        <v>1323643.7053455955</v>
      </c>
      <c r="L17" s="3">
        <v>1330708.9495607633</v>
      </c>
      <c r="M17" s="3">
        <v>1377008.1187607632</v>
      </c>
      <c r="N17" s="3">
        <v>1489206.7487607631</v>
      </c>
      <c r="O17" s="3">
        <v>1482635.6931495212</v>
      </c>
      <c r="P17" s="3">
        <v>1474812.6714807216</v>
      </c>
      <c r="Q17" s="3">
        <v>1604322.891295641</v>
      </c>
      <c r="R17" s="3">
        <v>1607560.8872956408</v>
      </c>
      <c r="S17" s="3">
        <v>1607561.0232031408</v>
      </c>
      <c r="T17" s="3">
        <v>1576270.9150973803</v>
      </c>
      <c r="U17" s="3">
        <v>1616737.5472031406</v>
      </c>
      <c r="V17" s="3">
        <v>1584647.1572031409</v>
      </c>
      <c r="W17" s="3">
        <v>1581135.6350973805</v>
      </c>
      <c r="X17" s="3">
        <v>1544158.7950973802</v>
      </c>
      <c r="Y17" s="3">
        <v>1581939.90509738</v>
      </c>
      <c r="Z17" s="3">
        <v>1581764.7450973804</v>
      </c>
      <c r="AA17" s="4">
        <f>Z17*$AA$42</f>
        <v>1581764.7450973804</v>
      </c>
      <c r="AB17" s="4">
        <f t="shared" ref="AB17:AB41" si="10">AA17*$AB$42</f>
        <v>1588248.7788659525</v>
      </c>
      <c r="AC17" s="4">
        <f t="shared" si="9"/>
        <v>1588771.3498178164</v>
      </c>
      <c r="AD17" s="4">
        <f t="shared" si="8"/>
        <v>1611880.6293142175</v>
      </c>
      <c r="AE17" s="4">
        <f t="shared" si="7"/>
        <v>1611880.6293142175</v>
      </c>
      <c r="AF17" s="4">
        <f t="shared" si="6"/>
        <v>1647173.3425146001</v>
      </c>
      <c r="AG17" s="4">
        <f t="shared" si="5"/>
        <v>1647173.3425146001</v>
      </c>
      <c r="AH17" s="4">
        <f t="shared" si="4"/>
        <v>1674690.9937825776</v>
      </c>
      <c r="AI17" s="4">
        <f t="shared" si="3"/>
        <v>1674690.9937825776</v>
      </c>
      <c r="AJ17" s="4">
        <f t="shared" si="2"/>
        <v>1764756.1219838085</v>
      </c>
      <c r="AK17" s="4">
        <f t="shared" si="1"/>
        <v>1764756.1219838085</v>
      </c>
      <c r="AL17" s="34">
        <f t="shared" si="0"/>
        <v>1764756.1219838085</v>
      </c>
      <c r="AM17" s="17">
        <f>AL17-Z17</f>
        <v>182991.3768864281</v>
      </c>
    </row>
    <row r="18" spans="1:39" s="19" customFormat="1" x14ac:dyDescent="0.2">
      <c r="A18" s="2" t="s">
        <v>16</v>
      </c>
      <c r="B18" s="3">
        <v>235244.64959522989</v>
      </c>
      <c r="C18" s="3">
        <v>604340.86631262919</v>
      </c>
      <c r="D18" s="3">
        <v>786182.57794895035</v>
      </c>
      <c r="E18" s="3">
        <v>875467.6814092563</v>
      </c>
      <c r="F18" s="3">
        <v>862195.48557212867</v>
      </c>
      <c r="G18" s="3">
        <v>913051.25716425409</v>
      </c>
      <c r="H18" s="3">
        <v>1000091.2660860809</v>
      </c>
      <c r="I18" s="3">
        <v>1073957.947709247</v>
      </c>
      <c r="J18" s="3">
        <v>1066310.5167485874</v>
      </c>
      <c r="K18" s="3">
        <v>1056581.1867485873</v>
      </c>
      <c r="L18" s="3">
        <v>1239947.1523139225</v>
      </c>
      <c r="M18" s="3">
        <v>1358651.9783139226</v>
      </c>
      <c r="N18" s="3">
        <v>1362013.8223139225</v>
      </c>
      <c r="O18" s="3">
        <v>1466854.1803139225</v>
      </c>
      <c r="P18" s="3">
        <v>1463768.4903139223</v>
      </c>
      <c r="Q18" s="3">
        <v>1462661.5603139224</v>
      </c>
      <c r="R18" s="3">
        <v>1462675.5103139223</v>
      </c>
      <c r="S18" s="3">
        <v>1448588.6250239224</v>
      </c>
      <c r="T18" s="3">
        <v>1444875.1203139224</v>
      </c>
      <c r="U18" s="3">
        <v>1445527.4603139225</v>
      </c>
      <c r="V18" s="3">
        <v>1443771.9350239222</v>
      </c>
      <c r="W18" s="3">
        <v>1542573.4863139223</v>
      </c>
      <c r="X18" s="3">
        <v>1472437.7963139222</v>
      </c>
      <c r="Y18" s="3">
        <v>1483911.0463139224</v>
      </c>
      <c r="Z18" s="4">
        <f>Y18*$Z$42</f>
        <v>1490286.2959345956</v>
      </c>
      <c r="AA18" s="4">
        <f t="shared" ref="AA18:AA41" si="11">Z18*$AA$42</f>
        <v>1490286.2959345956</v>
      </c>
      <c r="AB18" s="4">
        <f t="shared" si="10"/>
        <v>1496395.3375589147</v>
      </c>
      <c r="AC18" s="4">
        <f t="shared" si="9"/>
        <v>1496887.686582769</v>
      </c>
      <c r="AD18" s="4">
        <f t="shared" si="8"/>
        <v>1518660.4834851862</v>
      </c>
      <c r="AE18" s="4">
        <f t="shared" si="7"/>
        <v>1518660.4834851862</v>
      </c>
      <c r="AF18" s="4">
        <f t="shared" si="6"/>
        <v>1551912.1076548994</v>
      </c>
      <c r="AG18" s="4">
        <f t="shared" si="5"/>
        <v>1551912.1076548994</v>
      </c>
      <c r="AH18" s="4">
        <f t="shared" si="4"/>
        <v>1577838.3262712141</v>
      </c>
      <c r="AI18" s="4">
        <f t="shared" si="3"/>
        <v>1577838.3262712141</v>
      </c>
      <c r="AJ18" s="4">
        <f t="shared" si="2"/>
        <v>1662694.7037545948</v>
      </c>
      <c r="AK18" s="4">
        <f t="shared" si="1"/>
        <v>1662694.7037545948</v>
      </c>
      <c r="AL18" s="34">
        <f t="shared" si="0"/>
        <v>1662694.7037545948</v>
      </c>
      <c r="AM18" s="17">
        <f>AL18-Y18</f>
        <v>178783.6574406724</v>
      </c>
    </row>
    <row r="19" spans="1:39" s="19" customFormat="1" x14ac:dyDescent="0.2">
      <c r="A19" s="2" t="s">
        <v>15</v>
      </c>
      <c r="B19" s="3">
        <v>281002.77086517302</v>
      </c>
      <c r="C19" s="3">
        <v>535957.49121749168</v>
      </c>
      <c r="D19" s="3">
        <v>677176.43053964339</v>
      </c>
      <c r="E19" s="3">
        <v>813951.4536914801</v>
      </c>
      <c r="F19" s="3">
        <v>850938.55053498875</v>
      </c>
      <c r="G19" s="3">
        <v>890077.85129498877</v>
      </c>
      <c r="H19" s="3">
        <v>884190.92973778874</v>
      </c>
      <c r="I19" s="3">
        <v>850571.1111777887</v>
      </c>
      <c r="J19" s="3">
        <v>926712.73917778872</v>
      </c>
      <c r="K19" s="3">
        <v>692791.9491777888</v>
      </c>
      <c r="L19" s="3">
        <v>836850.43733238883</v>
      </c>
      <c r="M19" s="3">
        <v>739219.48590298882</v>
      </c>
      <c r="N19" s="3">
        <v>727900.10950568877</v>
      </c>
      <c r="O19" s="3">
        <v>736563.95459298883</v>
      </c>
      <c r="P19" s="3">
        <v>743762.54117668874</v>
      </c>
      <c r="Q19" s="3">
        <v>739923.56050668878</v>
      </c>
      <c r="R19" s="3">
        <v>757521.87750668882</v>
      </c>
      <c r="S19" s="3">
        <v>760118.88550668873</v>
      </c>
      <c r="T19" s="3">
        <v>755229.3455066887</v>
      </c>
      <c r="U19" s="3">
        <v>750161.67750668875</v>
      </c>
      <c r="V19" s="3">
        <v>682095.94386478863</v>
      </c>
      <c r="W19" s="3">
        <v>749528.98386478866</v>
      </c>
      <c r="X19" s="3">
        <v>754831.17386478861</v>
      </c>
      <c r="Y19" s="4">
        <f>X19*$Y$42</f>
        <v>757633.33345485711</v>
      </c>
      <c r="Z19" s="4">
        <f t="shared" ref="Z19:Z41" si="12">Y19*$Z$42</f>
        <v>760888.31402375002</v>
      </c>
      <c r="AA19" s="4">
        <f t="shared" si="11"/>
        <v>760888.31402375002</v>
      </c>
      <c r="AB19" s="4">
        <f t="shared" si="10"/>
        <v>764007.3780549427</v>
      </c>
      <c r="AC19" s="4">
        <f t="shared" si="9"/>
        <v>764258.75433055754</v>
      </c>
      <c r="AD19" s="4">
        <f t="shared" si="8"/>
        <v>775375.18663746025</v>
      </c>
      <c r="AE19" s="4">
        <f t="shared" si="7"/>
        <v>775375.18663746025</v>
      </c>
      <c r="AF19" s="4">
        <f t="shared" si="6"/>
        <v>792352.30863211537</v>
      </c>
      <c r="AG19" s="4">
        <f t="shared" si="5"/>
        <v>792352.30863211537</v>
      </c>
      <c r="AH19" s="4">
        <f t="shared" si="4"/>
        <v>805589.33350833727</v>
      </c>
      <c r="AI19" s="4">
        <f t="shared" si="3"/>
        <v>805589.33350833727</v>
      </c>
      <c r="AJ19" s="4">
        <f t="shared" si="2"/>
        <v>848914.04646693112</v>
      </c>
      <c r="AK19" s="4">
        <f t="shared" si="1"/>
        <v>848914.04646693112</v>
      </c>
      <c r="AL19" s="34">
        <f t="shared" si="0"/>
        <v>848914.04646693112</v>
      </c>
      <c r="AM19" s="17">
        <f>AL19-X19</f>
        <v>94082.87260214251</v>
      </c>
    </row>
    <row r="20" spans="1:39" s="19" customFormat="1" x14ac:dyDescent="0.2">
      <c r="A20" s="2" t="s">
        <v>14</v>
      </c>
      <c r="B20" s="3">
        <v>463646.95152135706</v>
      </c>
      <c r="C20" s="3">
        <v>784821.19946656958</v>
      </c>
      <c r="D20" s="3">
        <v>962990.05310700624</v>
      </c>
      <c r="E20" s="3">
        <v>1025793.9365070062</v>
      </c>
      <c r="F20" s="3">
        <v>1051889.1070070064</v>
      </c>
      <c r="G20" s="3">
        <v>1083972.0948603062</v>
      </c>
      <c r="H20" s="3">
        <v>1089227.3689403061</v>
      </c>
      <c r="I20" s="3">
        <v>1122305.6665070062</v>
      </c>
      <c r="J20" s="3">
        <v>1127833.4055070062</v>
      </c>
      <c r="K20" s="3">
        <v>1248182.7465070062</v>
      </c>
      <c r="L20" s="3">
        <v>1270832.526507006</v>
      </c>
      <c r="M20" s="3">
        <v>1509382.5965070061</v>
      </c>
      <c r="N20" s="3">
        <v>1515560.6665070062</v>
      </c>
      <c r="O20" s="3">
        <v>1507582.2565070062</v>
      </c>
      <c r="P20" s="3">
        <v>1516943.8127791064</v>
      </c>
      <c r="Q20" s="3">
        <v>1506596.3777791064</v>
      </c>
      <c r="R20" s="3">
        <v>1504575.5727791062</v>
      </c>
      <c r="S20" s="3">
        <v>1510681.4127791061</v>
      </c>
      <c r="T20" s="3">
        <v>1485650.6527791063</v>
      </c>
      <c r="U20" s="3">
        <v>1591890.0427791059</v>
      </c>
      <c r="V20" s="3">
        <v>1497149.332779106</v>
      </c>
      <c r="W20" s="3">
        <v>1508474.0127791062</v>
      </c>
      <c r="X20" s="4">
        <f>W20*$X$42</f>
        <v>1508474.0127791062</v>
      </c>
      <c r="Y20" s="4">
        <f t="shared" ref="Y20:Y41" si="13">X20*$Y$42</f>
        <v>1514073.9205036848</v>
      </c>
      <c r="Z20" s="4">
        <f t="shared" si="12"/>
        <v>1520578.7573073057</v>
      </c>
      <c r="AA20" s="4">
        <f t="shared" si="11"/>
        <v>1520578.7573073057</v>
      </c>
      <c r="AB20" s="4">
        <f t="shared" si="10"/>
        <v>1526811.9750096935</v>
      </c>
      <c r="AC20" s="4">
        <f t="shared" si="9"/>
        <v>1527314.3318178426</v>
      </c>
      <c r="AD20" s="4">
        <f t="shared" si="8"/>
        <v>1549529.6957699209</v>
      </c>
      <c r="AE20" s="4">
        <f t="shared" si="7"/>
        <v>1549529.6957699209</v>
      </c>
      <c r="AF20" s="4">
        <f t="shared" si="6"/>
        <v>1583457.2125808592</v>
      </c>
      <c r="AG20" s="4">
        <f t="shared" si="5"/>
        <v>1583457.2125808592</v>
      </c>
      <c r="AH20" s="4">
        <f t="shared" si="4"/>
        <v>1609910.4232108009</v>
      </c>
      <c r="AI20" s="4">
        <f t="shared" si="3"/>
        <v>1609910.4232108009</v>
      </c>
      <c r="AJ20" s="4">
        <f t="shared" si="2"/>
        <v>1696491.6427893923</v>
      </c>
      <c r="AK20" s="4">
        <f t="shared" si="1"/>
        <v>1696491.6427893923</v>
      </c>
      <c r="AL20" s="34">
        <f t="shared" si="0"/>
        <v>1696491.6427893923</v>
      </c>
      <c r="AM20" s="17">
        <f>AL20-W20</f>
        <v>188017.63001028611</v>
      </c>
    </row>
    <row r="21" spans="1:39" s="19" customFormat="1" x14ac:dyDescent="0.2">
      <c r="A21" s="2" t="s">
        <v>13</v>
      </c>
      <c r="B21" s="3">
        <v>427199.22067579057</v>
      </c>
      <c r="C21" s="3">
        <v>830925.32949841081</v>
      </c>
      <c r="D21" s="3">
        <v>1057559.5167138109</v>
      </c>
      <c r="E21" s="3">
        <v>1125991.5349738109</v>
      </c>
      <c r="F21" s="3">
        <v>1053809.6671858111</v>
      </c>
      <c r="G21" s="3">
        <v>1058931.5402739109</v>
      </c>
      <c r="H21" s="3">
        <v>1055843.7481739109</v>
      </c>
      <c r="I21" s="3">
        <v>1111533.903673911</v>
      </c>
      <c r="J21" s="3">
        <v>1213453.0536739109</v>
      </c>
      <c r="K21" s="3">
        <v>1175334.0036739109</v>
      </c>
      <c r="L21" s="3">
        <v>1173573.0536739109</v>
      </c>
      <c r="M21" s="3">
        <v>1202377.699173911</v>
      </c>
      <c r="N21" s="3">
        <v>1261625.8091739111</v>
      </c>
      <c r="O21" s="3">
        <v>1249901.2791739109</v>
      </c>
      <c r="P21" s="3">
        <v>1243008.2691739108</v>
      </c>
      <c r="Q21" s="3">
        <v>1245599.6291739107</v>
      </c>
      <c r="R21" s="3">
        <v>1251512.5291739109</v>
      </c>
      <c r="S21" s="3">
        <v>1255298.6291739109</v>
      </c>
      <c r="T21" s="3">
        <v>1194818.7191739108</v>
      </c>
      <c r="U21" s="3">
        <v>1291610.6591739107</v>
      </c>
      <c r="V21" s="3">
        <v>1296769.3744791108</v>
      </c>
      <c r="W21" s="4">
        <f>V21*$W$42</f>
        <v>1315031.5938763099</v>
      </c>
      <c r="X21" s="4">
        <f t="shared" ref="X21:X41" si="14">W21*$X$42</f>
        <v>1315031.5938763099</v>
      </c>
      <c r="Y21" s="4">
        <f t="shared" si="13"/>
        <v>1319913.3853544712</v>
      </c>
      <c r="Z21" s="4">
        <f t="shared" si="12"/>
        <v>1325584.0603792344</v>
      </c>
      <c r="AA21" s="4">
        <f t="shared" si="11"/>
        <v>1325584.0603792344</v>
      </c>
      <c r="AB21" s="4">
        <f t="shared" si="10"/>
        <v>1331017.9479641109</v>
      </c>
      <c r="AC21" s="4">
        <f t="shared" si="9"/>
        <v>1331455.8839633516</v>
      </c>
      <c r="AD21" s="4">
        <f t="shared" si="8"/>
        <v>1350822.4127990869</v>
      </c>
      <c r="AE21" s="4">
        <f t="shared" si="7"/>
        <v>1350822.4127990869</v>
      </c>
      <c r="AF21" s="4">
        <f t="shared" si="6"/>
        <v>1380399.1613079701</v>
      </c>
      <c r="AG21" s="4">
        <f t="shared" si="5"/>
        <v>1380399.1613079701</v>
      </c>
      <c r="AH21" s="4">
        <f t="shared" si="4"/>
        <v>1403460.0874115289</v>
      </c>
      <c r="AI21" s="4">
        <f t="shared" si="3"/>
        <v>1403460.0874115289</v>
      </c>
      <c r="AJ21" s="4">
        <f t="shared" si="2"/>
        <v>1478938.3775362805</v>
      </c>
      <c r="AK21" s="4">
        <f t="shared" si="1"/>
        <v>1478938.3775362805</v>
      </c>
      <c r="AL21" s="34">
        <f t="shared" si="0"/>
        <v>1478938.3775362805</v>
      </c>
      <c r="AM21" s="17">
        <f>AL21-V21</f>
        <v>182169.00305716973</v>
      </c>
    </row>
    <row r="22" spans="1:39" s="19" customFormat="1" x14ac:dyDescent="0.2">
      <c r="A22" s="1" t="s">
        <v>12</v>
      </c>
      <c r="B22" s="3">
        <v>305842.29073449998</v>
      </c>
      <c r="C22" s="3">
        <v>667936.33119529998</v>
      </c>
      <c r="D22" s="3">
        <v>753350.63119530003</v>
      </c>
      <c r="E22" s="3">
        <v>757234.90549530007</v>
      </c>
      <c r="F22" s="3">
        <v>773400.28698950005</v>
      </c>
      <c r="G22" s="3">
        <v>756343.56698949996</v>
      </c>
      <c r="H22" s="3">
        <v>781959.70804349997</v>
      </c>
      <c r="I22" s="3">
        <v>1070113.7557434998</v>
      </c>
      <c r="J22" s="3">
        <v>833699.72574349993</v>
      </c>
      <c r="K22" s="3">
        <v>858952.66574349988</v>
      </c>
      <c r="L22" s="3">
        <v>862044.49574349984</v>
      </c>
      <c r="M22" s="3">
        <v>869987.30574350001</v>
      </c>
      <c r="N22" s="3">
        <v>836410.31754819991</v>
      </c>
      <c r="O22" s="3">
        <v>890348.15757469996</v>
      </c>
      <c r="P22" s="3">
        <v>893736.90735469991</v>
      </c>
      <c r="Q22" s="3">
        <v>915642.20735469996</v>
      </c>
      <c r="R22" s="3">
        <v>934411.22735469998</v>
      </c>
      <c r="S22" s="3">
        <v>910047.44735469995</v>
      </c>
      <c r="T22" s="3">
        <v>935682.83735469996</v>
      </c>
      <c r="U22" s="3">
        <v>935348.08735469996</v>
      </c>
      <c r="V22" s="4">
        <f>U22*$V$42</f>
        <v>935348.08735469996</v>
      </c>
      <c r="W22" s="4">
        <f t="shared" ref="W22:W41" si="15">V22*$W$42</f>
        <v>948520.46196516871</v>
      </c>
      <c r="X22" s="4">
        <f t="shared" si="14"/>
        <v>948520.46196516871</v>
      </c>
      <c r="Y22" s="4">
        <f t="shared" si="13"/>
        <v>952041.65425411891</v>
      </c>
      <c r="Z22" s="4">
        <f t="shared" si="12"/>
        <v>956131.86115043215</v>
      </c>
      <c r="AA22" s="4">
        <f t="shared" si="11"/>
        <v>956131.86115043215</v>
      </c>
      <c r="AB22" s="4">
        <f t="shared" si="10"/>
        <v>960051.27539589605</v>
      </c>
      <c r="AC22" s="4">
        <f t="shared" si="9"/>
        <v>960367.15469358384</v>
      </c>
      <c r="AD22" s="4">
        <f t="shared" si="8"/>
        <v>974336.05777049449</v>
      </c>
      <c r="AE22" s="4">
        <f t="shared" si="7"/>
        <v>974336.05777049449</v>
      </c>
      <c r="AF22" s="4">
        <f t="shared" si="6"/>
        <v>995669.50047233747</v>
      </c>
      <c r="AG22" s="4">
        <f t="shared" si="5"/>
        <v>995669.50047233747</v>
      </c>
      <c r="AH22" s="4">
        <f t="shared" si="4"/>
        <v>1012303.1390730764</v>
      </c>
      <c r="AI22" s="4">
        <f t="shared" si="3"/>
        <v>1012303.1390730764</v>
      </c>
      <c r="AJ22" s="4">
        <f t="shared" si="2"/>
        <v>1066744.950928286</v>
      </c>
      <c r="AK22" s="4">
        <f t="shared" si="1"/>
        <v>1066744.950928286</v>
      </c>
      <c r="AL22" s="34">
        <f t="shared" si="0"/>
        <v>1066744.950928286</v>
      </c>
      <c r="AM22" s="17">
        <f>AL22-U22</f>
        <v>131396.86357358599</v>
      </c>
    </row>
    <row r="23" spans="1:39" s="19" customFormat="1" x14ac:dyDescent="0.2">
      <c r="A23" s="1" t="s">
        <v>11</v>
      </c>
      <c r="B23" s="3">
        <v>371922.13500000001</v>
      </c>
      <c r="C23" s="3">
        <v>657402.55631000013</v>
      </c>
      <c r="D23" s="3">
        <v>783529.25940639991</v>
      </c>
      <c r="E23" s="3">
        <v>783461.60853139998</v>
      </c>
      <c r="F23" s="3">
        <v>893364.23253139993</v>
      </c>
      <c r="G23" s="3">
        <v>929985.93853139994</v>
      </c>
      <c r="H23" s="3">
        <v>1078167.4325314001</v>
      </c>
      <c r="I23" s="3">
        <v>1100955.8625314001</v>
      </c>
      <c r="J23" s="3">
        <v>1107302.6825314001</v>
      </c>
      <c r="K23" s="3">
        <v>1085207.0325314</v>
      </c>
      <c r="L23" s="3">
        <v>1091014.5825314</v>
      </c>
      <c r="M23" s="3">
        <v>1079152.8627540001</v>
      </c>
      <c r="N23" s="3">
        <v>1106785.3867540001</v>
      </c>
      <c r="O23" s="3">
        <v>1127164.1355957</v>
      </c>
      <c r="P23" s="3">
        <v>1088144.0535287</v>
      </c>
      <c r="Q23" s="3">
        <v>1092858.1535287001</v>
      </c>
      <c r="R23" s="3">
        <v>1129153.8135287003</v>
      </c>
      <c r="S23" s="3">
        <v>1089914.8135287</v>
      </c>
      <c r="T23" s="3">
        <v>1084019.8135287</v>
      </c>
      <c r="U23" s="4">
        <f>T23*$U$42</f>
        <v>1100628.0527513141</v>
      </c>
      <c r="V23" s="4">
        <f t="shared" ref="V23:V41" si="16">U23*$V$42</f>
        <v>1100628.0527513141</v>
      </c>
      <c r="W23" s="4">
        <f t="shared" si="15"/>
        <v>1116128.0417004905</v>
      </c>
      <c r="X23" s="4">
        <f t="shared" si="14"/>
        <v>1116128.0417004905</v>
      </c>
      <c r="Y23" s="4">
        <f t="shared" si="13"/>
        <v>1120271.4435684632</v>
      </c>
      <c r="Z23" s="4">
        <f t="shared" si="12"/>
        <v>1125084.4073329703</v>
      </c>
      <c r="AA23" s="4">
        <f t="shared" si="11"/>
        <v>1125084.4073329703</v>
      </c>
      <c r="AB23" s="4">
        <f t="shared" si="10"/>
        <v>1129696.3986624344</v>
      </c>
      <c r="AC23" s="4">
        <f t="shared" si="9"/>
        <v>1130068.0951688141</v>
      </c>
      <c r="AD23" s="4">
        <f t="shared" si="8"/>
        <v>1146505.3625353337</v>
      </c>
      <c r="AE23" s="4">
        <f t="shared" si="7"/>
        <v>1146505.3625353337</v>
      </c>
      <c r="AF23" s="4">
        <f t="shared" si="6"/>
        <v>1171608.5148449906</v>
      </c>
      <c r="AG23" s="4">
        <f t="shared" si="5"/>
        <v>1171608.5148449906</v>
      </c>
      <c r="AH23" s="4">
        <f t="shared" si="4"/>
        <v>1191181.3877794684</v>
      </c>
      <c r="AI23" s="4">
        <f t="shared" si="3"/>
        <v>1191181.3877794684</v>
      </c>
      <c r="AJ23" s="4">
        <f t="shared" si="2"/>
        <v>1255243.2981853748</v>
      </c>
      <c r="AK23" s="4">
        <f t="shared" si="1"/>
        <v>1255243.2981853748</v>
      </c>
      <c r="AL23" s="34">
        <f t="shared" si="0"/>
        <v>1255243.2981853748</v>
      </c>
      <c r="AM23" s="17">
        <f>AL23-T23</f>
        <v>171223.48465667479</v>
      </c>
    </row>
    <row r="24" spans="1:39" s="19" customFormat="1" x14ac:dyDescent="0.2">
      <c r="A24" s="1" t="s">
        <v>10</v>
      </c>
      <c r="B24" s="3">
        <v>360391.97999999992</v>
      </c>
      <c r="C24" s="3">
        <v>597776.07027740008</v>
      </c>
      <c r="D24" s="3">
        <v>725843.28595739999</v>
      </c>
      <c r="E24" s="3">
        <v>834407.54246139992</v>
      </c>
      <c r="F24" s="3">
        <v>897370.48996139993</v>
      </c>
      <c r="G24" s="3">
        <v>983668.88168639981</v>
      </c>
      <c r="H24" s="3">
        <v>929554.29668640008</v>
      </c>
      <c r="I24" s="3">
        <v>987146.06668639998</v>
      </c>
      <c r="J24" s="3">
        <v>988638.24668640003</v>
      </c>
      <c r="K24" s="3">
        <v>1014122.1866864</v>
      </c>
      <c r="L24" s="3">
        <v>1052419.6984049999</v>
      </c>
      <c r="M24" s="3">
        <v>1074602.048405</v>
      </c>
      <c r="N24" s="3">
        <v>1058813.828405</v>
      </c>
      <c r="O24" s="3">
        <v>1084742.1684050001</v>
      </c>
      <c r="P24" s="3">
        <v>1091066.5604050001</v>
      </c>
      <c r="Q24" s="3">
        <v>1072438.160405</v>
      </c>
      <c r="R24" s="3">
        <v>1137683.2284050002</v>
      </c>
      <c r="S24" s="3">
        <v>1133693.248405</v>
      </c>
      <c r="T24" s="4">
        <f>S24*$T$42</f>
        <v>1139808.6636290541</v>
      </c>
      <c r="U24" s="4">
        <f t="shared" ref="U24:U41" si="17">T24*$U$42</f>
        <v>1157271.6423655199</v>
      </c>
      <c r="V24" s="4">
        <f t="shared" si="16"/>
        <v>1157271.6423655199</v>
      </c>
      <c r="W24" s="4">
        <f t="shared" si="15"/>
        <v>1173569.3349629606</v>
      </c>
      <c r="X24" s="4">
        <f t="shared" si="14"/>
        <v>1173569.3349629606</v>
      </c>
      <c r="Y24" s="4">
        <f t="shared" si="13"/>
        <v>1177925.9761304674</v>
      </c>
      <c r="Z24" s="4">
        <f t="shared" si="12"/>
        <v>1182986.6380556959</v>
      </c>
      <c r="AA24" s="4">
        <f t="shared" si="11"/>
        <v>1182986.6380556959</v>
      </c>
      <c r="AB24" s="4">
        <f t="shared" si="10"/>
        <v>1187835.984542079</v>
      </c>
      <c r="AC24" s="4">
        <f t="shared" si="9"/>
        <v>1188226.8103304317</v>
      </c>
      <c r="AD24" s="4">
        <f t="shared" si="8"/>
        <v>1205510.0181804423</v>
      </c>
      <c r="AE24" s="4">
        <f t="shared" si="7"/>
        <v>1205510.0181804423</v>
      </c>
      <c r="AF24" s="4">
        <f t="shared" si="6"/>
        <v>1231905.098906694</v>
      </c>
      <c r="AG24" s="4">
        <f t="shared" si="5"/>
        <v>1231905.098906694</v>
      </c>
      <c r="AH24" s="4">
        <f t="shared" si="4"/>
        <v>1252485.2856010748</v>
      </c>
      <c r="AI24" s="4">
        <f t="shared" si="3"/>
        <v>1252485.2856010748</v>
      </c>
      <c r="AJ24" s="4">
        <f t="shared" si="2"/>
        <v>1319844.1286572651</v>
      </c>
      <c r="AK24" s="4">
        <f t="shared" si="1"/>
        <v>1319844.1286572651</v>
      </c>
      <c r="AL24" s="34">
        <f t="shared" si="0"/>
        <v>1319844.1286572651</v>
      </c>
      <c r="AM24" s="17">
        <f>AL24-S24</f>
        <v>186150.88025226514</v>
      </c>
    </row>
    <row r="25" spans="1:39" s="19" customFormat="1" x14ac:dyDescent="0.2">
      <c r="A25" s="1" t="s">
        <v>9</v>
      </c>
      <c r="B25" s="3">
        <v>342864.9771968</v>
      </c>
      <c r="C25" s="3">
        <v>615320.26352680009</v>
      </c>
      <c r="D25" s="3">
        <v>767463.55449639994</v>
      </c>
      <c r="E25" s="3">
        <v>843369.15202460007</v>
      </c>
      <c r="F25" s="3">
        <v>1035181.3923027001</v>
      </c>
      <c r="G25" s="3">
        <v>1020682.9756827001</v>
      </c>
      <c r="H25" s="3">
        <v>1077487.3356827002</v>
      </c>
      <c r="I25" s="3">
        <v>1086827.1256827</v>
      </c>
      <c r="J25" s="3">
        <v>1103680.9256827</v>
      </c>
      <c r="K25" s="3">
        <v>1096466.4384859002</v>
      </c>
      <c r="L25" s="3">
        <v>1129373.2577383001</v>
      </c>
      <c r="M25" s="3">
        <v>1162522.6477383003</v>
      </c>
      <c r="N25" s="3">
        <v>1178395.1577383</v>
      </c>
      <c r="O25" s="3">
        <v>1160911.9077383</v>
      </c>
      <c r="P25" s="3">
        <v>1210497.5332383001</v>
      </c>
      <c r="Q25" s="3">
        <v>1229030.7032383</v>
      </c>
      <c r="R25" s="3">
        <v>1245065.6532383002</v>
      </c>
      <c r="S25" s="4">
        <f>R25*$S$42</f>
        <v>1253471.6409588973</v>
      </c>
      <c r="T25" s="4">
        <f t="shared" ref="T25:T41" si="18">S25*$T$42</f>
        <v>1260233.169764705</v>
      </c>
      <c r="U25" s="4">
        <f t="shared" si="17"/>
        <v>1279541.1692113141</v>
      </c>
      <c r="V25" s="4">
        <f t="shared" si="16"/>
        <v>1279541.1692113141</v>
      </c>
      <c r="W25" s="4">
        <f t="shared" si="15"/>
        <v>1297560.7662343173</v>
      </c>
      <c r="X25" s="4">
        <f t="shared" si="14"/>
        <v>1297560.7662343173</v>
      </c>
      <c r="Y25" s="4">
        <f t="shared" si="13"/>
        <v>1302377.7007631124</v>
      </c>
      <c r="Z25" s="4">
        <f t="shared" si="12"/>
        <v>1307973.0381409074</v>
      </c>
      <c r="AA25" s="4">
        <f t="shared" si="11"/>
        <v>1307973.0381409074</v>
      </c>
      <c r="AB25" s="4">
        <f t="shared" si="10"/>
        <v>1313334.7339139192</v>
      </c>
      <c r="AC25" s="4">
        <f t="shared" si="9"/>
        <v>1313766.8517226337</v>
      </c>
      <c r="AD25" s="4">
        <f t="shared" si="8"/>
        <v>1332876.0869017844</v>
      </c>
      <c r="AE25" s="4">
        <f t="shared" si="7"/>
        <v>1332876.0869017844</v>
      </c>
      <c r="AF25" s="4">
        <f t="shared" si="6"/>
        <v>1362059.8940716034</v>
      </c>
      <c r="AG25" s="4">
        <f t="shared" si="5"/>
        <v>1362059.8940716034</v>
      </c>
      <c r="AH25" s="4">
        <f t="shared" si="4"/>
        <v>1384814.444672782</v>
      </c>
      <c r="AI25" s="4">
        <f t="shared" si="3"/>
        <v>1384814.444672782</v>
      </c>
      <c r="AJ25" s="4">
        <f t="shared" si="2"/>
        <v>1459289.9693859478</v>
      </c>
      <c r="AK25" s="4">
        <f t="shared" si="1"/>
        <v>1459289.9693859478</v>
      </c>
      <c r="AL25" s="34">
        <f t="shared" si="0"/>
        <v>1459289.9693859478</v>
      </c>
      <c r="AM25" s="17">
        <f>AL25-R25</f>
        <v>214224.31614764757</v>
      </c>
    </row>
    <row r="26" spans="1:39" s="19" customFormat="1" x14ac:dyDescent="0.2">
      <c r="A26" s="2" t="s">
        <v>8</v>
      </c>
      <c r="B26" s="3">
        <v>322714.17142599996</v>
      </c>
      <c r="C26" s="3">
        <v>595413.2221613999</v>
      </c>
      <c r="D26" s="3">
        <v>618672.49887599982</v>
      </c>
      <c r="E26" s="3">
        <v>876640.0392326999</v>
      </c>
      <c r="F26" s="3">
        <v>906964.43924650003</v>
      </c>
      <c r="G26" s="3">
        <v>930012.17174650007</v>
      </c>
      <c r="H26" s="3">
        <v>922070.7017465001</v>
      </c>
      <c r="I26" s="3">
        <v>966457.35774649994</v>
      </c>
      <c r="J26" s="3">
        <v>975255.10990249994</v>
      </c>
      <c r="K26" s="3">
        <v>987873.98990250006</v>
      </c>
      <c r="L26" s="3">
        <v>1018285.8499024999</v>
      </c>
      <c r="M26" s="3">
        <v>1036301.2599025001</v>
      </c>
      <c r="N26" s="3">
        <v>1033651.8099024999</v>
      </c>
      <c r="O26" s="3">
        <v>1058657.9800025001</v>
      </c>
      <c r="P26" s="3">
        <v>1062433.9694025</v>
      </c>
      <c r="Q26" s="3">
        <v>1127081.7599025001</v>
      </c>
      <c r="R26" s="4">
        <f>Q26*$R$42</f>
        <v>1136591.2461640688</v>
      </c>
      <c r="S26" s="4">
        <f t="shared" ref="S26:S41" si="19">R26*$S$42</f>
        <v>1144264.8752885601</v>
      </c>
      <c r="T26" s="4">
        <f t="shared" si="18"/>
        <v>1150437.316421587</v>
      </c>
      <c r="U26" s="4">
        <f t="shared" si="17"/>
        <v>1168063.1364696133</v>
      </c>
      <c r="V26" s="4">
        <f t="shared" si="16"/>
        <v>1168063.1364696133</v>
      </c>
      <c r="W26" s="4">
        <f t="shared" si="15"/>
        <v>1184512.804149772</v>
      </c>
      <c r="X26" s="4">
        <f t="shared" si="14"/>
        <v>1184512.804149772</v>
      </c>
      <c r="Y26" s="4">
        <f t="shared" si="13"/>
        <v>1188910.0707553797</v>
      </c>
      <c r="Z26" s="4">
        <f t="shared" si="12"/>
        <v>1194017.9230733644</v>
      </c>
      <c r="AA26" s="4">
        <f t="shared" si="11"/>
        <v>1194017.9230733644</v>
      </c>
      <c r="AB26" s="4">
        <f t="shared" si="10"/>
        <v>1198912.4894477157</v>
      </c>
      <c r="AC26" s="4">
        <f t="shared" si="9"/>
        <v>1199306.9596649441</v>
      </c>
      <c r="AD26" s="4">
        <f t="shared" si="8"/>
        <v>1216751.3324729346</v>
      </c>
      <c r="AE26" s="4">
        <f t="shared" si="7"/>
        <v>1216751.3324729346</v>
      </c>
      <c r="AF26" s="4">
        <f t="shared" si="6"/>
        <v>1243392.5458681353</v>
      </c>
      <c r="AG26" s="4">
        <f t="shared" si="5"/>
        <v>1243392.5458681353</v>
      </c>
      <c r="AH26" s="4">
        <f t="shared" si="4"/>
        <v>1264164.6416659998</v>
      </c>
      <c r="AI26" s="4">
        <f t="shared" si="3"/>
        <v>1264164.6416659998</v>
      </c>
      <c r="AJ26" s="4">
        <f t="shared" si="2"/>
        <v>1332151.6022108495</v>
      </c>
      <c r="AK26" s="4">
        <f t="shared" si="1"/>
        <v>1332151.6022108495</v>
      </c>
      <c r="AL26" s="34">
        <f>AK26</f>
        <v>1332151.6022108495</v>
      </c>
      <c r="AM26" s="17">
        <f>AL26-Q26</f>
        <v>205069.84230834944</v>
      </c>
    </row>
    <row r="27" spans="1:39" s="19" customFormat="1" x14ac:dyDescent="0.2">
      <c r="A27" s="2" t="s">
        <v>7</v>
      </c>
      <c r="B27" s="3">
        <v>320008.98145030002</v>
      </c>
      <c r="C27" s="3">
        <v>481187.83627850009</v>
      </c>
      <c r="D27" s="3">
        <v>760026.12872579996</v>
      </c>
      <c r="E27" s="3">
        <v>811096.0866258</v>
      </c>
      <c r="F27" s="3">
        <v>941789.25872579997</v>
      </c>
      <c r="G27" s="3">
        <v>954240.70123580005</v>
      </c>
      <c r="H27" s="3">
        <v>978958.72700109996</v>
      </c>
      <c r="I27" s="3">
        <v>978993.98293269996</v>
      </c>
      <c r="J27" s="3">
        <v>1140086.2429326999</v>
      </c>
      <c r="K27" s="3">
        <v>1186452.6629327</v>
      </c>
      <c r="L27" s="3">
        <v>1193040.2829327001</v>
      </c>
      <c r="M27" s="3">
        <v>1192333.9889327001</v>
      </c>
      <c r="N27" s="3">
        <v>1216410.8329327002</v>
      </c>
      <c r="O27" s="3">
        <v>1222936.5479327</v>
      </c>
      <c r="P27" s="3">
        <v>1252104.3379327001</v>
      </c>
      <c r="Q27" s="4">
        <f>P27*$Q$42</f>
        <v>1267875.7005334767</v>
      </c>
      <c r="R27" s="4">
        <f t="shared" ref="R27:R41" si="20">Q27*$R$42</f>
        <v>1278573.1024297178</v>
      </c>
      <c r="S27" s="4">
        <f t="shared" si="19"/>
        <v>1287205.3137279381</v>
      </c>
      <c r="T27" s="4">
        <f t="shared" si="18"/>
        <v>1294148.8101129876</v>
      </c>
      <c r="U27" s="4">
        <f t="shared" si="17"/>
        <v>1313976.4301986871</v>
      </c>
      <c r="V27" s="4">
        <f t="shared" si="16"/>
        <v>1313976.4301986871</v>
      </c>
      <c r="W27" s="4">
        <f t="shared" si="15"/>
        <v>1332480.9741239906</v>
      </c>
      <c r="X27" s="4">
        <f t="shared" si="14"/>
        <v>1332480.9741239906</v>
      </c>
      <c r="Y27" s="4">
        <f t="shared" si="13"/>
        <v>1337427.5429323614</v>
      </c>
      <c r="Z27" s="4">
        <f t="shared" si="12"/>
        <v>1343173.4631187078</v>
      </c>
      <c r="AA27" s="4">
        <f t="shared" si="11"/>
        <v>1343173.4631187078</v>
      </c>
      <c r="AB27" s="4">
        <f t="shared" si="10"/>
        <v>1348679.4538919283</v>
      </c>
      <c r="AC27" s="4">
        <f t="shared" si="9"/>
        <v>1349123.2009392157</v>
      </c>
      <c r="AD27" s="4">
        <f t="shared" si="8"/>
        <v>1368746.7075748048</v>
      </c>
      <c r="AE27" s="4">
        <f t="shared" si="7"/>
        <v>1368746.7075748048</v>
      </c>
      <c r="AF27" s="4">
        <f t="shared" si="6"/>
        <v>1398715.9150433242</v>
      </c>
      <c r="AG27" s="4">
        <f t="shared" si="5"/>
        <v>1398715.9150433242</v>
      </c>
      <c r="AH27" s="4">
        <f t="shared" si="4"/>
        <v>1422082.8405390792</v>
      </c>
      <c r="AI27" s="4">
        <f t="shared" si="3"/>
        <v>1422082.8405390792</v>
      </c>
      <c r="AJ27" s="4">
        <f t="shared" si="2"/>
        <v>1498562.6650687566</v>
      </c>
      <c r="AK27" s="4">
        <f t="shared" si="1"/>
        <v>1498562.6650687566</v>
      </c>
      <c r="AL27" s="34">
        <f t="shared" si="0"/>
        <v>1498562.6650687566</v>
      </c>
      <c r="AM27" s="17">
        <f>AL27-P27</f>
        <v>246458.3271360565</v>
      </c>
    </row>
    <row r="28" spans="1:39" s="19" customFormat="1" x14ac:dyDescent="0.2">
      <c r="A28" s="2" t="s">
        <v>6</v>
      </c>
      <c r="B28" s="3">
        <v>407275.12156600005</v>
      </c>
      <c r="C28" s="3">
        <v>841723.61820070003</v>
      </c>
      <c r="D28" s="3">
        <v>1048817.7103893999</v>
      </c>
      <c r="E28" s="3">
        <v>1183954.348181</v>
      </c>
      <c r="F28" s="3">
        <v>1167579.4222774999</v>
      </c>
      <c r="G28" s="3">
        <v>1203246.8018775</v>
      </c>
      <c r="H28" s="3">
        <v>1170321.7139897002</v>
      </c>
      <c r="I28" s="3">
        <v>1214468.9669896998</v>
      </c>
      <c r="J28" s="3">
        <v>1253058.7239896997</v>
      </c>
      <c r="K28" s="3">
        <v>1252859.2129896998</v>
      </c>
      <c r="L28" s="3">
        <v>1244625.7863768998</v>
      </c>
      <c r="M28" s="3">
        <v>1335869.2013768998</v>
      </c>
      <c r="N28" s="3">
        <v>1298729.4433768999</v>
      </c>
      <c r="O28" s="3">
        <v>1288427.8233768998</v>
      </c>
      <c r="P28" s="4">
        <f>O28*$P$42</f>
        <v>1303855.8581502859</v>
      </c>
      <c r="Q28" s="4">
        <f t="shared" ref="Q28:Q41" si="21">P28*$Q$42</f>
        <v>1320279.0769628545</v>
      </c>
      <c r="R28" s="4">
        <f t="shared" si="20"/>
        <v>1331418.6199760437</v>
      </c>
      <c r="S28" s="4">
        <f t="shared" si="19"/>
        <v>1340407.6146859883</v>
      </c>
      <c r="T28" s="4">
        <f t="shared" si="18"/>
        <v>1347638.0971333536</v>
      </c>
      <c r="U28" s="4">
        <f t="shared" si="17"/>
        <v>1368285.2251870758</v>
      </c>
      <c r="V28" s="4">
        <f t="shared" si="16"/>
        <v>1368285.2251870758</v>
      </c>
      <c r="W28" s="4">
        <f t="shared" si="15"/>
        <v>1387554.5921786809</v>
      </c>
      <c r="X28" s="4">
        <f t="shared" si="14"/>
        <v>1387554.5921786809</v>
      </c>
      <c r="Y28" s="4">
        <f t="shared" si="13"/>
        <v>1392705.610766466</v>
      </c>
      <c r="Z28" s="4">
        <f t="shared" si="12"/>
        <v>1398689.0192320903</v>
      </c>
      <c r="AA28" s="4">
        <f t="shared" si="11"/>
        <v>1398689.0192320903</v>
      </c>
      <c r="AB28" s="4">
        <f t="shared" si="10"/>
        <v>1404422.581609518</v>
      </c>
      <c r="AC28" s="4">
        <f t="shared" si="9"/>
        <v>1404884.6694480586</v>
      </c>
      <c r="AD28" s="4">
        <f t="shared" si="8"/>
        <v>1425319.2477089311</v>
      </c>
      <c r="AE28" s="4">
        <f t="shared" si="7"/>
        <v>1425319.2477089311</v>
      </c>
      <c r="AF28" s="4">
        <f t="shared" si="6"/>
        <v>1456527.1315394961</v>
      </c>
      <c r="AG28" s="4">
        <f t="shared" si="5"/>
        <v>1456527.1315394961</v>
      </c>
      <c r="AH28" s="4">
        <f t="shared" si="4"/>
        <v>1480859.850284728</v>
      </c>
      <c r="AI28" s="4">
        <f t="shared" si="3"/>
        <v>1480859.850284728</v>
      </c>
      <c r="AJ28" s="4">
        <f t="shared" si="2"/>
        <v>1560500.7110519444</v>
      </c>
      <c r="AK28" s="4">
        <f t="shared" si="1"/>
        <v>1560500.7110519444</v>
      </c>
      <c r="AL28" s="34">
        <f t="shared" si="0"/>
        <v>1560500.7110519444</v>
      </c>
      <c r="AM28" s="17">
        <f>AL28-O28</f>
        <v>272072.88767504459</v>
      </c>
    </row>
    <row r="29" spans="1:39" s="19" customFormat="1" x14ac:dyDescent="0.2">
      <c r="A29" s="2" t="s">
        <v>5</v>
      </c>
      <c r="B29" s="3">
        <v>619262.65362</v>
      </c>
      <c r="C29" s="3">
        <v>943118.20779999997</v>
      </c>
      <c r="D29" s="3">
        <v>1333155.2829161999</v>
      </c>
      <c r="E29" s="3">
        <v>1428993.1493739423</v>
      </c>
      <c r="F29" s="3">
        <v>1427513.2683739422</v>
      </c>
      <c r="G29" s="3">
        <v>1465333.7948791999</v>
      </c>
      <c r="H29" s="3">
        <v>2022433.6379791999</v>
      </c>
      <c r="I29" s="3">
        <v>2017046.1527792001</v>
      </c>
      <c r="J29" s="3">
        <v>1827597.7734180999</v>
      </c>
      <c r="K29" s="3">
        <v>1815196.8797544998</v>
      </c>
      <c r="L29" s="3">
        <v>1748753.3955532</v>
      </c>
      <c r="M29" s="3">
        <v>2025764.2200706997</v>
      </c>
      <c r="N29" s="3">
        <v>1989533.2594069997</v>
      </c>
      <c r="O29" s="4">
        <f>N29*$O$42</f>
        <v>2013670.6316306586</v>
      </c>
      <c r="P29" s="4">
        <f t="shared" ref="P29:P41" si="22">O29*$P$42</f>
        <v>2037782.9489551319</v>
      </c>
      <c r="Q29" s="4">
        <f t="shared" si="21"/>
        <v>2063450.6292082921</v>
      </c>
      <c r="R29" s="4">
        <f t="shared" si="20"/>
        <v>2080860.5067415589</v>
      </c>
      <c r="S29" s="4">
        <f t="shared" si="19"/>
        <v>2094909.3143867224</v>
      </c>
      <c r="T29" s="4">
        <f t="shared" si="18"/>
        <v>2106209.7612511963</v>
      </c>
      <c r="U29" s="4">
        <f t="shared" si="17"/>
        <v>2138478.9459388787</v>
      </c>
      <c r="V29" s="4">
        <f t="shared" si="16"/>
        <v>2138478.9459388787</v>
      </c>
      <c r="W29" s="4">
        <f t="shared" si="15"/>
        <v>2168594.8419922646</v>
      </c>
      <c r="X29" s="4">
        <f t="shared" si="14"/>
        <v>2168594.8419922646</v>
      </c>
      <c r="Y29" s="4">
        <f t="shared" si="13"/>
        <v>2176645.3161166287</v>
      </c>
      <c r="Z29" s="4">
        <f t="shared" si="12"/>
        <v>2185996.7238444588</v>
      </c>
      <c r="AA29" s="4">
        <f t="shared" si="11"/>
        <v>2185996.7238444588</v>
      </c>
      <c r="AB29" s="4">
        <f t="shared" si="10"/>
        <v>2194957.6496833535</v>
      </c>
      <c r="AC29" s="4">
        <f t="shared" si="9"/>
        <v>2195679.8420272474</v>
      </c>
      <c r="AD29" s="4">
        <f t="shared" si="8"/>
        <v>2227616.8348234985</v>
      </c>
      <c r="AE29" s="4">
        <f t="shared" si="7"/>
        <v>2227616.8348234985</v>
      </c>
      <c r="AF29" s="4">
        <f t="shared" si="6"/>
        <v>2276391.3164085387</v>
      </c>
      <c r="AG29" s="4">
        <f t="shared" si="5"/>
        <v>2276391.3164085387</v>
      </c>
      <c r="AH29" s="4">
        <f t="shared" si="4"/>
        <v>2314420.6729902532</v>
      </c>
      <c r="AI29" s="4">
        <f t="shared" si="3"/>
        <v>2314420.6729902532</v>
      </c>
      <c r="AJ29" s="4">
        <f t="shared" si="2"/>
        <v>2438890.5575231779</v>
      </c>
      <c r="AK29" s="4">
        <f t="shared" si="1"/>
        <v>2438890.5575231779</v>
      </c>
      <c r="AL29" s="34">
        <f t="shared" si="0"/>
        <v>2438890.5575231779</v>
      </c>
      <c r="AM29" s="17">
        <f>AL29-N29</f>
        <v>449357.29811617825</v>
      </c>
    </row>
    <row r="30" spans="1:39" s="19" customFormat="1" x14ac:dyDescent="0.2">
      <c r="A30" s="1" t="s">
        <v>4</v>
      </c>
      <c r="B30" s="3">
        <v>395969.06299999997</v>
      </c>
      <c r="C30" s="3">
        <v>879100.83914559998</v>
      </c>
      <c r="D30" s="3">
        <v>1026301.9488170999</v>
      </c>
      <c r="E30" s="3">
        <v>1105905.9935171001</v>
      </c>
      <c r="F30" s="3">
        <v>1173025.3085171001</v>
      </c>
      <c r="G30" s="3">
        <v>1216458.4870171</v>
      </c>
      <c r="H30" s="3">
        <v>1266053.2796171</v>
      </c>
      <c r="I30" s="3">
        <v>1294929.8783171</v>
      </c>
      <c r="J30" s="3">
        <v>1309126.1333170999</v>
      </c>
      <c r="K30" s="3">
        <v>1359678.9623171</v>
      </c>
      <c r="L30" s="3">
        <v>1363598.1323859002</v>
      </c>
      <c r="M30" s="3">
        <v>1387076.5316395001</v>
      </c>
      <c r="N30" s="4">
        <f>M30*$N$42</f>
        <v>1396060.2535803881</v>
      </c>
      <c r="O30" s="4">
        <f t="shared" ref="O30:O41" si="23">N30*$O$42</f>
        <v>1412997.5054850732</v>
      </c>
      <c r="P30" s="4">
        <f t="shared" si="22"/>
        <v>1429917.1763069865</v>
      </c>
      <c r="Q30" s="4">
        <f t="shared" si="21"/>
        <v>1447928.2490214619</v>
      </c>
      <c r="R30" s="4">
        <f t="shared" si="20"/>
        <v>1460144.8017877829</v>
      </c>
      <c r="S30" s="4">
        <f t="shared" si="19"/>
        <v>1470002.8837629769</v>
      </c>
      <c r="T30" s="4">
        <f t="shared" si="18"/>
        <v>1477932.4343953154</v>
      </c>
      <c r="U30" s="4">
        <f t="shared" si="17"/>
        <v>1500575.7985838316</v>
      </c>
      <c r="V30" s="4">
        <f t="shared" si="16"/>
        <v>1500575.7985838316</v>
      </c>
      <c r="W30" s="4">
        <f t="shared" si="15"/>
        <v>1521708.1949799701</v>
      </c>
      <c r="X30" s="4">
        <f t="shared" si="14"/>
        <v>1521708.1949799701</v>
      </c>
      <c r="Y30" s="4">
        <f t="shared" si="13"/>
        <v>1527357.2319560354</v>
      </c>
      <c r="Z30" s="4">
        <f t="shared" si="12"/>
        <v>1533919.1371577305</v>
      </c>
      <c r="AA30" s="4">
        <f t="shared" si="11"/>
        <v>1533919.1371577305</v>
      </c>
      <c r="AB30" s="4">
        <f t="shared" si="10"/>
        <v>1540207.0402826529</v>
      </c>
      <c r="AC30" s="4">
        <f t="shared" si="9"/>
        <v>1540713.8043802036</v>
      </c>
      <c r="AD30" s="4">
        <f t="shared" si="8"/>
        <v>1563124.0687228155</v>
      </c>
      <c r="AE30" s="4">
        <f t="shared" si="7"/>
        <v>1563124.0687228155</v>
      </c>
      <c r="AF30" s="4">
        <f t="shared" si="6"/>
        <v>1597349.2392787272</v>
      </c>
      <c r="AG30" s="4">
        <f t="shared" si="5"/>
        <v>1597349.2392787272</v>
      </c>
      <c r="AH30" s="4">
        <f t="shared" si="4"/>
        <v>1624034.5298824096</v>
      </c>
      <c r="AI30" s="4">
        <f t="shared" si="3"/>
        <v>1624034.5298824096</v>
      </c>
      <c r="AJ30" s="4">
        <f t="shared" si="2"/>
        <v>1711375.345997215</v>
      </c>
      <c r="AK30" s="4">
        <f t="shared" si="1"/>
        <v>1711375.345997215</v>
      </c>
      <c r="AL30" s="34">
        <f t="shared" si="0"/>
        <v>1711375.345997215</v>
      </c>
      <c r="AM30" s="17">
        <f>AL30-M30</f>
        <v>324298.81435771496</v>
      </c>
    </row>
    <row r="31" spans="1:39" s="19" customFormat="1" x14ac:dyDescent="0.2">
      <c r="A31" s="1" t="s">
        <v>3</v>
      </c>
      <c r="B31" s="3">
        <v>442832.65380000003</v>
      </c>
      <c r="C31" s="3">
        <v>872341.01402699994</v>
      </c>
      <c r="D31" s="3">
        <v>936105.08562699996</v>
      </c>
      <c r="E31" s="3">
        <v>987254.96039999998</v>
      </c>
      <c r="F31" s="3">
        <v>1065277.5111</v>
      </c>
      <c r="G31" s="3">
        <v>1090294.42</v>
      </c>
      <c r="H31" s="3">
        <v>1096938.2</v>
      </c>
      <c r="I31" s="3">
        <v>1092289.8400000001</v>
      </c>
      <c r="J31" s="3">
        <v>1109086.68</v>
      </c>
      <c r="K31" s="3">
        <v>1109304.9145</v>
      </c>
      <c r="L31" s="3">
        <v>1134115.6680000001</v>
      </c>
      <c r="M31" s="4">
        <f>L31*$M$42</f>
        <v>1146350.8667155071</v>
      </c>
      <c r="N31" s="4">
        <f t="shared" ref="N31:N40" si="24">M31*$N$42</f>
        <v>1153775.4732158387</v>
      </c>
      <c r="O31" s="4">
        <f t="shared" si="23"/>
        <v>1167773.2829673779</v>
      </c>
      <c r="P31" s="4">
        <f t="shared" si="22"/>
        <v>1181756.5628144646</v>
      </c>
      <c r="Q31" s="4">
        <f t="shared" si="21"/>
        <v>1196641.8329100595</v>
      </c>
      <c r="R31" s="4">
        <f t="shared" si="20"/>
        <v>1206738.215865508</v>
      </c>
      <c r="S31" s="4">
        <f t="shared" si="19"/>
        <v>1214885.4381410221</v>
      </c>
      <c r="T31" s="4">
        <f t="shared" si="18"/>
        <v>1221438.8236483822</v>
      </c>
      <c r="U31" s="4">
        <f t="shared" si="17"/>
        <v>1240152.4559323769</v>
      </c>
      <c r="V31" s="4">
        <f t="shared" si="16"/>
        <v>1240152.4559323769</v>
      </c>
      <c r="W31" s="4">
        <f t="shared" si="15"/>
        <v>1257617.3472861766</v>
      </c>
      <c r="X31" s="4">
        <f t="shared" si="14"/>
        <v>1257617.3472861766</v>
      </c>
      <c r="Y31" s="4">
        <f t="shared" si="13"/>
        <v>1262285.9998701592</v>
      </c>
      <c r="Z31" s="4">
        <f t="shared" si="12"/>
        <v>1267709.0933647747</v>
      </c>
      <c r="AA31" s="4">
        <f t="shared" si="11"/>
        <v>1267709.0933647747</v>
      </c>
      <c r="AB31" s="4">
        <f t="shared" si="10"/>
        <v>1272905.7375532233</v>
      </c>
      <c r="AC31" s="4">
        <f t="shared" si="9"/>
        <v>1273324.5532776597</v>
      </c>
      <c r="AD31" s="4">
        <f t="shared" si="8"/>
        <v>1291845.539947452</v>
      </c>
      <c r="AE31" s="4">
        <f t="shared" si="7"/>
        <v>1291845.539947452</v>
      </c>
      <c r="AF31" s="4">
        <f t="shared" si="6"/>
        <v>1320130.9683541178</v>
      </c>
      <c r="AG31" s="4">
        <f t="shared" si="5"/>
        <v>1320130.9683541178</v>
      </c>
      <c r="AH31" s="4">
        <f t="shared" si="4"/>
        <v>1342185.0549991631</v>
      </c>
      <c r="AI31" s="4">
        <f t="shared" si="3"/>
        <v>1342185.0549991631</v>
      </c>
      <c r="AJ31" s="4">
        <f t="shared" si="2"/>
        <v>1414367.9648595895</v>
      </c>
      <c r="AK31" s="4">
        <f t="shared" si="1"/>
        <v>1414367.9648595895</v>
      </c>
      <c r="AL31" s="34">
        <f t="shared" si="0"/>
        <v>1414367.9648595895</v>
      </c>
      <c r="AM31" s="17">
        <f>AL31-L31</f>
        <v>280252.29685958941</v>
      </c>
    </row>
    <row r="32" spans="1:39" s="19" customFormat="1" x14ac:dyDescent="0.2">
      <c r="A32" s="1" t="s">
        <v>2</v>
      </c>
      <c r="B32" s="3">
        <v>386974.84820000001</v>
      </c>
      <c r="C32" s="3">
        <v>755581.39780000015</v>
      </c>
      <c r="D32" s="3">
        <v>887979.33764000004</v>
      </c>
      <c r="E32" s="3">
        <v>995165.75924289983</v>
      </c>
      <c r="F32" s="3">
        <v>1044321.2171429</v>
      </c>
      <c r="G32" s="3">
        <v>1064303.7003439001</v>
      </c>
      <c r="H32" s="3">
        <v>1072788.2471429</v>
      </c>
      <c r="I32" s="3">
        <v>1111957.8353428999</v>
      </c>
      <c r="J32" s="3">
        <v>1171781.7831429001</v>
      </c>
      <c r="K32" s="3">
        <v>1208465.5531429001</v>
      </c>
      <c r="L32" s="4">
        <f>K32*$L$42</f>
        <v>1234144.7965111281</v>
      </c>
      <c r="M32" s="4">
        <f t="shared" ref="M32:M41" si="25">L32*$M$42</f>
        <v>1247459.1411190738</v>
      </c>
      <c r="N32" s="4">
        <f t="shared" si="24"/>
        <v>1255538.5987414925</v>
      </c>
      <c r="O32" s="4">
        <f t="shared" si="23"/>
        <v>1270771.0168755967</v>
      </c>
      <c r="P32" s="4">
        <f t="shared" si="22"/>
        <v>1285987.6235660538</v>
      </c>
      <c r="Q32" s="4">
        <f t="shared" si="21"/>
        <v>1302185.7761456205</v>
      </c>
      <c r="R32" s="4">
        <f t="shared" si="20"/>
        <v>1313172.6612047292</v>
      </c>
      <c r="S32" s="4">
        <f t="shared" si="19"/>
        <v>1322038.4693943621</v>
      </c>
      <c r="T32" s="4">
        <f t="shared" si="18"/>
        <v>1329169.8642349807</v>
      </c>
      <c r="U32" s="4">
        <f t="shared" si="17"/>
        <v>1349534.0409752978</v>
      </c>
      <c r="V32" s="4">
        <f t="shared" si="16"/>
        <v>1349534.0409752978</v>
      </c>
      <c r="W32" s="4">
        <f t="shared" si="15"/>
        <v>1368539.3376959881</v>
      </c>
      <c r="X32" s="4">
        <f t="shared" si="14"/>
        <v>1368539.3376959881</v>
      </c>
      <c r="Y32" s="4">
        <f t="shared" si="13"/>
        <v>1373619.7659590077</v>
      </c>
      <c r="Z32" s="4">
        <f t="shared" si="12"/>
        <v>1379521.176905191</v>
      </c>
      <c r="AA32" s="4">
        <f t="shared" si="11"/>
        <v>1379521.176905191</v>
      </c>
      <c r="AB32" s="4">
        <f t="shared" si="10"/>
        <v>1385176.1656911264</v>
      </c>
      <c r="AC32" s="4">
        <f t="shared" si="9"/>
        <v>1385631.9210092076</v>
      </c>
      <c r="AD32" s="4">
        <f t="shared" si="8"/>
        <v>1405786.4607706459</v>
      </c>
      <c r="AE32" s="4">
        <f t="shared" si="7"/>
        <v>1405786.4607706459</v>
      </c>
      <c r="AF32" s="4">
        <f t="shared" si="6"/>
        <v>1436566.6671200874</v>
      </c>
      <c r="AG32" s="4">
        <f t="shared" si="5"/>
        <v>1436566.6671200874</v>
      </c>
      <c r="AH32" s="4">
        <f t="shared" si="4"/>
        <v>1460565.9266689718</v>
      </c>
      <c r="AI32" s="4">
        <f t="shared" si="3"/>
        <v>1460565.9266689718</v>
      </c>
      <c r="AJ32" s="4">
        <f t="shared" si="2"/>
        <v>1539115.3772363693</v>
      </c>
      <c r="AK32" s="4">
        <f t="shared" si="1"/>
        <v>1539115.3772363693</v>
      </c>
      <c r="AL32" s="34">
        <f t="shared" si="0"/>
        <v>1539115.3772363693</v>
      </c>
      <c r="AM32" s="17">
        <f>AL32-K32</f>
        <v>330649.82409346919</v>
      </c>
    </row>
    <row r="33" spans="1:39" s="19" customFormat="1" x14ac:dyDescent="0.2">
      <c r="A33" s="1" t="s">
        <v>1</v>
      </c>
      <c r="B33" s="3">
        <v>384876.83715909999</v>
      </c>
      <c r="C33" s="3">
        <v>920015.97795909992</v>
      </c>
      <c r="D33" s="3">
        <v>1030764.3301591</v>
      </c>
      <c r="E33" s="3">
        <v>1208727.6726591003</v>
      </c>
      <c r="F33" s="3">
        <v>1231740.2166567002</v>
      </c>
      <c r="G33" s="3">
        <v>1291212.8746591001</v>
      </c>
      <c r="H33" s="3">
        <v>1256754.4546590999</v>
      </c>
      <c r="I33" s="3">
        <v>1290253.7379590999</v>
      </c>
      <c r="J33" s="3">
        <v>1286837.5959591002</v>
      </c>
      <c r="K33" s="4">
        <f>J33*$K$42</f>
        <v>1296841.4151187523</v>
      </c>
      <c r="L33" s="4">
        <f t="shared" ref="L33:L41" si="26">K33*$L$42</f>
        <v>1324398.5980456651</v>
      </c>
      <c r="M33" s="4">
        <f t="shared" si="25"/>
        <v>1338686.6292252392</v>
      </c>
      <c r="N33" s="4">
        <f t="shared" si="24"/>
        <v>1347356.9427721992</v>
      </c>
      <c r="O33" s="4">
        <f t="shared" si="23"/>
        <v>1363703.3174266831</v>
      </c>
      <c r="P33" s="4">
        <f t="shared" si="22"/>
        <v>1380032.7243364921</v>
      </c>
      <c r="Q33" s="4">
        <f t="shared" si="21"/>
        <v>1397415.4582166285</v>
      </c>
      <c r="R33" s="4">
        <f t="shared" si="20"/>
        <v>1409205.8212358688</v>
      </c>
      <c r="S33" s="4">
        <f t="shared" si="19"/>
        <v>1418719.9916720162</v>
      </c>
      <c r="T33" s="4">
        <f t="shared" si="18"/>
        <v>1426372.9099970988</v>
      </c>
      <c r="U33" s="4">
        <f t="shared" si="17"/>
        <v>1448226.3320602747</v>
      </c>
      <c r="V33" s="4">
        <f t="shared" si="16"/>
        <v>1448226.3320602747</v>
      </c>
      <c r="W33" s="4">
        <f t="shared" si="15"/>
        <v>1468621.4983353182</v>
      </c>
      <c r="X33" s="4">
        <f t="shared" si="14"/>
        <v>1468621.4983353182</v>
      </c>
      <c r="Y33" s="4">
        <f t="shared" si="13"/>
        <v>1474073.4615798546</v>
      </c>
      <c r="Z33" s="4">
        <f t="shared" si="12"/>
        <v>1480406.4464984084</v>
      </c>
      <c r="AA33" s="4">
        <f t="shared" si="11"/>
        <v>1480406.4464984084</v>
      </c>
      <c r="AB33" s="4">
        <f t="shared" si="10"/>
        <v>1486474.9882458835</v>
      </c>
      <c r="AC33" s="4">
        <f t="shared" si="9"/>
        <v>1486964.0732430613</v>
      </c>
      <c r="AD33" s="4">
        <f t="shared" si="8"/>
        <v>1508592.5274404646</v>
      </c>
      <c r="AE33" s="4">
        <f t="shared" si="7"/>
        <v>1508592.5274404646</v>
      </c>
      <c r="AF33" s="4">
        <f t="shared" si="6"/>
        <v>1541623.7100472366</v>
      </c>
      <c r="AG33" s="4">
        <f t="shared" si="5"/>
        <v>1541623.7100472366</v>
      </c>
      <c r="AH33" s="4">
        <f t="shared" si="4"/>
        <v>1567378.0508592143</v>
      </c>
      <c r="AI33" s="4">
        <f t="shared" si="3"/>
        <v>1567378.0508592143</v>
      </c>
      <c r="AJ33" s="4">
        <f t="shared" si="2"/>
        <v>1651671.8731909285</v>
      </c>
      <c r="AK33" s="4">
        <f t="shared" si="1"/>
        <v>1651671.8731909285</v>
      </c>
      <c r="AL33" s="34">
        <f t="shared" si="0"/>
        <v>1651671.8731909285</v>
      </c>
      <c r="AM33" s="17">
        <f>AL33-J33</f>
        <v>364834.27723182831</v>
      </c>
    </row>
    <row r="34" spans="1:39" s="19" customFormat="1" x14ac:dyDescent="0.2">
      <c r="A34" s="2" t="s">
        <v>24</v>
      </c>
      <c r="B34" s="3">
        <v>319587.79499999998</v>
      </c>
      <c r="C34" s="3">
        <v>703199.01079999981</v>
      </c>
      <c r="D34" s="3">
        <v>898134.6842872001</v>
      </c>
      <c r="E34" s="3">
        <v>950967.76428720006</v>
      </c>
      <c r="F34" s="3">
        <v>985551.12928719993</v>
      </c>
      <c r="G34" s="3">
        <v>1039044.8442872</v>
      </c>
      <c r="H34" s="3">
        <v>1067025.2664816999</v>
      </c>
      <c r="I34" s="3">
        <v>1076059.8725760998</v>
      </c>
      <c r="J34" s="4">
        <f>I34*$J$42</f>
        <v>1093362.3787936475</v>
      </c>
      <c r="K34" s="4">
        <f t="shared" ref="K34:K41" si="27">J34*$K$42</f>
        <v>1101862.1300814289</v>
      </c>
      <c r="L34" s="4">
        <f t="shared" si="26"/>
        <v>1125276.1080165114</v>
      </c>
      <c r="M34" s="4">
        <f t="shared" si="25"/>
        <v>1137415.9427616517</v>
      </c>
      <c r="N34" s="4">
        <f t="shared" si="24"/>
        <v>1144782.6801606514</v>
      </c>
      <c r="O34" s="4">
        <f t="shared" si="23"/>
        <v>1158671.38774349</v>
      </c>
      <c r="P34" s="4">
        <f t="shared" si="22"/>
        <v>1172545.6786713139</v>
      </c>
      <c r="Q34" s="4">
        <f t="shared" si="21"/>
        <v>1187314.9295269027</v>
      </c>
      <c r="R34" s="4">
        <f t="shared" si="20"/>
        <v>1197332.618937002</v>
      </c>
      <c r="S34" s="4">
        <f t="shared" si="19"/>
        <v>1205416.3398765984</v>
      </c>
      <c r="T34" s="4">
        <f t="shared" si="18"/>
        <v>1211918.6467806716</v>
      </c>
      <c r="U34" s="4">
        <f t="shared" si="17"/>
        <v>1230486.4206837702</v>
      </c>
      <c r="V34" s="4">
        <f t="shared" si="16"/>
        <v>1230486.4206837702</v>
      </c>
      <c r="W34" s="4">
        <f t="shared" si="15"/>
        <v>1247815.1866324784</v>
      </c>
      <c r="X34" s="4">
        <f t="shared" si="14"/>
        <v>1247815.1866324784</v>
      </c>
      <c r="Y34" s="4">
        <f t="shared" si="13"/>
        <v>1252447.4506577605</v>
      </c>
      <c r="Z34" s="4">
        <f t="shared" si="12"/>
        <v>1257828.2753066188</v>
      </c>
      <c r="AA34" s="4">
        <f t="shared" si="11"/>
        <v>1257828.2753066188</v>
      </c>
      <c r="AB34" s="4">
        <f t="shared" si="10"/>
        <v>1262984.4156476092</v>
      </c>
      <c r="AC34" s="4">
        <f t="shared" si="9"/>
        <v>1263399.9670253634</v>
      </c>
      <c r="AD34" s="4">
        <f t="shared" si="8"/>
        <v>1281776.5968387604</v>
      </c>
      <c r="AE34" s="4">
        <f t="shared" si="7"/>
        <v>1281776.5968387604</v>
      </c>
      <c r="AF34" s="4">
        <f t="shared" si="6"/>
        <v>1309841.5620703602</v>
      </c>
      <c r="AG34" s="4">
        <f t="shared" si="5"/>
        <v>1309841.5620703602</v>
      </c>
      <c r="AH34" s="4">
        <f t="shared" si="4"/>
        <v>1331723.754060142</v>
      </c>
      <c r="AI34" s="4">
        <f t="shared" si="3"/>
        <v>1331723.754060142</v>
      </c>
      <c r="AJ34" s="4">
        <f t="shared" si="2"/>
        <v>1403344.0536159077</v>
      </c>
      <c r="AK34" s="4">
        <f t="shared" si="1"/>
        <v>1403344.0536159077</v>
      </c>
      <c r="AL34" s="34">
        <f t="shared" si="0"/>
        <v>1403344.0536159077</v>
      </c>
      <c r="AM34" s="17">
        <f>AL34-I34</f>
        <v>327284.18103980785</v>
      </c>
    </row>
    <row r="35" spans="1:39" s="19" customFormat="1" x14ac:dyDescent="0.2">
      <c r="A35" s="2" t="s">
        <v>23</v>
      </c>
      <c r="B35" s="3">
        <v>342932.59009999997</v>
      </c>
      <c r="C35" s="3">
        <v>630806.78380069998</v>
      </c>
      <c r="D35" s="3">
        <v>789351.9556783</v>
      </c>
      <c r="E35" s="3">
        <v>842145.96403070004</v>
      </c>
      <c r="F35" s="3">
        <v>852235.64903070009</v>
      </c>
      <c r="G35" s="3">
        <v>861764.04553070012</v>
      </c>
      <c r="H35" s="3">
        <v>873018.60953070014</v>
      </c>
      <c r="I35" s="4">
        <f>H35*$I$42</f>
        <v>974816.95211211417</v>
      </c>
      <c r="J35" s="4">
        <f t="shared" ref="J35:J41" si="28">I35*$J$42</f>
        <v>990491.5226492642</v>
      </c>
      <c r="K35" s="4">
        <f t="shared" si="27"/>
        <v>998191.56040295342</v>
      </c>
      <c r="L35" s="4">
        <f t="shared" si="26"/>
        <v>1019402.5944626621</v>
      </c>
      <c r="M35" s="4">
        <f t="shared" si="25"/>
        <v>1030400.2322400763</v>
      </c>
      <c r="N35" s="4">
        <f t="shared" si="24"/>
        <v>1037073.8576407814</v>
      </c>
      <c r="O35" s="4">
        <f t="shared" si="23"/>
        <v>1049655.822585043</v>
      </c>
      <c r="P35" s="4">
        <f t="shared" si="22"/>
        <v>1062224.7272897593</v>
      </c>
      <c r="Q35" s="4">
        <f t="shared" si="21"/>
        <v>1075604.3880976259</v>
      </c>
      <c r="R35" s="4">
        <f t="shared" si="20"/>
        <v>1084679.5461876497</v>
      </c>
      <c r="S35" s="4">
        <f t="shared" si="19"/>
        <v>1092002.6965149611</v>
      </c>
      <c r="T35" s="4">
        <f t="shared" si="18"/>
        <v>1097893.2228318208</v>
      </c>
      <c r="U35" s="4">
        <f t="shared" si="17"/>
        <v>1114714.0161956635</v>
      </c>
      <c r="V35" s="4">
        <f t="shared" si="16"/>
        <v>1114714.0161956635</v>
      </c>
      <c r="W35" s="4">
        <f t="shared" si="15"/>
        <v>1130412.3757725738</v>
      </c>
      <c r="X35" s="4">
        <f t="shared" si="14"/>
        <v>1130412.3757725738</v>
      </c>
      <c r="Y35" s="4">
        <f t="shared" si="13"/>
        <v>1134608.805370579</v>
      </c>
      <c r="Z35" s="4">
        <f t="shared" si="12"/>
        <v>1139483.3659946942</v>
      </c>
      <c r="AA35" s="4">
        <f t="shared" si="11"/>
        <v>1139483.3659946942</v>
      </c>
      <c r="AB35" s="4">
        <f t="shared" si="10"/>
        <v>1144154.3821156034</v>
      </c>
      <c r="AC35" s="4">
        <f t="shared" si="9"/>
        <v>1144530.835636297</v>
      </c>
      <c r="AD35" s="4">
        <f t="shared" si="8"/>
        <v>1161178.4690267164</v>
      </c>
      <c r="AE35" s="4">
        <f t="shared" si="7"/>
        <v>1161178.4690267164</v>
      </c>
      <c r="AF35" s="4">
        <f t="shared" si="6"/>
        <v>1186602.8943448958</v>
      </c>
      <c r="AG35" s="4">
        <f t="shared" si="5"/>
        <v>1186602.8943448958</v>
      </c>
      <c r="AH35" s="4">
        <f t="shared" si="4"/>
        <v>1206426.2631412288</v>
      </c>
      <c r="AI35" s="4">
        <f t="shared" si="3"/>
        <v>1206426.2631412288</v>
      </c>
      <c r="AJ35" s="4">
        <f t="shared" si="2"/>
        <v>1271308.0451885106</v>
      </c>
      <c r="AK35" s="4">
        <f t="shared" si="1"/>
        <v>1271308.0451885106</v>
      </c>
      <c r="AL35" s="34">
        <f t="shared" si="0"/>
        <v>1271308.0451885106</v>
      </c>
      <c r="AM35" s="17">
        <f>AL35-H35</f>
        <v>398289.43565781042</v>
      </c>
    </row>
    <row r="36" spans="1:39" s="19" customFormat="1" x14ac:dyDescent="0.2">
      <c r="A36" s="2" t="s">
        <v>22</v>
      </c>
      <c r="B36" s="3">
        <v>258644.42430000001</v>
      </c>
      <c r="C36" s="3">
        <v>507225.32440449996</v>
      </c>
      <c r="D36" s="3">
        <v>609398.04945589998</v>
      </c>
      <c r="E36" s="3">
        <v>669217.09256280004</v>
      </c>
      <c r="F36" s="3">
        <v>706974.35263659991</v>
      </c>
      <c r="G36" s="3">
        <v>753958.48768809997</v>
      </c>
      <c r="H36" s="4">
        <f t="shared" ref="H36:H41" si="29">G36*$H$42</f>
        <v>783988.7261276244</v>
      </c>
      <c r="I36" s="4">
        <f t="shared" ref="I36:I41" si="30">H36*$I$42</f>
        <v>875405.73837803712</v>
      </c>
      <c r="J36" s="4">
        <f t="shared" si="28"/>
        <v>889481.82616570033</v>
      </c>
      <c r="K36" s="4">
        <f t="shared" si="27"/>
        <v>896396.61895905738</v>
      </c>
      <c r="L36" s="4">
        <f t="shared" si="26"/>
        <v>915444.56523509359</v>
      </c>
      <c r="M36" s="4">
        <f t="shared" si="25"/>
        <v>925320.67089584551</v>
      </c>
      <c r="N36" s="4">
        <f>M36*$N$42</f>
        <v>931313.72421616851</v>
      </c>
      <c r="O36" s="4">
        <f t="shared" si="23"/>
        <v>942612.58836539509</v>
      </c>
      <c r="P36" s="4">
        <f t="shared" si="22"/>
        <v>953899.72415001143</v>
      </c>
      <c r="Q36" s="4">
        <f t="shared" si="21"/>
        <v>965914.93564523687</v>
      </c>
      <c r="R36" s="4">
        <f t="shared" si="20"/>
        <v>974064.61487627763</v>
      </c>
      <c r="S36" s="4">
        <f t="shared" si="19"/>
        <v>980640.95498366223</v>
      </c>
      <c r="T36" s="4">
        <f t="shared" si="18"/>
        <v>985930.76916741556</v>
      </c>
      <c r="U36" s="4">
        <f t="shared" si="17"/>
        <v>1001036.1887057964</v>
      </c>
      <c r="V36" s="4">
        <f t="shared" si="16"/>
        <v>1001036.1887057964</v>
      </c>
      <c r="W36" s="4">
        <f t="shared" si="15"/>
        <v>1015133.6395420521</v>
      </c>
      <c r="X36" s="4">
        <f t="shared" si="14"/>
        <v>1015133.6395420521</v>
      </c>
      <c r="Y36" s="4">
        <f t="shared" si="13"/>
        <v>1018902.11991453</v>
      </c>
      <c r="Z36" s="4">
        <f t="shared" si="12"/>
        <v>1023279.5759417115</v>
      </c>
      <c r="AA36" s="4">
        <f t="shared" si="11"/>
        <v>1023279.5759417115</v>
      </c>
      <c r="AB36" s="4">
        <f t="shared" si="10"/>
        <v>1027474.2448048665</v>
      </c>
      <c r="AC36" s="4">
        <f t="shared" si="9"/>
        <v>1027812.3078345807</v>
      </c>
      <c r="AD36" s="4">
        <f t="shared" si="8"/>
        <v>1042762.2261436653</v>
      </c>
      <c r="AE36" s="4">
        <f t="shared" si="7"/>
        <v>1042762.2261436653</v>
      </c>
      <c r="AF36" s="4">
        <f t="shared" si="6"/>
        <v>1065593.8847132819</v>
      </c>
      <c r="AG36" s="4">
        <f t="shared" si="5"/>
        <v>1065593.8847132819</v>
      </c>
      <c r="AH36" s="4">
        <f t="shared" si="4"/>
        <v>1083395.6789482865</v>
      </c>
      <c r="AI36" s="4">
        <f t="shared" si="3"/>
        <v>1083395.6789482865</v>
      </c>
      <c r="AJ36" s="4">
        <f t="shared" si="2"/>
        <v>1141660.8580645509</v>
      </c>
      <c r="AK36" s="4">
        <f t="shared" si="1"/>
        <v>1141660.8580645509</v>
      </c>
      <c r="AL36" s="34">
        <f t="shared" si="0"/>
        <v>1141660.8580645509</v>
      </c>
      <c r="AM36" s="17">
        <f>AL36-G36</f>
        <v>387702.37037645094</v>
      </c>
    </row>
    <row r="37" spans="1:39" s="19" customFormat="1" x14ac:dyDescent="0.2">
      <c r="A37" s="8" t="s">
        <v>21</v>
      </c>
      <c r="B37" s="3">
        <v>403127.70213450002</v>
      </c>
      <c r="C37" s="3">
        <v>675305.9417345</v>
      </c>
      <c r="D37" s="3">
        <v>932647.2148345001</v>
      </c>
      <c r="E37" s="3">
        <v>1167627.7441345002</v>
      </c>
      <c r="F37" s="3">
        <v>1060555.7587345</v>
      </c>
      <c r="G37" s="4">
        <f>F37*$G$42</f>
        <v>1102050.8974117094</v>
      </c>
      <c r="H37" s="4">
        <f t="shared" si="29"/>
        <v>1145945.6897141954</v>
      </c>
      <c r="I37" s="4">
        <f t="shared" si="30"/>
        <v>1279568.6968616946</v>
      </c>
      <c r="J37" s="4">
        <f t="shared" si="28"/>
        <v>1300143.5235023592</v>
      </c>
      <c r="K37" s="4">
        <f t="shared" si="27"/>
        <v>1310250.7823604723</v>
      </c>
      <c r="L37" s="4">
        <f t="shared" si="26"/>
        <v>1338092.9071327844</v>
      </c>
      <c r="M37" s="4">
        <f t="shared" si="25"/>
        <v>1352528.6768523329</v>
      </c>
      <c r="N37" s="4">
        <f t="shared" si="24"/>
        <v>1361288.6416219457</v>
      </c>
      <c r="O37" s="4">
        <f t="shared" si="23"/>
        <v>1377804.038130804</v>
      </c>
      <c r="P37" s="4">
        <f t="shared" si="22"/>
        <v>1394302.2914481538</v>
      </c>
      <c r="Q37" s="4">
        <f t="shared" si="21"/>
        <v>1411864.763158642</v>
      </c>
      <c r="R37" s="4">
        <f t="shared" si="20"/>
        <v>1423777.0387770599</v>
      </c>
      <c r="S37" s="4">
        <f t="shared" si="19"/>
        <v>1433389.5859336692</v>
      </c>
      <c r="T37" s="4">
        <f t="shared" si="18"/>
        <v>1441121.6355936211</v>
      </c>
      <c r="U37" s="4">
        <f t="shared" si="17"/>
        <v>1463201.0224960728</v>
      </c>
      <c r="V37" s="4">
        <f t="shared" si="16"/>
        <v>1463201.0224960728</v>
      </c>
      <c r="W37" s="4">
        <f t="shared" si="15"/>
        <v>1483807.0752151716</v>
      </c>
      <c r="X37" s="4">
        <f t="shared" si="14"/>
        <v>1483807.0752151716</v>
      </c>
      <c r="Y37" s="4">
        <f t="shared" si="13"/>
        <v>1489315.4118732049</v>
      </c>
      <c r="Z37" s="4">
        <f t="shared" si="12"/>
        <v>1495713.8799877139</v>
      </c>
      <c r="AA37" s="4">
        <f t="shared" si="11"/>
        <v>1495713.8799877139</v>
      </c>
      <c r="AB37" s="4">
        <f t="shared" si="10"/>
        <v>1501845.1705832477</v>
      </c>
      <c r="AC37" s="4">
        <f t="shared" si="9"/>
        <v>1502339.3127294825</v>
      </c>
      <c r="AD37" s="4">
        <f t="shared" si="8"/>
        <v>1524191.405593744</v>
      </c>
      <c r="AE37" s="4">
        <f t="shared" si="7"/>
        <v>1524191.405593744</v>
      </c>
      <c r="AF37" s="4">
        <f t="shared" si="6"/>
        <v>1557564.1313166125</v>
      </c>
      <c r="AG37" s="4">
        <f t="shared" si="5"/>
        <v>1557564.1313166125</v>
      </c>
      <c r="AH37" s="4">
        <f t="shared" si="4"/>
        <v>1583584.7725489731</v>
      </c>
      <c r="AI37" s="4">
        <f t="shared" si="3"/>
        <v>1583584.7725489731</v>
      </c>
      <c r="AJ37" s="4">
        <f t="shared" si="2"/>
        <v>1668750.1947591896</v>
      </c>
      <c r="AK37" s="4">
        <f t="shared" si="1"/>
        <v>1668750.1947591896</v>
      </c>
      <c r="AL37" s="34">
        <f t="shared" si="0"/>
        <v>1668750.1947591896</v>
      </c>
      <c r="AM37" s="17">
        <f>AL37-F37</f>
        <v>608194.43602468958</v>
      </c>
    </row>
    <row r="38" spans="1:39" s="19" customFormat="1" x14ac:dyDescent="0.2">
      <c r="A38" s="21" t="s">
        <v>20</v>
      </c>
      <c r="B38" s="3">
        <v>430131.79630020005</v>
      </c>
      <c r="C38" s="3">
        <v>678884.91870020004</v>
      </c>
      <c r="D38" s="3">
        <v>750422.95110019983</v>
      </c>
      <c r="E38" s="3">
        <v>723498.23183029983</v>
      </c>
      <c r="F38" s="4">
        <f>E38*$F$42</f>
        <v>757409.47217557312</v>
      </c>
      <c r="G38" s="4">
        <f>F38*$G$42</f>
        <v>787043.75667642721</v>
      </c>
      <c r="H38" s="4">
        <f t="shared" si="29"/>
        <v>818391.78453377739</v>
      </c>
      <c r="I38" s="4">
        <f t="shared" si="30"/>
        <v>913820.36570980621</v>
      </c>
      <c r="J38" s="4">
        <f t="shared" si="28"/>
        <v>928514.14155107329</v>
      </c>
      <c r="K38" s="4">
        <f t="shared" si="27"/>
        <v>935732.36985620263</v>
      </c>
      <c r="L38" s="4">
        <f t="shared" si="26"/>
        <v>955616.17969304358</v>
      </c>
      <c r="M38" s="4">
        <f t="shared" si="25"/>
        <v>965925.66944281221</v>
      </c>
      <c r="N38" s="4">
        <f t="shared" si="24"/>
        <v>972181.71042678272</v>
      </c>
      <c r="O38" s="4">
        <f t="shared" si="23"/>
        <v>983976.39227120636</v>
      </c>
      <c r="P38" s="4">
        <f t="shared" si="22"/>
        <v>995758.83108594955</v>
      </c>
      <c r="Q38" s="4">
        <f t="shared" si="21"/>
        <v>1008301.2950901163</v>
      </c>
      <c r="R38" s="4">
        <f t="shared" si="20"/>
        <v>1016808.5992221704</v>
      </c>
      <c r="S38" s="4">
        <f t="shared" si="19"/>
        <v>1023673.5228324461</v>
      </c>
      <c r="T38" s="4">
        <f t="shared" si="18"/>
        <v>1029195.4650816376</v>
      </c>
      <c r="U38" s="4">
        <f t="shared" si="17"/>
        <v>1044963.7418950142</v>
      </c>
      <c r="V38" s="4">
        <f t="shared" si="16"/>
        <v>1044963.7418950142</v>
      </c>
      <c r="W38" s="4">
        <f t="shared" si="15"/>
        <v>1059679.8182399466</v>
      </c>
      <c r="X38" s="4">
        <f t="shared" si="14"/>
        <v>1059679.8182399466</v>
      </c>
      <c r="Y38" s="4">
        <f t="shared" si="13"/>
        <v>1063613.6673811786</v>
      </c>
      <c r="Z38" s="4">
        <f t="shared" si="12"/>
        <v>1068183.2152973819</v>
      </c>
      <c r="AA38" s="4">
        <f t="shared" si="11"/>
        <v>1068183.2152973819</v>
      </c>
      <c r="AB38" s="4">
        <f t="shared" si="10"/>
        <v>1072561.9549680424</v>
      </c>
      <c r="AC38" s="4">
        <f t="shared" si="9"/>
        <v>1072914.8529077095</v>
      </c>
      <c r="AD38" s="4">
        <f t="shared" si="8"/>
        <v>1088520.8047739284</v>
      </c>
      <c r="AE38" s="4">
        <f t="shared" si="7"/>
        <v>1088520.8047739284</v>
      </c>
      <c r="AF38" s="4">
        <f t="shared" si="6"/>
        <v>1112354.3640815308</v>
      </c>
      <c r="AG38" s="4">
        <f t="shared" si="5"/>
        <v>1112354.3640815308</v>
      </c>
      <c r="AH38" s="4">
        <f t="shared" si="4"/>
        <v>1130937.3381299572</v>
      </c>
      <c r="AI38" s="4">
        <f t="shared" si="3"/>
        <v>1130937.3381299572</v>
      </c>
      <c r="AJ38" s="4">
        <f t="shared" si="2"/>
        <v>1191759.3146763106</v>
      </c>
      <c r="AK38" s="4">
        <f t="shared" si="1"/>
        <v>1191759.3146763106</v>
      </c>
      <c r="AL38" s="34">
        <f t="shared" si="0"/>
        <v>1191759.3146763106</v>
      </c>
      <c r="AM38" s="17">
        <f>AL38-E38</f>
        <v>468261.0828460108</v>
      </c>
    </row>
    <row r="39" spans="1:39" s="19" customFormat="1" x14ac:dyDescent="0.2">
      <c r="A39" s="21" t="s">
        <v>19</v>
      </c>
      <c r="B39" s="3">
        <v>335646.11239999998</v>
      </c>
      <c r="C39" s="3">
        <v>552201.78120880004</v>
      </c>
      <c r="D39" s="3">
        <v>592172.04220879998</v>
      </c>
      <c r="E39" s="4">
        <f>D39*E42</f>
        <v>656820.6004629283</v>
      </c>
      <c r="F39" s="4">
        <f>E39*$F$42</f>
        <v>687606.57928927243</v>
      </c>
      <c r="G39" s="4">
        <f>F39*$G$42</f>
        <v>714509.7667247128</v>
      </c>
      <c r="H39" s="4">
        <f t="shared" si="29"/>
        <v>742968.75884761661</v>
      </c>
      <c r="I39" s="4">
        <f t="shared" si="30"/>
        <v>829602.63745544478</v>
      </c>
      <c r="J39" s="4">
        <f t="shared" si="28"/>
        <v>842942.23421812546</v>
      </c>
      <c r="K39" s="4">
        <f t="shared" si="27"/>
        <v>849495.23026023002</v>
      </c>
      <c r="L39" s="4">
        <f t="shared" si="26"/>
        <v>867546.54723924352</v>
      </c>
      <c r="M39" s="4">
        <f t="shared" si="25"/>
        <v>876905.91392460361</v>
      </c>
      <c r="N39" s="4">
        <f t="shared" si="24"/>
        <v>882585.39787471225</v>
      </c>
      <c r="O39" s="4">
        <f t="shared" si="23"/>
        <v>893293.0812808281</v>
      </c>
      <c r="P39" s="4">
        <f t="shared" si="22"/>
        <v>903989.64997545979</v>
      </c>
      <c r="Q39" s="4">
        <f t="shared" si="21"/>
        <v>915376.19990200305</v>
      </c>
      <c r="R39" s="4">
        <f t="shared" si="20"/>
        <v>923099.47048167069</v>
      </c>
      <c r="S39" s="4">
        <f t="shared" si="19"/>
        <v>929331.72240635962</v>
      </c>
      <c r="T39" s="4">
        <f t="shared" si="18"/>
        <v>934344.76219591126</v>
      </c>
      <c r="U39" s="4">
        <f t="shared" si="17"/>
        <v>948659.83387013886</v>
      </c>
      <c r="V39" s="4">
        <f t="shared" si="16"/>
        <v>948659.83387013886</v>
      </c>
      <c r="W39" s="4">
        <f t="shared" si="15"/>
        <v>962019.67592100927</v>
      </c>
      <c r="X39" s="4">
        <f t="shared" si="14"/>
        <v>962019.67592100927</v>
      </c>
      <c r="Y39" s="4">
        <f t="shared" si="13"/>
        <v>965590.98133876815</v>
      </c>
      <c r="Z39" s="4">
        <f t="shared" si="12"/>
        <v>969739.39950224012</v>
      </c>
      <c r="AA39" s="4">
        <f t="shared" si="11"/>
        <v>969739.39950224012</v>
      </c>
      <c r="AB39" s="4">
        <f t="shared" si="10"/>
        <v>973714.5943171304</v>
      </c>
      <c r="AC39" s="4">
        <f t="shared" si="9"/>
        <v>974034.96916593669</v>
      </c>
      <c r="AD39" s="4">
        <f t="shared" si="8"/>
        <v>988202.67576783709</v>
      </c>
      <c r="AE39" s="4">
        <f t="shared" si="7"/>
        <v>988202.67576783709</v>
      </c>
      <c r="AF39" s="4">
        <f t="shared" si="6"/>
        <v>1009839.7331190152</v>
      </c>
      <c r="AG39" s="4">
        <f t="shared" si="5"/>
        <v>1009839.7331190152</v>
      </c>
      <c r="AH39" s="4">
        <f t="shared" si="4"/>
        <v>1026710.0993975844</v>
      </c>
      <c r="AI39" s="4">
        <f t="shared" si="3"/>
        <v>1026710.0993975844</v>
      </c>
      <c r="AJ39" s="4">
        <f t="shared" si="2"/>
        <v>1081926.7197001041</v>
      </c>
      <c r="AK39" s="4">
        <f t="shared" si="1"/>
        <v>1081926.7197001041</v>
      </c>
      <c r="AL39" s="34">
        <f t="shared" si="0"/>
        <v>1081926.7197001041</v>
      </c>
      <c r="AM39" s="17">
        <f>AL39-D39</f>
        <v>489754.67749130412</v>
      </c>
    </row>
    <row r="40" spans="1:39" s="15" customFormat="1" x14ac:dyDescent="0.2">
      <c r="A40" s="21" t="s">
        <v>18</v>
      </c>
      <c r="B40" s="3">
        <v>491966.228</v>
      </c>
      <c r="C40" s="3">
        <v>736485.32429999986</v>
      </c>
      <c r="D40" s="4">
        <f>C40*D42</f>
        <v>900291.77637165249</v>
      </c>
      <c r="E40" s="4">
        <f>D40*E42</f>
        <v>998578.35730070155</v>
      </c>
      <c r="F40" s="4">
        <f>E40*$F$42</f>
        <v>1045382.9370331853</v>
      </c>
      <c r="G40" s="4">
        <f>F40*$G$42</f>
        <v>1086284.4262625128</v>
      </c>
      <c r="H40" s="4">
        <f t="shared" si="29"/>
        <v>1129551.2385161077</v>
      </c>
      <c r="I40" s="4">
        <f t="shared" si="30"/>
        <v>1261262.5705386121</v>
      </c>
      <c r="J40" s="4">
        <f t="shared" si="28"/>
        <v>1281543.0437956066</v>
      </c>
      <c r="K40" s="4">
        <f t="shared" si="27"/>
        <v>1291505.7033384265</v>
      </c>
      <c r="L40" s="4">
        <f t="shared" si="26"/>
        <v>1318949.5052583313</v>
      </c>
      <c r="M40" s="4">
        <f t="shared" si="25"/>
        <v>1333178.749900559</v>
      </c>
      <c r="N40" s="4">
        <f t="shared" si="24"/>
        <v>1341813.3903932872</v>
      </c>
      <c r="O40" s="4">
        <f t="shared" si="23"/>
        <v>1358092.5096819319</v>
      </c>
      <c r="P40" s="4">
        <f t="shared" si="22"/>
        <v>1374354.731037826</v>
      </c>
      <c r="Q40" s="4">
        <f t="shared" si="21"/>
        <v>1391665.9455657445</v>
      </c>
      <c r="R40" s="4">
        <f t="shared" si="20"/>
        <v>1403407.7984293692</v>
      </c>
      <c r="S40" s="4">
        <f t="shared" si="19"/>
        <v>1412882.8238546585</v>
      </c>
      <c r="T40" s="4">
        <f t="shared" si="18"/>
        <v>1420504.2550865738</v>
      </c>
      <c r="U40" s="4">
        <f t="shared" si="17"/>
        <v>1442267.7636412948</v>
      </c>
      <c r="V40" s="4">
        <f t="shared" si="16"/>
        <v>1442267.7636412948</v>
      </c>
      <c r="W40" s="4">
        <f t="shared" si="15"/>
        <v>1462579.0162413996</v>
      </c>
      <c r="X40" s="4">
        <f t="shared" si="14"/>
        <v>1462579.0162413996</v>
      </c>
      <c r="Y40" s="4">
        <f t="shared" si="13"/>
        <v>1468008.5479810729</v>
      </c>
      <c r="Z40" s="4">
        <f t="shared" si="12"/>
        <v>1474315.476527706</v>
      </c>
      <c r="AA40" s="4">
        <f t="shared" si="11"/>
        <v>1474315.476527706</v>
      </c>
      <c r="AB40" s="4">
        <f t="shared" si="10"/>
        <v>1480359.0499256868</v>
      </c>
      <c r="AC40" s="4">
        <f t="shared" si="9"/>
        <v>1480846.1226362807</v>
      </c>
      <c r="AD40" s="4">
        <f t="shared" si="8"/>
        <v>1502385.5889308408</v>
      </c>
      <c r="AE40" s="4">
        <f t="shared" si="7"/>
        <v>1502385.5889308408</v>
      </c>
      <c r="AF40" s="4">
        <f t="shared" si="6"/>
        <v>1535280.8683592456</v>
      </c>
      <c r="AG40" s="4">
        <f t="shared" si="5"/>
        <v>1535280.8683592456</v>
      </c>
      <c r="AH40" s="4">
        <f t="shared" si="4"/>
        <v>1560929.2457603829</v>
      </c>
      <c r="AI40" s="4">
        <f t="shared" si="3"/>
        <v>1560929.2457603829</v>
      </c>
      <c r="AJ40" s="4">
        <f t="shared" si="2"/>
        <v>1644876.2504044597</v>
      </c>
      <c r="AK40" s="4">
        <f t="shared" si="1"/>
        <v>1644876.2504044597</v>
      </c>
      <c r="AL40" s="34">
        <f t="shared" si="0"/>
        <v>1644876.2504044597</v>
      </c>
      <c r="AM40" s="17">
        <f>AL40-C40</f>
        <v>908390.9261044598</v>
      </c>
    </row>
    <row r="41" spans="1:39" s="15" customFormat="1" x14ac:dyDescent="0.2">
      <c r="A41" s="21" t="s">
        <v>17</v>
      </c>
      <c r="B41" s="3">
        <v>347786.36720000004</v>
      </c>
      <c r="C41" s="4">
        <f>B41*C42</f>
        <v>645424.08719749365</v>
      </c>
      <c r="D41" s="4">
        <f>C41*D42</f>
        <v>788977.02208576654</v>
      </c>
      <c r="E41" s="4">
        <f>D41*E42</f>
        <v>875111.15767114027</v>
      </c>
      <c r="F41" s="4">
        <f>E41*$F$42</f>
        <v>916128.67988614552</v>
      </c>
      <c r="G41" s="4">
        <f>F41*$G$42</f>
        <v>951972.98727400543</v>
      </c>
      <c r="H41" s="4">
        <f t="shared" si="29"/>
        <v>989890.16210877057</v>
      </c>
      <c r="I41" s="4">
        <f t="shared" si="30"/>
        <v>1105316.3130982546</v>
      </c>
      <c r="J41" s="4">
        <f t="shared" si="28"/>
        <v>1123089.2482918648</v>
      </c>
      <c r="K41" s="4">
        <f t="shared" si="27"/>
        <v>1131820.094962293</v>
      </c>
      <c r="L41" s="4">
        <f t="shared" si="26"/>
        <v>1155870.6635465601</v>
      </c>
      <c r="M41" s="4">
        <f t="shared" si="25"/>
        <v>1168340.5620383576</v>
      </c>
      <c r="N41" s="4">
        <f>M41*$N$42</f>
        <v>1175907.589885918</v>
      </c>
      <c r="O41" s="4">
        <f t="shared" si="23"/>
        <v>1190173.9104229077</v>
      </c>
      <c r="P41" s="4">
        <f t="shared" si="22"/>
        <v>1204425.4223378364</v>
      </c>
      <c r="Q41" s="4">
        <f t="shared" si="21"/>
        <v>1219596.2267874449</v>
      </c>
      <c r="R41" s="4">
        <f t="shared" si="20"/>
        <v>1229886.2820220354</v>
      </c>
      <c r="S41" s="4">
        <f t="shared" si="19"/>
        <v>1238189.7871083084</v>
      </c>
      <c r="T41" s="4">
        <f t="shared" si="18"/>
        <v>1244868.8819031338</v>
      </c>
      <c r="U41" s="4">
        <f t="shared" si="17"/>
        <v>1263941.4854970975</v>
      </c>
      <c r="V41" s="4">
        <f t="shared" si="16"/>
        <v>1263941.4854970975</v>
      </c>
      <c r="W41" s="4">
        <f t="shared" si="15"/>
        <v>1281741.3943842438</v>
      </c>
      <c r="X41" s="4">
        <f t="shared" si="14"/>
        <v>1281741.3943842438</v>
      </c>
      <c r="Y41" s="4">
        <f t="shared" si="13"/>
        <v>1286499.6026626222</v>
      </c>
      <c r="Z41" s="4">
        <f t="shared" si="12"/>
        <v>1292026.7237958226</v>
      </c>
      <c r="AA41" s="4">
        <f t="shared" si="11"/>
        <v>1292026.7237958226</v>
      </c>
      <c r="AB41" s="4">
        <f t="shared" si="10"/>
        <v>1297323.0517946326</v>
      </c>
      <c r="AC41" s="4">
        <f t="shared" si="9"/>
        <v>1297749.9013858757</v>
      </c>
      <c r="AD41" s="4">
        <f t="shared" si="8"/>
        <v>1316626.1639714215</v>
      </c>
      <c r="AE41" s="4">
        <f t="shared" si="7"/>
        <v>1316626.1639714215</v>
      </c>
      <c r="AF41" s="4">
        <f t="shared" si="6"/>
        <v>1345454.1731627306</v>
      </c>
      <c r="AG41" s="4">
        <f t="shared" si="5"/>
        <v>1345454.1731627306</v>
      </c>
      <c r="AH41" s="4">
        <f t="shared" si="4"/>
        <v>1367931.3088584894</v>
      </c>
      <c r="AI41" s="4">
        <f t="shared" si="3"/>
        <v>1367931.3088584894</v>
      </c>
      <c r="AJ41" s="4">
        <f t="shared" si="2"/>
        <v>1441498.8560419506</v>
      </c>
      <c r="AK41" s="4">
        <f t="shared" si="1"/>
        <v>1441498.8560419506</v>
      </c>
      <c r="AL41" s="34">
        <f t="shared" si="0"/>
        <v>1441498.8560419506</v>
      </c>
      <c r="AM41" s="17">
        <f>AL41-B41</f>
        <v>1093712.4888419507</v>
      </c>
    </row>
    <row r="42" spans="1:39" s="15" customFormat="1" ht="26.25" customHeight="1" x14ac:dyDescent="0.2">
      <c r="A42" s="7" t="s">
        <v>41</v>
      </c>
      <c r="B42" s="22"/>
      <c r="C42" s="23">
        <f>IF(SUM(C6:C40)/SUM(B6:B40)&lt;1,1,SUM(C6:C40)/SUM(B6:B40))</f>
        <v>1.855806173179676</v>
      </c>
      <c r="D42" s="23">
        <f>IF(SUM(D6:D39)/SUM(C6:C39)&lt;1,1,SUM(D6:D39)/SUM(C6:C39))</f>
        <v>1.2224164510370172</v>
      </c>
      <c r="E42" s="23">
        <f>IF(SUM(E6:E38)/SUM(D6:D38)&lt;1,1,SUM(E6:E38)/SUM(D6:D38))</f>
        <v>1.109171919047359</v>
      </c>
      <c r="F42" s="23">
        <f>IF(SUM(F6:F37)/SUM(E6:E37)&lt;1,1,SUM(F6:F37)/SUM(E6:E37))</f>
        <v>1.0468712138514629</v>
      </c>
      <c r="G42" s="23">
        <f>IF(SUM(G6:G36)/SUM(F6:F36)&lt;1,1,SUM(G6:G36)/SUM(F6:F36))</f>
        <v>1.0391258435357733</v>
      </c>
      <c r="H42" s="23">
        <f>IF(SUM(H6:H35)/SUM(G6:G35)&lt;1,1,SUM(H6:H35)/SUM(G6:G35))</f>
        <v>1.0398300953300594</v>
      </c>
      <c r="I42" s="23">
        <f>IF(SUM(I6:I34)/SUM(H6:H34)&lt;1,1,SUM(I6:I34)/SUM(H6:H34))</f>
        <v>1.1166050087249992</v>
      </c>
      <c r="J42" s="23">
        <f>IF(SUM(J6:J33)/SUM(I6:I33)&lt;1,1,SUM(J6:J33)/SUM(I6:I33))</f>
        <v>1.0160795013906849</v>
      </c>
      <c r="K42" s="23">
        <f>IF(SUM(K6:K32)/SUM(J6:J32)&lt;1,1,SUM(K6:K32)/SUM(J6:J32))</f>
        <v>1.0077739562405279</v>
      </c>
      <c r="L42" s="23">
        <f>IF(SUM(L6:L31)/SUM(K6:K31)&lt;1,1,SUM(L6:L31)/SUM(K6:K31))</f>
        <v>1.0212494624289812</v>
      </c>
      <c r="M42" s="23">
        <f>IF(SUM(M6:M30)/SUM(L6:L30)&lt;1,1,SUM(M6:M30)/SUM(L6:L30))</f>
        <v>1.0107883164484304</v>
      </c>
      <c r="N42" s="23">
        <f>IF(SUM(N6:N29)/SUM(M6:M29)&lt;1,1,SUM(N6:N29)/SUM(M6:M29))</f>
        <v>1.0064767312660603</v>
      </c>
      <c r="O42" s="23">
        <f>IF(SUM(O6:O28)/SUM(N6:N28)&lt;1,1,SUM(O6:O28)/SUM(N6:N28))</f>
        <v>1.0121321782933417</v>
      </c>
      <c r="P42" s="23">
        <f>IF(SUM(P6:P27)/SUM(O6:O27)&lt;1,1,SUM(P6:P27)/SUM(O6:O27))</f>
        <v>1.0119743104685135</v>
      </c>
      <c r="Q42" s="23">
        <f>IF(SUM(Q6:Q26)/SUM(P6:P26)&lt;1,1,SUM(Q6:Q26)/SUM(P6:P26))</f>
        <v>1.0125958852812666</v>
      </c>
      <c r="R42" s="23">
        <f>IF(SUM(R6:R25)/SUM(Q6:Q25)&lt;1,1,SUM(R6:R25)/SUM(Q6:Q25))</f>
        <v>1.0084372639145462</v>
      </c>
      <c r="S42" s="23">
        <f>IF(SUM(S6:S24)/SUM(R6:R24)&lt;1,1,SUM(S6:S24)/SUM(R6:R24))</f>
        <v>1.0067514413386425</v>
      </c>
      <c r="T42" s="23">
        <f>IF(SUM(T6:T23)/SUM(S6:S23)&lt;1,1,SUM(T6:T23)/SUM(S6:S23))</f>
        <v>1.005394241548724</v>
      </c>
      <c r="U42" s="23">
        <f>IF(SUM(U6:U22)/SUM(T6:T22)&lt;1,1,SUM(U6:U22)/SUM(T6:T22))</f>
        <v>1.0153209738561428</v>
      </c>
      <c r="V42" s="23">
        <f>IF(SUM(V6:V21)/SUM(U6:U21)&lt;1,1,SUM(V6:V21)/SUM(U6:U21))</f>
        <v>1</v>
      </c>
      <c r="W42" s="23">
        <f>IF(SUM(W6:W20)/SUM(V6:V20)&lt;1,1,SUM(W6:W20)/SUM(V6:V20))</f>
        <v>1.014082858337501</v>
      </c>
      <c r="X42" s="23">
        <f>IF(SUM(X6:X19)/SUM(W6:W19)&lt;1,1,SUM(X6:X19)/SUM(W6:W19))</f>
        <v>1</v>
      </c>
      <c r="Y42" s="23">
        <f>IF(SUM(Y6:Y18)/SUM(X6:X18)&lt;1,1,SUM(Y6:Y18)/SUM(X6:X18))</f>
        <v>1.003712299765948</v>
      </c>
      <c r="Z42" s="23">
        <f>IF(SUM(Z6:Z17)/SUM(Y6:Y17)&lt;1,1,SUM(Z6:Z17)/SUM(Y6:Y17))</f>
        <v>1.004296247835414</v>
      </c>
      <c r="AA42" s="23">
        <f>IF(SUM(AA6:AA16)/SUM(Z6:Z16)&lt;1,1,SUM(AA6:AA16)/SUM(Z6:Z16))</f>
        <v>1</v>
      </c>
      <c r="AB42" s="23">
        <f>IF(SUM(AB6:AB15)/SUM(AA6:AA15)&lt;1,1,SUM(AB6:AB15)/SUM(AA6:AA15))</f>
        <v>1.004099240287577</v>
      </c>
      <c r="AC42" s="23">
        <f>IF(SUM(AC6:AC14)/SUM(AB6:AB14)&lt;1,1,SUM(AC6:AC14)/SUM(AB6:AB14))</f>
        <v>1.0003290233613382</v>
      </c>
      <c r="AD42" s="23">
        <f>IF(SUM(AD6:AD13)/SUM(AC6:AC13)&lt;1,1,SUM(AD6:AD13)/SUM(AC6:AC13))</f>
        <v>1.0145453777845699</v>
      </c>
      <c r="AE42" s="23">
        <f>IF(SUM(AE6:AE12)/SUM(AD6:AD12)&lt;1,1,SUM(AE6:AE12)/SUM(AD6:AD12))</f>
        <v>1</v>
      </c>
      <c r="AF42" s="23">
        <f>IF(SUM(AF6:AF11)/SUM(AE6:AE11)&lt;1,1,SUM(AF6:AF11)/SUM(AE6:AE11))</f>
        <v>1.0218953640601773</v>
      </c>
      <c r="AG42" s="23">
        <f>IF(SUM(AG6:AG10)/SUM(AF6:AF10)&lt;1,1,SUM(AG6:AG10)/SUM(AF6:AF10))</f>
        <v>1</v>
      </c>
      <c r="AH42" s="23">
        <f>IF(SUM(AH6:AH9)/SUM(AG6:AG9)&lt;1,1,SUM(AH6:AH9)/SUM(AG6:AG9))</f>
        <v>1.0167059838559362</v>
      </c>
      <c r="AI42" s="23">
        <f>IF(SUM(AI6:AI8)/SUM(AH6:AH8)&lt;1,1,SUM(AI6:AI8)/SUM(AH6:AH8))</f>
        <v>1</v>
      </c>
      <c r="AJ42" s="23">
        <f>IF(SUM(AJ6:AJ7)/SUM(AI6:AI7)&lt;1,1,SUM(AJ6:AJ7)/SUM(AI6:AI7))</f>
        <v>1.0537801472245356</v>
      </c>
      <c r="AK42" s="23">
        <f>IF(SUM(AK6:AK6)/SUM(AJ6:AJ6)&lt;1,1,SUM(AK6:AK6)/SUM(AJ6:AJ6))</f>
        <v>1</v>
      </c>
      <c r="AL42" s="17">
        <f>SUM(AL6:AL41)</f>
        <v>52790072.724528521</v>
      </c>
      <c r="AM42" s="17">
        <f>SUM(AM6:AM41)</f>
        <v>9880724.7695254907</v>
      </c>
    </row>
    <row r="43" spans="1:39" s="24" customFormat="1" ht="25.5" customHeight="1" x14ac:dyDescent="0.2">
      <c r="A43" s="11" t="s">
        <v>61</v>
      </c>
    </row>
    <row r="44" spans="1:39" ht="44.25" customHeight="1" x14ac:dyDescent="0.2">
      <c r="A44" s="59" t="s">
        <v>0</v>
      </c>
      <c r="B44" s="60" t="s">
        <v>39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2" t="s">
        <v>42</v>
      </c>
      <c r="AM44" s="61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30.9.2021 г.</v>
      </c>
    </row>
    <row r="45" spans="1:39" ht="25.5" customHeight="1" x14ac:dyDescent="0.2">
      <c r="A45" s="59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2">
        <v>0</v>
      </c>
      <c r="AM45" s="61">
        <v>0</v>
      </c>
    </row>
    <row r="46" spans="1:39" s="19" customFormat="1" x14ac:dyDescent="0.2">
      <c r="A46" s="1" t="s">
        <v>37</v>
      </c>
      <c r="B46" s="3">
        <v>8311.6</v>
      </c>
      <c r="C46" s="3">
        <v>19700.599999999999</v>
      </c>
      <c r="D46" s="3">
        <v>69223.59</v>
      </c>
      <c r="E46" s="3">
        <v>107235.04000000001</v>
      </c>
      <c r="F46" s="3">
        <v>153972.53999999998</v>
      </c>
      <c r="G46" s="3">
        <v>167985.20324899998</v>
      </c>
      <c r="H46" s="3">
        <v>167604.28512199997</v>
      </c>
      <c r="I46" s="3">
        <v>173692.92331799999</v>
      </c>
      <c r="J46" s="3">
        <v>163503.03330800001</v>
      </c>
      <c r="K46" s="3">
        <v>163715.66674533149</v>
      </c>
      <c r="L46" s="3">
        <v>251919.79411333147</v>
      </c>
      <c r="M46" s="3">
        <v>267970.40893400001</v>
      </c>
      <c r="N46" s="3">
        <v>267578.98272799997</v>
      </c>
      <c r="O46" s="3">
        <v>283115.8909557843</v>
      </c>
      <c r="P46" s="3">
        <v>350165.23738697491</v>
      </c>
      <c r="Q46" s="3">
        <v>356125.39227248606</v>
      </c>
      <c r="R46" s="3">
        <v>354857.40588737431</v>
      </c>
      <c r="S46" s="3">
        <v>356511.03429614101</v>
      </c>
      <c r="T46" s="3">
        <v>370398.69587345375</v>
      </c>
      <c r="U46" s="3">
        <v>385990.69399063778</v>
      </c>
      <c r="V46" s="3">
        <v>417582.31651999999</v>
      </c>
      <c r="W46" s="3">
        <v>420875.83435000002</v>
      </c>
      <c r="X46" s="3">
        <v>386974.73</v>
      </c>
      <c r="Y46" s="3">
        <v>1120542.73</v>
      </c>
      <c r="Z46" s="3">
        <v>1219806.81</v>
      </c>
      <c r="AA46" s="3">
        <v>1316444.81</v>
      </c>
      <c r="AB46" s="3">
        <v>1261394.81</v>
      </c>
      <c r="AC46" s="3">
        <v>1261394.81</v>
      </c>
      <c r="AD46" s="3">
        <v>1263010.81</v>
      </c>
      <c r="AE46" s="3">
        <v>1258366.81</v>
      </c>
      <c r="AF46" s="3">
        <v>1258364.81</v>
      </c>
      <c r="AG46" s="3">
        <v>1258443.81</v>
      </c>
      <c r="AH46" s="3">
        <v>1258366.81</v>
      </c>
      <c r="AI46" s="3">
        <v>1262663.01</v>
      </c>
      <c r="AJ46" s="3">
        <v>1258366.81</v>
      </c>
      <c r="AK46" s="3">
        <v>1258366.81</v>
      </c>
      <c r="AL46" s="34">
        <f>AK46</f>
        <v>1258366.81</v>
      </c>
      <c r="AM46" s="17">
        <f>AL46-AK46</f>
        <v>0</v>
      </c>
    </row>
    <row r="47" spans="1:39" s="19" customFormat="1" x14ac:dyDescent="0.2">
      <c r="A47" s="1" t="s">
        <v>36</v>
      </c>
      <c r="B47" s="3">
        <v>140222.29999999999</v>
      </c>
      <c r="C47" s="3">
        <v>83113.48</v>
      </c>
      <c r="D47" s="3">
        <v>127226.44740799999</v>
      </c>
      <c r="E47" s="3">
        <v>137012.159568</v>
      </c>
      <c r="F47" s="3">
        <v>171906.46937442629</v>
      </c>
      <c r="G47" s="3">
        <v>166364.22179012781</v>
      </c>
      <c r="H47" s="3">
        <v>1695841.7923553945</v>
      </c>
      <c r="I47" s="3">
        <v>1690779.9314064907</v>
      </c>
      <c r="J47" s="3">
        <v>1756893.5024179872</v>
      </c>
      <c r="K47" s="3">
        <v>1737435.8363819872</v>
      </c>
      <c r="L47" s="3">
        <v>1743357.7114139874</v>
      </c>
      <c r="M47" s="3">
        <v>1764496.6369719999</v>
      </c>
      <c r="N47" s="3">
        <v>1749136.0049324818</v>
      </c>
      <c r="O47" s="3">
        <v>1751324.0371960001</v>
      </c>
      <c r="P47" s="3">
        <v>1751583.487708</v>
      </c>
      <c r="Q47" s="3">
        <v>1746359.758929</v>
      </c>
      <c r="R47" s="3">
        <v>1751604.7140029999</v>
      </c>
      <c r="S47" s="3">
        <v>1763110.916438</v>
      </c>
      <c r="T47" s="3">
        <v>1772828.7385802339</v>
      </c>
      <c r="U47" s="3">
        <v>1724669.20542</v>
      </c>
      <c r="V47" s="3">
        <v>1723834.9806300001</v>
      </c>
      <c r="W47" s="3">
        <v>1722992.5857000002</v>
      </c>
      <c r="X47" s="3">
        <v>1736200.47584</v>
      </c>
      <c r="Y47" s="3">
        <v>1740159.48</v>
      </c>
      <c r="Z47" s="3">
        <v>1740159.48</v>
      </c>
      <c r="AA47" s="3">
        <v>1740159.48</v>
      </c>
      <c r="AB47" s="3">
        <v>1742911.55</v>
      </c>
      <c r="AC47" s="3">
        <v>1742911.55</v>
      </c>
      <c r="AD47" s="3">
        <v>1770852.55</v>
      </c>
      <c r="AE47" s="3">
        <v>1770851.55</v>
      </c>
      <c r="AF47" s="3">
        <v>1731664.55</v>
      </c>
      <c r="AG47" s="3">
        <v>1731665.55</v>
      </c>
      <c r="AH47" s="3">
        <v>1726864.35</v>
      </c>
      <c r="AI47" s="3">
        <v>1741560.55</v>
      </c>
      <c r="AJ47" s="3">
        <v>1741560.55</v>
      </c>
      <c r="AK47" s="4">
        <f>AJ47*$AK$82</f>
        <v>1741560.55</v>
      </c>
      <c r="AL47" s="34">
        <f t="shared" ref="AL47:AL81" si="31">AK47</f>
        <v>1741560.55</v>
      </c>
      <c r="AM47" s="17">
        <f>AL47-AJ47</f>
        <v>0</v>
      </c>
    </row>
    <row r="48" spans="1:39" s="19" customFormat="1" x14ac:dyDescent="0.2">
      <c r="A48" s="1" t="s">
        <v>35</v>
      </c>
      <c r="B48" s="3">
        <v>29146</v>
      </c>
      <c r="C48" s="3">
        <v>29957</v>
      </c>
      <c r="D48" s="3">
        <v>170268.72218799999</v>
      </c>
      <c r="E48" s="3">
        <v>189951.43210390001</v>
      </c>
      <c r="F48" s="3">
        <v>423710.80217216717</v>
      </c>
      <c r="G48" s="3">
        <v>477951.58266457386</v>
      </c>
      <c r="H48" s="3">
        <v>520978.20226301404</v>
      </c>
      <c r="I48" s="3">
        <v>530189.34991465043</v>
      </c>
      <c r="J48" s="3">
        <v>603284.9</v>
      </c>
      <c r="K48" s="3">
        <v>2605591.6899999995</v>
      </c>
      <c r="L48" s="3">
        <v>2743672.9534479994</v>
      </c>
      <c r="M48" s="3">
        <v>2843292.0048579229</v>
      </c>
      <c r="N48" s="3">
        <v>3734734.1625279998</v>
      </c>
      <c r="O48" s="3">
        <v>3594672.6978239999</v>
      </c>
      <c r="P48" s="3">
        <v>3729498.6636379999</v>
      </c>
      <c r="Q48" s="3">
        <v>3744962.5448379996</v>
      </c>
      <c r="R48" s="3">
        <v>3645568.789204</v>
      </c>
      <c r="S48" s="3">
        <v>3639058.7184939994</v>
      </c>
      <c r="T48" s="3">
        <v>3688425.0070400001</v>
      </c>
      <c r="U48" s="3">
        <v>3770628.2015599995</v>
      </c>
      <c r="V48" s="3">
        <v>3979570.8606499997</v>
      </c>
      <c r="W48" s="3">
        <v>4094931.6686799997</v>
      </c>
      <c r="X48" s="3">
        <v>4113513.766026</v>
      </c>
      <c r="Y48" s="3">
        <v>4133455.7559339995</v>
      </c>
      <c r="Z48" s="3">
        <v>4146209.4131459999</v>
      </c>
      <c r="AA48" s="3">
        <v>4176870.342524</v>
      </c>
      <c r="AB48" s="3">
        <v>3958075.7747729998</v>
      </c>
      <c r="AC48" s="3">
        <v>3747850.7741779997</v>
      </c>
      <c r="AD48" s="3">
        <v>3751400.538154</v>
      </c>
      <c r="AE48" s="3">
        <v>3758705.0065349997</v>
      </c>
      <c r="AF48" s="3">
        <v>3547261.0711999997</v>
      </c>
      <c r="AG48" s="3">
        <v>3694913.3912</v>
      </c>
      <c r="AH48" s="3">
        <v>3549468.7011999995</v>
      </c>
      <c r="AI48" s="3">
        <v>3549468.7011999995</v>
      </c>
      <c r="AJ48" s="4">
        <f>AI48*$AJ$82</f>
        <v>3549468.7011999995</v>
      </c>
      <c r="AK48" s="4">
        <f t="shared" ref="AK48:AK81" si="32">AJ48*$AK$82</f>
        <v>3549468.7011999995</v>
      </c>
      <c r="AL48" s="34">
        <f t="shared" si="31"/>
        <v>3549468.7011999995</v>
      </c>
      <c r="AM48" s="17">
        <f>AL48-AI48</f>
        <v>0</v>
      </c>
    </row>
    <row r="49" spans="1:39" s="19" customFormat="1" x14ac:dyDescent="0.2">
      <c r="A49" s="1" t="s">
        <v>34</v>
      </c>
      <c r="B49" s="3">
        <v>142289.45000000001</v>
      </c>
      <c r="C49" s="3">
        <v>145656.45000000001</v>
      </c>
      <c r="D49" s="3">
        <v>206624.21999999997</v>
      </c>
      <c r="E49" s="3">
        <v>735915.67</v>
      </c>
      <c r="F49" s="3">
        <v>676400.58561306435</v>
      </c>
      <c r="G49" s="3">
        <v>991992.9418843406</v>
      </c>
      <c r="H49" s="3">
        <v>988810.12256993377</v>
      </c>
      <c r="I49" s="3">
        <v>1122832.0402448447</v>
      </c>
      <c r="J49" s="3">
        <v>1286382.699634</v>
      </c>
      <c r="K49" s="3">
        <v>1334666.342768</v>
      </c>
      <c r="L49" s="3">
        <v>1348453.0935737914</v>
      </c>
      <c r="M49" s="3">
        <v>1222387.0122120001</v>
      </c>
      <c r="N49" s="3">
        <v>1478217.8478080002</v>
      </c>
      <c r="O49" s="3">
        <v>1496817.8479919999</v>
      </c>
      <c r="P49" s="3">
        <v>1886520.3528919998</v>
      </c>
      <c r="Q49" s="3">
        <v>1890158.9884009999</v>
      </c>
      <c r="R49" s="3">
        <v>1743648.2276769998</v>
      </c>
      <c r="S49" s="3">
        <v>1843819.3549299999</v>
      </c>
      <c r="T49" s="3">
        <v>1836492.97593</v>
      </c>
      <c r="U49" s="3">
        <v>1928019.10702</v>
      </c>
      <c r="V49" s="3">
        <v>2189903.9139599996</v>
      </c>
      <c r="W49" s="3">
        <v>2204333.0959299998</v>
      </c>
      <c r="X49" s="3">
        <v>2311924.2779399999</v>
      </c>
      <c r="Y49" s="3">
        <v>2310864.7480159998</v>
      </c>
      <c r="Z49" s="3">
        <v>2197669.3701219996</v>
      </c>
      <c r="AA49" s="3">
        <v>2198256.3636779999</v>
      </c>
      <c r="AB49" s="3">
        <v>2198810.1298329998</v>
      </c>
      <c r="AC49" s="3">
        <v>2198905.1905589998</v>
      </c>
      <c r="AD49" s="3">
        <v>2199002.3099399996</v>
      </c>
      <c r="AE49" s="3">
        <v>2169493.1170009999</v>
      </c>
      <c r="AF49" s="3">
        <v>2131081.8174000001</v>
      </c>
      <c r="AG49" s="3">
        <v>2153688.2374</v>
      </c>
      <c r="AH49" s="3">
        <v>2153688.2374</v>
      </c>
      <c r="AI49" s="4">
        <f>AH49*$AI$82</f>
        <v>2159947.6998617519</v>
      </c>
      <c r="AJ49" s="4">
        <f t="shared" ref="AJ49:AJ81" si="33">AI49*$AJ$82</f>
        <v>2159947.6998617519</v>
      </c>
      <c r="AK49" s="4">
        <f t="shared" si="32"/>
        <v>2159947.6998617519</v>
      </c>
      <c r="AL49" s="34">
        <f>AK49</f>
        <v>2159947.6998617519</v>
      </c>
      <c r="AM49" s="17">
        <f>AL49-AH49</f>
        <v>6259.4624617518857</v>
      </c>
    </row>
    <row r="50" spans="1:39" s="19" customFormat="1" x14ac:dyDescent="0.2">
      <c r="A50" s="2" t="s">
        <v>33</v>
      </c>
      <c r="B50" s="3">
        <v>3169.04</v>
      </c>
      <c r="C50" s="3">
        <v>392468.18205800006</v>
      </c>
      <c r="D50" s="3">
        <v>393340.25274400006</v>
      </c>
      <c r="E50" s="3">
        <v>430673.35784900002</v>
      </c>
      <c r="F50" s="3">
        <v>470784.2944996843</v>
      </c>
      <c r="G50" s="3">
        <v>495293.87105208472</v>
      </c>
      <c r="H50" s="3">
        <v>671454.98352051119</v>
      </c>
      <c r="I50" s="3">
        <v>785144.0562898349</v>
      </c>
      <c r="J50" s="3">
        <v>820330.26262000005</v>
      </c>
      <c r="K50" s="3">
        <v>887571.15267075307</v>
      </c>
      <c r="L50" s="3">
        <v>886884.05928799999</v>
      </c>
      <c r="M50" s="3">
        <v>930210.65671599994</v>
      </c>
      <c r="N50" s="3">
        <v>1299460.60684</v>
      </c>
      <c r="O50" s="3">
        <v>1309543.8549150003</v>
      </c>
      <c r="P50" s="3">
        <v>1374837.1673900001</v>
      </c>
      <c r="Q50" s="3">
        <v>1382818.177223</v>
      </c>
      <c r="R50" s="3">
        <v>1482949.1247600003</v>
      </c>
      <c r="S50" s="3">
        <v>1481363.9805100001</v>
      </c>
      <c r="T50" s="3">
        <v>1579347.7252600002</v>
      </c>
      <c r="U50" s="3">
        <v>1581098.6455900001</v>
      </c>
      <c r="V50" s="3">
        <v>1605140.754672</v>
      </c>
      <c r="W50" s="3">
        <v>1585113.9479220002</v>
      </c>
      <c r="X50" s="3">
        <v>1639201.4097720003</v>
      </c>
      <c r="Y50" s="3">
        <v>1640751.6501300004</v>
      </c>
      <c r="Z50" s="3">
        <v>1601214.5489020003</v>
      </c>
      <c r="AA50" s="3">
        <v>1624652.0542000004</v>
      </c>
      <c r="AB50" s="3">
        <v>1609651.0542000004</v>
      </c>
      <c r="AC50" s="3">
        <v>1599901.0542000004</v>
      </c>
      <c r="AD50" s="3">
        <v>1545351.3942000002</v>
      </c>
      <c r="AE50" s="3">
        <v>1526420.1242000002</v>
      </c>
      <c r="AF50" s="3">
        <v>1535542.3942000002</v>
      </c>
      <c r="AG50" s="3">
        <v>1535542.3942000002</v>
      </c>
      <c r="AH50" s="4">
        <f>AG50*$AH$82</f>
        <v>1535542.3942000002</v>
      </c>
      <c r="AI50" s="4">
        <f t="shared" ref="AI50:AI81" si="34">AH50*$AI$82</f>
        <v>1540005.2824713902</v>
      </c>
      <c r="AJ50" s="4">
        <f t="shared" si="33"/>
        <v>1540005.2824713902</v>
      </c>
      <c r="AK50" s="4">
        <f t="shared" si="32"/>
        <v>1540005.2824713902</v>
      </c>
      <c r="AL50" s="34">
        <f t="shared" si="31"/>
        <v>1540005.2824713902</v>
      </c>
      <c r="AM50" s="17">
        <f>AL50-AG50</f>
        <v>4462.8882713899948</v>
      </c>
    </row>
    <row r="51" spans="1:39" s="19" customFormat="1" x14ac:dyDescent="0.2">
      <c r="A51" s="2" t="s">
        <v>32</v>
      </c>
      <c r="B51" s="3">
        <v>4074.5044715630725</v>
      </c>
      <c r="C51" s="3">
        <v>56897.472862606541</v>
      </c>
      <c r="D51" s="3">
        <v>119912.65538395981</v>
      </c>
      <c r="E51" s="3">
        <v>160660.37427146651</v>
      </c>
      <c r="F51" s="3">
        <v>248769.22935648126</v>
      </c>
      <c r="G51" s="3">
        <v>277286.63891403587</v>
      </c>
      <c r="H51" s="3">
        <v>293278.23407563282</v>
      </c>
      <c r="I51" s="3">
        <v>285855.19984579767</v>
      </c>
      <c r="J51" s="3">
        <v>251379.84311302245</v>
      </c>
      <c r="K51" s="3">
        <v>335965.96206872608</v>
      </c>
      <c r="L51" s="3">
        <v>354550.50743774156</v>
      </c>
      <c r="M51" s="3">
        <v>363091.00016868929</v>
      </c>
      <c r="N51" s="3">
        <v>385260.96946950001</v>
      </c>
      <c r="O51" s="3">
        <v>335721.63152049994</v>
      </c>
      <c r="P51" s="3">
        <v>339801.31436549994</v>
      </c>
      <c r="Q51" s="3">
        <v>313233.09861949994</v>
      </c>
      <c r="R51" s="3">
        <v>313352.84861949994</v>
      </c>
      <c r="S51" s="3">
        <v>314089.92544949992</v>
      </c>
      <c r="T51" s="3">
        <v>698041.70860949997</v>
      </c>
      <c r="U51" s="3">
        <v>806877.78860949993</v>
      </c>
      <c r="V51" s="3">
        <v>1037937.5786095</v>
      </c>
      <c r="W51" s="3">
        <v>1055164.5786094998</v>
      </c>
      <c r="X51" s="3">
        <v>1055164.5786094998</v>
      </c>
      <c r="Y51" s="3">
        <v>1055164.5786094998</v>
      </c>
      <c r="Z51" s="3">
        <v>1055164.5786094998</v>
      </c>
      <c r="AA51" s="3">
        <v>1110090.4386094999</v>
      </c>
      <c r="AB51" s="3">
        <v>1110090.4386094999</v>
      </c>
      <c r="AC51" s="3">
        <v>1110091.4386094999</v>
      </c>
      <c r="AD51" s="3">
        <v>1547662.1486094999</v>
      </c>
      <c r="AE51" s="3">
        <v>1468008.3286094998</v>
      </c>
      <c r="AF51" s="3">
        <v>1468008.3286094998</v>
      </c>
      <c r="AG51" s="4">
        <f>AF51*$AG$82</f>
        <v>1492514.4811752993</v>
      </c>
      <c r="AH51" s="4">
        <f t="shared" ref="AH51:AH81" si="35">AG51*$AH$82</f>
        <v>1492514.4811752993</v>
      </c>
      <c r="AI51" s="4">
        <f t="shared" si="34"/>
        <v>1496852.3134605403</v>
      </c>
      <c r="AJ51" s="4">
        <f t="shared" si="33"/>
        <v>1496852.3134605403</v>
      </c>
      <c r="AK51" s="4">
        <f t="shared" si="32"/>
        <v>1496852.3134605403</v>
      </c>
      <c r="AL51" s="34">
        <f t="shared" si="31"/>
        <v>1496852.3134605403</v>
      </c>
      <c r="AM51" s="17">
        <f>AL51-AF51</f>
        <v>28843.984851040412</v>
      </c>
    </row>
    <row r="52" spans="1:39" s="19" customFormat="1" x14ac:dyDescent="0.2">
      <c r="A52" s="2" t="s">
        <v>31</v>
      </c>
      <c r="B52" s="3">
        <v>47808.203064138674</v>
      </c>
      <c r="C52" s="3">
        <v>173465.61461440564</v>
      </c>
      <c r="D52" s="3">
        <v>156546.44142857112</v>
      </c>
      <c r="E52" s="3">
        <v>176709.27250146825</v>
      </c>
      <c r="F52" s="3">
        <v>239962.52909232819</v>
      </c>
      <c r="G52" s="3">
        <v>283094.85319965985</v>
      </c>
      <c r="H52" s="3">
        <v>520287.26801884838</v>
      </c>
      <c r="I52" s="3">
        <v>592651.25969742134</v>
      </c>
      <c r="J52" s="3">
        <v>450174.34918367746</v>
      </c>
      <c r="K52" s="3">
        <v>565167.44908252417</v>
      </c>
      <c r="L52" s="3">
        <v>651258.26497504651</v>
      </c>
      <c r="M52" s="3">
        <v>606337.81999999995</v>
      </c>
      <c r="N52" s="3">
        <v>668169.35</v>
      </c>
      <c r="O52" s="3">
        <v>766384.37</v>
      </c>
      <c r="P52" s="3">
        <v>803786.32819999999</v>
      </c>
      <c r="Q52" s="3">
        <v>768635.01</v>
      </c>
      <c r="R52" s="3">
        <v>845476.46</v>
      </c>
      <c r="S52" s="3">
        <v>953110.49999999988</v>
      </c>
      <c r="T52" s="3">
        <v>1279894.25</v>
      </c>
      <c r="U52" s="3">
        <v>1292467.31</v>
      </c>
      <c r="V52" s="3">
        <v>1213568.3600000001</v>
      </c>
      <c r="W52" s="3">
        <v>1790826.2755532998</v>
      </c>
      <c r="X52" s="3">
        <v>1866539.3442388244</v>
      </c>
      <c r="Y52" s="3">
        <v>1868044.4888863999</v>
      </c>
      <c r="Z52" s="3">
        <v>1734195.0466639998</v>
      </c>
      <c r="AA52" s="3">
        <v>2071755.6022193001</v>
      </c>
      <c r="AB52" s="3">
        <v>2080365.1577746</v>
      </c>
      <c r="AC52" s="3">
        <v>2336430.1477746</v>
      </c>
      <c r="AD52" s="3">
        <v>2471674.7555519999</v>
      </c>
      <c r="AE52" s="3">
        <v>2482876.5611073002</v>
      </c>
      <c r="AF52" s="4">
        <f>AE52*$AF$82</f>
        <v>2482876.5611073002</v>
      </c>
      <c r="AG52" s="4">
        <f t="shared" ref="AG52:AG81" si="36">AF52*$AG$82</f>
        <v>2524324.3857706496</v>
      </c>
      <c r="AH52" s="4">
        <f t="shared" si="35"/>
        <v>2524324.3857706496</v>
      </c>
      <c r="AI52" s="4">
        <f t="shared" si="34"/>
        <v>2531661.0622030245</v>
      </c>
      <c r="AJ52" s="4">
        <f t="shared" si="33"/>
        <v>2531661.0622030245</v>
      </c>
      <c r="AK52" s="4">
        <f t="shared" si="32"/>
        <v>2531661.0622030245</v>
      </c>
      <c r="AL52" s="34">
        <f t="shared" si="31"/>
        <v>2531661.0622030245</v>
      </c>
      <c r="AM52" s="17">
        <f>AL52-AE52</f>
        <v>48784.501095724292</v>
      </c>
    </row>
    <row r="53" spans="1:39" x14ac:dyDescent="0.2">
      <c r="A53" s="2" t="s">
        <v>30</v>
      </c>
      <c r="B53" s="3">
        <v>33603.317093968515</v>
      </c>
      <c r="C53" s="3">
        <v>257343.2903445233</v>
      </c>
      <c r="D53" s="3">
        <v>655699.56008448044</v>
      </c>
      <c r="E53" s="3">
        <v>487223.81320333539</v>
      </c>
      <c r="F53" s="3">
        <v>766502.86424865876</v>
      </c>
      <c r="G53" s="3">
        <v>759125.82228376868</v>
      </c>
      <c r="H53" s="3">
        <v>935147.16378372908</v>
      </c>
      <c r="I53" s="3">
        <v>837038.67645936378</v>
      </c>
      <c r="J53" s="3">
        <v>791684.09098116402</v>
      </c>
      <c r="K53" s="3">
        <v>692200.77123992646</v>
      </c>
      <c r="L53" s="3">
        <v>858837.1605005</v>
      </c>
      <c r="M53" s="3">
        <v>969318.25759030564</v>
      </c>
      <c r="N53" s="3">
        <v>967707.51819949993</v>
      </c>
      <c r="O53" s="3">
        <v>1104050.5747225001</v>
      </c>
      <c r="P53" s="3">
        <v>1238663.3451425</v>
      </c>
      <c r="Q53" s="3">
        <v>1278598.1977125001</v>
      </c>
      <c r="R53" s="3">
        <v>1477540.7878525001</v>
      </c>
      <c r="S53" s="3">
        <v>1558105.7132605002</v>
      </c>
      <c r="T53" s="3">
        <v>1850646.1982605003</v>
      </c>
      <c r="U53" s="3">
        <v>2096911.2750685003</v>
      </c>
      <c r="V53" s="3">
        <v>2187423.6353465002</v>
      </c>
      <c r="W53" s="3">
        <v>2261408.5745485001</v>
      </c>
      <c r="X53" s="3">
        <v>2362104.2780124997</v>
      </c>
      <c r="Y53" s="3">
        <v>2363851.9714765004</v>
      </c>
      <c r="Z53" s="3">
        <v>2367760.1359044998</v>
      </c>
      <c r="AA53" s="3">
        <v>2410225.8437624997</v>
      </c>
      <c r="AB53" s="3">
        <v>2495444.8637625002</v>
      </c>
      <c r="AC53" s="3">
        <v>2763561.4637624999</v>
      </c>
      <c r="AD53" s="3">
        <v>2844713.9837625003</v>
      </c>
      <c r="AE53" s="4">
        <f>AD53*$AE$82</f>
        <v>2844713.9837625003</v>
      </c>
      <c r="AF53" s="4">
        <f t="shared" ref="AF53:AF81" si="37">AE53*$AF$82</f>
        <v>2844713.9837625003</v>
      </c>
      <c r="AG53" s="4">
        <f t="shared" si="36"/>
        <v>2892202.1304804278</v>
      </c>
      <c r="AH53" s="4">
        <f t="shared" si="35"/>
        <v>2892202.1304804278</v>
      </c>
      <c r="AI53" s="4">
        <f t="shared" si="34"/>
        <v>2900608.0038808398</v>
      </c>
      <c r="AJ53" s="4">
        <f t="shared" si="33"/>
        <v>2900608.0038808398</v>
      </c>
      <c r="AK53" s="4">
        <f t="shared" si="32"/>
        <v>2900608.0038808398</v>
      </c>
      <c r="AL53" s="34">
        <f t="shared" si="31"/>
        <v>2900608.0038808398</v>
      </c>
      <c r="AM53" s="17">
        <f>AL53-AD53</f>
        <v>55894.020118339453</v>
      </c>
    </row>
    <row r="54" spans="1:39" x14ac:dyDescent="0.2">
      <c r="A54" s="1" t="s">
        <v>29</v>
      </c>
      <c r="B54" s="3">
        <v>25844.946279537289</v>
      </c>
      <c r="C54" s="3">
        <v>95709.666355275927</v>
      </c>
      <c r="D54" s="3">
        <v>158763.47514359246</v>
      </c>
      <c r="E54" s="3">
        <v>182101.93858688703</v>
      </c>
      <c r="F54" s="3">
        <v>211914.33606098546</v>
      </c>
      <c r="G54" s="3">
        <v>301318.14955696411</v>
      </c>
      <c r="H54" s="3">
        <v>327891.27652898908</v>
      </c>
      <c r="I54" s="3">
        <v>354960.2928929425</v>
      </c>
      <c r="J54" s="3">
        <v>280343.13620725455</v>
      </c>
      <c r="K54" s="3">
        <v>296136.10585191689</v>
      </c>
      <c r="L54" s="3">
        <v>298900.83693750447</v>
      </c>
      <c r="M54" s="3">
        <v>423337.75462089997</v>
      </c>
      <c r="N54" s="3">
        <v>573730.94605189993</v>
      </c>
      <c r="O54" s="3">
        <v>572551.27584190003</v>
      </c>
      <c r="P54" s="3">
        <v>566105.3547119</v>
      </c>
      <c r="Q54" s="3">
        <v>569169.97626189992</v>
      </c>
      <c r="R54" s="3">
        <v>565247.47818789992</v>
      </c>
      <c r="S54" s="3">
        <v>528168.32818790001</v>
      </c>
      <c r="T54" s="3">
        <v>955489.20092990005</v>
      </c>
      <c r="U54" s="3">
        <v>963308.69145989988</v>
      </c>
      <c r="V54" s="3">
        <v>976935.93431489996</v>
      </c>
      <c r="W54" s="3">
        <v>984840.45755289996</v>
      </c>
      <c r="X54" s="3">
        <v>992744.99621990009</v>
      </c>
      <c r="Y54" s="3">
        <v>1011499.7775459</v>
      </c>
      <c r="Z54" s="3">
        <v>1090096.3719519002</v>
      </c>
      <c r="AA54" s="3">
        <v>910872.71195189992</v>
      </c>
      <c r="AB54" s="3">
        <v>993622.23195189994</v>
      </c>
      <c r="AC54" s="3">
        <v>1000812.2419519</v>
      </c>
      <c r="AD54" s="4">
        <f>AC54*$AD$82</f>
        <v>1038586.4886847018</v>
      </c>
      <c r="AE54" s="4">
        <f t="shared" ref="AE54:AE81" si="38">AD54*$AE$82</f>
        <v>1038586.4886847018</v>
      </c>
      <c r="AF54" s="4">
        <f t="shared" si="37"/>
        <v>1038586.4886847018</v>
      </c>
      <c r="AG54" s="4">
        <f t="shared" si="36"/>
        <v>1055924.1007734516</v>
      </c>
      <c r="AH54" s="4">
        <f t="shared" si="35"/>
        <v>1055924.1007734516</v>
      </c>
      <c r="AI54" s="4">
        <f t="shared" si="34"/>
        <v>1058993.0302296618</v>
      </c>
      <c r="AJ54" s="4">
        <f t="shared" si="33"/>
        <v>1058993.0302296618</v>
      </c>
      <c r="AK54" s="4">
        <f t="shared" si="32"/>
        <v>1058993.0302296618</v>
      </c>
      <c r="AL54" s="34">
        <f t="shared" si="31"/>
        <v>1058993.0302296618</v>
      </c>
      <c r="AM54" s="17">
        <f>AL54-AC54</f>
        <v>58180.788277761894</v>
      </c>
    </row>
    <row r="55" spans="1:39" x14ac:dyDescent="0.2">
      <c r="A55" s="1" t="s">
        <v>28</v>
      </c>
      <c r="B55" s="3">
        <v>61700</v>
      </c>
      <c r="C55" s="3">
        <v>166506.31000000003</v>
      </c>
      <c r="D55" s="3">
        <v>161382.74</v>
      </c>
      <c r="E55" s="3">
        <v>230460.79382799999</v>
      </c>
      <c r="F55" s="3">
        <v>294698.86433906917</v>
      </c>
      <c r="G55" s="3">
        <v>435181.79676912539</v>
      </c>
      <c r="H55" s="3">
        <v>481309.75933152088</v>
      </c>
      <c r="I55" s="3">
        <v>444432.00132600003</v>
      </c>
      <c r="J55" s="3">
        <v>450466.34780499997</v>
      </c>
      <c r="K55" s="3">
        <v>889741.44109800004</v>
      </c>
      <c r="L55" s="3">
        <v>494827.24660000001</v>
      </c>
      <c r="M55" s="3">
        <v>1537269.1416000002</v>
      </c>
      <c r="N55" s="3">
        <v>1517048.6316</v>
      </c>
      <c r="O55" s="3">
        <v>1511520.1216000002</v>
      </c>
      <c r="P55" s="3">
        <v>1634511.5016000001</v>
      </c>
      <c r="Q55" s="3">
        <v>651686.50160000008</v>
      </c>
      <c r="R55" s="3">
        <v>708157.36329600005</v>
      </c>
      <c r="S55" s="3">
        <v>708629.50329600007</v>
      </c>
      <c r="T55" s="3">
        <v>708629.50329600007</v>
      </c>
      <c r="U55" s="3">
        <v>708629.50329600007</v>
      </c>
      <c r="V55" s="3">
        <v>733862.84329600004</v>
      </c>
      <c r="W55" s="3">
        <v>730908.50329600007</v>
      </c>
      <c r="X55" s="3">
        <v>748501.50329600007</v>
      </c>
      <c r="Y55" s="3">
        <v>761961.50329600007</v>
      </c>
      <c r="Z55" s="3">
        <v>785183.50329600007</v>
      </c>
      <c r="AA55" s="3">
        <v>765483.50329600007</v>
      </c>
      <c r="AB55" s="3">
        <v>765483.50329600007</v>
      </c>
      <c r="AC55" s="4">
        <f>AB55*$AC$82</f>
        <v>779147.54292583186</v>
      </c>
      <c r="AD55" s="4">
        <f t="shared" ref="AD55:AD81" si="39">AC55*$AD$82</f>
        <v>808555.36818417953</v>
      </c>
      <c r="AE55" s="4">
        <f t="shared" si="38"/>
        <v>808555.36818417953</v>
      </c>
      <c r="AF55" s="4">
        <f t="shared" si="37"/>
        <v>808555.36818417953</v>
      </c>
      <c r="AG55" s="4">
        <f t="shared" si="36"/>
        <v>822052.96273078956</v>
      </c>
      <c r="AH55" s="4">
        <f t="shared" si="35"/>
        <v>822052.96273078956</v>
      </c>
      <c r="AI55" s="4">
        <f t="shared" si="34"/>
        <v>824442.17096085218</v>
      </c>
      <c r="AJ55" s="4">
        <f t="shared" si="33"/>
        <v>824442.17096085218</v>
      </c>
      <c r="AK55" s="4">
        <f t="shared" si="32"/>
        <v>824442.17096085218</v>
      </c>
      <c r="AL55" s="34">
        <f t="shared" si="31"/>
        <v>824442.17096085218</v>
      </c>
      <c r="AM55" s="17">
        <f>AL55-AB55</f>
        <v>58958.66766485211</v>
      </c>
    </row>
    <row r="56" spans="1:39" x14ac:dyDescent="0.2">
      <c r="A56" s="1" t="s">
        <v>27</v>
      </c>
      <c r="B56" s="3">
        <v>21078.559999999998</v>
      </c>
      <c r="C56" s="3">
        <v>298748.326</v>
      </c>
      <c r="D56" s="3">
        <v>321615.43</v>
      </c>
      <c r="E56" s="3">
        <v>452982.6826853705</v>
      </c>
      <c r="F56" s="3">
        <v>587058.07799999998</v>
      </c>
      <c r="G56" s="3">
        <v>624348.22908530012</v>
      </c>
      <c r="H56" s="3">
        <v>620252.00630430016</v>
      </c>
      <c r="I56" s="3">
        <v>680406.73936130002</v>
      </c>
      <c r="J56" s="3">
        <v>737642.15282730001</v>
      </c>
      <c r="K56" s="3">
        <v>734223.34591430007</v>
      </c>
      <c r="L56" s="3">
        <v>618671.76746530004</v>
      </c>
      <c r="M56" s="3">
        <v>682994.1353653</v>
      </c>
      <c r="N56" s="3">
        <v>657512.69818529999</v>
      </c>
      <c r="O56" s="3">
        <v>733569.59436530003</v>
      </c>
      <c r="P56" s="3">
        <v>884661.04912530002</v>
      </c>
      <c r="Q56" s="3">
        <v>899219.99470529996</v>
      </c>
      <c r="R56" s="3">
        <v>904085.84534729994</v>
      </c>
      <c r="S56" s="3">
        <v>907901.92105130001</v>
      </c>
      <c r="T56" s="3">
        <v>891307.40038030001</v>
      </c>
      <c r="U56" s="3">
        <v>894916.91862630006</v>
      </c>
      <c r="V56" s="3">
        <v>1402721.0231083001</v>
      </c>
      <c r="W56" s="3">
        <v>1406574.5309172999</v>
      </c>
      <c r="X56" s="3">
        <v>1416787.8960063001</v>
      </c>
      <c r="Y56" s="3">
        <v>1492566.8902572999</v>
      </c>
      <c r="Z56" s="3">
        <v>1422848.5816473002</v>
      </c>
      <c r="AA56" s="3">
        <v>1359007.4001763002</v>
      </c>
      <c r="AB56" s="4">
        <f>AA56*$AB$82</f>
        <v>1359007.4001763002</v>
      </c>
      <c r="AC56" s="4">
        <f t="shared" ref="AC56:AC81" si="40">AB56*$AC$82</f>
        <v>1383265.9647218292</v>
      </c>
      <c r="AD56" s="4">
        <f t="shared" si="39"/>
        <v>1435475.3878865398</v>
      </c>
      <c r="AE56" s="4">
        <f t="shared" si="38"/>
        <v>1435475.3878865398</v>
      </c>
      <c r="AF56" s="4">
        <f t="shared" si="37"/>
        <v>1435475.3878865398</v>
      </c>
      <c r="AG56" s="4">
        <f t="shared" si="36"/>
        <v>1459438.4527918447</v>
      </c>
      <c r="AH56" s="4">
        <f t="shared" si="35"/>
        <v>1459438.4527918447</v>
      </c>
      <c r="AI56" s="4">
        <f t="shared" si="34"/>
        <v>1463680.1531697582</v>
      </c>
      <c r="AJ56" s="4">
        <f t="shared" si="33"/>
        <v>1463680.1531697582</v>
      </c>
      <c r="AK56" s="4">
        <f t="shared" si="32"/>
        <v>1463680.1531697582</v>
      </c>
      <c r="AL56" s="34">
        <f t="shared" si="31"/>
        <v>1463680.1531697582</v>
      </c>
      <c r="AM56" s="17">
        <f>AL56-AA56</f>
        <v>104672.75299345795</v>
      </c>
    </row>
    <row r="57" spans="1:39" x14ac:dyDescent="0.2">
      <c r="A57" s="1" t="s">
        <v>26</v>
      </c>
      <c r="B57" s="3">
        <v>94018.77</v>
      </c>
      <c r="C57" s="3">
        <v>101103.48777780001</v>
      </c>
      <c r="D57" s="3">
        <v>2268976.3729413152</v>
      </c>
      <c r="E57" s="3">
        <v>1881139.8063663817</v>
      </c>
      <c r="F57" s="3">
        <v>3319622.5076655848</v>
      </c>
      <c r="G57" s="3">
        <v>3391720.31317</v>
      </c>
      <c r="H57" s="3">
        <v>3477646.0824166001</v>
      </c>
      <c r="I57" s="3">
        <v>3650374.6648894805</v>
      </c>
      <c r="J57" s="3">
        <v>3001755.0642643995</v>
      </c>
      <c r="K57" s="3">
        <v>3301852.4470623001</v>
      </c>
      <c r="L57" s="3">
        <v>3393492.8914192002</v>
      </c>
      <c r="M57" s="3">
        <v>3404674.7199999997</v>
      </c>
      <c r="N57" s="3">
        <v>3523603.76</v>
      </c>
      <c r="O57" s="3">
        <v>3668928.93</v>
      </c>
      <c r="P57" s="3">
        <v>3831057.28</v>
      </c>
      <c r="Q57" s="3">
        <v>3922916.31</v>
      </c>
      <c r="R57" s="3">
        <v>3951007.39</v>
      </c>
      <c r="S57" s="3">
        <v>3976164.75</v>
      </c>
      <c r="T57" s="3">
        <v>4085792.9600000004</v>
      </c>
      <c r="U57" s="3">
        <v>4116534.3200000003</v>
      </c>
      <c r="V57" s="3">
        <v>4309137.8000000007</v>
      </c>
      <c r="W57" s="3">
        <v>4390410.72</v>
      </c>
      <c r="X57" s="3">
        <v>4297656.68</v>
      </c>
      <c r="Y57" s="3">
        <v>4396956.8</v>
      </c>
      <c r="Z57" s="3">
        <v>4403843.6000000006</v>
      </c>
      <c r="AA57" s="4">
        <f>Z57*$AA$82</f>
        <v>4477431.8188593686</v>
      </c>
      <c r="AB57" s="4">
        <f t="shared" ref="AB57:AB81" si="41">AA57*$AB$82</f>
        <v>4477431.8188593686</v>
      </c>
      <c r="AC57" s="4">
        <f t="shared" si="40"/>
        <v>4557354.9074031943</v>
      </c>
      <c r="AD57" s="4">
        <f t="shared" si="39"/>
        <v>4729365.8416274255</v>
      </c>
      <c r="AE57" s="4">
        <f t="shared" si="38"/>
        <v>4729365.8416274255</v>
      </c>
      <c r="AF57" s="4">
        <f t="shared" si="37"/>
        <v>4729365.8416274255</v>
      </c>
      <c r="AG57" s="4">
        <f t="shared" si="36"/>
        <v>4808315.3670461141</v>
      </c>
      <c r="AH57" s="4">
        <f t="shared" si="35"/>
        <v>4808315.3670461141</v>
      </c>
      <c r="AI57" s="4">
        <f t="shared" si="34"/>
        <v>4822290.2168046022</v>
      </c>
      <c r="AJ57" s="4">
        <f t="shared" si="33"/>
        <v>4822290.2168046022</v>
      </c>
      <c r="AK57" s="4">
        <f t="shared" si="32"/>
        <v>4822290.2168046022</v>
      </c>
      <c r="AL57" s="34">
        <f t="shared" si="31"/>
        <v>4822290.2168046022</v>
      </c>
      <c r="AM57" s="17">
        <f>AL57-Z57</f>
        <v>418446.61680460162</v>
      </c>
    </row>
    <row r="58" spans="1:39" x14ac:dyDescent="0.2">
      <c r="A58" s="2" t="s">
        <v>16</v>
      </c>
      <c r="B58" s="3">
        <v>42734.259999999995</v>
      </c>
      <c r="C58" s="3">
        <v>207976.90163996303</v>
      </c>
      <c r="D58" s="3">
        <v>249962.67753541376</v>
      </c>
      <c r="E58" s="3">
        <v>288297.40681941377</v>
      </c>
      <c r="F58" s="3">
        <v>169873.82898599998</v>
      </c>
      <c r="G58" s="3">
        <v>205012.98699199999</v>
      </c>
      <c r="H58" s="3">
        <v>324605.01755732438</v>
      </c>
      <c r="I58" s="3">
        <v>273148.02865699999</v>
      </c>
      <c r="J58" s="3">
        <v>269922.11860999995</v>
      </c>
      <c r="K58" s="3">
        <v>531596.90383999993</v>
      </c>
      <c r="L58" s="3">
        <v>509958.52017999993</v>
      </c>
      <c r="M58" s="3">
        <v>671408.34512999991</v>
      </c>
      <c r="N58" s="3">
        <v>649480.94988800003</v>
      </c>
      <c r="O58" s="3">
        <v>669243.24414399988</v>
      </c>
      <c r="P58" s="3">
        <v>674269.19247999997</v>
      </c>
      <c r="Q58" s="3">
        <v>673872.42546799988</v>
      </c>
      <c r="R58" s="3">
        <v>680340.33873900003</v>
      </c>
      <c r="S58" s="3">
        <v>691604.28274199995</v>
      </c>
      <c r="T58" s="3">
        <v>666437.68674499984</v>
      </c>
      <c r="U58" s="3">
        <v>667557.4125659999</v>
      </c>
      <c r="V58" s="3">
        <v>691322.27640799992</v>
      </c>
      <c r="W58" s="3">
        <v>693891.88969099987</v>
      </c>
      <c r="X58" s="3">
        <v>696165.24187899998</v>
      </c>
      <c r="Y58" s="3">
        <v>646454.99564299989</v>
      </c>
      <c r="Z58" s="4">
        <f>Y58*$Z$82</f>
        <v>646454.99564299989</v>
      </c>
      <c r="AA58" s="4">
        <f t="shared" ref="AA58:AA81" si="42">Z58*$AA$82</f>
        <v>657257.25749037997</v>
      </c>
      <c r="AB58" s="4">
        <f t="shared" si="41"/>
        <v>657257.25749037997</v>
      </c>
      <c r="AC58" s="4">
        <f t="shared" si="40"/>
        <v>668989.43613913446</v>
      </c>
      <c r="AD58" s="4">
        <f t="shared" si="39"/>
        <v>694239.49900114746</v>
      </c>
      <c r="AE58" s="4">
        <f t="shared" si="38"/>
        <v>694239.49900114746</v>
      </c>
      <c r="AF58" s="4">
        <f t="shared" si="37"/>
        <v>694239.49900114746</v>
      </c>
      <c r="AG58" s="4">
        <f t="shared" si="36"/>
        <v>705828.7650483239</v>
      </c>
      <c r="AH58" s="4">
        <f t="shared" si="35"/>
        <v>705828.7650483239</v>
      </c>
      <c r="AI58" s="4">
        <f t="shared" si="34"/>
        <v>707880.18018934643</v>
      </c>
      <c r="AJ58" s="4">
        <f t="shared" si="33"/>
        <v>707880.18018934643</v>
      </c>
      <c r="AK58" s="4">
        <f t="shared" si="32"/>
        <v>707880.18018934643</v>
      </c>
      <c r="AL58" s="34">
        <f t="shared" si="31"/>
        <v>707880.18018934643</v>
      </c>
      <c r="AM58" s="17">
        <f>AL58-Y58</f>
        <v>61425.184546346543</v>
      </c>
    </row>
    <row r="59" spans="1:39" x14ac:dyDescent="0.2">
      <c r="A59" s="2" t="s">
        <v>15</v>
      </c>
      <c r="B59" s="3">
        <v>105622.40389780539</v>
      </c>
      <c r="C59" s="3">
        <v>522.87202115208936</v>
      </c>
      <c r="D59" s="3">
        <v>208199.85</v>
      </c>
      <c r="E59" s="3">
        <v>100771.73000000001</v>
      </c>
      <c r="F59" s="3">
        <v>126405.04</v>
      </c>
      <c r="G59" s="3">
        <v>137393.10999999999</v>
      </c>
      <c r="H59" s="3">
        <v>140166.704</v>
      </c>
      <c r="I59" s="3">
        <v>156001.93</v>
      </c>
      <c r="J59" s="3">
        <v>163469.52399999998</v>
      </c>
      <c r="K59" s="3">
        <v>252470.45399999997</v>
      </c>
      <c r="L59" s="3">
        <v>204375.59399999998</v>
      </c>
      <c r="M59" s="3">
        <v>321720.31400000001</v>
      </c>
      <c r="N59" s="3">
        <v>334129.34399999998</v>
      </c>
      <c r="O59" s="3">
        <v>440838.82400000002</v>
      </c>
      <c r="P59" s="3">
        <v>441682.69400000002</v>
      </c>
      <c r="Q59" s="3">
        <v>451780.57400000002</v>
      </c>
      <c r="R59" s="3">
        <v>452203.24800000002</v>
      </c>
      <c r="S59" s="3">
        <v>448533.62399999995</v>
      </c>
      <c r="T59" s="3">
        <v>486238.5</v>
      </c>
      <c r="U59" s="3">
        <v>484696.52</v>
      </c>
      <c r="V59" s="3">
        <v>559843.16999999993</v>
      </c>
      <c r="W59" s="3">
        <v>512841.29</v>
      </c>
      <c r="X59" s="3">
        <v>513846.69</v>
      </c>
      <c r="Y59" s="4">
        <f>X59*$Y$82</f>
        <v>533831.90803102287</v>
      </c>
      <c r="Z59" s="4">
        <f t="shared" ref="Z59:Z81" si="43">Y59*$Z$82</f>
        <v>533831.90803102287</v>
      </c>
      <c r="AA59" s="4">
        <f t="shared" si="42"/>
        <v>542752.23828123906</v>
      </c>
      <c r="AB59" s="4">
        <f t="shared" si="41"/>
        <v>542752.23828123906</v>
      </c>
      <c r="AC59" s="4">
        <f t="shared" si="40"/>
        <v>552440.47853870026</v>
      </c>
      <c r="AD59" s="4">
        <f t="shared" si="39"/>
        <v>573291.56535275513</v>
      </c>
      <c r="AE59" s="4">
        <f t="shared" si="38"/>
        <v>573291.56535275513</v>
      </c>
      <c r="AF59" s="4">
        <f t="shared" si="37"/>
        <v>573291.56535275513</v>
      </c>
      <c r="AG59" s="4">
        <f t="shared" si="36"/>
        <v>582861.79073323915</v>
      </c>
      <c r="AH59" s="4">
        <f t="shared" si="35"/>
        <v>582861.79073323915</v>
      </c>
      <c r="AI59" s="4">
        <f t="shared" si="34"/>
        <v>584555.81563253864</v>
      </c>
      <c r="AJ59" s="4">
        <f t="shared" si="33"/>
        <v>584555.81563253864</v>
      </c>
      <c r="AK59" s="4">
        <f t="shared" si="32"/>
        <v>584555.81563253864</v>
      </c>
      <c r="AL59" s="34">
        <f t="shared" si="31"/>
        <v>584555.81563253864</v>
      </c>
      <c r="AM59" s="17">
        <f>AL59-X59</f>
        <v>70709.125632538635</v>
      </c>
    </row>
    <row r="60" spans="1:39" x14ac:dyDescent="0.2">
      <c r="A60" s="2" t="s">
        <v>14</v>
      </c>
      <c r="B60" s="3">
        <v>24890</v>
      </c>
      <c r="C60" s="3">
        <v>170920.58</v>
      </c>
      <c r="D60" s="3">
        <v>537137.66</v>
      </c>
      <c r="E60" s="3">
        <v>970929.29721323692</v>
      </c>
      <c r="F60" s="3">
        <v>1032148.4609711899</v>
      </c>
      <c r="G60" s="3">
        <v>769750.22277390049</v>
      </c>
      <c r="H60" s="3">
        <v>624471.61688749399</v>
      </c>
      <c r="I60" s="3">
        <v>1025932.2971553968</v>
      </c>
      <c r="J60" s="3">
        <v>1015804.6492441222</v>
      </c>
      <c r="K60" s="3">
        <v>974039.1106541222</v>
      </c>
      <c r="L60" s="3">
        <v>957669.14410199993</v>
      </c>
      <c r="M60" s="3">
        <v>1224547.1224240002</v>
      </c>
      <c r="N60" s="3">
        <v>1242436.0755</v>
      </c>
      <c r="O60" s="3">
        <v>1395891.351606</v>
      </c>
      <c r="P60" s="3">
        <v>1404278.9435119999</v>
      </c>
      <c r="Q60" s="3">
        <v>1416498.789167</v>
      </c>
      <c r="R60" s="3">
        <v>1552422.5993929999</v>
      </c>
      <c r="S60" s="3">
        <v>2095314.1927740001</v>
      </c>
      <c r="T60" s="3">
        <v>2115914.2585549997</v>
      </c>
      <c r="U60" s="3">
        <v>2163429.2510549999</v>
      </c>
      <c r="V60" s="3">
        <v>2003017.8733610001</v>
      </c>
      <c r="W60" s="3">
        <v>2028753.4734550002</v>
      </c>
      <c r="X60" s="4">
        <f>W60*$X$82</f>
        <v>2052754.1302584973</v>
      </c>
      <c r="Y60" s="4">
        <f t="shared" ref="Y60:Y81" si="44">X60*$Y$82</f>
        <v>2132592.6105984193</v>
      </c>
      <c r="Z60" s="4">
        <f t="shared" si="43"/>
        <v>2132592.6105984193</v>
      </c>
      <c r="AA60" s="4">
        <f t="shared" si="42"/>
        <v>2168228.2293943702</v>
      </c>
      <c r="AB60" s="4">
        <f t="shared" si="41"/>
        <v>2168228.2293943702</v>
      </c>
      <c r="AC60" s="4">
        <f t="shared" si="40"/>
        <v>2206931.5539276861</v>
      </c>
      <c r="AD60" s="4">
        <f t="shared" si="39"/>
        <v>2290229.073228491</v>
      </c>
      <c r="AE60" s="4">
        <f t="shared" si="38"/>
        <v>2290229.073228491</v>
      </c>
      <c r="AF60" s="4">
        <f t="shared" si="37"/>
        <v>2290229.073228491</v>
      </c>
      <c r="AG60" s="4">
        <f t="shared" si="36"/>
        <v>2328460.9428884732</v>
      </c>
      <c r="AH60" s="4">
        <f t="shared" si="35"/>
        <v>2328460.9428884732</v>
      </c>
      <c r="AI60" s="4">
        <f t="shared" si="34"/>
        <v>2335228.3633593488</v>
      </c>
      <c r="AJ60" s="4">
        <f t="shared" si="33"/>
        <v>2335228.3633593488</v>
      </c>
      <c r="AK60" s="4">
        <f t="shared" si="32"/>
        <v>2335228.3633593488</v>
      </c>
      <c r="AL60" s="34">
        <f t="shared" si="31"/>
        <v>2335228.3633593488</v>
      </c>
      <c r="AM60" s="17">
        <f>AL60-W60</f>
        <v>306474.88990434865</v>
      </c>
    </row>
    <row r="61" spans="1:39" x14ac:dyDescent="0.2">
      <c r="A61" s="2" t="s">
        <v>13</v>
      </c>
      <c r="B61" s="3">
        <v>238544.32</v>
      </c>
      <c r="C61" s="3">
        <v>486992.92</v>
      </c>
      <c r="D61" s="3">
        <v>908307.04</v>
      </c>
      <c r="E61" s="3">
        <v>930238.51000000013</v>
      </c>
      <c r="F61" s="3">
        <v>1007611.730327</v>
      </c>
      <c r="G61" s="3">
        <v>1217022.8091539375</v>
      </c>
      <c r="H61" s="3">
        <v>1659670.8228200001</v>
      </c>
      <c r="I61" s="3">
        <v>1920274.8029900002</v>
      </c>
      <c r="J61" s="3">
        <v>2071935.6498099999</v>
      </c>
      <c r="K61" s="3">
        <v>2301931.3909880002</v>
      </c>
      <c r="L61" s="3">
        <v>2591103.2881340003</v>
      </c>
      <c r="M61" s="3">
        <v>2625225.3968680003</v>
      </c>
      <c r="N61" s="3">
        <v>2611052.6606700001</v>
      </c>
      <c r="O61" s="3">
        <v>2654167.0867720004</v>
      </c>
      <c r="P61" s="3">
        <v>2650277.4705800004</v>
      </c>
      <c r="Q61" s="3">
        <v>2611071.6267440002</v>
      </c>
      <c r="R61" s="3">
        <v>2617940.1620090003</v>
      </c>
      <c r="S61" s="3">
        <v>2194240.0758819999</v>
      </c>
      <c r="T61" s="3">
        <v>2045791.629985</v>
      </c>
      <c r="U61" s="3">
        <v>2214861.7131029996</v>
      </c>
      <c r="V61" s="3">
        <v>2049476.4677729998</v>
      </c>
      <c r="W61" s="4">
        <f>V61*$W$82</f>
        <v>2119239.1337112566</v>
      </c>
      <c r="X61" s="4">
        <f t="shared" ref="X61:X81" si="45">W61*$X$82</f>
        <v>2144310.2583196713</v>
      </c>
      <c r="Y61" s="4">
        <f t="shared" si="44"/>
        <v>2227709.6629916714</v>
      </c>
      <c r="Z61" s="4">
        <f t="shared" si="43"/>
        <v>2227709.6629916714</v>
      </c>
      <c r="AA61" s="4">
        <f t="shared" si="42"/>
        <v>2264934.6875668769</v>
      </c>
      <c r="AB61" s="4">
        <f t="shared" si="41"/>
        <v>2264934.6875668769</v>
      </c>
      <c r="AC61" s="4">
        <f t="shared" si="40"/>
        <v>2305364.2424777779</v>
      </c>
      <c r="AD61" s="4">
        <f t="shared" si="39"/>
        <v>2392376.964798694</v>
      </c>
      <c r="AE61" s="4">
        <f t="shared" si="38"/>
        <v>2392376.964798694</v>
      </c>
      <c r="AF61" s="4">
        <f t="shared" si="37"/>
        <v>2392376.964798694</v>
      </c>
      <c r="AG61" s="4">
        <f t="shared" si="36"/>
        <v>2432314.0371924136</v>
      </c>
      <c r="AH61" s="4">
        <f t="shared" si="35"/>
        <v>2432314.0371924136</v>
      </c>
      <c r="AI61" s="4">
        <f t="shared" si="34"/>
        <v>2439383.2954753013</v>
      </c>
      <c r="AJ61" s="4">
        <f t="shared" si="33"/>
        <v>2439383.2954753013</v>
      </c>
      <c r="AK61" s="4">
        <f t="shared" si="32"/>
        <v>2439383.2954753013</v>
      </c>
      <c r="AL61" s="34">
        <f t="shared" si="31"/>
        <v>2439383.2954753013</v>
      </c>
      <c r="AM61" s="17">
        <f>AL61-V61</f>
        <v>389906.82770230155</v>
      </c>
    </row>
    <row r="62" spans="1:39" x14ac:dyDescent="0.2">
      <c r="A62" s="1" t="s">
        <v>12</v>
      </c>
      <c r="B62" s="3">
        <v>194934.15</v>
      </c>
      <c r="C62" s="3">
        <v>651162.45000000007</v>
      </c>
      <c r="D62" s="3">
        <v>725665.92245000007</v>
      </c>
      <c r="E62" s="3">
        <v>505983.03981500003</v>
      </c>
      <c r="F62" s="3">
        <v>803618.49179999996</v>
      </c>
      <c r="G62" s="3">
        <v>682016.25079999992</v>
      </c>
      <c r="H62" s="3">
        <v>1033545.3963819999</v>
      </c>
      <c r="I62" s="3">
        <v>883230.09003199998</v>
      </c>
      <c r="J62" s="3">
        <v>1194947.26343</v>
      </c>
      <c r="K62" s="3">
        <v>1169566.6888299999</v>
      </c>
      <c r="L62" s="3">
        <v>1212290.0315479999</v>
      </c>
      <c r="M62" s="3">
        <v>1217417.0965379998</v>
      </c>
      <c r="N62" s="3">
        <v>1175360.3361780001</v>
      </c>
      <c r="O62" s="3">
        <v>1298474.0647209999</v>
      </c>
      <c r="P62" s="3">
        <v>1301464.6252639999</v>
      </c>
      <c r="Q62" s="3">
        <v>1304921.7518790001</v>
      </c>
      <c r="R62" s="3">
        <v>1308644.3038539998</v>
      </c>
      <c r="S62" s="3">
        <v>1269026.033754</v>
      </c>
      <c r="T62" s="3">
        <v>1443699.5537370001</v>
      </c>
      <c r="U62" s="3">
        <v>1449946.159552</v>
      </c>
      <c r="V62" s="4">
        <f>U62*$V$82</f>
        <v>1521918.2059608784</v>
      </c>
      <c r="W62" s="4">
        <f t="shared" ref="W62:W81" si="46">V62*$W$82</f>
        <v>1573723.1781366114</v>
      </c>
      <c r="X62" s="4">
        <f t="shared" si="45"/>
        <v>1592340.7136806624</v>
      </c>
      <c r="Y62" s="4">
        <f t="shared" si="44"/>
        <v>1654272.1748769635</v>
      </c>
      <c r="Z62" s="4">
        <f t="shared" si="43"/>
        <v>1654272.1748769635</v>
      </c>
      <c r="AA62" s="4">
        <f t="shared" si="42"/>
        <v>1681915.0600279733</v>
      </c>
      <c r="AB62" s="4">
        <f t="shared" si="41"/>
        <v>1681915.0600279733</v>
      </c>
      <c r="AC62" s="4">
        <f t="shared" si="40"/>
        <v>1711937.5934140994</v>
      </c>
      <c r="AD62" s="4">
        <f t="shared" si="39"/>
        <v>1776552.2637129577</v>
      </c>
      <c r="AE62" s="4">
        <f t="shared" si="38"/>
        <v>1776552.2637129577</v>
      </c>
      <c r="AF62" s="4">
        <f t="shared" si="37"/>
        <v>1776552.2637129577</v>
      </c>
      <c r="AG62" s="4">
        <f t="shared" si="36"/>
        <v>1806209.0851132178</v>
      </c>
      <c r="AH62" s="4">
        <f t="shared" si="35"/>
        <v>1806209.0851132178</v>
      </c>
      <c r="AI62" s="4">
        <f t="shared" si="34"/>
        <v>1811458.6369146381</v>
      </c>
      <c r="AJ62" s="4">
        <f t="shared" si="33"/>
        <v>1811458.6369146381</v>
      </c>
      <c r="AK62" s="4">
        <f t="shared" si="32"/>
        <v>1811458.6369146381</v>
      </c>
      <c r="AL62" s="34">
        <f t="shared" si="31"/>
        <v>1811458.6369146381</v>
      </c>
      <c r="AM62" s="17">
        <f>AL62-U62</f>
        <v>361512.47736263811</v>
      </c>
    </row>
    <row r="63" spans="1:39" x14ac:dyDescent="0.2">
      <c r="A63" s="1" t="s">
        <v>11</v>
      </c>
      <c r="B63" s="3">
        <v>7823.32</v>
      </c>
      <c r="C63" s="3">
        <v>160498.34664</v>
      </c>
      <c r="D63" s="3">
        <v>273260.95964000002</v>
      </c>
      <c r="E63" s="3">
        <v>117354.97663999999</v>
      </c>
      <c r="F63" s="3">
        <v>154341.84353999997</v>
      </c>
      <c r="G63" s="3">
        <v>283263.62403999997</v>
      </c>
      <c r="H63" s="3">
        <v>355123.86307999998</v>
      </c>
      <c r="I63" s="3">
        <v>369539.21684799995</v>
      </c>
      <c r="J63" s="3">
        <v>414737.02094000002</v>
      </c>
      <c r="K63" s="3">
        <v>380988.02473800001</v>
      </c>
      <c r="L63" s="3">
        <v>382031.21824199997</v>
      </c>
      <c r="M63" s="3">
        <v>523210.92127100006</v>
      </c>
      <c r="N63" s="3">
        <v>501651.56641120004</v>
      </c>
      <c r="O63" s="3">
        <v>472876.47653420002</v>
      </c>
      <c r="P63" s="3">
        <v>728939.89363820001</v>
      </c>
      <c r="Q63" s="3">
        <v>786059.30335319997</v>
      </c>
      <c r="R63" s="3">
        <v>796659.48585519998</v>
      </c>
      <c r="S63" s="3">
        <v>746379.21279120003</v>
      </c>
      <c r="T63" s="3">
        <v>735231.74605830002</v>
      </c>
      <c r="U63" s="4">
        <f>T63*$U$82</f>
        <v>756758.43500597379</v>
      </c>
      <c r="V63" s="4">
        <f t="shared" ref="V63:V81" si="47">U63*$V$82</f>
        <v>794322.21131983958</v>
      </c>
      <c r="W63" s="4">
        <f t="shared" si="46"/>
        <v>821360.35298528511</v>
      </c>
      <c r="X63" s="4">
        <f t="shared" si="45"/>
        <v>831077.2496915306</v>
      </c>
      <c r="Y63" s="4">
        <f t="shared" si="44"/>
        <v>863400.62621402624</v>
      </c>
      <c r="Z63" s="4">
        <f t="shared" si="43"/>
        <v>863400.62621402624</v>
      </c>
      <c r="AA63" s="4">
        <f t="shared" si="42"/>
        <v>877828.04916909069</v>
      </c>
      <c r="AB63" s="4">
        <f t="shared" si="41"/>
        <v>877828.04916909069</v>
      </c>
      <c r="AC63" s="4">
        <f t="shared" si="40"/>
        <v>893497.46229214035</v>
      </c>
      <c r="AD63" s="4">
        <f t="shared" si="39"/>
        <v>927221.26400137017</v>
      </c>
      <c r="AE63" s="4">
        <f t="shared" si="38"/>
        <v>927221.26400137017</v>
      </c>
      <c r="AF63" s="4">
        <f t="shared" si="37"/>
        <v>927221.26400137017</v>
      </c>
      <c r="AG63" s="4">
        <f t="shared" si="36"/>
        <v>942699.80408526328</v>
      </c>
      <c r="AH63" s="4">
        <f t="shared" si="35"/>
        <v>942699.80408526328</v>
      </c>
      <c r="AI63" s="4">
        <f t="shared" si="34"/>
        <v>945439.65934095986</v>
      </c>
      <c r="AJ63" s="4">
        <f t="shared" si="33"/>
        <v>945439.65934095986</v>
      </c>
      <c r="AK63" s="4">
        <f t="shared" si="32"/>
        <v>945439.65934095986</v>
      </c>
      <c r="AL63" s="34">
        <f t="shared" si="31"/>
        <v>945439.65934095986</v>
      </c>
      <c r="AM63" s="17">
        <f>AL63-T63</f>
        <v>210207.91328265984</v>
      </c>
    </row>
    <row r="64" spans="1:39" x14ac:dyDescent="0.2">
      <c r="A64" s="1" t="s">
        <v>10</v>
      </c>
      <c r="B64" s="3">
        <v>34973.32</v>
      </c>
      <c r="C64" s="3">
        <v>149589.32</v>
      </c>
      <c r="D64" s="3">
        <v>179748.85499999998</v>
      </c>
      <c r="E64" s="3">
        <v>213574.26</v>
      </c>
      <c r="F64" s="3">
        <v>314669.587</v>
      </c>
      <c r="G64" s="3">
        <v>429749.17147500004</v>
      </c>
      <c r="H64" s="3">
        <v>450635.35547500005</v>
      </c>
      <c r="I64" s="3">
        <v>916845.26271100005</v>
      </c>
      <c r="J64" s="3">
        <v>974515.34996899997</v>
      </c>
      <c r="K64" s="3">
        <v>981983.28058899997</v>
      </c>
      <c r="L64" s="3">
        <v>1087851.490034</v>
      </c>
      <c r="M64" s="3">
        <v>1071720.682796</v>
      </c>
      <c r="N64" s="3">
        <v>1141303.6081290001</v>
      </c>
      <c r="O64" s="3">
        <v>1238443.4262240001</v>
      </c>
      <c r="P64" s="3">
        <v>1323941.1982249999</v>
      </c>
      <c r="Q64" s="3">
        <v>1378750.958225</v>
      </c>
      <c r="R64" s="3">
        <v>1383087.788225</v>
      </c>
      <c r="S64" s="3">
        <v>1382468.1299353999</v>
      </c>
      <c r="T64" s="4">
        <f>S64*$T$82</f>
        <v>1476647.8107148919</v>
      </c>
      <c r="U64" s="4">
        <f t="shared" ref="U64:U81" si="48">T64*$U$82</f>
        <v>1519882.2579173422</v>
      </c>
      <c r="V64" s="4">
        <f t="shared" si="47"/>
        <v>1595325.7739970405</v>
      </c>
      <c r="W64" s="4">
        <f t="shared" si="46"/>
        <v>1649629.4855956326</v>
      </c>
      <c r="X64" s="4">
        <f t="shared" si="45"/>
        <v>1669145.0115847436</v>
      </c>
      <c r="Y64" s="4">
        <f t="shared" si="44"/>
        <v>1734063.6490521084</v>
      </c>
      <c r="Z64" s="4">
        <f t="shared" si="43"/>
        <v>1734063.6490521084</v>
      </c>
      <c r="AA64" s="4">
        <f t="shared" si="42"/>
        <v>1763039.8495971328</v>
      </c>
      <c r="AB64" s="4">
        <f t="shared" si="41"/>
        <v>1763039.8495971328</v>
      </c>
      <c r="AC64" s="4">
        <f t="shared" si="40"/>
        <v>1794510.477337823</v>
      </c>
      <c r="AD64" s="4">
        <f t="shared" si="39"/>
        <v>1862241.7446965759</v>
      </c>
      <c r="AE64" s="4">
        <f t="shared" si="38"/>
        <v>1862241.7446965759</v>
      </c>
      <c r="AF64" s="4">
        <f t="shared" si="37"/>
        <v>1862241.7446965759</v>
      </c>
      <c r="AG64" s="4">
        <f t="shared" si="36"/>
        <v>1893329.0208519923</v>
      </c>
      <c r="AH64" s="4">
        <f t="shared" si="35"/>
        <v>1893329.0208519923</v>
      </c>
      <c r="AI64" s="4">
        <f t="shared" si="34"/>
        <v>1898831.7773456969</v>
      </c>
      <c r="AJ64" s="4">
        <f t="shared" si="33"/>
        <v>1898831.7773456969</v>
      </c>
      <c r="AK64" s="4">
        <f t="shared" si="32"/>
        <v>1898831.7773456969</v>
      </c>
      <c r="AL64" s="34">
        <f t="shared" si="31"/>
        <v>1898831.7773456969</v>
      </c>
      <c r="AM64" s="17">
        <f>AL64-S64</f>
        <v>516363.64741029707</v>
      </c>
    </row>
    <row r="65" spans="1:39" x14ac:dyDescent="0.2">
      <c r="A65" s="1" t="s">
        <v>9</v>
      </c>
      <c r="B65" s="3">
        <v>121073.04000000001</v>
      </c>
      <c r="C65" s="3">
        <v>266876.12</v>
      </c>
      <c r="D65" s="3">
        <v>366753.95</v>
      </c>
      <c r="E65" s="3">
        <v>369578.52169000002</v>
      </c>
      <c r="F65" s="3">
        <v>585746.55028000008</v>
      </c>
      <c r="G65" s="3">
        <v>540213.10956200003</v>
      </c>
      <c r="H65" s="3">
        <v>789259.38465199992</v>
      </c>
      <c r="I65" s="3">
        <v>922500.82854400005</v>
      </c>
      <c r="J65" s="3">
        <v>939453.94453600002</v>
      </c>
      <c r="K65" s="3">
        <v>991251.8157279999</v>
      </c>
      <c r="L65" s="3">
        <v>943716.56617000001</v>
      </c>
      <c r="M65" s="3">
        <v>1027147.466612</v>
      </c>
      <c r="N65" s="3">
        <v>1099034.153805</v>
      </c>
      <c r="O65" s="3">
        <v>1100541.8367339999</v>
      </c>
      <c r="P65" s="3">
        <v>1112036.950985</v>
      </c>
      <c r="Q65" s="3">
        <v>1157968.1823749999</v>
      </c>
      <c r="R65" s="3">
        <v>1171513.5109039999</v>
      </c>
      <c r="S65" s="4">
        <f>R65*$S$82</f>
        <v>1185765.4170677515</v>
      </c>
      <c r="T65" s="4">
        <f t="shared" ref="T65:T81" si="49">S65*$T$82</f>
        <v>1266544.8622069464</v>
      </c>
      <c r="U65" s="4">
        <f t="shared" si="48"/>
        <v>1303627.7512867132</v>
      </c>
      <c r="V65" s="4">
        <f t="shared" si="47"/>
        <v>1368336.8829999203</v>
      </c>
      <c r="W65" s="4">
        <f t="shared" si="46"/>
        <v>1414914.060323379</v>
      </c>
      <c r="X65" s="4">
        <f t="shared" si="45"/>
        <v>1431652.8446126457</v>
      </c>
      <c r="Y65" s="4">
        <f t="shared" si="44"/>
        <v>1487334.6166297388</v>
      </c>
      <c r="Z65" s="4">
        <f t="shared" si="43"/>
        <v>1487334.6166297388</v>
      </c>
      <c r="AA65" s="4">
        <f t="shared" si="42"/>
        <v>1512187.9754741956</v>
      </c>
      <c r="AB65" s="4">
        <f t="shared" si="41"/>
        <v>1512187.9754741956</v>
      </c>
      <c r="AC65" s="4">
        <f t="shared" si="40"/>
        <v>1539180.8451254237</v>
      </c>
      <c r="AD65" s="4">
        <f t="shared" si="39"/>
        <v>1597275.0555806998</v>
      </c>
      <c r="AE65" s="4">
        <f t="shared" si="38"/>
        <v>1597275.0555806998</v>
      </c>
      <c r="AF65" s="4">
        <f t="shared" si="37"/>
        <v>1597275.0555806998</v>
      </c>
      <c r="AG65" s="4">
        <f t="shared" si="36"/>
        <v>1623939.118337539</v>
      </c>
      <c r="AH65" s="4">
        <f t="shared" si="35"/>
        <v>1623939.118337539</v>
      </c>
      <c r="AI65" s="4">
        <f t="shared" si="34"/>
        <v>1628658.9221489187</v>
      </c>
      <c r="AJ65" s="4">
        <f t="shared" si="33"/>
        <v>1628658.9221489187</v>
      </c>
      <c r="AK65" s="4">
        <f t="shared" si="32"/>
        <v>1628658.9221489187</v>
      </c>
      <c r="AL65" s="34">
        <f t="shared" si="31"/>
        <v>1628658.9221489187</v>
      </c>
      <c r="AM65" s="17">
        <f>AL65-R65</f>
        <v>457145.41124491883</v>
      </c>
    </row>
    <row r="66" spans="1:39" x14ac:dyDescent="0.2">
      <c r="A66" s="2" t="s">
        <v>8</v>
      </c>
      <c r="B66" s="3">
        <v>200000</v>
      </c>
      <c r="C66" s="3">
        <v>407475.4</v>
      </c>
      <c r="D66" s="3">
        <v>347431.71</v>
      </c>
      <c r="E66" s="3">
        <v>418750.44451280002</v>
      </c>
      <c r="F66" s="3">
        <v>417999.91600000003</v>
      </c>
      <c r="G66" s="3">
        <v>733264.88874999993</v>
      </c>
      <c r="H66" s="3">
        <v>778199.90874999994</v>
      </c>
      <c r="I66" s="3">
        <v>1150651.9401717999</v>
      </c>
      <c r="J66" s="3">
        <v>1153112.5756130002</v>
      </c>
      <c r="K66" s="3">
        <v>417713.94975000003</v>
      </c>
      <c r="L66" s="3">
        <v>434925.24875000003</v>
      </c>
      <c r="M66" s="3">
        <v>546736.72875000001</v>
      </c>
      <c r="N66" s="3">
        <v>551221.08975000004</v>
      </c>
      <c r="O66" s="3">
        <v>643135.43874999997</v>
      </c>
      <c r="P66" s="3">
        <v>642889.57874999987</v>
      </c>
      <c r="Q66" s="3">
        <v>650424.02874999994</v>
      </c>
      <c r="R66" s="4">
        <f>Q66*$R$82</f>
        <v>659988.11187381262</v>
      </c>
      <c r="S66" s="4">
        <f t="shared" ref="S66:S81" si="50">R66*$S$82</f>
        <v>668017.11755925196</v>
      </c>
      <c r="T66" s="4">
        <f t="shared" si="49"/>
        <v>713525.31953849504</v>
      </c>
      <c r="U66" s="4">
        <f t="shared" si="48"/>
        <v>734416.4707875282</v>
      </c>
      <c r="V66" s="4">
        <f t="shared" si="47"/>
        <v>770871.24255318905</v>
      </c>
      <c r="W66" s="4">
        <f t="shared" si="46"/>
        <v>797111.13055448106</v>
      </c>
      <c r="X66" s="4">
        <f t="shared" si="45"/>
        <v>806541.15294458694</v>
      </c>
      <c r="Y66" s="4">
        <f t="shared" si="44"/>
        <v>837910.23852260283</v>
      </c>
      <c r="Z66" s="4">
        <f t="shared" si="43"/>
        <v>837910.23852260283</v>
      </c>
      <c r="AA66" s="4">
        <f t="shared" si="42"/>
        <v>851911.71714389324</v>
      </c>
      <c r="AB66" s="4">
        <f t="shared" si="41"/>
        <v>851911.71714389324</v>
      </c>
      <c r="AC66" s="4">
        <f t="shared" si="40"/>
        <v>867118.51835391356</v>
      </c>
      <c r="AD66" s="4">
        <f t="shared" si="39"/>
        <v>899846.68402363022</v>
      </c>
      <c r="AE66" s="4">
        <f t="shared" si="38"/>
        <v>899846.68402363022</v>
      </c>
      <c r="AF66" s="4">
        <f t="shared" si="37"/>
        <v>899846.68402363022</v>
      </c>
      <c r="AG66" s="4">
        <f t="shared" si="36"/>
        <v>914868.24738587579</v>
      </c>
      <c r="AH66" s="4">
        <f t="shared" si="35"/>
        <v>914868.24738587579</v>
      </c>
      <c r="AI66" s="4">
        <f t="shared" si="34"/>
        <v>917527.213225274</v>
      </c>
      <c r="AJ66" s="4">
        <f t="shared" si="33"/>
        <v>917527.213225274</v>
      </c>
      <c r="AK66" s="4">
        <f t="shared" si="32"/>
        <v>917527.213225274</v>
      </c>
      <c r="AL66" s="34">
        <f>AK66</f>
        <v>917527.213225274</v>
      </c>
      <c r="AM66" s="17">
        <f>AL66-Q66</f>
        <v>267103.18447527406</v>
      </c>
    </row>
    <row r="67" spans="1:39" x14ac:dyDescent="0.2">
      <c r="A67" s="2" t="s">
        <v>7</v>
      </c>
      <c r="B67" s="3">
        <v>131813.47</v>
      </c>
      <c r="C67" s="3">
        <v>215660.44140999997</v>
      </c>
      <c r="D67" s="3">
        <v>235844.14359999995</v>
      </c>
      <c r="E67" s="3">
        <v>396208.00345400005</v>
      </c>
      <c r="F67" s="3">
        <v>375083.77345400007</v>
      </c>
      <c r="G67" s="3">
        <v>338324.64087800001</v>
      </c>
      <c r="H67" s="3">
        <v>352431.93677199999</v>
      </c>
      <c r="I67" s="3">
        <v>350804.58919099998</v>
      </c>
      <c r="J67" s="3">
        <v>343615.95578600001</v>
      </c>
      <c r="K67" s="3">
        <v>401087.32649999997</v>
      </c>
      <c r="L67" s="3">
        <v>401087.32649999997</v>
      </c>
      <c r="M67" s="3">
        <v>401087.33049999998</v>
      </c>
      <c r="N67" s="3">
        <v>402808.32649999997</v>
      </c>
      <c r="O67" s="3">
        <v>418413.95649999997</v>
      </c>
      <c r="P67" s="3">
        <v>638413.95649999997</v>
      </c>
      <c r="Q67" s="4">
        <f>P67*$Q$82</f>
        <v>638413.95649999997</v>
      </c>
      <c r="R67" s="4">
        <f t="shared" ref="R67:R81" si="51">Q67*$R$82</f>
        <v>647801.43893834483</v>
      </c>
      <c r="S67" s="4">
        <f t="shared" si="50"/>
        <v>655682.18912565452</v>
      </c>
      <c r="T67" s="4">
        <f t="shared" si="49"/>
        <v>700350.08267596597</v>
      </c>
      <c r="U67" s="4">
        <f t="shared" si="48"/>
        <v>720855.47905618115</v>
      </c>
      <c r="V67" s="4">
        <f t="shared" si="47"/>
        <v>756637.11387823266</v>
      </c>
      <c r="W67" s="4">
        <f t="shared" si="46"/>
        <v>782392.48264776578</v>
      </c>
      <c r="X67" s="4">
        <f t="shared" si="45"/>
        <v>791648.37978231802</v>
      </c>
      <c r="Y67" s="4">
        <f t="shared" si="44"/>
        <v>822438.23555399897</v>
      </c>
      <c r="Z67" s="4">
        <f t="shared" si="43"/>
        <v>822438.23555399897</v>
      </c>
      <c r="AA67" s="4">
        <f t="shared" si="42"/>
        <v>836181.1770327246</v>
      </c>
      <c r="AB67" s="4">
        <f t="shared" si="41"/>
        <v>836181.1770327246</v>
      </c>
      <c r="AC67" s="4">
        <f t="shared" si="40"/>
        <v>851107.18483236805</v>
      </c>
      <c r="AD67" s="4">
        <f t="shared" si="39"/>
        <v>883231.0252974045</v>
      </c>
      <c r="AE67" s="4">
        <f t="shared" si="38"/>
        <v>883231.0252974045</v>
      </c>
      <c r="AF67" s="4">
        <f t="shared" si="37"/>
        <v>883231.0252974045</v>
      </c>
      <c r="AG67" s="4">
        <f t="shared" si="36"/>
        <v>897975.21566401329</v>
      </c>
      <c r="AH67" s="4">
        <f t="shared" si="35"/>
        <v>897975.21566401329</v>
      </c>
      <c r="AI67" s="4">
        <f t="shared" si="34"/>
        <v>900585.08372960566</v>
      </c>
      <c r="AJ67" s="4">
        <f t="shared" si="33"/>
        <v>900585.08372960566</v>
      </c>
      <c r="AK67" s="4">
        <f t="shared" si="32"/>
        <v>900585.08372960566</v>
      </c>
      <c r="AL67" s="34">
        <f t="shared" si="31"/>
        <v>900585.08372960566</v>
      </c>
      <c r="AM67" s="17">
        <f>AL67-P67</f>
        <v>262171.12722960568</v>
      </c>
    </row>
    <row r="68" spans="1:39" x14ac:dyDescent="0.2">
      <c r="A68" s="2" t="s">
        <v>6</v>
      </c>
      <c r="B68" s="3">
        <v>9700</v>
      </c>
      <c r="C68" s="3">
        <v>223371.27599999998</v>
      </c>
      <c r="D68" s="3">
        <v>98517.765999999989</v>
      </c>
      <c r="E68" s="3">
        <v>126473.511</v>
      </c>
      <c r="F68" s="3">
        <v>189243.78099999999</v>
      </c>
      <c r="G68" s="3">
        <v>476347.78623999999</v>
      </c>
      <c r="H68" s="3">
        <v>568915.44323999994</v>
      </c>
      <c r="I68" s="3">
        <v>530615.90174</v>
      </c>
      <c r="J68" s="3">
        <v>600608.82173999993</v>
      </c>
      <c r="K68" s="3">
        <v>640683.82173999993</v>
      </c>
      <c r="L68" s="3">
        <v>772550.95174000005</v>
      </c>
      <c r="M68" s="3">
        <v>1092322.7197399999</v>
      </c>
      <c r="N68" s="3">
        <v>1012836.35974</v>
      </c>
      <c r="O68" s="3">
        <v>1112086.9897400001</v>
      </c>
      <c r="P68" s="4">
        <f>O68*$P$82</f>
        <v>1186974.4172902433</v>
      </c>
      <c r="Q68" s="4">
        <f t="shared" ref="Q68:Q81" si="52">P68*$Q$82</f>
        <v>1186974.4172902433</v>
      </c>
      <c r="R68" s="4">
        <f t="shared" si="51"/>
        <v>1204428.1420774721</v>
      </c>
      <c r="S68" s="4">
        <f t="shared" si="50"/>
        <v>1219080.4672125224</v>
      </c>
      <c r="T68" s="4">
        <f t="shared" si="49"/>
        <v>1302129.4769947256</v>
      </c>
      <c r="U68" s="4">
        <f t="shared" si="48"/>
        <v>1340254.24020189</v>
      </c>
      <c r="V68" s="4">
        <f t="shared" si="47"/>
        <v>1406781.4279460961</v>
      </c>
      <c r="W68" s="4">
        <f t="shared" si="46"/>
        <v>1454667.2291978612</v>
      </c>
      <c r="X68" s="4">
        <f t="shared" si="45"/>
        <v>1471876.303335299</v>
      </c>
      <c r="Y68" s="4">
        <f t="shared" si="44"/>
        <v>1529122.5003222874</v>
      </c>
      <c r="Z68" s="4">
        <f t="shared" si="43"/>
        <v>1529122.5003222874</v>
      </c>
      <c r="AA68" s="4">
        <f t="shared" si="42"/>
        <v>1554674.1346302137</v>
      </c>
      <c r="AB68" s="4">
        <f t="shared" si="41"/>
        <v>1554674.1346302137</v>
      </c>
      <c r="AC68" s="4">
        <f t="shared" si="40"/>
        <v>1582425.3910525839</v>
      </c>
      <c r="AD68" s="4">
        <f t="shared" si="39"/>
        <v>1642151.8059106704</v>
      </c>
      <c r="AE68" s="4">
        <f t="shared" si="38"/>
        <v>1642151.8059106704</v>
      </c>
      <c r="AF68" s="4">
        <f t="shared" si="37"/>
        <v>1642151.8059106704</v>
      </c>
      <c r="AG68" s="4">
        <f t="shared" si="36"/>
        <v>1669565.0173397691</v>
      </c>
      <c r="AH68" s="4">
        <f t="shared" si="35"/>
        <v>1669565.0173397691</v>
      </c>
      <c r="AI68" s="4">
        <f t="shared" si="34"/>
        <v>1674417.4279031979</v>
      </c>
      <c r="AJ68" s="4">
        <f t="shared" si="33"/>
        <v>1674417.4279031979</v>
      </c>
      <c r="AK68" s="4">
        <f t="shared" si="32"/>
        <v>1674417.4279031979</v>
      </c>
      <c r="AL68" s="34">
        <f t="shared" si="31"/>
        <v>1674417.4279031979</v>
      </c>
      <c r="AM68" s="17">
        <f>AL68-O68</f>
        <v>562330.43816319783</v>
      </c>
    </row>
    <row r="69" spans="1:39" x14ac:dyDescent="0.2">
      <c r="A69" s="2" t="s">
        <v>5</v>
      </c>
      <c r="B69" s="3">
        <v>186485.21000000002</v>
      </c>
      <c r="C69" s="3">
        <v>901335.06</v>
      </c>
      <c r="D69" s="3">
        <v>946114.21</v>
      </c>
      <c r="E69" s="3">
        <v>1127745.355</v>
      </c>
      <c r="F69" s="3">
        <v>1243453.355</v>
      </c>
      <c r="G69" s="3">
        <v>1157654.355</v>
      </c>
      <c r="H69" s="3">
        <v>2844525.7196</v>
      </c>
      <c r="I69" s="3">
        <v>2896923.6549999998</v>
      </c>
      <c r="J69" s="3">
        <v>3184742.3603999997</v>
      </c>
      <c r="K69" s="3">
        <v>2718980.3849999998</v>
      </c>
      <c r="L69" s="3">
        <v>2485372.2050000001</v>
      </c>
      <c r="M69" s="3">
        <v>2783600.3849999998</v>
      </c>
      <c r="N69" s="3">
        <v>3070148.9399999995</v>
      </c>
      <c r="O69" s="4">
        <f>N69*$O$82</f>
        <v>3184828.8951487914</v>
      </c>
      <c r="P69" s="4">
        <f t="shared" ref="P69:P81" si="53">O69*$P$82</f>
        <v>3399293.8114240342</v>
      </c>
      <c r="Q69" s="4">
        <f t="shared" si="52"/>
        <v>3399293.8114240342</v>
      </c>
      <c r="R69" s="4">
        <f t="shared" si="51"/>
        <v>3449278.3248147867</v>
      </c>
      <c r="S69" s="4">
        <f t="shared" si="50"/>
        <v>3491240.1037958837</v>
      </c>
      <c r="T69" s="4">
        <f t="shared" si="49"/>
        <v>3729078.4100687532</v>
      </c>
      <c r="U69" s="4">
        <f t="shared" si="48"/>
        <v>3838261.2784982002</v>
      </c>
      <c r="V69" s="4">
        <f t="shared" si="47"/>
        <v>4028783.8831105176</v>
      </c>
      <c r="W69" s="4">
        <f t="shared" si="46"/>
        <v>4165920.7122443868</v>
      </c>
      <c r="X69" s="4">
        <f t="shared" si="45"/>
        <v>4215204.5875862641</v>
      </c>
      <c r="Y69" s="4">
        <f t="shared" si="44"/>
        <v>4379148.0056674033</v>
      </c>
      <c r="Z69" s="4">
        <f t="shared" si="43"/>
        <v>4379148.0056674033</v>
      </c>
      <c r="AA69" s="4">
        <f t="shared" si="42"/>
        <v>4452323.5611886345</v>
      </c>
      <c r="AB69" s="4">
        <f t="shared" si="41"/>
        <v>4452323.5611886345</v>
      </c>
      <c r="AC69" s="4">
        <f t="shared" si="40"/>
        <v>4531798.4621146061</v>
      </c>
      <c r="AD69" s="4">
        <f t="shared" si="39"/>
        <v>4702844.8043509722</v>
      </c>
      <c r="AE69" s="4">
        <f t="shared" si="38"/>
        <v>4702844.8043509722</v>
      </c>
      <c r="AF69" s="4">
        <f t="shared" si="37"/>
        <v>4702844.8043509722</v>
      </c>
      <c r="AG69" s="4">
        <f t="shared" si="36"/>
        <v>4781351.6016372424</v>
      </c>
      <c r="AH69" s="4">
        <f t="shared" si="35"/>
        <v>4781351.6016372424</v>
      </c>
      <c r="AI69" s="4">
        <f t="shared" si="34"/>
        <v>4795248.084121177</v>
      </c>
      <c r="AJ69" s="4">
        <f t="shared" si="33"/>
        <v>4795248.084121177</v>
      </c>
      <c r="AK69" s="4">
        <f t="shared" si="32"/>
        <v>4795248.084121177</v>
      </c>
      <c r="AL69" s="34">
        <f t="shared" si="31"/>
        <v>4795248.084121177</v>
      </c>
      <c r="AM69" s="17">
        <f>AL69-N69</f>
        <v>1725099.1441211775</v>
      </c>
    </row>
    <row r="70" spans="1:39" x14ac:dyDescent="0.2">
      <c r="A70" s="1" t="s">
        <v>4</v>
      </c>
      <c r="B70" s="3">
        <v>313000</v>
      </c>
      <c r="C70" s="3">
        <v>427148.47</v>
      </c>
      <c r="D70" s="3">
        <v>460162.39969999995</v>
      </c>
      <c r="E70" s="3">
        <v>515433.69899999996</v>
      </c>
      <c r="F70" s="3">
        <v>488435.69899999996</v>
      </c>
      <c r="G70" s="3">
        <v>491080.89500000002</v>
      </c>
      <c r="H70" s="3">
        <v>492347.34899999999</v>
      </c>
      <c r="I70" s="3">
        <v>522881.09899999999</v>
      </c>
      <c r="J70" s="3">
        <v>519342.3</v>
      </c>
      <c r="K70" s="3">
        <v>562858.09850199998</v>
      </c>
      <c r="L70" s="3">
        <v>537059.77241900004</v>
      </c>
      <c r="M70" s="3">
        <v>537500.52525300009</v>
      </c>
      <c r="N70" s="4">
        <f>M70*$N$82</f>
        <v>576927.07527982909</v>
      </c>
      <c r="O70" s="4">
        <f t="shared" ref="O70:O81" si="54">N70*$O$82</f>
        <v>598477.16044189106</v>
      </c>
      <c r="P70" s="4">
        <f t="shared" si="53"/>
        <v>638778.33778373338</v>
      </c>
      <c r="Q70" s="4">
        <f t="shared" si="52"/>
        <v>638778.33778373338</v>
      </c>
      <c r="R70" s="4">
        <f t="shared" si="51"/>
        <v>648171.17822352401</v>
      </c>
      <c r="S70" s="4">
        <f t="shared" si="50"/>
        <v>656056.42642946378</v>
      </c>
      <c r="T70" s="4">
        <f t="shared" si="49"/>
        <v>700749.81463606807</v>
      </c>
      <c r="U70" s="4">
        <f t="shared" si="48"/>
        <v>721266.91468062263</v>
      </c>
      <c r="V70" s="4">
        <f t="shared" si="47"/>
        <v>757068.97223607125</v>
      </c>
      <c r="W70" s="4">
        <f t="shared" si="46"/>
        <v>782839.04114528606</v>
      </c>
      <c r="X70" s="4">
        <f t="shared" si="45"/>
        <v>792100.2211776285</v>
      </c>
      <c r="Y70" s="4">
        <f t="shared" si="44"/>
        <v>822907.65057384863</v>
      </c>
      <c r="Z70" s="4">
        <f t="shared" si="43"/>
        <v>822907.65057384863</v>
      </c>
      <c r="AA70" s="4">
        <f t="shared" si="42"/>
        <v>836658.43597673555</v>
      </c>
      <c r="AB70" s="4">
        <f t="shared" si="41"/>
        <v>836658.43597673555</v>
      </c>
      <c r="AC70" s="4">
        <f t="shared" si="40"/>
        <v>851592.96294772183</v>
      </c>
      <c r="AD70" s="4">
        <f t="shared" si="39"/>
        <v>883735.13842268079</v>
      </c>
      <c r="AE70" s="4">
        <f t="shared" si="38"/>
        <v>883735.13842268079</v>
      </c>
      <c r="AF70" s="4">
        <f t="shared" si="37"/>
        <v>883735.13842268079</v>
      </c>
      <c r="AG70" s="4">
        <f t="shared" si="36"/>
        <v>898487.74418647622</v>
      </c>
      <c r="AH70" s="4">
        <f t="shared" si="35"/>
        <v>898487.74418647622</v>
      </c>
      <c r="AI70" s="4">
        <f t="shared" si="34"/>
        <v>901099.10186091322</v>
      </c>
      <c r="AJ70" s="4">
        <f t="shared" si="33"/>
        <v>901099.10186091322</v>
      </c>
      <c r="AK70" s="4">
        <f t="shared" si="32"/>
        <v>901099.10186091322</v>
      </c>
      <c r="AL70" s="34">
        <f t="shared" si="31"/>
        <v>901099.10186091322</v>
      </c>
      <c r="AM70" s="17">
        <f>AL70-M70</f>
        <v>363598.57660791313</v>
      </c>
    </row>
    <row r="71" spans="1:39" x14ac:dyDescent="0.2">
      <c r="A71" s="1" t="s">
        <v>3</v>
      </c>
      <c r="B71" s="3">
        <v>50583.640000000007</v>
      </c>
      <c r="C71" s="3">
        <v>352603.13</v>
      </c>
      <c r="D71" s="3">
        <v>714566.67856200004</v>
      </c>
      <c r="E71" s="3">
        <v>801301.26404599997</v>
      </c>
      <c r="F71" s="3">
        <v>869879.56123599992</v>
      </c>
      <c r="G71" s="3">
        <v>1029642.168414</v>
      </c>
      <c r="H71" s="3">
        <v>1074061.9942349999</v>
      </c>
      <c r="I71" s="3">
        <v>1309313.55</v>
      </c>
      <c r="J71" s="3">
        <v>1369896.0089999998</v>
      </c>
      <c r="K71" s="3">
        <v>1390489.659</v>
      </c>
      <c r="L71" s="3">
        <v>1414323.889</v>
      </c>
      <c r="M71" s="4">
        <f>L71*$M$82</f>
        <v>1570768.5495569741</v>
      </c>
      <c r="N71" s="4">
        <f t="shared" ref="N71:N81" si="55">M71*$N$82</f>
        <v>1685987.0133352699</v>
      </c>
      <c r="O71" s="4">
        <f t="shared" si="54"/>
        <v>1748964.0606542623</v>
      </c>
      <c r="P71" s="4">
        <f t="shared" si="53"/>
        <v>1866738.4978957649</v>
      </c>
      <c r="Q71" s="4">
        <f t="shared" si="52"/>
        <v>1866738.4978957649</v>
      </c>
      <c r="R71" s="4">
        <f t="shared" si="51"/>
        <v>1894187.7331256007</v>
      </c>
      <c r="S71" s="4">
        <f t="shared" si="50"/>
        <v>1917231.24528126</v>
      </c>
      <c r="T71" s="4">
        <f t="shared" si="49"/>
        <v>2047841.2917273175</v>
      </c>
      <c r="U71" s="4">
        <f t="shared" si="48"/>
        <v>2107799.5875130394</v>
      </c>
      <c r="V71" s="4">
        <f t="shared" si="47"/>
        <v>2212425.9894892173</v>
      </c>
      <c r="W71" s="4">
        <f t="shared" si="46"/>
        <v>2287735.3368493104</v>
      </c>
      <c r="X71" s="4">
        <f t="shared" si="45"/>
        <v>2314799.813334689</v>
      </c>
      <c r="Y71" s="4">
        <f t="shared" si="44"/>
        <v>2404830.1275664787</v>
      </c>
      <c r="Z71" s="4">
        <f t="shared" si="43"/>
        <v>2404830.1275664787</v>
      </c>
      <c r="AA71" s="4">
        <f t="shared" si="42"/>
        <v>2445014.8347951742</v>
      </c>
      <c r="AB71" s="4">
        <f t="shared" si="41"/>
        <v>2445014.8347951742</v>
      </c>
      <c r="AC71" s="4">
        <f t="shared" si="40"/>
        <v>2488658.8577614655</v>
      </c>
      <c r="AD71" s="4">
        <f t="shared" si="39"/>
        <v>2582589.7768552513</v>
      </c>
      <c r="AE71" s="4">
        <f t="shared" si="38"/>
        <v>2582589.7768552513</v>
      </c>
      <c r="AF71" s="4">
        <f t="shared" si="37"/>
        <v>2582589.7768552513</v>
      </c>
      <c r="AG71" s="4">
        <f t="shared" si="36"/>
        <v>2625702.1610652488</v>
      </c>
      <c r="AH71" s="4">
        <f t="shared" si="35"/>
        <v>2625702.1610652488</v>
      </c>
      <c r="AI71" s="4">
        <f t="shared" si="34"/>
        <v>2633333.4810620416</v>
      </c>
      <c r="AJ71" s="4">
        <f t="shared" si="33"/>
        <v>2633333.4810620416</v>
      </c>
      <c r="AK71" s="4">
        <f t="shared" si="32"/>
        <v>2633333.4810620416</v>
      </c>
      <c r="AL71" s="34">
        <f t="shared" si="31"/>
        <v>2633333.4810620416</v>
      </c>
      <c r="AM71" s="17">
        <f>AL71-L71</f>
        <v>1219009.5920620416</v>
      </c>
    </row>
    <row r="72" spans="1:39" x14ac:dyDescent="0.2">
      <c r="A72" s="1" t="s">
        <v>2</v>
      </c>
      <c r="B72" s="3">
        <v>87420.83</v>
      </c>
      <c r="C72" s="3">
        <v>107334.56</v>
      </c>
      <c r="D72" s="3">
        <v>244334.56</v>
      </c>
      <c r="E72" s="3">
        <v>401617.23</v>
      </c>
      <c r="F72" s="3">
        <v>462583.53</v>
      </c>
      <c r="G72" s="3">
        <v>455311.53</v>
      </c>
      <c r="H72" s="3">
        <v>591327.53</v>
      </c>
      <c r="I72" s="3">
        <v>645302.53</v>
      </c>
      <c r="J72" s="3">
        <v>756374.48</v>
      </c>
      <c r="K72" s="3">
        <v>742474.48</v>
      </c>
      <c r="L72" s="4">
        <f>K72*$L$82</f>
        <v>751169.37029598455</v>
      </c>
      <c r="M72" s="4">
        <f t="shared" ref="M72:M81" si="56">L72*$M$82</f>
        <v>834259.55782003282</v>
      </c>
      <c r="N72" s="4">
        <f t="shared" si="55"/>
        <v>895453.87233027385</v>
      </c>
      <c r="O72" s="4">
        <f t="shared" si="54"/>
        <v>928901.95967832534</v>
      </c>
      <c r="P72" s="4">
        <f t="shared" si="53"/>
        <v>991453.79136817623</v>
      </c>
      <c r="Q72" s="4">
        <f t="shared" si="52"/>
        <v>991453.79136817623</v>
      </c>
      <c r="R72" s="4">
        <f t="shared" si="51"/>
        <v>1006032.506260195</v>
      </c>
      <c r="S72" s="4">
        <f t="shared" si="50"/>
        <v>1018271.2732427801</v>
      </c>
      <c r="T72" s="4">
        <f t="shared" si="49"/>
        <v>1087640.2962128888</v>
      </c>
      <c r="U72" s="4">
        <f t="shared" si="48"/>
        <v>1119485.0777651723</v>
      </c>
      <c r="V72" s="4">
        <f t="shared" si="47"/>
        <v>1175053.7838444773</v>
      </c>
      <c r="W72" s="4">
        <f t="shared" si="46"/>
        <v>1215051.7471638133</v>
      </c>
      <c r="X72" s="4">
        <f t="shared" si="45"/>
        <v>1229426.1107145038</v>
      </c>
      <c r="Y72" s="4">
        <f t="shared" si="44"/>
        <v>1277242.608035255</v>
      </c>
      <c r="Z72" s="4">
        <f t="shared" si="43"/>
        <v>1277242.608035255</v>
      </c>
      <c r="AA72" s="4">
        <f t="shared" si="42"/>
        <v>1298585.3297832774</v>
      </c>
      <c r="AB72" s="4">
        <f t="shared" si="41"/>
        <v>1298585.3297832774</v>
      </c>
      <c r="AC72" s="4">
        <f t="shared" si="40"/>
        <v>1321765.3478143329</v>
      </c>
      <c r="AD72" s="4">
        <f t="shared" si="39"/>
        <v>1371653.5169216867</v>
      </c>
      <c r="AE72" s="4">
        <f t="shared" si="38"/>
        <v>1371653.5169216867</v>
      </c>
      <c r="AF72" s="4">
        <f t="shared" si="37"/>
        <v>1371653.5169216867</v>
      </c>
      <c r="AG72" s="4">
        <f t="shared" si="36"/>
        <v>1394551.1733572858</v>
      </c>
      <c r="AH72" s="4">
        <f t="shared" si="35"/>
        <v>1394551.1733572858</v>
      </c>
      <c r="AI72" s="4">
        <f t="shared" si="34"/>
        <v>1398604.2858593811</v>
      </c>
      <c r="AJ72" s="4">
        <f t="shared" si="33"/>
        <v>1398604.2858593811</v>
      </c>
      <c r="AK72" s="4">
        <f t="shared" si="32"/>
        <v>1398604.2858593811</v>
      </c>
      <c r="AL72" s="34">
        <f t="shared" si="31"/>
        <v>1398604.2858593811</v>
      </c>
      <c r="AM72" s="17">
        <f>AL72-K72</f>
        <v>656129.8058593811</v>
      </c>
    </row>
    <row r="73" spans="1:39" x14ac:dyDescent="0.2">
      <c r="A73" s="1" t="s">
        <v>1</v>
      </c>
      <c r="B73" s="3">
        <v>74000</v>
      </c>
      <c r="C73" s="3">
        <v>784204.34000000008</v>
      </c>
      <c r="D73" s="3">
        <v>749507.16599999997</v>
      </c>
      <c r="E73" s="3">
        <v>1003178.4420940001</v>
      </c>
      <c r="F73" s="3">
        <v>1033267.617712</v>
      </c>
      <c r="G73" s="3">
        <v>981895.69972999999</v>
      </c>
      <c r="H73" s="3">
        <v>1018379.5882320001</v>
      </c>
      <c r="I73" s="3">
        <v>1010842.741012</v>
      </c>
      <c r="J73" s="3">
        <v>1012307.1580700001</v>
      </c>
      <c r="K73" s="4">
        <f>J73*$K$82</f>
        <v>1108764.0395179638</v>
      </c>
      <c r="L73" s="4">
        <f t="shared" ref="L73:L81" si="57">K73*$L$82</f>
        <v>1121748.4341974165</v>
      </c>
      <c r="M73" s="4">
        <f t="shared" si="56"/>
        <v>1245830.0214372484</v>
      </c>
      <c r="N73" s="4">
        <f t="shared" si="55"/>
        <v>1337213.7082569052</v>
      </c>
      <c r="O73" s="4">
        <f t="shared" si="54"/>
        <v>1387162.9488586499</v>
      </c>
      <c r="P73" s="4">
        <f t="shared" si="53"/>
        <v>1480573.8652630588</v>
      </c>
      <c r="Q73" s="4">
        <f t="shared" si="52"/>
        <v>1480573.8652630588</v>
      </c>
      <c r="R73" s="4">
        <f t="shared" si="51"/>
        <v>1502344.7883723022</v>
      </c>
      <c r="S73" s="4">
        <f t="shared" si="50"/>
        <v>1520621.3824962243</v>
      </c>
      <c r="T73" s="4">
        <f t="shared" si="49"/>
        <v>1624212.6576141948</v>
      </c>
      <c r="U73" s="4">
        <f t="shared" si="48"/>
        <v>1671767.6235861932</v>
      </c>
      <c r="V73" s="4">
        <f t="shared" si="47"/>
        <v>1754750.3855301139</v>
      </c>
      <c r="W73" s="4">
        <f t="shared" si="46"/>
        <v>1814480.7932101709</v>
      </c>
      <c r="X73" s="4">
        <f t="shared" si="45"/>
        <v>1835946.551058122</v>
      </c>
      <c r="Y73" s="4">
        <f t="shared" si="44"/>
        <v>1907352.6588141166</v>
      </c>
      <c r="Z73" s="4">
        <f t="shared" si="43"/>
        <v>1907352.6588141166</v>
      </c>
      <c r="AA73" s="4">
        <f t="shared" si="42"/>
        <v>1939224.5184094054</v>
      </c>
      <c r="AB73" s="4">
        <f t="shared" si="41"/>
        <v>1939224.5184094054</v>
      </c>
      <c r="AC73" s="4">
        <f t="shared" si="40"/>
        <v>1973840.0791061344</v>
      </c>
      <c r="AD73" s="4">
        <f t="shared" si="39"/>
        <v>2048339.8893940581</v>
      </c>
      <c r="AE73" s="4">
        <f t="shared" si="38"/>
        <v>2048339.8893940581</v>
      </c>
      <c r="AF73" s="4">
        <f t="shared" si="37"/>
        <v>2048339.8893940581</v>
      </c>
      <c r="AG73" s="4">
        <f t="shared" si="36"/>
        <v>2082533.7892908321</v>
      </c>
      <c r="AH73" s="4">
        <f t="shared" si="35"/>
        <v>2082533.7892908321</v>
      </c>
      <c r="AI73" s="4">
        <f t="shared" si="34"/>
        <v>2088586.4490272908</v>
      </c>
      <c r="AJ73" s="4">
        <f t="shared" si="33"/>
        <v>2088586.4490272908</v>
      </c>
      <c r="AK73" s="4">
        <f t="shared" si="32"/>
        <v>2088586.4490272908</v>
      </c>
      <c r="AL73" s="34">
        <f t="shared" si="31"/>
        <v>2088586.4490272908</v>
      </c>
      <c r="AM73" s="17">
        <f>AL73-J73</f>
        <v>1076279.2909572907</v>
      </c>
    </row>
    <row r="74" spans="1:39" x14ac:dyDescent="0.2">
      <c r="A74" s="2" t="s">
        <v>24</v>
      </c>
      <c r="B74" s="3">
        <v>397839.33999999997</v>
      </c>
      <c r="C74" s="3">
        <v>324183.75</v>
      </c>
      <c r="D74" s="3">
        <v>762731.07440499996</v>
      </c>
      <c r="E74" s="3">
        <v>673375.83</v>
      </c>
      <c r="F74" s="3">
        <v>623442.07999999984</v>
      </c>
      <c r="G74" s="3">
        <v>622442.07999999984</v>
      </c>
      <c r="H74" s="3">
        <v>622442.07999999984</v>
      </c>
      <c r="I74" s="3">
        <v>751552.67999999993</v>
      </c>
      <c r="J74" s="4">
        <f>I74*$J$82</f>
        <v>767299.56046599615</v>
      </c>
      <c r="K74" s="4">
        <f t="shared" ref="K74:K81" si="58">J74*$K$82</f>
        <v>840411.08807788067</v>
      </c>
      <c r="L74" s="4">
        <f t="shared" si="57"/>
        <v>850252.88387181307</v>
      </c>
      <c r="M74" s="4">
        <f t="shared" si="56"/>
        <v>944303.13985593873</v>
      </c>
      <c r="N74" s="4">
        <f t="shared" si="55"/>
        <v>1013569.3326033738</v>
      </c>
      <c r="O74" s="4">
        <f t="shared" si="54"/>
        <v>1051429.4129690989</v>
      </c>
      <c r="P74" s="4">
        <f t="shared" si="53"/>
        <v>1122232.1871354678</v>
      </c>
      <c r="Q74" s="4">
        <f t="shared" si="52"/>
        <v>1122232.1871354678</v>
      </c>
      <c r="R74" s="4">
        <f t="shared" si="51"/>
        <v>1138733.9174645408</v>
      </c>
      <c r="S74" s="4">
        <f t="shared" si="50"/>
        <v>1152587.0474422418</v>
      </c>
      <c r="T74" s="4">
        <f t="shared" si="49"/>
        <v>1231106.239203834</v>
      </c>
      <c r="U74" s="4">
        <f t="shared" si="48"/>
        <v>1267151.5286176291</v>
      </c>
      <c r="V74" s="4">
        <f t="shared" si="47"/>
        <v>1330050.0631762694</v>
      </c>
      <c r="W74" s="4">
        <f t="shared" si="46"/>
        <v>1375323.9854181521</v>
      </c>
      <c r="X74" s="4">
        <f t="shared" si="45"/>
        <v>1391594.4093013578</v>
      </c>
      <c r="Y74" s="4">
        <f t="shared" si="44"/>
        <v>1445718.1746614892</v>
      </c>
      <c r="Z74" s="4">
        <f t="shared" si="43"/>
        <v>1445718.1746614892</v>
      </c>
      <c r="AA74" s="4">
        <f t="shared" si="42"/>
        <v>1469876.1228333898</v>
      </c>
      <c r="AB74" s="4">
        <f t="shared" si="41"/>
        <v>1469876.1228333898</v>
      </c>
      <c r="AC74" s="4">
        <f t="shared" si="40"/>
        <v>1496113.7171209999</v>
      </c>
      <c r="AD74" s="4">
        <f t="shared" si="39"/>
        <v>1552582.4195627654</v>
      </c>
      <c r="AE74" s="4">
        <f t="shared" si="38"/>
        <v>1552582.4195627654</v>
      </c>
      <c r="AF74" s="4">
        <f t="shared" si="37"/>
        <v>1552582.4195627654</v>
      </c>
      <c r="AG74" s="4">
        <f t="shared" si="36"/>
        <v>1578500.4071540362</v>
      </c>
      <c r="AH74" s="4">
        <f t="shared" si="35"/>
        <v>1578500.4071540362</v>
      </c>
      <c r="AI74" s="4">
        <f t="shared" si="34"/>
        <v>1583088.1482545626</v>
      </c>
      <c r="AJ74" s="4">
        <f t="shared" si="33"/>
        <v>1583088.1482545626</v>
      </c>
      <c r="AK74" s="4">
        <f t="shared" si="32"/>
        <v>1583088.1482545626</v>
      </c>
      <c r="AL74" s="34">
        <f t="shared" si="31"/>
        <v>1583088.1482545626</v>
      </c>
      <c r="AM74" s="17">
        <f>AL74-I74</f>
        <v>831535.4682545627</v>
      </c>
    </row>
    <row r="75" spans="1:39" x14ac:dyDescent="0.2">
      <c r="A75" s="2" t="s">
        <v>23</v>
      </c>
      <c r="B75" s="3">
        <v>240493.23</v>
      </c>
      <c r="C75" s="3">
        <v>237026.87</v>
      </c>
      <c r="D75" s="3">
        <v>259326.87</v>
      </c>
      <c r="E75" s="3">
        <v>286842.27</v>
      </c>
      <c r="F75" s="3">
        <v>346960.01500000001</v>
      </c>
      <c r="G75" s="3">
        <v>314360.01500000001</v>
      </c>
      <c r="H75" s="3">
        <v>308379.35499999998</v>
      </c>
      <c r="I75" s="4">
        <f>H75*$I$82</f>
        <v>338232.90436390182</v>
      </c>
      <c r="J75" s="4">
        <f t="shared" ref="J75:J81" si="59">I75*$J$82</f>
        <v>345319.71711358835</v>
      </c>
      <c r="K75" s="4">
        <f t="shared" si="58"/>
        <v>378223.23137775052</v>
      </c>
      <c r="L75" s="4">
        <f t="shared" si="57"/>
        <v>382652.48732230812</v>
      </c>
      <c r="M75" s="4">
        <f t="shared" si="56"/>
        <v>424979.38214181596</v>
      </c>
      <c r="N75" s="4">
        <f t="shared" si="55"/>
        <v>456152.32074033818</v>
      </c>
      <c r="O75" s="4">
        <f t="shared" si="54"/>
        <v>473191.07967544027</v>
      </c>
      <c r="P75" s="4">
        <f t="shared" si="53"/>
        <v>505055.54983249214</v>
      </c>
      <c r="Q75" s="4">
        <f t="shared" si="52"/>
        <v>505055.54983249214</v>
      </c>
      <c r="R75" s="4">
        <f t="shared" si="51"/>
        <v>512482.07936896087</v>
      </c>
      <c r="S75" s="4">
        <f t="shared" si="50"/>
        <v>518716.61822642118</v>
      </c>
      <c r="T75" s="4">
        <f t="shared" si="49"/>
        <v>554053.82742622006</v>
      </c>
      <c r="U75" s="4">
        <f t="shared" si="48"/>
        <v>570275.8478534047</v>
      </c>
      <c r="V75" s="4">
        <f t="shared" si="47"/>
        <v>598583.05051550176</v>
      </c>
      <c r="W75" s="4">
        <f t="shared" si="46"/>
        <v>618958.37565148214</v>
      </c>
      <c r="X75" s="4">
        <f t="shared" si="45"/>
        <v>626280.80676203116</v>
      </c>
      <c r="Y75" s="4">
        <f t="shared" si="44"/>
        <v>650638.96400107874</v>
      </c>
      <c r="Z75" s="4">
        <f t="shared" si="43"/>
        <v>650638.96400107874</v>
      </c>
      <c r="AA75" s="4">
        <f t="shared" si="42"/>
        <v>661511.13995241001</v>
      </c>
      <c r="AB75" s="4">
        <f t="shared" si="41"/>
        <v>661511.13995241001</v>
      </c>
      <c r="AC75" s="4">
        <f t="shared" si="40"/>
        <v>673319.25128722703</v>
      </c>
      <c r="AD75" s="4">
        <f t="shared" si="39"/>
        <v>698732.73691612436</v>
      </c>
      <c r="AE75" s="4">
        <f t="shared" si="38"/>
        <v>698732.73691612436</v>
      </c>
      <c r="AF75" s="4">
        <f t="shared" si="37"/>
        <v>698732.73691612436</v>
      </c>
      <c r="AG75" s="4">
        <f t="shared" si="36"/>
        <v>710397.01069432858</v>
      </c>
      <c r="AH75" s="4">
        <f t="shared" si="35"/>
        <v>710397.01069432858</v>
      </c>
      <c r="AI75" s="4">
        <f t="shared" si="34"/>
        <v>712461.70294837083</v>
      </c>
      <c r="AJ75" s="4">
        <f t="shared" si="33"/>
        <v>712461.70294837083</v>
      </c>
      <c r="AK75" s="4">
        <f t="shared" si="32"/>
        <v>712461.70294837083</v>
      </c>
      <c r="AL75" s="34">
        <f t="shared" si="31"/>
        <v>712461.70294837083</v>
      </c>
      <c r="AM75" s="17">
        <f>AL75-H75</f>
        <v>404082.34794837085</v>
      </c>
    </row>
    <row r="76" spans="1:39" x14ac:dyDescent="0.2">
      <c r="A76" s="2" t="s">
        <v>22</v>
      </c>
      <c r="B76" s="3">
        <v>141830.45000000001</v>
      </c>
      <c r="C76" s="3">
        <v>526948.02500000002</v>
      </c>
      <c r="D76" s="3">
        <v>779766.51</v>
      </c>
      <c r="E76" s="3">
        <v>638320.88500000001</v>
      </c>
      <c r="F76" s="3">
        <v>2218516.33</v>
      </c>
      <c r="G76" s="3">
        <v>2293148.7449999996</v>
      </c>
      <c r="H76" s="4">
        <f t="shared" ref="H76:H81" si="60">G76*$H$82</f>
        <v>2947912.6293539628</v>
      </c>
      <c r="I76" s="4">
        <f t="shared" ref="I76:I81" si="61">H76*$I$82</f>
        <v>3233293.7801151355</v>
      </c>
      <c r="J76" s="4">
        <f t="shared" si="59"/>
        <v>3301039.2516194377</v>
      </c>
      <c r="K76" s="4">
        <f t="shared" si="58"/>
        <v>3615576.148064571</v>
      </c>
      <c r="L76" s="4">
        <f t="shared" si="57"/>
        <v>3657917.048406627</v>
      </c>
      <c r="M76" s="4">
        <f t="shared" si="56"/>
        <v>4062535.5346206734</v>
      </c>
      <c r="N76" s="4">
        <f t="shared" si="55"/>
        <v>4360529.2164242407</v>
      </c>
      <c r="O76" s="4">
        <f t="shared" si="54"/>
        <v>4523409.0325951548</v>
      </c>
      <c r="P76" s="4">
        <f t="shared" si="53"/>
        <v>4828013.3210490486</v>
      </c>
      <c r="Q76" s="4">
        <f t="shared" si="52"/>
        <v>4828013.3210490486</v>
      </c>
      <c r="R76" s="4">
        <f t="shared" si="51"/>
        <v>4899006.2713158606</v>
      </c>
      <c r="S76" s="4">
        <f t="shared" si="50"/>
        <v>4958604.5405842597</v>
      </c>
      <c r="T76" s="4">
        <f t="shared" si="49"/>
        <v>5296406.0295529692</v>
      </c>
      <c r="U76" s="4">
        <f t="shared" si="48"/>
        <v>5451478.3394063171</v>
      </c>
      <c r="V76" s="4">
        <f t="shared" si="47"/>
        <v>5722077.3885199586</v>
      </c>
      <c r="W76" s="4">
        <f t="shared" si="46"/>
        <v>5916852.6785050808</v>
      </c>
      <c r="X76" s="4">
        <f t="shared" si="45"/>
        <v>5986850.5133094303</v>
      </c>
      <c r="Y76" s="4">
        <f t="shared" si="44"/>
        <v>6219699.1725615328</v>
      </c>
      <c r="Z76" s="4">
        <f t="shared" si="43"/>
        <v>6219699.1725615328</v>
      </c>
      <c r="AA76" s="4">
        <f t="shared" si="42"/>
        <v>6323630.3348648194</v>
      </c>
      <c r="AB76" s="4">
        <f t="shared" si="41"/>
        <v>6323630.3348648194</v>
      </c>
      <c r="AC76" s="4">
        <f t="shared" si="40"/>
        <v>6436508.4506281931</v>
      </c>
      <c r="AD76" s="4">
        <f t="shared" si="39"/>
        <v>6679445.3853699239</v>
      </c>
      <c r="AE76" s="4">
        <f t="shared" si="38"/>
        <v>6679445.3853699239</v>
      </c>
      <c r="AF76" s="4">
        <f t="shared" si="37"/>
        <v>6679445.3853699239</v>
      </c>
      <c r="AG76" s="4">
        <f t="shared" si="36"/>
        <v>6790948.5045816833</v>
      </c>
      <c r="AH76" s="4">
        <f t="shared" si="35"/>
        <v>6790948.5045816833</v>
      </c>
      <c r="AI76" s="4">
        <f t="shared" si="34"/>
        <v>6810685.6636123862</v>
      </c>
      <c r="AJ76" s="4">
        <f t="shared" si="33"/>
        <v>6810685.6636123862</v>
      </c>
      <c r="AK76" s="4">
        <f t="shared" si="32"/>
        <v>6810685.6636123862</v>
      </c>
      <c r="AL76" s="34">
        <f t="shared" si="31"/>
        <v>6810685.6636123862</v>
      </c>
      <c r="AM76" s="17">
        <f>AL76-G76</f>
        <v>4517536.918612387</v>
      </c>
    </row>
    <row r="77" spans="1:39" x14ac:dyDescent="0.2">
      <c r="A77" s="8" t="s">
        <v>21</v>
      </c>
      <c r="B77" s="3">
        <v>213752.91</v>
      </c>
      <c r="C77" s="3">
        <v>572641.4</v>
      </c>
      <c r="D77" s="3">
        <v>502783.82</v>
      </c>
      <c r="E77" s="3">
        <v>1148170.3600000001</v>
      </c>
      <c r="F77" s="3">
        <v>1194280.02</v>
      </c>
      <c r="G77" s="4">
        <f>F77*$G$82</f>
        <v>1283781.2319070436</v>
      </c>
      <c r="H77" s="4">
        <f t="shared" si="60"/>
        <v>1650339.915855028</v>
      </c>
      <c r="I77" s="4">
        <f t="shared" si="61"/>
        <v>1810105.8124572688</v>
      </c>
      <c r="J77" s="4">
        <f t="shared" si="59"/>
        <v>1848031.9893149836</v>
      </c>
      <c r="K77" s="4">
        <f t="shared" si="58"/>
        <v>2024120.2458133867</v>
      </c>
      <c r="L77" s="4">
        <f t="shared" si="57"/>
        <v>2047824.0955177275</v>
      </c>
      <c r="M77" s="4">
        <f t="shared" si="56"/>
        <v>2274343.0336445398</v>
      </c>
      <c r="N77" s="4">
        <f t="shared" si="55"/>
        <v>2441169.8462359309</v>
      </c>
      <c r="O77" s="4">
        <f t="shared" si="54"/>
        <v>2532355.4056169423</v>
      </c>
      <c r="P77" s="4">
        <f t="shared" si="53"/>
        <v>2702883.0565284439</v>
      </c>
      <c r="Q77" s="4">
        <f t="shared" si="52"/>
        <v>2702883.0565284439</v>
      </c>
      <c r="R77" s="4">
        <f t="shared" si="51"/>
        <v>2742627.2804253735</v>
      </c>
      <c r="S77" s="4">
        <f t="shared" si="50"/>
        <v>2775992.381449779</v>
      </c>
      <c r="T77" s="4">
        <f t="shared" si="49"/>
        <v>2965104.9336092696</v>
      </c>
      <c r="U77" s="4">
        <f t="shared" si="48"/>
        <v>3051919.5902739428</v>
      </c>
      <c r="V77" s="4">
        <f t="shared" si="47"/>
        <v>3203409.9728238913</v>
      </c>
      <c r="W77" s="4">
        <f t="shared" si="46"/>
        <v>3312451.6833833833</v>
      </c>
      <c r="X77" s="4">
        <f t="shared" si="45"/>
        <v>3351638.8084191615</v>
      </c>
      <c r="Y77" s="4">
        <f t="shared" si="44"/>
        <v>3481995.2623013393</v>
      </c>
      <c r="Z77" s="4">
        <f t="shared" si="43"/>
        <v>3481995.2623013393</v>
      </c>
      <c r="AA77" s="4">
        <f t="shared" si="42"/>
        <v>3540179.3970488845</v>
      </c>
      <c r="AB77" s="4">
        <f t="shared" si="41"/>
        <v>3540179.3970488845</v>
      </c>
      <c r="AC77" s="4">
        <f t="shared" si="40"/>
        <v>3603372.3350674124</v>
      </c>
      <c r="AD77" s="4">
        <f t="shared" si="39"/>
        <v>3739376.5423995713</v>
      </c>
      <c r="AE77" s="4">
        <f t="shared" si="38"/>
        <v>3739376.5423995713</v>
      </c>
      <c r="AF77" s="4">
        <f t="shared" si="37"/>
        <v>3739376.5423995713</v>
      </c>
      <c r="AG77" s="4">
        <f t="shared" si="36"/>
        <v>3801799.7114396375</v>
      </c>
      <c r="AH77" s="4">
        <f t="shared" si="35"/>
        <v>3801799.7114396375</v>
      </c>
      <c r="AI77" s="4">
        <f t="shared" si="34"/>
        <v>3812849.2320562257</v>
      </c>
      <c r="AJ77" s="4">
        <f t="shared" si="33"/>
        <v>3812849.2320562257</v>
      </c>
      <c r="AK77" s="4">
        <f t="shared" si="32"/>
        <v>3812849.2320562257</v>
      </c>
      <c r="AL77" s="34">
        <f t="shared" si="31"/>
        <v>3812849.2320562257</v>
      </c>
      <c r="AM77" s="17">
        <f>AL77-F77</f>
        <v>2618569.2120562256</v>
      </c>
    </row>
    <row r="78" spans="1:39" x14ac:dyDescent="0.2">
      <c r="A78" s="21" t="s">
        <v>20</v>
      </c>
      <c r="B78" s="3">
        <v>44219.57</v>
      </c>
      <c r="C78" s="3">
        <v>270977.87</v>
      </c>
      <c r="D78" s="3">
        <v>230595.04</v>
      </c>
      <c r="E78" s="3">
        <v>223595.04</v>
      </c>
      <c r="F78" s="4">
        <f>E78*$F$82</f>
        <v>292809.16336544004</v>
      </c>
      <c r="G78" s="4">
        <f>F78*$G$82</f>
        <v>314752.73986326542</v>
      </c>
      <c r="H78" s="4">
        <f t="shared" si="60"/>
        <v>404624.24384366866</v>
      </c>
      <c r="I78" s="4">
        <f t="shared" si="61"/>
        <v>443795.05616156338</v>
      </c>
      <c r="J78" s="4">
        <f t="shared" si="59"/>
        <v>453093.65609573724</v>
      </c>
      <c r="K78" s="4">
        <f t="shared" si="58"/>
        <v>496266.32431451598</v>
      </c>
      <c r="L78" s="4">
        <f t="shared" si="57"/>
        <v>502077.9466176909</v>
      </c>
      <c r="M78" s="4">
        <f t="shared" si="56"/>
        <v>557615.02305587812</v>
      </c>
      <c r="N78" s="4">
        <f t="shared" si="55"/>
        <v>598517.00467138598</v>
      </c>
      <c r="O78" s="4">
        <f t="shared" si="54"/>
        <v>620873.5432605216</v>
      </c>
      <c r="P78" s="4">
        <f t="shared" si="53"/>
        <v>662682.88274362765</v>
      </c>
      <c r="Q78" s="4">
        <f t="shared" si="52"/>
        <v>662682.88274362765</v>
      </c>
      <c r="R78" s="4">
        <f t="shared" si="51"/>
        <v>672427.22473460285</v>
      </c>
      <c r="S78" s="4">
        <f t="shared" si="50"/>
        <v>680607.55694560264</v>
      </c>
      <c r="T78" s="4">
        <f t="shared" si="49"/>
        <v>726973.47385989851</v>
      </c>
      <c r="U78" s="4">
        <f t="shared" si="48"/>
        <v>748258.37066813698</v>
      </c>
      <c r="V78" s="4">
        <f t="shared" si="47"/>
        <v>785400.22302229505</v>
      </c>
      <c r="W78" s="4">
        <f t="shared" si="46"/>
        <v>812134.66679274454</v>
      </c>
      <c r="X78" s="4">
        <f t="shared" si="45"/>
        <v>821742.42134299071</v>
      </c>
      <c r="Y78" s="4">
        <f t="shared" si="44"/>
        <v>853702.73513985565</v>
      </c>
      <c r="Z78" s="4">
        <f t="shared" si="43"/>
        <v>853702.73513985565</v>
      </c>
      <c r="AA78" s="4">
        <f t="shared" si="42"/>
        <v>867968.10635201971</v>
      </c>
      <c r="AB78" s="4">
        <f t="shared" si="41"/>
        <v>867968.10635201971</v>
      </c>
      <c r="AC78" s="4">
        <f t="shared" si="40"/>
        <v>883461.51744652109</v>
      </c>
      <c r="AD78" s="4">
        <f t="shared" si="39"/>
        <v>916806.52657018474</v>
      </c>
      <c r="AE78" s="4">
        <f t="shared" si="38"/>
        <v>916806.52657018474</v>
      </c>
      <c r="AF78" s="4">
        <f t="shared" si="37"/>
        <v>916806.52657018474</v>
      </c>
      <c r="AG78" s="4">
        <f t="shared" si="36"/>
        <v>932111.20855024597</v>
      </c>
      <c r="AH78" s="4">
        <f t="shared" si="35"/>
        <v>932111.20855024597</v>
      </c>
      <c r="AI78" s="4">
        <f t="shared" si="34"/>
        <v>934820.28919561452</v>
      </c>
      <c r="AJ78" s="4">
        <f t="shared" si="33"/>
        <v>934820.28919561452</v>
      </c>
      <c r="AK78" s="4">
        <f t="shared" si="32"/>
        <v>934820.28919561452</v>
      </c>
      <c r="AL78" s="34">
        <f t="shared" si="31"/>
        <v>934820.28919561452</v>
      </c>
      <c r="AM78" s="17">
        <f>AL78-E78</f>
        <v>711225.24919561448</v>
      </c>
    </row>
    <row r="79" spans="1:39" x14ac:dyDescent="0.2">
      <c r="A79" s="21" t="s">
        <v>19</v>
      </c>
      <c r="B79" s="3">
        <v>190558.3</v>
      </c>
      <c r="C79" s="3">
        <v>44137.1</v>
      </c>
      <c r="D79" s="3">
        <v>112811.43000000001</v>
      </c>
      <c r="E79" s="4">
        <f>D79*$E$82</f>
        <v>127034.40729649464</v>
      </c>
      <c r="F79" s="4">
        <f>E79*$F$82</f>
        <v>166358.06643613894</v>
      </c>
      <c r="G79" s="4">
        <f>F79*$G$82</f>
        <v>178825.20002893481</v>
      </c>
      <c r="H79" s="4">
        <f t="shared" si="60"/>
        <v>229885.2469825483</v>
      </c>
      <c r="I79" s="4">
        <f t="shared" si="61"/>
        <v>252139.94872425951</v>
      </c>
      <c r="J79" s="4">
        <f t="shared" si="59"/>
        <v>257422.90192091808</v>
      </c>
      <c r="K79" s="4">
        <f t="shared" si="58"/>
        <v>281951.23814242269</v>
      </c>
      <c r="L79" s="4">
        <f t="shared" si="57"/>
        <v>285253.08238152083</v>
      </c>
      <c r="M79" s="4">
        <f t="shared" si="56"/>
        <v>316806.19549308729</v>
      </c>
      <c r="N79" s="4">
        <f t="shared" si="55"/>
        <v>340044.4524409076</v>
      </c>
      <c r="O79" s="4">
        <f t="shared" si="54"/>
        <v>352746.20838715782</v>
      </c>
      <c r="P79" s="4">
        <f t="shared" si="53"/>
        <v>376499.97618403874</v>
      </c>
      <c r="Q79" s="4">
        <f t="shared" si="52"/>
        <v>376499.97618403874</v>
      </c>
      <c r="R79" s="4">
        <f t="shared" si="51"/>
        <v>382036.17550812871</v>
      </c>
      <c r="S79" s="4">
        <f t="shared" si="50"/>
        <v>386683.7904727218</v>
      </c>
      <c r="T79" s="4">
        <f t="shared" si="49"/>
        <v>413026.35502140806</v>
      </c>
      <c r="U79" s="4">
        <f t="shared" si="48"/>
        <v>425119.26303225494</v>
      </c>
      <c r="V79" s="4">
        <f t="shared" si="47"/>
        <v>446221.22128546302</v>
      </c>
      <c r="W79" s="4">
        <f t="shared" si="46"/>
        <v>461410.26223547925</v>
      </c>
      <c r="X79" s="4">
        <f t="shared" si="45"/>
        <v>466868.86008604307</v>
      </c>
      <c r="Y79" s="4">
        <f t="shared" si="44"/>
        <v>485026.95303924417</v>
      </c>
      <c r="Z79" s="4">
        <f t="shared" si="43"/>
        <v>485026.95303924417</v>
      </c>
      <c r="AA79" s="4">
        <f t="shared" si="42"/>
        <v>493131.75257684459</v>
      </c>
      <c r="AB79" s="4">
        <f t="shared" si="41"/>
        <v>493131.75257684459</v>
      </c>
      <c r="AC79" s="4">
        <f t="shared" si="40"/>
        <v>501934.25685149629</v>
      </c>
      <c r="AD79" s="4">
        <f t="shared" si="39"/>
        <v>520879.05755155126</v>
      </c>
      <c r="AE79" s="4">
        <f t="shared" si="38"/>
        <v>520879.05755155126</v>
      </c>
      <c r="AF79" s="4">
        <f t="shared" si="37"/>
        <v>520879.05755155126</v>
      </c>
      <c r="AG79" s="4">
        <f t="shared" si="36"/>
        <v>529574.33632069756</v>
      </c>
      <c r="AH79" s="4">
        <f t="shared" si="35"/>
        <v>529574.33632069756</v>
      </c>
      <c r="AI79" s="4">
        <f t="shared" si="34"/>
        <v>531113.48698389111</v>
      </c>
      <c r="AJ79" s="4">
        <f t="shared" si="33"/>
        <v>531113.48698389111</v>
      </c>
      <c r="AK79" s="4">
        <f t="shared" si="32"/>
        <v>531113.48698389111</v>
      </c>
      <c r="AL79" s="34">
        <f t="shared" si="31"/>
        <v>531113.48698389111</v>
      </c>
      <c r="AM79" s="17">
        <f>AL79-D79</f>
        <v>418302.05698389112</v>
      </c>
    </row>
    <row r="80" spans="1:39" x14ac:dyDescent="0.2">
      <c r="A80" s="21" t="s">
        <v>18</v>
      </c>
      <c r="B80" s="3">
        <v>51342.47</v>
      </c>
      <c r="C80" s="3">
        <v>104740.78</v>
      </c>
      <c r="D80" s="4">
        <f>C80*$D$82</f>
        <v>165410.60221141309</v>
      </c>
      <c r="E80" s="4">
        <f>D80*$E$82</f>
        <v>186265.14895239874</v>
      </c>
      <c r="F80" s="4">
        <f>E80*$F$82</f>
        <v>243923.75800863444</v>
      </c>
      <c r="G80" s="4">
        <f>F80*$G$82</f>
        <v>262203.78579867753</v>
      </c>
      <c r="H80" s="4">
        <f t="shared" si="60"/>
        <v>337070.9611863154</v>
      </c>
      <c r="I80" s="4">
        <f t="shared" si="61"/>
        <v>369702.08391148457</v>
      </c>
      <c r="J80" s="4">
        <f t="shared" si="59"/>
        <v>377448.25351250824</v>
      </c>
      <c r="K80" s="4">
        <f t="shared" si="58"/>
        <v>413413.10978321673</v>
      </c>
      <c r="L80" s="4">
        <f t="shared" si="57"/>
        <v>418254.46357154747</v>
      </c>
      <c r="M80" s="4">
        <f t="shared" si="56"/>
        <v>464519.45144936308</v>
      </c>
      <c r="N80" s="4">
        <f t="shared" si="55"/>
        <v>498592.71934502322</v>
      </c>
      <c r="O80" s="4">
        <f t="shared" si="54"/>
        <v>517216.7639140145</v>
      </c>
      <c r="P80" s="4">
        <f t="shared" si="53"/>
        <v>552045.90344422113</v>
      </c>
      <c r="Q80" s="4">
        <f t="shared" si="52"/>
        <v>552045.90344422113</v>
      </c>
      <c r="R80" s="4">
        <f t="shared" si="51"/>
        <v>560163.39707195142</v>
      </c>
      <c r="S80" s="4">
        <f t="shared" si="50"/>
        <v>566977.99724269751</v>
      </c>
      <c r="T80" s="4">
        <f t="shared" si="49"/>
        <v>605602.97935480461</v>
      </c>
      <c r="U80" s="4">
        <f t="shared" si="48"/>
        <v>623334.29608894582</v>
      </c>
      <c r="V80" s="4">
        <f t="shared" si="47"/>
        <v>654275.20006031857</v>
      </c>
      <c r="W80" s="4">
        <f t="shared" si="46"/>
        <v>676546.24485210958</v>
      </c>
      <c r="X80" s="4">
        <f t="shared" si="45"/>
        <v>684549.95473941159</v>
      </c>
      <c r="Y80" s="4">
        <f t="shared" si="44"/>
        <v>711174.39421686355</v>
      </c>
      <c r="Z80" s="4">
        <f t="shared" si="43"/>
        <v>711174.39421686355</v>
      </c>
      <c r="AA80" s="4">
        <f t="shared" si="42"/>
        <v>723058.11710130237</v>
      </c>
      <c r="AB80" s="4">
        <f t="shared" si="41"/>
        <v>723058.11710130237</v>
      </c>
      <c r="AC80" s="4">
        <f t="shared" si="40"/>
        <v>735964.85476998251</v>
      </c>
      <c r="AD80" s="4">
        <f t="shared" si="39"/>
        <v>763742.81035986636</v>
      </c>
      <c r="AE80" s="4">
        <f t="shared" si="38"/>
        <v>763742.81035986636</v>
      </c>
      <c r="AF80" s="4">
        <f t="shared" si="37"/>
        <v>763742.81035986636</v>
      </c>
      <c r="AG80" s="4">
        <f t="shared" si="36"/>
        <v>776492.32782986574</v>
      </c>
      <c r="AH80" s="4">
        <f t="shared" si="35"/>
        <v>776492.32782986574</v>
      </c>
      <c r="AI80" s="4">
        <f t="shared" si="34"/>
        <v>778749.11899094714</v>
      </c>
      <c r="AJ80" s="4">
        <f t="shared" si="33"/>
        <v>778749.11899094714</v>
      </c>
      <c r="AK80" s="4">
        <f t="shared" si="32"/>
        <v>778749.11899094714</v>
      </c>
      <c r="AL80" s="34">
        <f t="shared" si="31"/>
        <v>778749.11899094714</v>
      </c>
      <c r="AM80" s="17">
        <f>AL80-C80</f>
        <v>674008.33899094712</v>
      </c>
    </row>
    <row r="81" spans="1:39" x14ac:dyDescent="0.2">
      <c r="A81" s="21" t="s">
        <v>17</v>
      </c>
      <c r="B81" s="3">
        <v>25990</v>
      </c>
      <c r="C81" s="4">
        <f>B81*C82</f>
        <v>65868.726893410058</v>
      </c>
      <c r="D81" s="4">
        <f>C81*$D$82</f>
        <v>104022.38538168283</v>
      </c>
      <c r="E81" s="4">
        <f>D81*$E$82</f>
        <v>117137.2623547953</v>
      </c>
      <c r="F81" s="4">
        <f>E81*$F$82</f>
        <v>153397.24793996173</v>
      </c>
      <c r="G81" s="4">
        <f>F81*$G$82</f>
        <v>164893.07753094143</v>
      </c>
      <c r="H81" s="4">
        <f t="shared" si="60"/>
        <v>211975.0787236894</v>
      </c>
      <c r="I81" s="4">
        <f t="shared" si="61"/>
        <v>232495.93517529799</v>
      </c>
      <c r="J81" s="4">
        <f t="shared" si="59"/>
        <v>237367.29788540825</v>
      </c>
      <c r="K81" s="4">
        <f t="shared" si="58"/>
        <v>259984.65184683609</v>
      </c>
      <c r="L81" s="4">
        <f t="shared" si="57"/>
        <v>263029.25214939192</v>
      </c>
      <c r="M81" s="4">
        <f t="shared" si="56"/>
        <v>292124.08848010056</v>
      </c>
      <c r="N81" s="4">
        <f t="shared" si="55"/>
        <v>313551.87217032356</v>
      </c>
      <c r="O81" s="4">
        <f t="shared" si="54"/>
        <v>325264.04488247621</v>
      </c>
      <c r="P81" s="4">
        <f t="shared" si="53"/>
        <v>347167.17640056933</v>
      </c>
      <c r="Q81" s="4">
        <f t="shared" si="52"/>
        <v>347167.17640056933</v>
      </c>
      <c r="R81" s="4">
        <f t="shared" si="51"/>
        <v>352272.05504309962</v>
      </c>
      <c r="S81" s="4">
        <f t="shared" si="50"/>
        <v>356557.5781940124</v>
      </c>
      <c r="T81" s="4">
        <f t="shared" si="49"/>
        <v>380847.81546363392</v>
      </c>
      <c r="U81" s="4">
        <f t="shared" si="48"/>
        <v>391998.57507628622</v>
      </c>
      <c r="V81" s="4">
        <f t="shared" si="47"/>
        <v>411456.49732515222</v>
      </c>
      <c r="W81" s="4">
        <f t="shared" si="46"/>
        <v>425462.17273659544</v>
      </c>
      <c r="X81" s="4">
        <f t="shared" si="45"/>
        <v>430495.49577181425</v>
      </c>
      <c r="Y81" s="4">
        <f t="shared" si="44"/>
        <v>447238.906816017</v>
      </c>
      <c r="Z81" s="4">
        <f t="shared" si="43"/>
        <v>447238.906816017</v>
      </c>
      <c r="AA81" s="4">
        <f t="shared" si="42"/>
        <v>454712.26816726977</v>
      </c>
      <c r="AB81" s="4">
        <f t="shared" si="41"/>
        <v>454712.26816726977</v>
      </c>
      <c r="AC81" s="4">
        <f t="shared" si="40"/>
        <v>462828.97666020994</v>
      </c>
      <c r="AD81" s="4">
        <f t="shared" si="39"/>
        <v>480297.80370548624</v>
      </c>
      <c r="AE81" s="4">
        <f t="shared" si="38"/>
        <v>480297.80370548624</v>
      </c>
      <c r="AF81" s="4">
        <f t="shared" si="37"/>
        <v>480297.80370548624</v>
      </c>
      <c r="AG81" s="4">
        <f t="shared" si="36"/>
        <v>488315.64054281119</v>
      </c>
      <c r="AH81" s="4">
        <f t="shared" si="35"/>
        <v>488315.64054281119</v>
      </c>
      <c r="AI81" s="4">
        <f t="shared" si="34"/>
        <v>489734.87725887087</v>
      </c>
      <c r="AJ81" s="4">
        <f t="shared" si="33"/>
        <v>489734.87725887087</v>
      </c>
      <c r="AK81" s="4">
        <f t="shared" si="32"/>
        <v>489734.87725887087</v>
      </c>
      <c r="AL81" s="34">
        <f t="shared" si="31"/>
        <v>489734.87725887087</v>
      </c>
      <c r="AM81" s="17">
        <f>AL81-B81</f>
        <v>463744.87725887087</v>
      </c>
    </row>
    <row r="82" spans="1:39" ht="25.5" x14ac:dyDescent="0.2">
      <c r="A82" s="7" t="s">
        <v>41</v>
      </c>
      <c r="B82" s="25"/>
      <c r="C82" s="23">
        <f>IF(SUM(C46:C80)/SUM(B46:B80)&lt;1,1,SUM(C46:C80)/SUM(B46:B80))</f>
        <v>2.5343873371839192</v>
      </c>
      <c r="D82" s="23">
        <f>IF(SUM(D46:D79)/SUM(C46:C79)&lt;1,1,SUM(D46:D79)/SUM(C46:C79))</f>
        <v>1.579237830875549</v>
      </c>
      <c r="E82" s="23">
        <f>IF(SUM(E46:E78)/SUM(D46:D78)&lt;1,1,SUM(E46:E78)/SUM(D46:D78))</f>
        <v>1.1260774488586363</v>
      </c>
      <c r="F82" s="23">
        <f>IF(SUM(F46:F77)/SUM(E46:E77)&lt;1,1,SUM(F46:F77)/SUM(E46:E77))</f>
        <v>1.3095512465993879</v>
      </c>
      <c r="G82" s="23">
        <f>IF(SUM(G46:G76)/SUM(F46:F76)&lt;1,1,SUM(G46:G76)/SUM(F46:F76))</f>
        <v>1.0749415634593331</v>
      </c>
      <c r="H82" s="23">
        <f>IF(SUM(H46:H75)/SUM(G46:G75)&lt;1,1,SUM(H46:H75)/SUM(G46:G75))</f>
        <v>1.285530489804299</v>
      </c>
      <c r="I82" s="23">
        <f>IF(SUM(I46:I74)/SUM(H46:H74)&lt;1,1,SUM(I46:I74)/SUM(H46:H74))</f>
        <v>1.0968078727705421</v>
      </c>
      <c r="J82" s="23">
        <f>IF(SUM(J46:J73)/SUM(I46:I73)&lt;1,1,SUM(J46:J73)/SUM(I46:I73))</f>
        <v>1.0209524639922729</v>
      </c>
      <c r="K82" s="23">
        <f>IF(SUM(K46:K72)/SUM(J46:J72)&lt;1,1,SUM(K46:K72)/SUM(J46:J72))</f>
        <v>1.0952842036915575</v>
      </c>
      <c r="L82" s="23">
        <f>IF(SUM(L46:L71)/SUM(K46:K71)&lt;1,1,SUM(L46:L71)/SUM(K46:K71))</f>
        <v>1.0117106924617592</v>
      </c>
      <c r="M82" s="23">
        <f>IF(SUM(M46:M70)/SUM(L46:L70)&lt;1,1,SUM(M46:M70)/SUM(L46:L70))</f>
        <v>1.1106144510276132</v>
      </c>
      <c r="N82" s="23">
        <f>IF(SUM(N46:N69)/SUM(M46:M69)&lt;1,1,SUM(N46:N69)/SUM(M46:M69))</f>
        <v>1.0733516492998236</v>
      </c>
      <c r="O82" s="23">
        <f>IF(SUM(O46:O68)/SUM(N46:N68)&lt;1,1,SUM(O46:O68)/SUM(N46:N68))</f>
        <v>1.0373532220716275</v>
      </c>
      <c r="P82" s="23">
        <f>IF(SUM(P46:P67)/SUM(O46:O67)&lt;1,1,SUM(P46:P67)/SUM(O46:O67))</f>
        <v>1.0673395410980857</v>
      </c>
      <c r="Q82" s="23">
        <f>IF(SUM(Q46:Q66)/SUM(P46:P66)&lt;1,1,SUM(Q46:Q66)/SUM(P46:P66))</f>
        <v>1</v>
      </c>
      <c r="R82" s="23">
        <f>IF(SUM(R46:R65)/SUM(Q46:Q65)&lt;1,1,SUM(R46:R65)/SUM(Q46:Q65))</f>
        <v>1.0147043816050172</v>
      </c>
      <c r="S82" s="23">
        <f>IF(SUM(S46:S64)/SUM(R46:R64)&lt;1,1,SUM(S46:S64)/SUM(R46:R64))</f>
        <v>1.0121653792560652</v>
      </c>
      <c r="T82" s="23">
        <f>IF(SUM(T46:T63)/SUM(S46:S63)&lt;1,1,SUM(T46:T63)/SUM(S46:S63))</f>
        <v>1.0681243051757676</v>
      </c>
      <c r="U82" s="23">
        <f>IF(SUM(U46:U62)/SUM(T46:T62)&lt;1,1,SUM(U46:U62)/SUM(T46:T62))</f>
        <v>1.0292787805519579</v>
      </c>
      <c r="V82" s="23">
        <f>IF(SUM(V46:V61)/SUM(U46:U61)&lt;1,1,SUM(V46:V61)/SUM(U46:U61))</f>
        <v>1.0496377371909562</v>
      </c>
      <c r="W82" s="23">
        <f>IF(SUM(W46:W60)/SUM(V46:V60)&lt;1,1,SUM(W46:W60)/SUM(V46:V60))</f>
        <v>1.0340392617506178</v>
      </c>
      <c r="X82" s="23">
        <f>IF(SUM(X46:X59)/SUM(W46:W59)&lt;1,1,SUM(X46:X59)/SUM(W46:W59))</f>
        <v>1.0118302480402528</v>
      </c>
      <c r="Y82" s="23">
        <f>IF(SUM(Y46:Y58)/SUM(X46:X58)&lt;1,1,SUM(Y46:Y58)/SUM(X46:X58))</f>
        <v>1.0388933478018958</v>
      </c>
      <c r="Z82" s="23">
        <f>IF(SUM(Z46:Z57)/SUM(Y46:Y57)&lt;1,1,SUM(Z46:Z57)/SUM(Y46:Y57))</f>
        <v>1</v>
      </c>
      <c r="AA82" s="23">
        <f>IF(SUM(AA46:AA56)/SUM(Z46:Z56)&lt;1,1,SUM(AA46:AA56)/SUM(Z46:Z56))</f>
        <v>1.0167099982522922</v>
      </c>
      <c r="AB82" s="23">
        <f>IF(SUM(AB46:AB55)/SUM(AA46:AA55)&lt;1,1,SUM(AB46:AB55)/SUM(AA46:AA55))</f>
        <v>1</v>
      </c>
      <c r="AC82" s="23">
        <f>IF(SUM(AC46:AC54)/SUM(AB46:AB54)&lt;1,1,SUM(AC46:AC54)/SUM(AB46:AB54))</f>
        <v>1.0178502078372655</v>
      </c>
      <c r="AD82" s="23">
        <f>IF(SUM(AD46:AD53)/SUM(AC46:AC53)&lt;1,1,SUM(AD46:AD53)/SUM(AC46:AC53))</f>
        <v>1.0377435898057463</v>
      </c>
      <c r="AE82" s="23">
        <f>IF(SUM(AE46:AE52)/SUM(AD46:AD52)&lt;1,1,SUM(AE46:AE52)/SUM(AD46:AD52))</f>
        <v>1</v>
      </c>
      <c r="AF82" s="23">
        <f>IF(SUM(AF46:AF51)/SUM(AE46:AE51)&lt;1,1,SUM(AF46:AF51)/SUM(AE46:AE51))</f>
        <v>1</v>
      </c>
      <c r="AG82" s="23">
        <f>IF(SUM(AG46:AG50)/SUM(AF46:AF50)&lt;1,1,SUM(AG46:AG50)/SUM(AF46:AF50))</f>
        <v>1.0166934697087255</v>
      </c>
      <c r="AH82" s="23">
        <f>IF(SUM(AH46:AH49)/SUM(AG46:AG49)&lt;1,1,SUM(AH46:AH49)/SUM(AG46:AG49))</f>
        <v>1</v>
      </c>
      <c r="AI82" s="23">
        <f>IF(SUM(AI46:AI48)/SUM(AH46:AH48)&lt;1,1,SUM(AI46:AI48)/SUM(AH46:AH48))</f>
        <v>1.0029063920919716</v>
      </c>
      <c r="AJ82" s="23">
        <f>IF(SUM(AJ46:AJ47)/SUM(AI46:AI47)&lt;1,1,SUM(AJ46:AJ47)/SUM(AI46:AI47))</f>
        <v>1</v>
      </c>
      <c r="AK82" s="23">
        <f>IF(SUM(AK46:AK46)/SUM(AJ46:AJ46)&lt;1,1,SUM(AK46:AK46)/SUM(AJ46:AJ46))</f>
        <v>1</v>
      </c>
      <c r="AL82" s="17">
        <f>SUM(AL46:AL81)</f>
        <v>68662216.290738896</v>
      </c>
      <c r="AM82" s="17">
        <f>SUM(AM46:AM81)</f>
        <v>19928974.788401715</v>
      </c>
    </row>
    <row r="83" spans="1:39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</row>
    <row r="84" spans="1:39" ht="15.75" x14ac:dyDescent="0.2">
      <c r="AM84" s="9">
        <f>AM42+AM82</f>
        <v>29809699.557927206</v>
      </c>
    </row>
  </sheetData>
  <mergeCells count="10">
    <mergeCell ref="A44:A45"/>
    <mergeCell ref="B44:AK44"/>
    <mergeCell ref="AL44:AL45"/>
    <mergeCell ref="AM44:AM45"/>
    <mergeCell ref="A1:AD1"/>
    <mergeCell ref="A2:AD2"/>
    <mergeCell ref="A4:A5"/>
    <mergeCell ref="B4:AK4"/>
    <mergeCell ref="AL4:AL5"/>
    <mergeCell ref="AM4:AM5"/>
  </mergeCells>
  <conditionalFormatting sqref="AM6">
    <cfRule type="cellIs" dxfId="23" priority="4" operator="lessThan">
      <formula>0</formula>
    </cfRule>
  </conditionalFormatting>
  <conditionalFormatting sqref="AM7:AM41">
    <cfRule type="cellIs" dxfId="22" priority="3" operator="lessThan">
      <formula>0</formula>
    </cfRule>
  </conditionalFormatting>
  <conditionalFormatting sqref="AM46">
    <cfRule type="cellIs" dxfId="21" priority="2" operator="lessThan">
      <formula>0</formula>
    </cfRule>
  </conditionalFormatting>
  <conditionalFormatting sqref="AM47:AM81">
    <cfRule type="cellIs" dxfId="20" priority="1" operator="lessThan">
      <formula>0</formula>
    </cfRule>
  </conditionalFormatting>
  <printOptions horizontalCentered="1" verticalCentered="1"/>
  <pageMargins left="0.27559055118110237" right="0.19685039370078741" top="0.43307086614173229" bottom="0.74803149606299213" header="0.31496062992125984" footer="0.31496062992125984"/>
  <pageSetup paperSize="9" scale="3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8.7109375" style="33" customWidth="1"/>
    <col min="5" max="37" width="8.7109375" style="10" customWidth="1"/>
    <col min="38" max="38" width="12.85546875" style="10" customWidth="1"/>
    <col min="39" max="39" width="14.42578125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39" ht="17.25" customHeight="1" x14ac:dyDescent="0.2">
      <c r="A1" s="57" t="str">
        <f>'Описание на групите'!B3</f>
        <v>Общо за пазара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"/>
      <c r="AF1" s="5"/>
      <c r="AG1" s="5"/>
      <c r="AH1" s="5"/>
      <c r="AI1" s="5"/>
      <c r="AJ1" s="5"/>
      <c r="AK1" s="5"/>
    </row>
    <row r="2" spans="1:39" ht="16.5" customHeight="1" x14ac:dyDescent="0.2">
      <c r="A2" s="58" t="str">
        <f>"Справка № 2.2: Брой на предявените претенции към края на "&amp;'Описание на групите'!B2&amp;" тримесечие на "&amp;'Описание на групите'!B1&amp; " година"</f>
        <v>Справка № 2.2: Брой на предявените претенции към края на трето тримесечие на 2021 година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</row>
    <row r="3" spans="1:39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39" s="15" customFormat="1" ht="41.25" customHeight="1" x14ac:dyDescent="0.2">
      <c r="A4" s="59" t="s">
        <v>0</v>
      </c>
      <c r="B4" s="60" t="s">
        <v>39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2" t="s">
        <v>49</v>
      </c>
      <c r="AM4" s="61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30.9.2021 г.</v>
      </c>
    </row>
    <row r="5" spans="1:39" s="15" customFormat="1" ht="25.5" customHeight="1" x14ac:dyDescent="0.2">
      <c r="A5" s="59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2">
        <v>0</v>
      </c>
      <c r="AM5" s="61">
        <v>0</v>
      </c>
    </row>
    <row r="6" spans="1:39" s="19" customFormat="1" ht="12.75" customHeight="1" x14ac:dyDescent="0.2">
      <c r="A6" s="1" t="s">
        <v>37</v>
      </c>
      <c r="B6" s="3">
        <v>12049.04</v>
      </c>
      <c r="C6" s="3">
        <v>17256.89</v>
      </c>
      <c r="D6" s="3">
        <v>18980.030000000002</v>
      </c>
      <c r="E6" s="3">
        <v>19774.91</v>
      </c>
      <c r="F6" s="3">
        <v>20165.48</v>
      </c>
      <c r="G6" s="3">
        <v>20409.439999999999</v>
      </c>
      <c r="H6" s="3">
        <v>20682.12</v>
      </c>
      <c r="I6" s="3">
        <v>20810.37</v>
      </c>
      <c r="J6" s="3">
        <v>20931.600000000002</v>
      </c>
      <c r="K6" s="3">
        <v>21025.9</v>
      </c>
      <c r="L6" s="3">
        <v>21060.651627548425</v>
      </c>
      <c r="M6" s="3">
        <v>21137.456046123374</v>
      </c>
      <c r="N6" s="3">
        <v>21173.750715740833</v>
      </c>
      <c r="O6" s="3">
        <v>21225.469669093862</v>
      </c>
      <c r="P6" s="3">
        <v>21228.489669093862</v>
      </c>
      <c r="Q6" s="3">
        <v>21223.101729733804</v>
      </c>
      <c r="R6" s="3">
        <v>21420.817071155292</v>
      </c>
      <c r="S6" s="3">
        <v>21457.34</v>
      </c>
      <c r="T6" s="3">
        <v>21473.829999999998</v>
      </c>
      <c r="U6" s="3">
        <v>21560.21</v>
      </c>
      <c r="V6" s="3">
        <v>21872.3</v>
      </c>
      <c r="W6" s="3">
        <v>21965.65</v>
      </c>
      <c r="X6" s="3">
        <v>21981.68</v>
      </c>
      <c r="Y6" s="3">
        <v>22011.62</v>
      </c>
      <c r="Z6" s="3">
        <v>22000.49</v>
      </c>
      <c r="AA6" s="3">
        <v>22036.530000000002</v>
      </c>
      <c r="AB6" s="3">
        <v>22043.48</v>
      </c>
      <c r="AC6" s="3">
        <v>22048.5</v>
      </c>
      <c r="AD6" s="3">
        <v>22056.579999999998</v>
      </c>
      <c r="AE6" s="3">
        <v>22065.11</v>
      </c>
      <c r="AF6" s="3">
        <v>22068.13</v>
      </c>
      <c r="AG6" s="3">
        <v>22067.74</v>
      </c>
      <c r="AH6" s="3">
        <v>22082.74</v>
      </c>
      <c r="AI6" s="3">
        <v>21789.74</v>
      </c>
      <c r="AJ6" s="3">
        <v>22091.74</v>
      </c>
      <c r="AK6" s="3">
        <v>22097.74</v>
      </c>
      <c r="AL6" s="34">
        <f>AK6</f>
        <v>22097.74</v>
      </c>
      <c r="AM6" s="17">
        <f>AL6-AK6</f>
        <v>0</v>
      </c>
    </row>
    <row r="7" spans="1:39" s="19" customFormat="1" x14ac:dyDescent="0.2">
      <c r="A7" s="1" t="s">
        <v>36</v>
      </c>
      <c r="B7" s="3">
        <v>11177.869999999999</v>
      </c>
      <c r="C7" s="3">
        <v>15542.12</v>
      </c>
      <c r="D7" s="3">
        <v>17235.12</v>
      </c>
      <c r="E7" s="3">
        <v>17898.73</v>
      </c>
      <c r="F7" s="3">
        <v>18175.68</v>
      </c>
      <c r="G7" s="3">
        <v>18447.219999999998</v>
      </c>
      <c r="H7" s="3">
        <v>18588.87</v>
      </c>
      <c r="I7" s="3">
        <v>18681.8</v>
      </c>
      <c r="J7" s="3">
        <v>18805.739999999998</v>
      </c>
      <c r="K7" s="3">
        <v>18844.89</v>
      </c>
      <c r="L7" s="3">
        <v>18930.82</v>
      </c>
      <c r="M7" s="3">
        <v>18988.199999999997</v>
      </c>
      <c r="N7" s="3">
        <v>19040.349999999999</v>
      </c>
      <c r="O7" s="3">
        <v>19012.449999999997</v>
      </c>
      <c r="P7" s="3">
        <v>19010.87</v>
      </c>
      <c r="Q7" s="3">
        <v>19134.29</v>
      </c>
      <c r="R7" s="3">
        <v>19150.589999999997</v>
      </c>
      <c r="S7" s="3">
        <v>19123.14</v>
      </c>
      <c r="T7" s="3">
        <v>19198.48</v>
      </c>
      <c r="U7" s="3">
        <v>19448.5</v>
      </c>
      <c r="V7" s="3">
        <v>19574.219999999998</v>
      </c>
      <c r="W7" s="3">
        <v>19619.439999999999</v>
      </c>
      <c r="X7" s="3">
        <v>19638.419999999998</v>
      </c>
      <c r="Y7" s="3">
        <v>19631.759999999998</v>
      </c>
      <c r="Z7" s="3">
        <v>19690.5</v>
      </c>
      <c r="AA7" s="3">
        <v>19699.509999999998</v>
      </c>
      <c r="AB7" s="3">
        <v>19713.519999999997</v>
      </c>
      <c r="AC7" s="3">
        <v>19725.649999999998</v>
      </c>
      <c r="AD7" s="3">
        <v>19745.64</v>
      </c>
      <c r="AE7" s="3">
        <v>19748.089999999997</v>
      </c>
      <c r="AF7" s="3">
        <v>19750.05</v>
      </c>
      <c r="AG7" s="3">
        <v>19761.05</v>
      </c>
      <c r="AH7" s="3">
        <v>19905.05</v>
      </c>
      <c r="AI7" s="3">
        <v>19770.05</v>
      </c>
      <c r="AJ7" s="3">
        <v>19778.05</v>
      </c>
      <c r="AK7" s="4">
        <f>AJ7*$AK$42</f>
        <v>19783.421614005958</v>
      </c>
      <c r="AL7" s="34">
        <f t="shared" ref="AL7:AL41" si="0">AK7</f>
        <v>19783.421614005958</v>
      </c>
      <c r="AM7" s="17">
        <f>AL7-AJ7</f>
        <v>5.3716140059586905</v>
      </c>
    </row>
    <row r="8" spans="1:39" s="19" customFormat="1" x14ac:dyDescent="0.2">
      <c r="A8" s="1" t="s">
        <v>35</v>
      </c>
      <c r="B8" s="3">
        <v>12113.08</v>
      </c>
      <c r="C8" s="3">
        <v>17249.53</v>
      </c>
      <c r="D8" s="3">
        <v>18849.57</v>
      </c>
      <c r="E8" s="3">
        <v>19430</v>
      </c>
      <c r="F8" s="3">
        <v>19811.12</v>
      </c>
      <c r="G8" s="3">
        <v>19994.13</v>
      </c>
      <c r="H8" s="3">
        <v>20098.75</v>
      </c>
      <c r="I8" s="3">
        <v>20277.59</v>
      </c>
      <c r="J8" s="3">
        <v>20340.96</v>
      </c>
      <c r="K8" s="3">
        <v>20480.73</v>
      </c>
      <c r="L8" s="3">
        <v>20538.309999999998</v>
      </c>
      <c r="M8" s="3">
        <v>20588.939999999999</v>
      </c>
      <c r="N8" s="3">
        <v>20546.559999999998</v>
      </c>
      <c r="O8" s="3">
        <v>20577.940000000002</v>
      </c>
      <c r="P8" s="3">
        <v>20750.03</v>
      </c>
      <c r="Q8" s="3">
        <v>20777.760000000002</v>
      </c>
      <c r="R8" s="3">
        <v>20770.34</v>
      </c>
      <c r="S8" s="3">
        <v>20814.2</v>
      </c>
      <c r="T8" s="3">
        <v>21121.489999999998</v>
      </c>
      <c r="U8" s="3">
        <v>21272.940000000002</v>
      </c>
      <c r="V8" s="3">
        <v>21269.59</v>
      </c>
      <c r="W8" s="3">
        <v>21283.940000000002</v>
      </c>
      <c r="X8" s="3">
        <v>21264.54</v>
      </c>
      <c r="Y8" s="3">
        <v>21333.57</v>
      </c>
      <c r="Z8" s="3">
        <v>21339.58</v>
      </c>
      <c r="AA8" s="3">
        <v>21352.59</v>
      </c>
      <c r="AB8" s="3">
        <v>21369.63</v>
      </c>
      <c r="AC8" s="3">
        <v>21382.639999999999</v>
      </c>
      <c r="AD8" s="3">
        <v>21387.5</v>
      </c>
      <c r="AE8" s="3">
        <v>21397.05</v>
      </c>
      <c r="AF8" s="3">
        <v>21423.05</v>
      </c>
      <c r="AG8" s="3">
        <v>21380.05</v>
      </c>
      <c r="AH8" s="3">
        <v>21432.05</v>
      </c>
      <c r="AI8" s="3">
        <v>21445.05</v>
      </c>
      <c r="AJ8" s="4">
        <f>AI8*$AJ$42</f>
        <v>21605.011479593613</v>
      </c>
      <c r="AK8" s="4">
        <f t="shared" ref="AK8:AK41" si="1">AJ8*$AK$42</f>
        <v>21610.879286696065</v>
      </c>
      <c r="AL8" s="34">
        <f t="shared" si="0"/>
        <v>21610.879286696065</v>
      </c>
      <c r="AM8" s="17">
        <f>AL8-AI8</f>
        <v>165.82928669606554</v>
      </c>
    </row>
    <row r="9" spans="1:39" s="19" customFormat="1" x14ac:dyDescent="0.2">
      <c r="A9" s="1" t="s">
        <v>34</v>
      </c>
      <c r="B9" s="3">
        <v>12825.7</v>
      </c>
      <c r="C9" s="3">
        <v>17761.02</v>
      </c>
      <c r="D9" s="3">
        <v>19234.95</v>
      </c>
      <c r="E9" s="3">
        <v>19955.990000000002</v>
      </c>
      <c r="F9" s="3">
        <v>20237.280000000002</v>
      </c>
      <c r="G9" s="3">
        <v>20449.210000000003</v>
      </c>
      <c r="H9" s="3">
        <v>20666.560000000001</v>
      </c>
      <c r="I9" s="3">
        <v>20789.5</v>
      </c>
      <c r="J9" s="3">
        <v>20973.7</v>
      </c>
      <c r="K9" s="3">
        <v>21046</v>
      </c>
      <c r="L9" s="3">
        <v>21104.37</v>
      </c>
      <c r="M9" s="3">
        <v>21011.7</v>
      </c>
      <c r="N9" s="3">
        <v>21028.76</v>
      </c>
      <c r="O9" s="3">
        <v>21419.83</v>
      </c>
      <c r="P9" s="3">
        <v>21464.54</v>
      </c>
      <c r="Q9" s="3">
        <v>21469.09</v>
      </c>
      <c r="R9" s="3">
        <v>21493.200000000001</v>
      </c>
      <c r="S9" s="3">
        <v>21884.74</v>
      </c>
      <c r="T9" s="3">
        <v>22072.16</v>
      </c>
      <c r="U9" s="3">
        <v>22110.170000000002</v>
      </c>
      <c r="V9" s="3">
        <v>22130.48</v>
      </c>
      <c r="W9" s="3">
        <v>22060.760000000002</v>
      </c>
      <c r="X9" s="3">
        <v>22126.74</v>
      </c>
      <c r="Y9" s="3">
        <v>22138.640000000003</v>
      </c>
      <c r="Z9" s="3">
        <v>22167.640000000003</v>
      </c>
      <c r="AA9" s="3">
        <v>22191.670000000002</v>
      </c>
      <c r="AB9" s="3">
        <v>22221.69</v>
      </c>
      <c r="AC9" s="3">
        <v>22213.69</v>
      </c>
      <c r="AD9" s="3">
        <v>22216.460000000003</v>
      </c>
      <c r="AE9" s="3">
        <v>22236.460000000003</v>
      </c>
      <c r="AF9" s="3">
        <v>22232.460000000003</v>
      </c>
      <c r="AG9" s="3">
        <v>22263.460000000003</v>
      </c>
      <c r="AH9" s="3">
        <v>22275.460000000003</v>
      </c>
      <c r="AI9" s="4">
        <f>AH9*$AI$42</f>
        <v>22275.460000000003</v>
      </c>
      <c r="AJ9" s="4">
        <f t="shared" ref="AJ9:AJ41" si="2">AI9*$AJ$42</f>
        <v>22441.615618206924</v>
      </c>
      <c r="AK9" s="4">
        <f t="shared" si="1"/>
        <v>22447.71064257844</v>
      </c>
      <c r="AL9" s="34">
        <f>AK9</f>
        <v>22447.71064257844</v>
      </c>
      <c r="AM9" s="17">
        <f>AL9-AH9</f>
        <v>172.25064257843769</v>
      </c>
    </row>
    <row r="10" spans="1:39" s="19" customFormat="1" x14ac:dyDescent="0.2">
      <c r="A10" s="2" t="s">
        <v>33</v>
      </c>
      <c r="B10" s="3">
        <v>13841.46</v>
      </c>
      <c r="C10" s="3">
        <v>19083.16</v>
      </c>
      <c r="D10" s="3">
        <v>20600.239999999998</v>
      </c>
      <c r="E10" s="3">
        <v>21183.63</v>
      </c>
      <c r="F10" s="3">
        <v>21564.73</v>
      </c>
      <c r="G10" s="3">
        <v>21877.96</v>
      </c>
      <c r="H10" s="3">
        <v>22045.84</v>
      </c>
      <c r="I10" s="3">
        <v>22327</v>
      </c>
      <c r="J10" s="3">
        <v>22418.59</v>
      </c>
      <c r="K10" s="3">
        <v>22478.09</v>
      </c>
      <c r="L10" s="3">
        <v>22416.94</v>
      </c>
      <c r="M10" s="3">
        <v>22441.52</v>
      </c>
      <c r="N10" s="3">
        <v>22609.5</v>
      </c>
      <c r="O10" s="3">
        <v>22662.57</v>
      </c>
      <c r="P10" s="3">
        <v>22689.439999999999</v>
      </c>
      <c r="Q10" s="3">
        <v>22629.18</v>
      </c>
      <c r="R10" s="3">
        <v>22939.25</v>
      </c>
      <c r="S10" s="3">
        <v>23285.119999999999</v>
      </c>
      <c r="T10" s="3">
        <v>23323.13</v>
      </c>
      <c r="U10" s="3">
        <v>23388.149999999998</v>
      </c>
      <c r="V10" s="3">
        <v>23329.78</v>
      </c>
      <c r="W10" s="3">
        <v>23369.460975353959</v>
      </c>
      <c r="X10" s="3">
        <v>23382.630975353957</v>
      </c>
      <c r="Y10" s="3">
        <v>23392.580975353958</v>
      </c>
      <c r="Z10" s="3">
        <v>23405.61097535396</v>
      </c>
      <c r="AA10" s="3">
        <v>23446.550975353959</v>
      </c>
      <c r="AB10" s="3">
        <v>23433.800975353959</v>
      </c>
      <c r="AC10" s="3">
        <v>23447.11097535396</v>
      </c>
      <c r="AD10" s="3">
        <v>23474.11097535396</v>
      </c>
      <c r="AE10" s="3">
        <v>23163.11097535396</v>
      </c>
      <c r="AF10" s="3">
        <v>23500.11097535396</v>
      </c>
      <c r="AG10" s="3">
        <v>23514.11097535396</v>
      </c>
      <c r="AH10" s="4">
        <f>AG10*$AH$42</f>
        <v>23575.460052745162</v>
      </c>
      <c r="AI10" s="4">
        <f t="shared" ref="AI10:AI41" si="3">AH10*$AI$42</f>
        <v>23575.460052745162</v>
      </c>
      <c r="AJ10" s="4">
        <f t="shared" si="2"/>
        <v>23751.312544212298</v>
      </c>
      <c r="AK10" s="4">
        <f t="shared" si="1"/>
        <v>23757.763275357298</v>
      </c>
      <c r="AL10" s="34">
        <f t="shared" si="0"/>
        <v>23757.763275357298</v>
      </c>
      <c r="AM10" s="17">
        <f>AL10-AG10</f>
        <v>243.65230000333759</v>
      </c>
    </row>
    <row r="11" spans="1:39" s="19" customFormat="1" x14ac:dyDescent="0.2">
      <c r="A11" s="2" t="s">
        <v>32</v>
      </c>
      <c r="B11" s="3">
        <v>12329.22</v>
      </c>
      <c r="C11" s="3">
        <v>16810.36</v>
      </c>
      <c r="D11" s="3">
        <v>18138.12</v>
      </c>
      <c r="E11" s="3">
        <v>18753.5</v>
      </c>
      <c r="F11" s="3">
        <v>19144.645724130914</v>
      </c>
      <c r="G11" s="3">
        <v>19362.313222844245</v>
      </c>
      <c r="H11" s="3">
        <v>19615.989806566002</v>
      </c>
      <c r="I11" s="3">
        <v>19729.965617614176</v>
      </c>
      <c r="J11" s="3">
        <v>19820.87</v>
      </c>
      <c r="K11" s="3">
        <v>19749.27</v>
      </c>
      <c r="L11" s="3">
        <v>19776.12</v>
      </c>
      <c r="M11" s="3">
        <v>19794.776597189848</v>
      </c>
      <c r="N11" s="3">
        <v>19865.27</v>
      </c>
      <c r="O11" s="3">
        <v>19874.96</v>
      </c>
      <c r="P11" s="3">
        <v>19788.96</v>
      </c>
      <c r="Q11" s="3">
        <v>20094.7</v>
      </c>
      <c r="R11" s="3">
        <v>20268.7</v>
      </c>
      <c r="S11" s="3">
        <v>20309.080000000002</v>
      </c>
      <c r="T11" s="3">
        <v>20386.54</v>
      </c>
      <c r="U11" s="3">
        <v>20377.46</v>
      </c>
      <c r="V11" s="3">
        <v>20367.22</v>
      </c>
      <c r="W11" s="3">
        <v>20330.900000000001</v>
      </c>
      <c r="X11" s="3">
        <v>20335.91</v>
      </c>
      <c r="Y11" s="3">
        <v>20349.98</v>
      </c>
      <c r="Z11" s="3">
        <v>20366.98</v>
      </c>
      <c r="AA11" s="3">
        <v>20363</v>
      </c>
      <c r="AB11" s="3">
        <v>20371.2</v>
      </c>
      <c r="AC11" s="3">
        <v>20398.2</v>
      </c>
      <c r="AD11" s="3">
        <v>20362.2</v>
      </c>
      <c r="AE11" s="3">
        <v>20424.2</v>
      </c>
      <c r="AF11" s="3">
        <v>20441.2</v>
      </c>
      <c r="AG11" s="4">
        <f>AF11*$AG$42</f>
        <v>20443.56537158191</v>
      </c>
      <c r="AH11" s="4">
        <f t="shared" ref="AH11:AH41" si="4">AG11*$AH$42</f>
        <v>20496.903296007284</v>
      </c>
      <c r="AI11" s="4">
        <f t="shared" si="3"/>
        <v>20496.903296007284</v>
      </c>
      <c r="AJ11" s="4">
        <f t="shared" si="2"/>
        <v>20649.792423256535</v>
      </c>
      <c r="AK11" s="4">
        <f t="shared" si="1"/>
        <v>20655.400797904233</v>
      </c>
      <c r="AL11" s="34">
        <f t="shared" si="0"/>
        <v>20655.400797904233</v>
      </c>
      <c r="AM11" s="17">
        <f>AL11-AF11</f>
        <v>214.20079790423188</v>
      </c>
    </row>
    <row r="12" spans="1:39" s="19" customFormat="1" x14ac:dyDescent="0.2">
      <c r="A12" s="2" t="s">
        <v>31</v>
      </c>
      <c r="B12" s="3">
        <v>13415.529999999999</v>
      </c>
      <c r="C12" s="3">
        <v>18009.25</v>
      </c>
      <c r="D12" s="3">
        <v>19928.190000000002</v>
      </c>
      <c r="E12" s="3">
        <v>20669.34</v>
      </c>
      <c r="F12" s="3">
        <v>21077.46</v>
      </c>
      <c r="G12" s="3">
        <v>21421.13</v>
      </c>
      <c r="H12" s="3">
        <v>21636.43</v>
      </c>
      <c r="I12" s="3">
        <v>21768.45</v>
      </c>
      <c r="J12" s="3">
        <v>21706.42</v>
      </c>
      <c r="K12" s="3">
        <v>21756.510000000002</v>
      </c>
      <c r="L12" s="3">
        <v>22017.135467695854</v>
      </c>
      <c r="M12" s="3">
        <v>22083.27</v>
      </c>
      <c r="N12" s="3">
        <v>22123.440000000002</v>
      </c>
      <c r="O12" s="3">
        <v>22006.46</v>
      </c>
      <c r="P12" s="3">
        <v>22400.97</v>
      </c>
      <c r="Q12" s="3">
        <v>22646</v>
      </c>
      <c r="R12" s="3">
        <v>22695.27</v>
      </c>
      <c r="S12" s="3">
        <v>22772.21</v>
      </c>
      <c r="T12" s="3">
        <v>22779.34</v>
      </c>
      <c r="U12" s="3">
        <v>22855.279999999999</v>
      </c>
      <c r="V12" s="3">
        <v>22816.52</v>
      </c>
      <c r="W12" s="3">
        <v>22783.010000000002</v>
      </c>
      <c r="X12" s="3">
        <v>22797.06</v>
      </c>
      <c r="Y12" s="3">
        <v>22851.86</v>
      </c>
      <c r="Z12" s="3">
        <v>22834.87</v>
      </c>
      <c r="AA12" s="3">
        <v>22863.65</v>
      </c>
      <c r="AB12" s="3">
        <v>22888.65</v>
      </c>
      <c r="AC12" s="3">
        <v>22816.65</v>
      </c>
      <c r="AD12" s="3">
        <v>22911.65</v>
      </c>
      <c r="AE12" s="3">
        <v>22944.65</v>
      </c>
      <c r="AF12" s="4">
        <f>AE12*$AF$42</f>
        <v>23012.395333292137</v>
      </c>
      <c r="AG12" s="4">
        <f t="shared" ref="AG12:AG41" si="5">AF12*$AG$42</f>
        <v>23015.058233021755</v>
      </c>
      <c r="AH12" s="4">
        <f t="shared" si="4"/>
        <v>23075.105265638918</v>
      </c>
      <c r="AI12" s="4">
        <f t="shared" si="3"/>
        <v>23075.105265638918</v>
      </c>
      <c r="AJ12" s="4">
        <f t="shared" si="2"/>
        <v>23247.225544214627</v>
      </c>
      <c r="AK12" s="4">
        <f t="shared" si="1"/>
        <v>23253.53936799063</v>
      </c>
      <c r="AL12" s="34">
        <f t="shared" si="0"/>
        <v>23253.53936799063</v>
      </c>
      <c r="AM12" s="17">
        <f>AL12-AE12</f>
        <v>308.88936799062867</v>
      </c>
    </row>
    <row r="13" spans="1:39" s="19" customFormat="1" x14ac:dyDescent="0.2">
      <c r="A13" s="2" t="s">
        <v>30</v>
      </c>
      <c r="B13" s="3">
        <v>13583.41</v>
      </c>
      <c r="C13" s="3">
        <v>18762.91</v>
      </c>
      <c r="D13" s="3">
        <v>20660.080000000002</v>
      </c>
      <c r="E13" s="3">
        <v>21493.200000000001</v>
      </c>
      <c r="F13" s="3">
        <v>22044.690000000002</v>
      </c>
      <c r="G13" s="3">
        <v>22372.25</v>
      </c>
      <c r="H13" s="3">
        <v>22562.690000000002</v>
      </c>
      <c r="I13" s="3">
        <v>22599.45</v>
      </c>
      <c r="J13" s="3">
        <v>22674.47</v>
      </c>
      <c r="K13" s="3">
        <v>22897.21</v>
      </c>
      <c r="L13" s="3">
        <v>22967.86</v>
      </c>
      <c r="M13" s="3">
        <v>23004.04</v>
      </c>
      <c r="N13" s="3">
        <v>22904.75</v>
      </c>
      <c r="O13" s="3">
        <v>23305.27</v>
      </c>
      <c r="P13" s="3">
        <v>23512.239999999998</v>
      </c>
      <c r="Q13" s="3">
        <v>23565.64</v>
      </c>
      <c r="R13" s="3">
        <v>23664.47</v>
      </c>
      <c r="S13" s="3">
        <v>23704.12</v>
      </c>
      <c r="T13" s="3">
        <v>23808.2</v>
      </c>
      <c r="U13" s="3">
        <v>23844.21</v>
      </c>
      <c r="V13" s="3">
        <v>23811.84</v>
      </c>
      <c r="W13" s="3">
        <v>23805.05</v>
      </c>
      <c r="X13" s="3">
        <v>23820.04</v>
      </c>
      <c r="Y13" s="3">
        <v>23806.97</v>
      </c>
      <c r="Z13" s="3">
        <v>23833.519999999997</v>
      </c>
      <c r="AA13" s="3">
        <v>23856.519999999997</v>
      </c>
      <c r="AB13" s="3">
        <v>23870.519999999997</v>
      </c>
      <c r="AC13" s="3">
        <v>23886.519999999997</v>
      </c>
      <c r="AD13" s="3">
        <v>23909.519999999997</v>
      </c>
      <c r="AE13" s="4">
        <f>AD13*$AE$42</f>
        <v>23909.519999999997</v>
      </c>
      <c r="AF13" s="4">
        <f t="shared" ref="AF13:AF41" si="6">AE13*$AF$42</f>
        <v>23980.114164707458</v>
      </c>
      <c r="AG13" s="4">
        <f t="shared" si="5"/>
        <v>23982.889044879666</v>
      </c>
      <c r="AH13" s="4">
        <f t="shared" si="4"/>
        <v>24045.461179442656</v>
      </c>
      <c r="AI13" s="4">
        <f t="shared" si="3"/>
        <v>24045.461179442656</v>
      </c>
      <c r="AJ13" s="4">
        <f t="shared" si="2"/>
        <v>24224.819471811967</v>
      </c>
      <c r="AK13" s="4">
        <f t="shared" si="1"/>
        <v>24231.398804939679</v>
      </c>
      <c r="AL13" s="34">
        <f t="shared" si="0"/>
        <v>24231.398804939679</v>
      </c>
      <c r="AM13" s="17">
        <f>AL13-AD13</f>
        <v>321.8788049396826</v>
      </c>
    </row>
    <row r="14" spans="1:39" s="19" customFormat="1" x14ac:dyDescent="0.2">
      <c r="A14" s="1" t="s">
        <v>29</v>
      </c>
      <c r="B14" s="3">
        <v>14676.25</v>
      </c>
      <c r="C14" s="3">
        <v>20266.93</v>
      </c>
      <c r="D14" s="3">
        <v>22243.17</v>
      </c>
      <c r="E14" s="3">
        <v>23085.239999999998</v>
      </c>
      <c r="F14" s="3">
        <v>23553.761049577013</v>
      </c>
      <c r="G14" s="3">
        <v>23886.78</v>
      </c>
      <c r="H14" s="3">
        <v>23916.120000000003</v>
      </c>
      <c r="I14" s="3">
        <v>24013.19972307151</v>
      </c>
      <c r="J14" s="3">
        <v>24314.690925982592</v>
      </c>
      <c r="K14" s="3">
        <v>24407.34</v>
      </c>
      <c r="L14" s="3">
        <v>24443.41</v>
      </c>
      <c r="M14" s="3">
        <v>24384.42</v>
      </c>
      <c r="N14" s="3">
        <v>24814.940000000002</v>
      </c>
      <c r="O14" s="3">
        <v>25138.510000000002</v>
      </c>
      <c r="P14" s="3">
        <v>25207.82</v>
      </c>
      <c r="Q14" s="3">
        <v>25310.52</v>
      </c>
      <c r="R14" s="3">
        <v>25353.9</v>
      </c>
      <c r="S14" s="3">
        <v>25408.78</v>
      </c>
      <c r="T14" s="3">
        <v>25437.89</v>
      </c>
      <c r="U14" s="3">
        <v>25485.73</v>
      </c>
      <c r="V14" s="3">
        <v>25442.44</v>
      </c>
      <c r="W14" s="3">
        <v>25465.85</v>
      </c>
      <c r="X14" s="3">
        <v>25450.989999999998</v>
      </c>
      <c r="Y14" s="3">
        <v>25481.52</v>
      </c>
      <c r="Z14" s="3">
        <v>25520.52</v>
      </c>
      <c r="AA14" s="3">
        <v>25389.52</v>
      </c>
      <c r="AB14" s="3">
        <v>25552.52</v>
      </c>
      <c r="AC14" s="3">
        <v>25582.52</v>
      </c>
      <c r="AD14" s="4">
        <f>AC14*$AD$42</f>
        <v>25603.562590426161</v>
      </c>
      <c r="AE14" s="4">
        <f t="shared" ref="AE14:AE41" si="7">AD14*$AE$42</f>
        <v>25603.562590426161</v>
      </c>
      <c r="AF14" s="4">
        <f t="shared" si="6"/>
        <v>25679.158508479151</v>
      </c>
      <c r="AG14" s="4">
        <f t="shared" si="5"/>
        <v>25682.129995074032</v>
      </c>
      <c r="AH14" s="4">
        <f t="shared" si="4"/>
        <v>25749.135504331436</v>
      </c>
      <c r="AI14" s="4">
        <f t="shared" si="3"/>
        <v>25749.135504331436</v>
      </c>
      <c r="AJ14" s="4">
        <f t="shared" si="2"/>
        <v>25941.201730035238</v>
      </c>
      <c r="AK14" s="4">
        <f t="shared" si="1"/>
        <v>25948.24722352648</v>
      </c>
      <c r="AL14" s="34">
        <f t="shared" si="0"/>
        <v>25948.24722352648</v>
      </c>
      <c r="AM14" s="17">
        <f>AL14-AC14</f>
        <v>365.72722352647907</v>
      </c>
    </row>
    <row r="15" spans="1:39" s="19" customFormat="1" x14ac:dyDescent="0.2">
      <c r="A15" s="1" t="s">
        <v>28</v>
      </c>
      <c r="B15" s="3">
        <v>14570.52</v>
      </c>
      <c r="C15" s="3">
        <v>18922.45</v>
      </c>
      <c r="D15" s="3">
        <v>20781.68</v>
      </c>
      <c r="E15" s="3">
        <v>21610.57</v>
      </c>
      <c r="F15" s="3">
        <v>22009.72</v>
      </c>
      <c r="G15" s="3">
        <v>22241.510000000002</v>
      </c>
      <c r="H15" s="3">
        <v>22383.58</v>
      </c>
      <c r="I15" s="3">
        <v>23145.489999999998</v>
      </c>
      <c r="J15" s="3">
        <v>23280.32</v>
      </c>
      <c r="K15" s="3">
        <v>23320.57</v>
      </c>
      <c r="L15" s="3">
        <v>23184.16</v>
      </c>
      <c r="M15" s="3">
        <v>23603.99</v>
      </c>
      <c r="N15" s="3">
        <v>23961.49</v>
      </c>
      <c r="O15" s="3">
        <v>24016.61</v>
      </c>
      <c r="P15" s="3">
        <v>24139.13</v>
      </c>
      <c r="Q15" s="3">
        <v>24197.56</v>
      </c>
      <c r="R15" s="3">
        <v>24288.14</v>
      </c>
      <c r="S15" s="3">
        <v>24316.39</v>
      </c>
      <c r="T15" s="3">
        <v>24364.18</v>
      </c>
      <c r="U15" s="3">
        <v>24379.22</v>
      </c>
      <c r="V15" s="3">
        <v>24371.480000000003</v>
      </c>
      <c r="W15" s="3">
        <v>24390.5</v>
      </c>
      <c r="X15" s="3">
        <v>24404.03</v>
      </c>
      <c r="Y15" s="3">
        <v>24424.03</v>
      </c>
      <c r="Z15" s="3">
        <v>24483.03</v>
      </c>
      <c r="AA15" s="3">
        <v>24463.03</v>
      </c>
      <c r="AB15" s="3">
        <v>24482.03</v>
      </c>
      <c r="AC15" s="4">
        <f>AB15*$AC$42</f>
        <v>24486.461834737838</v>
      </c>
      <c r="AD15" s="4">
        <f t="shared" ref="AD15:AD41" si="8">AC15*$AD$42</f>
        <v>24506.602875861783</v>
      </c>
      <c r="AE15" s="4">
        <f t="shared" si="7"/>
        <v>24506.602875861783</v>
      </c>
      <c r="AF15" s="4">
        <f t="shared" si="6"/>
        <v>24578.959960397104</v>
      </c>
      <c r="AG15" s="4">
        <f t="shared" si="5"/>
        <v>24581.804136541519</v>
      </c>
      <c r="AH15" s="4">
        <f t="shared" si="4"/>
        <v>24645.938859983486</v>
      </c>
      <c r="AI15" s="4">
        <f t="shared" si="3"/>
        <v>24645.938859983486</v>
      </c>
      <c r="AJ15" s="4">
        <f t="shared" si="2"/>
        <v>24829.776195220136</v>
      </c>
      <c r="AK15" s="4">
        <f t="shared" si="1"/>
        <v>24836.519831401409</v>
      </c>
      <c r="AL15" s="34">
        <f t="shared" si="0"/>
        <v>24836.519831401409</v>
      </c>
      <c r="AM15" s="17">
        <f>AL15-AB15</f>
        <v>354.4898314014099</v>
      </c>
    </row>
    <row r="16" spans="1:39" s="19" customFormat="1" x14ac:dyDescent="0.2">
      <c r="A16" s="1" t="s">
        <v>27</v>
      </c>
      <c r="B16" s="3">
        <v>14512.869999999999</v>
      </c>
      <c r="C16" s="3">
        <v>19245.010000000002</v>
      </c>
      <c r="D16" s="3">
        <v>21157.08</v>
      </c>
      <c r="E16" s="3">
        <v>21985.46</v>
      </c>
      <c r="F16" s="3">
        <v>22478.02</v>
      </c>
      <c r="G16" s="3">
        <v>22684.309999999998</v>
      </c>
      <c r="H16" s="3">
        <v>23748.79</v>
      </c>
      <c r="I16" s="3">
        <v>23930.98</v>
      </c>
      <c r="J16" s="3">
        <v>23995.040000000001</v>
      </c>
      <c r="K16" s="3">
        <v>23938.57</v>
      </c>
      <c r="L16" s="3">
        <v>24527.52</v>
      </c>
      <c r="M16" s="3">
        <v>24913.91</v>
      </c>
      <c r="N16" s="3">
        <v>25021.62</v>
      </c>
      <c r="O16" s="3">
        <v>25156.11</v>
      </c>
      <c r="P16" s="3">
        <v>25242.14</v>
      </c>
      <c r="Q16" s="3">
        <v>25360.09</v>
      </c>
      <c r="R16" s="3">
        <v>25419.37</v>
      </c>
      <c r="S16" s="3">
        <v>25481.3</v>
      </c>
      <c r="T16" s="3">
        <v>25517.43</v>
      </c>
      <c r="U16" s="3">
        <v>25540.01</v>
      </c>
      <c r="V16" s="3">
        <v>25589.03</v>
      </c>
      <c r="W16" s="3">
        <v>25571.18</v>
      </c>
      <c r="X16" s="3">
        <v>25572.18</v>
      </c>
      <c r="Y16" s="3">
        <v>25613.18</v>
      </c>
      <c r="Z16" s="3">
        <v>25606.18</v>
      </c>
      <c r="AA16" s="3">
        <v>25655.18</v>
      </c>
      <c r="AB16" s="4">
        <f>AA16*$AB$42</f>
        <v>25687.520892967124</v>
      </c>
      <c r="AC16" s="4">
        <f t="shared" ref="AC16:AC41" si="9">AB16*$AC$42</f>
        <v>25692.170950475527</v>
      </c>
      <c r="AD16" s="4">
        <f t="shared" si="8"/>
        <v>25713.30373295629</v>
      </c>
      <c r="AE16" s="4">
        <f t="shared" si="7"/>
        <v>25713.30373295629</v>
      </c>
      <c r="AF16" s="4">
        <f t="shared" si="6"/>
        <v>25789.223667731112</v>
      </c>
      <c r="AG16" s="4">
        <f t="shared" si="5"/>
        <v>25792.207890613485</v>
      </c>
      <c r="AH16" s="4">
        <f t="shared" si="4"/>
        <v>25859.500596666872</v>
      </c>
      <c r="AI16" s="4">
        <f t="shared" si="3"/>
        <v>25859.500596666872</v>
      </c>
      <c r="AJ16" s="4">
        <f t="shared" si="2"/>
        <v>26052.390050270144</v>
      </c>
      <c r="AK16" s="4">
        <f t="shared" si="1"/>
        <v>26059.465741922388</v>
      </c>
      <c r="AL16" s="34">
        <f t="shared" si="0"/>
        <v>26059.465741922388</v>
      </c>
      <c r="AM16" s="17">
        <f>AL16-AA16</f>
        <v>404.28574192238739</v>
      </c>
    </row>
    <row r="17" spans="1:39" s="19" customFormat="1" x14ac:dyDescent="0.2">
      <c r="A17" s="1" t="s">
        <v>26</v>
      </c>
      <c r="B17" s="3">
        <v>15684.18</v>
      </c>
      <c r="C17" s="3">
        <v>19658.599999999999</v>
      </c>
      <c r="D17" s="3">
        <v>21537.34</v>
      </c>
      <c r="E17" s="3">
        <v>22716.13</v>
      </c>
      <c r="F17" s="3">
        <v>23105.43</v>
      </c>
      <c r="G17" s="3">
        <v>24324.35</v>
      </c>
      <c r="H17" s="3">
        <v>24553.54</v>
      </c>
      <c r="I17" s="3">
        <v>24641.23</v>
      </c>
      <c r="J17" s="3">
        <v>24537.02</v>
      </c>
      <c r="K17" s="3">
        <v>25115.66</v>
      </c>
      <c r="L17" s="3">
        <v>25520.870000000003</v>
      </c>
      <c r="M17" s="3">
        <v>25646.400000000001</v>
      </c>
      <c r="N17" s="3">
        <v>25838.03</v>
      </c>
      <c r="O17" s="3">
        <v>25924.91</v>
      </c>
      <c r="P17" s="3">
        <v>26079.81</v>
      </c>
      <c r="Q17" s="3">
        <v>26116.77</v>
      </c>
      <c r="R17" s="3">
        <v>26162.83</v>
      </c>
      <c r="S17" s="3">
        <v>26184.38</v>
      </c>
      <c r="T17" s="3">
        <v>26125.13</v>
      </c>
      <c r="U17" s="3">
        <v>26270.59</v>
      </c>
      <c r="V17" s="3">
        <v>26219.23</v>
      </c>
      <c r="W17" s="3">
        <v>26136.23</v>
      </c>
      <c r="X17" s="3">
        <v>26209.23</v>
      </c>
      <c r="Y17" s="3">
        <v>26181.23</v>
      </c>
      <c r="Z17" s="3">
        <v>26232.23</v>
      </c>
      <c r="AA17" s="4">
        <f>Z17*$AA$42</f>
        <v>26239.416356796639</v>
      </c>
      <c r="AB17" s="4">
        <f t="shared" ref="AB17:AB41" si="10">AA17*$AB$42</f>
        <v>26272.493737501627</v>
      </c>
      <c r="AC17" s="4">
        <f t="shared" si="9"/>
        <v>26277.249689128006</v>
      </c>
      <c r="AD17" s="4">
        <f t="shared" si="8"/>
        <v>26298.863721003454</v>
      </c>
      <c r="AE17" s="4">
        <f t="shared" si="7"/>
        <v>26298.863721003454</v>
      </c>
      <c r="AF17" s="4">
        <f t="shared" si="6"/>
        <v>26376.512553650013</v>
      </c>
      <c r="AG17" s="4">
        <f t="shared" si="5"/>
        <v>26379.56473518653</v>
      </c>
      <c r="AH17" s="4">
        <f t="shared" si="4"/>
        <v>26448.389874277753</v>
      </c>
      <c r="AI17" s="4">
        <f t="shared" si="3"/>
        <v>26448.389874277753</v>
      </c>
      <c r="AJ17" s="4">
        <f t="shared" si="2"/>
        <v>26645.671931309946</v>
      </c>
      <c r="AK17" s="4">
        <f t="shared" si="1"/>
        <v>26652.908755190176</v>
      </c>
      <c r="AL17" s="34">
        <f t="shared" si="0"/>
        <v>26652.908755190176</v>
      </c>
      <c r="AM17" s="17">
        <f>AL17-Z17</f>
        <v>420.67875519017616</v>
      </c>
    </row>
    <row r="18" spans="1:39" s="19" customFormat="1" x14ac:dyDescent="0.2">
      <c r="A18" s="2" t="s">
        <v>16</v>
      </c>
      <c r="B18" s="3">
        <v>15441.47</v>
      </c>
      <c r="C18" s="3">
        <v>20418.18</v>
      </c>
      <c r="D18" s="3">
        <v>23128.6</v>
      </c>
      <c r="E18" s="3">
        <v>23942.83</v>
      </c>
      <c r="F18" s="3">
        <v>26017.3</v>
      </c>
      <c r="G18" s="3">
        <v>26326.29</v>
      </c>
      <c r="H18" s="3">
        <v>26395.200000000001</v>
      </c>
      <c r="I18" s="3">
        <v>26333.239999999998</v>
      </c>
      <c r="J18" s="3">
        <v>26555.54</v>
      </c>
      <c r="K18" s="3">
        <v>26934.11</v>
      </c>
      <c r="L18" s="3">
        <v>27110.13</v>
      </c>
      <c r="M18" s="3">
        <v>27351.67</v>
      </c>
      <c r="N18" s="3">
        <v>27511.1</v>
      </c>
      <c r="O18" s="3">
        <v>27694.02</v>
      </c>
      <c r="P18" s="3">
        <v>27741.93</v>
      </c>
      <c r="Q18" s="3">
        <v>27798.489999999998</v>
      </c>
      <c r="R18" s="3">
        <v>27837.95</v>
      </c>
      <c r="S18" s="3">
        <v>27729.260000000002</v>
      </c>
      <c r="T18" s="3">
        <v>27931.29</v>
      </c>
      <c r="U18" s="3">
        <v>27979.13</v>
      </c>
      <c r="V18" s="3">
        <v>27840.13</v>
      </c>
      <c r="W18" s="3">
        <v>27735.13</v>
      </c>
      <c r="X18" s="3">
        <v>27811.13</v>
      </c>
      <c r="Y18" s="3">
        <v>27843.13</v>
      </c>
      <c r="Z18" s="4">
        <f>Y18*$Z$42</f>
        <v>27869.666738164044</v>
      </c>
      <c r="AA18" s="4">
        <f t="shared" ref="AA18:AA41" si="11">Z18*$AA$42</f>
        <v>27877.301673088903</v>
      </c>
      <c r="AB18" s="4">
        <f t="shared" si="10"/>
        <v>27912.443770303642</v>
      </c>
      <c r="AC18" s="4">
        <f t="shared" si="9"/>
        <v>27917.496592227282</v>
      </c>
      <c r="AD18" s="4">
        <f t="shared" si="8"/>
        <v>27940.459789227185</v>
      </c>
      <c r="AE18" s="4">
        <f t="shared" si="7"/>
        <v>27940.459789227185</v>
      </c>
      <c r="AF18" s="4">
        <f t="shared" si="6"/>
        <v>28022.955523995715</v>
      </c>
      <c r="AG18" s="4">
        <f t="shared" si="5"/>
        <v>28026.198225140342</v>
      </c>
      <c r="AH18" s="4">
        <f t="shared" si="4"/>
        <v>28099.319484357729</v>
      </c>
      <c r="AI18" s="4">
        <f t="shared" si="3"/>
        <v>28099.319484357729</v>
      </c>
      <c r="AJ18" s="4">
        <f t="shared" si="2"/>
        <v>28308.916044882957</v>
      </c>
      <c r="AK18" s="4">
        <f t="shared" si="1"/>
        <v>28316.604597087051</v>
      </c>
      <c r="AL18" s="34">
        <f t="shared" si="0"/>
        <v>28316.604597087051</v>
      </c>
      <c r="AM18" s="17">
        <f>AL18-Y18</f>
        <v>473.47459708704991</v>
      </c>
    </row>
    <row r="19" spans="1:39" s="19" customFormat="1" x14ac:dyDescent="0.2">
      <c r="A19" s="2" t="s">
        <v>15</v>
      </c>
      <c r="B19" s="3">
        <v>13794.67</v>
      </c>
      <c r="C19" s="3">
        <v>20414.18</v>
      </c>
      <c r="D19" s="3">
        <v>22134.86</v>
      </c>
      <c r="E19" s="3">
        <v>24407.719169435215</v>
      </c>
      <c r="F19" s="3">
        <v>24918.82</v>
      </c>
      <c r="G19" s="3">
        <v>25018.239999999998</v>
      </c>
      <c r="H19" s="3">
        <v>25015.42</v>
      </c>
      <c r="I19" s="3">
        <v>25071.89</v>
      </c>
      <c r="J19" s="3">
        <v>25457.08</v>
      </c>
      <c r="K19" s="3">
        <v>25638.11</v>
      </c>
      <c r="L19" s="3">
        <v>25867.21</v>
      </c>
      <c r="M19" s="3">
        <v>26074.48</v>
      </c>
      <c r="N19" s="3">
        <v>26234.5</v>
      </c>
      <c r="O19" s="3">
        <v>26308.78</v>
      </c>
      <c r="P19" s="3">
        <v>26371.75</v>
      </c>
      <c r="Q19" s="3">
        <v>26422.36</v>
      </c>
      <c r="R19" s="3">
        <v>26330.45</v>
      </c>
      <c r="S19" s="3">
        <v>26530.9</v>
      </c>
      <c r="T19" s="3">
        <v>26598.639999999999</v>
      </c>
      <c r="U19" s="3">
        <v>26683.64</v>
      </c>
      <c r="V19" s="3">
        <v>26789.64</v>
      </c>
      <c r="W19" s="3">
        <v>26698.639999999999</v>
      </c>
      <c r="X19" s="3">
        <v>26652.639999999999</v>
      </c>
      <c r="Y19" s="4">
        <f>X19*$Y$42</f>
        <v>26675.855666666237</v>
      </c>
      <c r="Z19" s="4">
        <f t="shared" ref="Z19:Z41" si="12">Y19*$Z$42</f>
        <v>26701.279898680674</v>
      </c>
      <c r="AA19" s="4">
        <f t="shared" si="11"/>
        <v>26708.594752365585</v>
      </c>
      <c r="AB19" s="4">
        <f t="shared" si="10"/>
        <v>26742.263578863334</v>
      </c>
      <c r="AC19" s="4">
        <f t="shared" si="9"/>
        <v>26747.10457010047</v>
      </c>
      <c r="AD19" s="4">
        <f t="shared" si="8"/>
        <v>26769.105075389016</v>
      </c>
      <c r="AE19" s="4">
        <f t="shared" si="7"/>
        <v>26769.105075389016</v>
      </c>
      <c r="AF19" s="4">
        <f t="shared" si="6"/>
        <v>26848.142321338048</v>
      </c>
      <c r="AG19" s="4">
        <f t="shared" si="5"/>
        <v>26851.249077931298</v>
      </c>
      <c r="AH19" s="4">
        <f t="shared" si="4"/>
        <v>26921.304856755301</v>
      </c>
      <c r="AI19" s="4">
        <f t="shared" si="3"/>
        <v>26921.304856755301</v>
      </c>
      <c r="AJ19" s="4">
        <f t="shared" si="2"/>
        <v>27122.114449527402</v>
      </c>
      <c r="AK19" s="4">
        <f t="shared" si="1"/>
        <v>27129.480672681264</v>
      </c>
      <c r="AL19" s="34">
        <f t="shared" si="0"/>
        <v>27129.480672681264</v>
      </c>
      <c r="AM19" s="17">
        <f>AL19-X19</f>
        <v>476.84067268126455</v>
      </c>
    </row>
    <row r="20" spans="1:39" s="19" customFormat="1" x14ac:dyDescent="0.2">
      <c r="A20" s="2" t="s">
        <v>14</v>
      </c>
      <c r="B20" s="3">
        <v>16561.07</v>
      </c>
      <c r="C20" s="3">
        <v>21371</v>
      </c>
      <c r="D20" s="3">
        <v>24165.339468438538</v>
      </c>
      <c r="E20" s="3">
        <v>25189.45</v>
      </c>
      <c r="F20" s="3">
        <v>25378.080000000002</v>
      </c>
      <c r="G20" s="3">
        <v>25562.850000000002</v>
      </c>
      <c r="H20" s="3">
        <v>25624.690000000002</v>
      </c>
      <c r="I20" s="3">
        <v>26050.22</v>
      </c>
      <c r="J20" s="3">
        <v>26392.13</v>
      </c>
      <c r="K20" s="3">
        <v>26779.32</v>
      </c>
      <c r="L20" s="3">
        <v>27085.550000000003</v>
      </c>
      <c r="M20" s="3">
        <v>27340.590000000004</v>
      </c>
      <c r="N20" s="3">
        <v>27437.480000000003</v>
      </c>
      <c r="O20" s="3">
        <v>27505.980000000003</v>
      </c>
      <c r="P20" s="3">
        <v>27571.93</v>
      </c>
      <c r="Q20" s="3">
        <v>27513.350000000002</v>
      </c>
      <c r="R20" s="3">
        <v>27743.350000000002</v>
      </c>
      <c r="S20" s="3">
        <v>27814.400000000001</v>
      </c>
      <c r="T20" s="3">
        <v>27922.400000000001</v>
      </c>
      <c r="U20" s="3">
        <v>27884.400000000001</v>
      </c>
      <c r="V20" s="3">
        <v>27981.4</v>
      </c>
      <c r="W20" s="3">
        <v>27889.4</v>
      </c>
      <c r="X20" s="4">
        <f>W20*$X$42</f>
        <v>27908.891339067974</v>
      </c>
      <c r="Y20" s="4">
        <f t="shared" ref="Y20:Y41" si="13">X20*$Y$42</f>
        <v>27933.201258023546</v>
      </c>
      <c r="Z20" s="4">
        <f t="shared" si="12"/>
        <v>27959.823841327496</v>
      </c>
      <c r="AA20" s="4">
        <f t="shared" si="11"/>
        <v>27967.483474919263</v>
      </c>
      <c r="AB20" s="4">
        <f t="shared" si="10"/>
        <v>28002.739255218687</v>
      </c>
      <c r="AC20" s="4">
        <f t="shared" si="9"/>
        <v>28007.808422791226</v>
      </c>
      <c r="AD20" s="4">
        <f t="shared" si="8"/>
        <v>28030.845904688049</v>
      </c>
      <c r="AE20" s="4">
        <f t="shared" si="7"/>
        <v>28030.845904688049</v>
      </c>
      <c r="AF20" s="4">
        <f t="shared" si="6"/>
        <v>28113.608509403031</v>
      </c>
      <c r="AG20" s="4">
        <f t="shared" si="5"/>
        <v>28116.861700538244</v>
      </c>
      <c r="AH20" s="4">
        <f t="shared" si="4"/>
        <v>28190.219503700439</v>
      </c>
      <c r="AI20" s="4">
        <f t="shared" si="3"/>
        <v>28190.219503700439</v>
      </c>
      <c r="AJ20" s="4">
        <f t="shared" si="2"/>
        <v>28400.494099557323</v>
      </c>
      <c r="AK20" s="4">
        <f t="shared" si="1"/>
        <v>28408.207523877783</v>
      </c>
      <c r="AL20" s="34">
        <f t="shared" si="0"/>
        <v>28408.207523877783</v>
      </c>
      <c r="AM20" s="17">
        <f>AL20-W20</f>
        <v>518.80752387778193</v>
      </c>
    </row>
    <row r="21" spans="1:39" s="19" customFormat="1" x14ac:dyDescent="0.2">
      <c r="A21" s="2" t="s">
        <v>13</v>
      </c>
      <c r="B21" s="3">
        <v>16171.942214839422</v>
      </c>
      <c r="C21" s="3">
        <v>21757.691162790699</v>
      </c>
      <c r="D21" s="3">
        <v>24232.959999999999</v>
      </c>
      <c r="E21" s="3">
        <v>24441.79</v>
      </c>
      <c r="F21" s="3">
        <v>25297.62</v>
      </c>
      <c r="G21" s="3">
        <v>25248.140000000003</v>
      </c>
      <c r="H21" s="3">
        <v>25681.350000000002</v>
      </c>
      <c r="I21" s="3">
        <v>26116.45</v>
      </c>
      <c r="J21" s="3">
        <v>26641.97</v>
      </c>
      <c r="K21" s="3">
        <v>27195.530000000002</v>
      </c>
      <c r="L21" s="3">
        <v>27531.47</v>
      </c>
      <c r="M21" s="3">
        <v>27613.74</v>
      </c>
      <c r="N21" s="3">
        <v>27723.06</v>
      </c>
      <c r="O21" s="3">
        <v>27778.07</v>
      </c>
      <c r="P21" s="3">
        <v>27857.25</v>
      </c>
      <c r="Q21" s="3">
        <v>27965.9</v>
      </c>
      <c r="R21" s="3">
        <v>28037.09</v>
      </c>
      <c r="S21" s="3">
        <v>28163.09</v>
      </c>
      <c r="T21" s="3">
        <v>28192.09</v>
      </c>
      <c r="U21" s="3">
        <v>28349.09</v>
      </c>
      <c r="V21" s="3">
        <v>28224.09</v>
      </c>
      <c r="W21" s="4">
        <f>V21*$W$42</f>
        <v>28224.09</v>
      </c>
      <c r="X21" s="4">
        <f t="shared" ref="X21:X41" si="14">W21*$X$42</f>
        <v>28243.815247157523</v>
      </c>
      <c r="Y21" s="4">
        <f t="shared" si="13"/>
        <v>28268.416900133016</v>
      </c>
      <c r="Z21" s="4">
        <f t="shared" si="12"/>
        <v>28295.358970855337</v>
      </c>
      <c r="AA21" s="4">
        <f t="shared" si="11"/>
        <v>28303.110524774071</v>
      </c>
      <c r="AB21" s="4">
        <f t="shared" si="10"/>
        <v>28338.789396180095</v>
      </c>
      <c r="AC21" s="4">
        <f t="shared" si="9"/>
        <v>28343.919396889771</v>
      </c>
      <c r="AD21" s="4">
        <f t="shared" si="8"/>
        <v>28367.233342777075</v>
      </c>
      <c r="AE21" s="4">
        <f t="shared" si="7"/>
        <v>28367.233342777075</v>
      </c>
      <c r="AF21" s="4">
        <f t="shared" si="6"/>
        <v>28450.989149790137</v>
      </c>
      <c r="AG21" s="4">
        <f t="shared" si="5"/>
        <v>28454.281381225283</v>
      </c>
      <c r="AH21" s="4">
        <f t="shared" si="4"/>
        <v>28528.519523266779</v>
      </c>
      <c r="AI21" s="4">
        <f t="shared" si="3"/>
        <v>28528.519523266779</v>
      </c>
      <c r="AJ21" s="4">
        <f t="shared" si="2"/>
        <v>28741.317543954869</v>
      </c>
      <c r="AK21" s="4">
        <f t="shared" si="1"/>
        <v>28749.123534124214</v>
      </c>
      <c r="AL21" s="34">
        <f t="shared" si="0"/>
        <v>28749.123534124214</v>
      </c>
      <c r="AM21" s="17">
        <f>AL21-V21</f>
        <v>525.03353412421347</v>
      </c>
    </row>
    <row r="22" spans="1:39" s="19" customFormat="1" x14ac:dyDescent="0.2">
      <c r="A22" s="1" t="s">
        <v>12</v>
      </c>
      <c r="B22" s="3">
        <v>17580.349999999999</v>
      </c>
      <c r="C22" s="3">
        <v>23382.739999999998</v>
      </c>
      <c r="D22" s="3">
        <v>24447.66</v>
      </c>
      <c r="E22" s="3">
        <v>26313.96</v>
      </c>
      <c r="F22" s="3">
        <v>26507.510000000002</v>
      </c>
      <c r="G22" s="3">
        <v>26785.260000000002</v>
      </c>
      <c r="H22" s="3">
        <v>27393.919999999998</v>
      </c>
      <c r="I22" s="3">
        <v>28070.41</v>
      </c>
      <c r="J22" s="3">
        <v>28891.05</v>
      </c>
      <c r="K22" s="3">
        <v>29208.19</v>
      </c>
      <c r="L22" s="3">
        <v>29324.54</v>
      </c>
      <c r="M22" s="3">
        <v>29407.29</v>
      </c>
      <c r="N22" s="3">
        <v>29515.29</v>
      </c>
      <c r="O22" s="3">
        <v>29675.14</v>
      </c>
      <c r="P22" s="3">
        <v>29764.739999999998</v>
      </c>
      <c r="Q22" s="3">
        <v>29854.75</v>
      </c>
      <c r="R22" s="3">
        <v>29984.75</v>
      </c>
      <c r="S22" s="3">
        <v>29853.75</v>
      </c>
      <c r="T22" s="3">
        <v>30140.75</v>
      </c>
      <c r="U22" s="3">
        <v>30186.75</v>
      </c>
      <c r="V22" s="4">
        <f>U22*$V$42</f>
        <v>30202.384548462625</v>
      </c>
      <c r="W22" s="4">
        <f t="shared" ref="W22:W41" si="15">V22*$W$42</f>
        <v>30202.384548462625</v>
      </c>
      <c r="X22" s="4">
        <f t="shared" si="14"/>
        <v>30223.49238577341</v>
      </c>
      <c r="Y22" s="4">
        <f t="shared" si="13"/>
        <v>30249.818427948507</v>
      </c>
      <c r="Z22" s="4">
        <f t="shared" si="12"/>
        <v>30278.648933395714</v>
      </c>
      <c r="AA22" s="4">
        <f t="shared" si="11"/>
        <v>30286.94381242642</v>
      </c>
      <c r="AB22" s="4">
        <f t="shared" si="10"/>
        <v>30325.123501991606</v>
      </c>
      <c r="AC22" s="4">
        <f t="shared" si="9"/>
        <v>30330.613076825288</v>
      </c>
      <c r="AD22" s="4">
        <f t="shared" si="8"/>
        <v>30355.561153416256</v>
      </c>
      <c r="AE22" s="4">
        <f t="shared" si="7"/>
        <v>30355.561153416256</v>
      </c>
      <c r="AF22" s="4">
        <f t="shared" si="6"/>
        <v>30445.187606973319</v>
      </c>
      <c r="AG22" s="4">
        <f t="shared" si="5"/>
        <v>30448.710598851067</v>
      </c>
      <c r="AH22" s="4">
        <f t="shared" si="4"/>
        <v>30528.152271340798</v>
      </c>
      <c r="AI22" s="4">
        <f t="shared" si="3"/>
        <v>30528.152271340798</v>
      </c>
      <c r="AJ22" s="4">
        <f t="shared" si="2"/>
        <v>30755.865818596823</v>
      </c>
      <c r="AK22" s="4">
        <f t="shared" si="1"/>
        <v>30764.218949446251</v>
      </c>
      <c r="AL22" s="34">
        <f t="shared" si="0"/>
        <v>30764.218949446251</v>
      </c>
      <c r="AM22" s="17">
        <f>AL22-U22</f>
        <v>577.46894944625092</v>
      </c>
    </row>
    <row r="23" spans="1:39" s="19" customFormat="1" x14ac:dyDescent="0.2">
      <c r="A23" s="1" t="s">
        <v>11</v>
      </c>
      <c r="B23" s="3">
        <v>16362.24</v>
      </c>
      <c r="C23" s="3">
        <v>20153.22</v>
      </c>
      <c r="D23" s="3">
        <v>23199.88</v>
      </c>
      <c r="E23" s="3">
        <v>24102.77</v>
      </c>
      <c r="F23" s="3">
        <v>24297.4</v>
      </c>
      <c r="G23" s="3">
        <v>24954.86</v>
      </c>
      <c r="H23" s="3">
        <v>25624.37</v>
      </c>
      <c r="I23" s="3">
        <v>26778.760000000002</v>
      </c>
      <c r="J23" s="3">
        <v>27118.52</v>
      </c>
      <c r="K23" s="3">
        <v>27305.37</v>
      </c>
      <c r="L23" s="3">
        <v>27456.54</v>
      </c>
      <c r="M23" s="3">
        <v>27576.7</v>
      </c>
      <c r="N23" s="3">
        <v>27750.98</v>
      </c>
      <c r="O23" s="3">
        <v>27829.23</v>
      </c>
      <c r="P23" s="3">
        <v>27919.87</v>
      </c>
      <c r="Q23" s="3">
        <v>27950.87</v>
      </c>
      <c r="R23" s="3">
        <v>27957.87</v>
      </c>
      <c r="S23" s="3">
        <v>28106.87</v>
      </c>
      <c r="T23" s="3">
        <v>28161.87</v>
      </c>
      <c r="U23" s="4">
        <f>T23*$U$42</f>
        <v>28244.551913899031</v>
      </c>
      <c r="V23" s="4">
        <f t="shared" ref="V23:V41" si="16">U23*$V$42</f>
        <v>28259.180544530118</v>
      </c>
      <c r="W23" s="4">
        <f t="shared" si="15"/>
        <v>28259.180544530118</v>
      </c>
      <c r="X23" s="4">
        <f t="shared" si="14"/>
        <v>28278.930315761358</v>
      </c>
      <c r="Y23" s="4">
        <f t="shared" si="13"/>
        <v>28303.56255556531</v>
      </c>
      <c r="Z23" s="4">
        <f t="shared" si="12"/>
        <v>28330.538122918788</v>
      </c>
      <c r="AA23" s="4">
        <f t="shared" si="11"/>
        <v>28338.299314216369</v>
      </c>
      <c r="AB23" s="4">
        <f t="shared" si="10"/>
        <v>28374.02254457341</v>
      </c>
      <c r="AC23" s="4">
        <f t="shared" si="9"/>
        <v>28379.158923328167</v>
      </c>
      <c r="AD23" s="4">
        <f t="shared" si="8"/>
        <v>28402.501855058992</v>
      </c>
      <c r="AE23" s="4">
        <f t="shared" si="7"/>
        <v>28402.501855058992</v>
      </c>
      <c r="AF23" s="4">
        <f t="shared" si="6"/>
        <v>28486.361794282362</v>
      </c>
      <c r="AG23" s="4">
        <f t="shared" si="5"/>
        <v>28489.658118894429</v>
      </c>
      <c r="AH23" s="4">
        <f t="shared" si="4"/>
        <v>28563.98855999071</v>
      </c>
      <c r="AI23" s="4">
        <f t="shared" si="3"/>
        <v>28563.98855999071</v>
      </c>
      <c r="AJ23" s="4">
        <f t="shared" si="2"/>
        <v>28777.051148940198</v>
      </c>
      <c r="AK23" s="4">
        <f t="shared" si="1"/>
        <v>28784.866844168078</v>
      </c>
      <c r="AL23" s="34">
        <f t="shared" si="0"/>
        <v>28784.866844168078</v>
      </c>
      <c r="AM23" s="17">
        <f>AL23-T23</f>
        <v>622.99684416807941</v>
      </c>
    </row>
    <row r="24" spans="1:39" s="19" customFormat="1" x14ac:dyDescent="0.2">
      <c r="A24" s="1" t="s">
        <v>10</v>
      </c>
      <c r="B24" s="3">
        <v>15080.75</v>
      </c>
      <c r="C24" s="3">
        <v>20463.8</v>
      </c>
      <c r="D24" s="3">
        <v>22248.28</v>
      </c>
      <c r="E24" s="3">
        <v>22777.309999999998</v>
      </c>
      <c r="F24" s="3">
        <v>23598.91</v>
      </c>
      <c r="G24" s="3">
        <v>24449.55</v>
      </c>
      <c r="H24" s="3">
        <v>25772.45</v>
      </c>
      <c r="I24" s="3">
        <v>26188.47</v>
      </c>
      <c r="J24" s="3">
        <v>26443.010000000002</v>
      </c>
      <c r="K24" s="3">
        <v>26638.41</v>
      </c>
      <c r="L24" s="3">
        <v>26766.84</v>
      </c>
      <c r="M24" s="3">
        <v>26967.8</v>
      </c>
      <c r="N24" s="3">
        <v>26987.8</v>
      </c>
      <c r="O24" s="3">
        <v>27094.03</v>
      </c>
      <c r="P24" s="3">
        <v>27189.03</v>
      </c>
      <c r="Q24" s="3">
        <v>27351.03</v>
      </c>
      <c r="R24" s="3">
        <v>27353.03</v>
      </c>
      <c r="S24" s="3">
        <v>27428.03</v>
      </c>
      <c r="T24" s="4">
        <f>S24*$T$42</f>
        <v>27528.083011880615</v>
      </c>
      <c r="U24" s="4">
        <f t="shared" ref="U24:U41" si="17">T24*$U$42</f>
        <v>27608.904157258876</v>
      </c>
      <c r="V24" s="4">
        <f t="shared" si="16"/>
        <v>27623.203568425917</v>
      </c>
      <c r="W24" s="4">
        <f t="shared" si="15"/>
        <v>27623.203568425917</v>
      </c>
      <c r="X24" s="4">
        <f t="shared" si="14"/>
        <v>27642.508868177643</v>
      </c>
      <c r="Y24" s="4">
        <f t="shared" si="13"/>
        <v>27666.586755835378</v>
      </c>
      <c r="Z24" s="4">
        <f t="shared" si="12"/>
        <v>27692.955234114666</v>
      </c>
      <c r="AA24" s="4">
        <f t="shared" si="11"/>
        <v>27700.541758671126</v>
      </c>
      <c r="AB24" s="4">
        <f t="shared" si="10"/>
        <v>27735.461032523366</v>
      </c>
      <c r="AC24" s="4">
        <f t="shared" si="9"/>
        <v>27740.48181632577</v>
      </c>
      <c r="AD24" s="4">
        <f t="shared" si="8"/>
        <v>27763.299411976444</v>
      </c>
      <c r="AE24" s="4">
        <f t="shared" si="7"/>
        <v>27763.299411976444</v>
      </c>
      <c r="AF24" s="4">
        <f t="shared" si="6"/>
        <v>27845.27207104746</v>
      </c>
      <c r="AG24" s="4">
        <f t="shared" si="5"/>
        <v>27848.49421139379</v>
      </c>
      <c r="AH24" s="4">
        <f t="shared" si="4"/>
        <v>27921.15183508171</v>
      </c>
      <c r="AI24" s="4">
        <f t="shared" si="3"/>
        <v>27921.15183508171</v>
      </c>
      <c r="AJ24" s="4">
        <f t="shared" si="2"/>
        <v>28129.419419419242</v>
      </c>
      <c r="AK24" s="4">
        <f t="shared" si="1"/>
        <v>28137.059221287112</v>
      </c>
      <c r="AL24" s="34">
        <f t="shared" si="0"/>
        <v>28137.059221287112</v>
      </c>
      <c r="AM24" s="17">
        <f>AL24-S24</f>
        <v>709.02922128711361</v>
      </c>
    </row>
    <row r="25" spans="1:39" s="19" customFormat="1" x14ac:dyDescent="0.2">
      <c r="A25" s="1" t="s">
        <v>9</v>
      </c>
      <c r="B25" s="3">
        <v>16047.470000000001</v>
      </c>
      <c r="C25" s="3">
        <v>20730.75</v>
      </c>
      <c r="D25" s="3">
        <v>22568.57</v>
      </c>
      <c r="E25" s="3">
        <v>23746.3</v>
      </c>
      <c r="F25" s="3">
        <v>24862.68</v>
      </c>
      <c r="G25" s="3">
        <v>26105.85</v>
      </c>
      <c r="H25" s="3">
        <v>26584.080000000002</v>
      </c>
      <c r="I25" s="3">
        <v>26930.77</v>
      </c>
      <c r="J25" s="3">
        <v>27134.42</v>
      </c>
      <c r="K25" s="3">
        <v>27307.7</v>
      </c>
      <c r="L25" s="3">
        <v>27548.67</v>
      </c>
      <c r="M25" s="3">
        <v>27603.9</v>
      </c>
      <c r="N25" s="3">
        <v>27654.85</v>
      </c>
      <c r="O25" s="3">
        <v>27799.85</v>
      </c>
      <c r="P25" s="3">
        <v>27868.85</v>
      </c>
      <c r="Q25" s="3">
        <v>27955.85</v>
      </c>
      <c r="R25" s="3">
        <v>28009.85</v>
      </c>
      <c r="S25" s="4">
        <f>R25*$S$42</f>
        <v>28099.203408886329</v>
      </c>
      <c r="T25" s="4">
        <f t="shared" ref="T25:T41" si="18">S25*$T$42</f>
        <v>28201.704752676065</v>
      </c>
      <c r="U25" s="4">
        <f t="shared" si="17"/>
        <v>28284.503619518597</v>
      </c>
      <c r="V25" s="4">
        <f t="shared" si="16"/>
        <v>28299.152942237361</v>
      </c>
      <c r="W25" s="4">
        <f t="shared" si="15"/>
        <v>28299.152942237361</v>
      </c>
      <c r="X25" s="4">
        <f t="shared" si="14"/>
        <v>28318.930649371021</v>
      </c>
      <c r="Y25" s="4">
        <f t="shared" si="13"/>
        <v>28343.597731292364</v>
      </c>
      <c r="Z25" s="4">
        <f t="shared" si="12"/>
        <v>28370.611455382372</v>
      </c>
      <c r="AA25" s="4">
        <f t="shared" si="11"/>
        <v>28378.383624826496</v>
      </c>
      <c r="AB25" s="4">
        <f t="shared" si="10"/>
        <v>28414.157385423401</v>
      </c>
      <c r="AC25" s="4">
        <f t="shared" si="9"/>
        <v>28419.301029547161</v>
      </c>
      <c r="AD25" s="4">
        <f t="shared" si="8"/>
        <v>28442.676979678832</v>
      </c>
      <c r="AE25" s="4">
        <f t="shared" si="7"/>
        <v>28442.676979678832</v>
      </c>
      <c r="AF25" s="4">
        <f t="shared" si="6"/>
        <v>28526.655538153638</v>
      </c>
      <c r="AG25" s="4">
        <f t="shared" si="5"/>
        <v>28529.956525392005</v>
      </c>
      <c r="AH25" s="4">
        <f t="shared" si="4"/>
        <v>28604.392106336505</v>
      </c>
      <c r="AI25" s="4">
        <f t="shared" si="3"/>
        <v>28604.392106336505</v>
      </c>
      <c r="AJ25" s="4">
        <f t="shared" si="2"/>
        <v>28817.756070710824</v>
      </c>
      <c r="AK25" s="4">
        <f t="shared" si="1"/>
        <v>28825.582821180647</v>
      </c>
      <c r="AL25" s="34">
        <f t="shared" si="0"/>
        <v>28825.582821180647</v>
      </c>
      <c r="AM25" s="17">
        <f>AL25-R25</f>
        <v>815.7328211806489</v>
      </c>
    </row>
    <row r="26" spans="1:39" s="19" customFormat="1" x14ac:dyDescent="0.2">
      <c r="A26" s="2" t="s">
        <v>8</v>
      </c>
      <c r="B26" s="3">
        <v>16337.95</v>
      </c>
      <c r="C26" s="3">
        <v>21211.58</v>
      </c>
      <c r="D26" s="3">
        <v>23372</v>
      </c>
      <c r="E26" s="3">
        <v>25177.71</v>
      </c>
      <c r="F26" s="3">
        <v>26595.79</v>
      </c>
      <c r="G26" s="3">
        <v>27196.36</v>
      </c>
      <c r="H26" s="3">
        <v>27659.91</v>
      </c>
      <c r="I26" s="3">
        <v>27935.07</v>
      </c>
      <c r="J26" s="3">
        <v>28205.23</v>
      </c>
      <c r="K26" s="3">
        <v>28442.43</v>
      </c>
      <c r="L26" s="3">
        <v>28555.69</v>
      </c>
      <c r="M26" s="3">
        <v>28666.37</v>
      </c>
      <c r="N26" s="3">
        <v>28730.37</v>
      </c>
      <c r="O26" s="3">
        <v>28849.37</v>
      </c>
      <c r="P26" s="3">
        <v>28943.37</v>
      </c>
      <c r="Q26" s="3">
        <v>29008.37</v>
      </c>
      <c r="R26" s="4">
        <f>Q26*$R$42</f>
        <v>29098.786100940175</v>
      </c>
      <c r="S26" s="4">
        <f t="shared" ref="S26:S41" si="19">R26*$S$42</f>
        <v>29191.613293251921</v>
      </c>
      <c r="T26" s="4">
        <f t="shared" si="18"/>
        <v>29298.099571400373</v>
      </c>
      <c r="U26" s="4">
        <f t="shared" si="17"/>
        <v>29384.117401401283</v>
      </c>
      <c r="V26" s="4">
        <f t="shared" si="16"/>
        <v>29399.336244355349</v>
      </c>
      <c r="W26" s="4">
        <f t="shared" si="15"/>
        <v>29399.336244355349</v>
      </c>
      <c r="X26" s="4">
        <f t="shared" si="14"/>
        <v>29419.882847405686</v>
      </c>
      <c r="Y26" s="4">
        <f t="shared" si="13"/>
        <v>29445.50890897201</v>
      </c>
      <c r="Z26" s="4">
        <f t="shared" si="12"/>
        <v>29473.572842876867</v>
      </c>
      <c r="AA26" s="4">
        <f t="shared" si="11"/>
        <v>29481.647170165121</v>
      </c>
      <c r="AB26" s="4">
        <f t="shared" si="10"/>
        <v>29518.811703628726</v>
      </c>
      <c r="AC26" s="4">
        <f t="shared" si="9"/>
        <v>29524.155316684013</v>
      </c>
      <c r="AD26" s="4">
        <f t="shared" si="8"/>
        <v>29548.440051260877</v>
      </c>
      <c r="AE26" s="4">
        <f t="shared" si="7"/>
        <v>29548.440051260877</v>
      </c>
      <c r="AF26" s="4">
        <f t="shared" si="6"/>
        <v>29635.683435646144</v>
      </c>
      <c r="AG26" s="4">
        <f t="shared" si="5"/>
        <v>29639.112755030972</v>
      </c>
      <c r="AH26" s="4">
        <f t="shared" si="4"/>
        <v>29716.442160515227</v>
      </c>
      <c r="AI26" s="4">
        <f t="shared" si="3"/>
        <v>29716.442160515227</v>
      </c>
      <c r="AJ26" s="4">
        <f t="shared" si="2"/>
        <v>29938.101054117906</v>
      </c>
      <c r="AK26" s="4">
        <f t="shared" si="1"/>
        <v>29946.232084372863</v>
      </c>
      <c r="AL26" s="34">
        <f>AK26</f>
        <v>29946.232084372863</v>
      </c>
      <c r="AM26" s="17">
        <f>AL26-Q26</f>
        <v>937.86208437286405</v>
      </c>
    </row>
    <row r="27" spans="1:39" s="19" customFormat="1" x14ac:dyDescent="0.2">
      <c r="A27" s="2" t="s">
        <v>7</v>
      </c>
      <c r="B27" s="3">
        <v>15084.17</v>
      </c>
      <c r="C27" s="3">
        <v>19662.939999999999</v>
      </c>
      <c r="D27" s="3">
        <v>22659.84</v>
      </c>
      <c r="E27" s="3">
        <v>24038.78</v>
      </c>
      <c r="F27" s="3">
        <v>24791.21</v>
      </c>
      <c r="G27" s="3">
        <v>25287.32</v>
      </c>
      <c r="H27" s="3">
        <v>25609.010000000002</v>
      </c>
      <c r="I27" s="3">
        <v>25894.65</v>
      </c>
      <c r="J27" s="3">
        <v>26202.58</v>
      </c>
      <c r="K27" s="3">
        <v>26309.989999999998</v>
      </c>
      <c r="L27" s="3">
        <v>26467.18</v>
      </c>
      <c r="M27" s="3">
        <v>26597.18</v>
      </c>
      <c r="N27" s="3">
        <v>26671.18</v>
      </c>
      <c r="O27" s="3">
        <v>26858.18</v>
      </c>
      <c r="P27" s="3">
        <v>26951.18</v>
      </c>
      <c r="Q27" s="4">
        <f>P27*$Q$42</f>
        <v>27033.801054335403</v>
      </c>
      <c r="R27" s="4">
        <f t="shared" ref="R27:R41" si="20">Q27*$R$42</f>
        <v>27118.062627285744</v>
      </c>
      <c r="S27" s="4">
        <f t="shared" si="19"/>
        <v>27204.571171178017</v>
      </c>
      <c r="T27" s="4">
        <f t="shared" si="18"/>
        <v>27303.809041436907</v>
      </c>
      <c r="U27" s="4">
        <f t="shared" si="17"/>
        <v>27383.971729080862</v>
      </c>
      <c r="V27" s="4">
        <f t="shared" si="16"/>
        <v>27398.154641553967</v>
      </c>
      <c r="W27" s="4">
        <f t="shared" si="15"/>
        <v>27398.154641553967</v>
      </c>
      <c r="X27" s="4">
        <f t="shared" si="14"/>
        <v>27417.302659150446</v>
      </c>
      <c r="Y27" s="4">
        <f t="shared" si="13"/>
        <v>27441.184381914951</v>
      </c>
      <c r="Z27" s="4">
        <f t="shared" si="12"/>
        <v>27467.338033636366</v>
      </c>
      <c r="AA27" s="4">
        <f t="shared" si="11"/>
        <v>27474.862750039192</v>
      </c>
      <c r="AB27" s="4">
        <f t="shared" si="10"/>
        <v>27509.497533170139</v>
      </c>
      <c r="AC27" s="4">
        <f t="shared" si="9"/>
        <v>27514.477412158445</v>
      </c>
      <c r="AD27" s="4">
        <f t="shared" si="8"/>
        <v>27537.109110637481</v>
      </c>
      <c r="AE27" s="4">
        <f t="shared" si="7"/>
        <v>27537.109110637481</v>
      </c>
      <c r="AF27" s="4">
        <f t="shared" si="6"/>
        <v>27618.413930480107</v>
      </c>
      <c r="AG27" s="4">
        <f t="shared" si="5"/>
        <v>27621.60981973556</v>
      </c>
      <c r="AH27" s="4">
        <f t="shared" si="4"/>
        <v>27693.675494694595</v>
      </c>
      <c r="AI27" s="4">
        <f t="shared" si="3"/>
        <v>27693.675494694595</v>
      </c>
      <c r="AJ27" s="4">
        <f t="shared" si="2"/>
        <v>27900.246302760643</v>
      </c>
      <c r="AK27" s="4">
        <f t="shared" si="1"/>
        <v>27907.823862419435</v>
      </c>
      <c r="AL27" s="34">
        <f t="shared" si="0"/>
        <v>27907.823862419435</v>
      </c>
      <c r="AM27" s="17">
        <f>AL27-P27</f>
        <v>956.6438624194343</v>
      </c>
    </row>
    <row r="28" spans="1:39" s="19" customFormat="1" x14ac:dyDescent="0.2">
      <c r="A28" s="2" t="s">
        <v>6</v>
      </c>
      <c r="B28" s="3">
        <v>15078.1</v>
      </c>
      <c r="C28" s="3">
        <v>20434.28</v>
      </c>
      <c r="D28" s="3">
        <v>22941.989999999998</v>
      </c>
      <c r="E28" s="3">
        <v>24143.64</v>
      </c>
      <c r="F28" s="3">
        <v>24810.11</v>
      </c>
      <c r="G28" s="3">
        <v>25192.28</v>
      </c>
      <c r="H28" s="3">
        <v>25566.75</v>
      </c>
      <c r="I28" s="3">
        <v>26013.21</v>
      </c>
      <c r="J28" s="3">
        <v>26086.02</v>
      </c>
      <c r="K28" s="3">
        <v>26279.83</v>
      </c>
      <c r="L28" s="3">
        <v>26441.83</v>
      </c>
      <c r="M28" s="3">
        <v>26574.83</v>
      </c>
      <c r="N28" s="3">
        <v>26708.83</v>
      </c>
      <c r="O28" s="3">
        <v>26793.83</v>
      </c>
      <c r="P28" s="4">
        <f>O28*$P$42</f>
        <v>26890.719772621127</v>
      </c>
      <c r="Q28" s="4">
        <f t="shared" ref="Q28:Q41" si="21">P28*$Q$42</f>
        <v>26973.155481167163</v>
      </c>
      <c r="R28" s="4">
        <f t="shared" si="20"/>
        <v>27057.228028113452</v>
      </c>
      <c r="S28" s="4">
        <f t="shared" si="19"/>
        <v>27143.542505317961</v>
      </c>
      <c r="T28" s="4">
        <f t="shared" si="18"/>
        <v>27242.557752886474</v>
      </c>
      <c r="U28" s="4">
        <f t="shared" si="17"/>
        <v>27322.540609653923</v>
      </c>
      <c r="V28" s="4">
        <f t="shared" si="16"/>
        <v>27336.691705259898</v>
      </c>
      <c r="W28" s="4">
        <f t="shared" si="15"/>
        <v>27336.691705259898</v>
      </c>
      <c r="X28" s="4">
        <f t="shared" si="14"/>
        <v>27355.796767650048</v>
      </c>
      <c r="Y28" s="4">
        <f t="shared" si="13"/>
        <v>27379.624915974084</v>
      </c>
      <c r="Z28" s="4">
        <f t="shared" si="12"/>
        <v>27405.719896582403</v>
      </c>
      <c r="AA28" s="4">
        <f t="shared" si="11"/>
        <v>27413.227732608757</v>
      </c>
      <c r="AB28" s="4">
        <f t="shared" si="10"/>
        <v>27447.784818701457</v>
      </c>
      <c r="AC28" s="4">
        <f t="shared" si="9"/>
        <v>27452.753526207995</v>
      </c>
      <c r="AD28" s="4">
        <f t="shared" si="8"/>
        <v>27475.334454455966</v>
      </c>
      <c r="AE28" s="4">
        <f t="shared" si="7"/>
        <v>27475.334454455966</v>
      </c>
      <c r="AF28" s="4">
        <f t="shared" si="6"/>
        <v>27556.456881249578</v>
      </c>
      <c r="AG28" s="4">
        <f t="shared" si="5"/>
        <v>27559.645601090146</v>
      </c>
      <c r="AH28" s="4">
        <f t="shared" si="4"/>
        <v>27631.549609395097</v>
      </c>
      <c r="AI28" s="4">
        <f t="shared" si="3"/>
        <v>27631.549609395097</v>
      </c>
      <c r="AJ28" s="4">
        <f t="shared" si="2"/>
        <v>27837.657012221538</v>
      </c>
      <c r="AK28" s="4">
        <f t="shared" si="1"/>
        <v>27845.217572959322</v>
      </c>
      <c r="AL28" s="34">
        <f t="shared" si="0"/>
        <v>27845.217572959322</v>
      </c>
      <c r="AM28" s="17">
        <f>AL28-O28</f>
        <v>1051.3875729593201</v>
      </c>
    </row>
    <row r="29" spans="1:39" s="19" customFormat="1" x14ac:dyDescent="0.2">
      <c r="A29" s="2" t="s">
        <v>5</v>
      </c>
      <c r="B29" s="3">
        <v>15952.33</v>
      </c>
      <c r="C29" s="3">
        <v>22121.09</v>
      </c>
      <c r="D29" s="3">
        <v>24784.9</v>
      </c>
      <c r="E29" s="3">
        <v>25887.559999999998</v>
      </c>
      <c r="F29" s="3">
        <v>26473.439999999999</v>
      </c>
      <c r="G29" s="3">
        <v>26922.02</v>
      </c>
      <c r="H29" s="3">
        <v>27341.82</v>
      </c>
      <c r="I29" s="3">
        <v>27514.32</v>
      </c>
      <c r="J29" s="3">
        <v>27740.86</v>
      </c>
      <c r="K29" s="3">
        <v>27913.86</v>
      </c>
      <c r="L29" s="3">
        <v>28064.86</v>
      </c>
      <c r="M29" s="3">
        <v>28198.86</v>
      </c>
      <c r="N29" s="3">
        <v>28315.86</v>
      </c>
      <c r="O29" s="4">
        <f>N29*$O$42</f>
        <v>28447.258803917306</v>
      </c>
      <c r="P29" s="4">
        <f t="shared" ref="P29:P41" si="22">O29*$P$42</f>
        <v>28550.127577706116</v>
      </c>
      <c r="Q29" s="4">
        <f t="shared" si="21"/>
        <v>28637.650337076218</v>
      </c>
      <c r="R29" s="4">
        <f t="shared" si="20"/>
        <v>28726.910943017421</v>
      </c>
      <c r="S29" s="4">
        <f t="shared" si="19"/>
        <v>28818.551827189691</v>
      </c>
      <c r="T29" s="4">
        <f t="shared" si="18"/>
        <v>28923.677237521675</v>
      </c>
      <c r="U29" s="4">
        <f t="shared" si="17"/>
        <v>29008.595781318523</v>
      </c>
      <c r="V29" s="4">
        <f t="shared" si="16"/>
        <v>29023.62013129246</v>
      </c>
      <c r="W29" s="4">
        <f t="shared" si="15"/>
        <v>29023.62013129246</v>
      </c>
      <c r="X29" s="4">
        <f t="shared" si="14"/>
        <v>29043.904153930416</v>
      </c>
      <c r="Y29" s="4">
        <f t="shared" si="13"/>
        <v>29069.202720883775</v>
      </c>
      <c r="Z29" s="4">
        <f t="shared" si="12"/>
        <v>29096.908004781151</v>
      </c>
      <c r="AA29" s="4">
        <f t="shared" si="11"/>
        <v>29104.879144200157</v>
      </c>
      <c r="AB29" s="4">
        <f t="shared" si="10"/>
        <v>29141.56872428588</v>
      </c>
      <c r="AC29" s="4">
        <f t="shared" si="9"/>
        <v>29146.844047312094</v>
      </c>
      <c r="AD29" s="4">
        <f t="shared" si="8"/>
        <v>29170.818429097108</v>
      </c>
      <c r="AE29" s="4">
        <f t="shared" si="7"/>
        <v>29170.818429097108</v>
      </c>
      <c r="AF29" s="4">
        <f t="shared" si="6"/>
        <v>29256.94686500193</v>
      </c>
      <c r="AG29" s="4">
        <f t="shared" si="5"/>
        <v>29260.332358548683</v>
      </c>
      <c r="AH29" s="4">
        <f t="shared" si="4"/>
        <v>29336.673513706042</v>
      </c>
      <c r="AI29" s="4">
        <f t="shared" si="3"/>
        <v>29336.673513706042</v>
      </c>
      <c r="AJ29" s="4">
        <f t="shared" si="2"/>
        <v>29555.499662472645</v>
      </c>
      <c r="AK29" s="4">
        <f t="shared" si="1"/>
        <v>29563.526780208722</v>
      </c>
      <c r="AL29" s="34">
        <f t="shared" si="0"/>
        <v>29563.526780208722</v>
      </c>
      <c r="AM29" s="17">
        <f>AL29-N29</f>
        <v>1247.6667802087213</v>
      </c>
    </row>
    <row r="30" spans="1:39" s="19" customFormat="1" x14ac:dyDescent="0.2">
      <c r="A30" s="1" t="s">
        <v>4</v>
      </c>
      <c r="B30" s="3">
        <v>17600.89</v>
      </c>
      <c r="C30" s="3">
        <v>23997.010000000002</v>
      </c>
      <c r="D30" s="3">
        <v>26463.05</v>
      </c>
      <c r="E30" s="3">
        <v>27616.28</v>
      </c>
      <c r="F30" s="3">
        <v>28416.3</v>
      </c>
      <c r="G30" s="3">
        <v>29000.82</v>
      </c>
      <c r="H30" s="3">
        <v>29248.29</v>
      </c>
      <c r="I30" s="3">
        <v>29551.88</v>
      </c>
      <c r="J30" s="3">
        <v>29776.880000000001</v>
      </c>
      <c r="K30" s="3">
        <v>29912.880000000001</v>
      </c>
      <c r="L30" s="3">
        <v>30143.88</v>
      </c>
      <c r="M30" s="3">
        <v>30307.88</v>
      </c>
      <c r="N30" s="4">
        <f>M30*$N$42</f>
        <v>30439.632535913541</v>
      </c>
      <c r="O30" s="4">
        <f t="shared" ref="O30:O41" si="23">N30*$O$42</f>
        <v>30580.886635450031</v>
      </c>
      <c r="P30" s="4">
        <f t="shared" si="22"/>
        <v>30691.470868934422</v>
      </c>
      <c r="Q30" s="4">
        <f t="shared" si="21"/>
        <v>30785.558091916704</v>
      </c>
      <c r="R30" s="4">
        <f t="shared" si="20"/>
        <v>30881.513505059134</v>
      </c>
      <c r="S30" s="4">
        <f t="shared" si="19"/>
        <v>30980.027724280098</v>
      </c>
      <c r="T30" s="4">
        <f t="shared" si="18"/>
        <v>31093.037848665965</v>
      </c>
      <c r="U30" s="4">
        <f t="shared" si="17"/>
        <v>31184.32553227017</v>
      </c>
      <c r="V30" s="4">
        <f t="shared" si="16"/>
        <v>31200.476752550876</v>
      </c>
      <c r="W30" s="4">
        <f t="shared" si="15"/>
        <v>31200.476752550876</v>
      </c>
      <c r="X30" s="4">
        <f t="shared" si="14"/>
        <v>31222.282136369329</v>
      </c>
      <c r="Y30" s="4">
        <f t="shared" si="13"/>
        <v>31249.478170031929</v>
      </c>
      <c r="Z30" s="4">
        <f t="shared" si="12"/>
        <v>31279.261431467017</v>
      </c>
      <c r="AA30" s="4">
        <f t="shared" si="11"/>
        <v>31287.830429717716</v>
      </c>
      <c r="AB30" s="4">
        <f t="shared" si="10"/>
        <v>31327.271835901614</v>
      </c>
      <c r="AC30" s="4">
        <f t="shared" si="9"/>
        <v>31332.942823624617</v>
      </c>
      <c r="AD30" s="4">
        <f t="shared" si="8"/>
        <v>31358.715354348089</v>
      </c>
      <c r="AE30" s="4">
        <f t="shared" si="7"/>
        <v>31358.715354348089</v>
      </c>
      <c r="AF30" s="4">
        <f t="shared" si="6"/>
        <v>31451.303675516359</v>
      </c>
      <c r="AG30" s="4">
        <f t="shared" si="5"/>
        <v>31454.943091007037</v>
      </c>
      <c r="AH30" s="4">
        <f t="shared" si="4"/>
        <v>31537.010056670704</v>
      </c>
      <c r="AI30" s="4">
        <f t="shared" si="3"/>
        <v>31537.010056670704</v>
      </c>
      <c r="AJ30" s="4">
        <f t="shared" si="2"/>
        <v>31772.24880829981</v>
      </c>
      <c r="AK30" s="4">
        <f t="shared" si="1"/>
        <v>31780.877983405517</v>
      </c>
      <c r="AL30" s="34">
        <f t="shared" si="0"/>
        <v>31780.877983405517</v>
      </c>
      <c r="AM30" s="17">
        <f>AL30-M30</f>
        <v>1472.9979834055157</v>
      </c>
    </row>
    <row r="31" spans="1:39" s="19" customFormat="1" x14ac:dyDescent="0.2">
      <c r="A31" s="1" t="s">
        <v>3</v>
      </c>
      <c r="B31" s="3">
        <v>15659.17</v>
      </c>
      <c r="C31" s="3">
        <v>21621.91</v>
      </c>
      <c r="D31" s="3">
        <v>23898.080000000002</v>
      </c>
      <c r="E31" s="3">
        <v>25013.059999999998</v>
      </c>
      <c r="F31" s="3">
        <v>25610.79</v>
      </c>
      <c r="G31" s="3">
        <v>25989.23</v>
      </c>
      <c r="H31" s="3">
        <v>26278.79</v>
      </c>
      <c r="I31" s="3">
        <v>26512.79</v>
      </c>
      <c r="J31" s="3">
        <v>26686.79</v>
      </c>
      <c r="K31" s="3">
        <v>26932.79</v>
      </c>
      <c r="L31" s="3">
        <v>27072.79</v>
      </c>
      <c r="M31" s="4">
        <f>L31*$M$42</f>
        <v>27203.955280637099</v>
      </c>
      <c r="N31" s="4">
        <f t="shared" ref="N31:N40" si="24">M31*$N$42</f>
        <v>27322.214627549598</v>
      </c>
      <c r="O31" s="4">
        <f t="shared" si="23"/>
        <v>27449.002453256886</v>
      </c>
      <c r="P31" s="4">
        <f t="shared" si="22"/>
        <v>27548.261409754436</v>
      </c>
      <c r="Q31" s="4">
        <f t="shared" si="21"/>
        <v>27632.712866157501</v>
      </c>
      <c r="R31" s="4">
        <f t="shared" si="20"/>
        <v>27718.841185527304</v>
      </c>
      <c r="S31" s="4">
        <f t="shared" si="19"/>
        <v>27807.266255647482</v>
      </c>
      <c r="T31" s="4">
        <f t="shared" si="18"/>
        <v>27908.702659977058</v>
      </c>
      <c r="U31" s="4">
        <f t="shared" si="17"/>
        <v>27990.641286579834</v>
      </c>
      <c r="V31" s="4">
        <f t="shared" si="16"/>
        <v>28005.138409910269</v>
      </c>
      <c r="W31" s="4">
        <f t="shared" si="15"/>
        <v>28005.138409910269</v>
      </c>
      <c r="X31" s="4">
        <f t="shared" si="14"/>
        <v>28024.710636218224</v>
      </c>
      <c r="Y31" s="4">
        <f t="shared" si="13"/>
        <v>28049.121439071081</v>
      </c>
      <c r="Z31" s="4">
        <f t="shared" si="12"/>
        <v>28075.854503613755</v>
      </c>
      <c r="AA31" s="4">
        <f t="shared" si="11"/>
        <v>28083.545923970833</v>
      </c>
      <c r="AB31" s="4">
        <f t="shared" si="10"/>
        <v>28118.94801247165</v>
      </c>
      <c r="AC31" s="4">
        <f t="shared" si="9"/>
        <v>28124.038216617028</v>
      </c>
      <c r="AD31" s="4">
        <f t="shared" si="8"/>
        <v>28147.171301915972</v>
      </c>
      <c r="AE31" s="4">
        <f t="shared" si="7"/>
        <v>28147.171301915972</v>
      </c>
      <c r="AF31" s="4">
        <f t="shared" si="6"/>
        <v>28230.277363724683</v>
      </c>
      <c r="AG31" s="4">
        <f t="shared" si="5"/>
        <v>28233.544055299815</v>
      </c>
      <c r="AH31" s="4">
        <f t="shared" si="4"/>
        <v>28307.206286506087</v>
      </c>
      <c r="AI31" s="4">
        <f t="shared" si="3"/>
        <v>28307.206286506087</v>
      </c>
      <c r="AJ31" s="4">
        <f t="shared" si="2"/>
        <v>28518.353502332171</v>
      </c>
      <c r="AK31" s="4">
        <f t="shared" si="1"/>
        <v>28526.098936644452</v>
      </c>
      <c r="AL31" s="34">
        <f t="shared" si="0"/>
        <v>28526.098936644452</v>
      </c>
      <c r="AM31" s="17">
        <f>AL31-L31</f>
        <v>1453.308936644451</v>
      </c>
    </row>
    <row r="32" spans="1:39" s="19" customFormat="1" x14ac:dyDescent="0.2">
      <c r="A32" s="1" t="s">
        <v>2</v>
      </c>
      <c r="B32" s="3">
        <v>16435.66</v>
      </c>
      <c r="C32" s="3">
        <v>22337.87</v>
      </c>
      <c r="D32" s="3">
        <v>24828.89</v>
      </c>
      <c r="E32" s="3">
        <v>25848.63</v>
      </c>
      <c r="F32" s="3">
        <v>26385.22</v>
      </c>
      <c r="G32" s="3">
        <v>26766.16</v>
      </c>
      <c r="H32" s="3">
        <v>27048.16</v>
      </c>
      <c r="I32" s="3">
        <v>27234.16</v>
      </c>
      <c r="J32" s="3">
        <v>27501.16</v>
      </c>
      <c r="K32" s="3">
        <v>27663.16</v>
      </c>
      <c r="L32" s="4">
        <f>K32*$L$42</f>
        <v>27836.779217682677</v>
      </c>
      <c r="M32" s="4">
        <f t="shared" ref="M32:M41" si="25">L32*$M$42</f>
        <v>27971.645958721198</v>
      </c>
      <c r="N32" s="4">
        <f t="shared" si="24"/>
        <v>28093.242562928986</v>
      </c>
      <c r="O32" s="4">
        <f t="shared" si="23"/>
        <v>28223.608318054474</v>
      </c>
      <c r="P32" s="4">
        <f t="shared" si="22"/>
        <v>28325.66834428006</v>
      </c>
      <c r="Q32" s="4">
        <f t="shared" si="21"/>
        <v>28412.503005447375</v>
      </c>
      <c r="R32" s="4">
        <f t="shared" si="20"/>
        <v>28501.061850349852</v>
      </c>
      <c r="S32" s="4">
        <f t="shared" si="19"/>
        <v>28591.982259891814</v>
      </c>
      <c r="T32" s="4">
        <f t="shared" si="18"/>
        <v>28696.28118113185</v>
      </c>
      <c r="U32" s="4">
        <f t="shared" si="17"/>
        <v>28780.532100898214</v>
      </c>
      <c r="V32" s="4">
        <f t="shared" si="16"/>
        <v>28795.438330416517</v>
      </c>
      <c r="W32" s="4">
        <f t="shared" si="15"/>
        <v>28795.438330416517</v>
      </c>
      <c r="X32" s="4">
        <f t="shared" si="14"/>
        <v>28815.562881396781</v>
      </c>
      <c r="Y32" s="4">
        <f t="shared" si="13"/>
        <v>28840.662552673417</v>
      </c>
      <c r="Z32" s="4">
        <f t="shared" si="12"/>
        <v>28868.150019443059</v>
      </c>
      <c r="AA32" s="4">
        <f t="shared" si="11"/>
        <v>28876.058490285937</v>
      </c>
      <c r="AB32" s="4">
        <f t="shared" si="10"/>
        <v>28912.459619295623</v>
      </c>
      <c r="AC32" s="4">
        <f t="shared" si="9"/>
        <v>28917.693468077658</v>
      </c>
      <c r="AD32" s="4">
        <f t="shared" si="8"/>
        <v>28941.479364843028</v>
      </c>
      <c r="AE32" s="4">
        <f t="shared" si="7"/>
        <v>28941.479364843028</v>
      </c>
      <c r="AF32" s="4">
        <f t="shared" si="6"/>
        <v>29026.930664624841</v>
      </c>
      <c r="AG32" s="4">
        <f t="shared" si="5"/>
        <v>29030.289541643029</v>
      </c>
      <c r="AH32" s="4">
        <f t="shared" si="4"/>
        <v>29106.030507637701</v>
      </c>
      <c r="AI32" s="4">
        <f t="shared" si="3"/>
        <v>29106.030507637701</v>
      </c>
      <c r="AJ32" s="4">
        <f t="shared" si="2"/>
        <v>29323.136259552415</v>
      </c>
      <c r="AK32" s="4">
        <f t="shared" si="1"/>
        <v>29331.100268614504</v>
      </c>
      <c r="AL32" s="34">
        <f t="shared" si="0"/>
        <v>29331.100268614504</v>
      </c>
      <c r="AM32" s="17">
        <f>AL32-K32</f>
        <v>1667.940268614504</v>
      </c>
    </row>
    <row r="33" spans="1:39" s="19" customFormat="1" x14ac:dyDescent="0.2">
      <c r="A33" s="1" t="s">
        <v>1</v>
      </c>
      <c r="B33" s="3">
        <v>17288.55</v>
      </c>
      <c r="C33" s="3">
        <v>23675.95</v>
      </c>
      <c r="D33" s="3">
        <v>26278.2</v>
      </c>
      <c r="E33" s="3">
        <v>27387.09</v>
      </c>
      <c r="F33" s="3">
        <v>28019.45</v>
      </c>
      <c r="G33" s="3">
        <v>28441.45</v>
      </c>
      <c r="H33" s="3">
        <v>28746.45</v>
      </c>
      <c r="I33" s="3">
        <v>29038.45</v>
      </c>
      <c r="J33" s="3">
        <v>28490.45</v>
      </c>
      <c r="K33" s="4">
        <f>J33*$K$42</f>
        <v>28698.181362528605</v>
      </c>
      <c r="L33" s="4">
        <f t="shared" ref="L33:L41" si="26">K33*$L$42</f>
        <v>28878.296569796239</v>
      </c>
      <c r="M33" s="4">
        <f t="shared" si="25"/>
        <v>29018.209370578821</v>
      </c>
      <c r="N33" s="4">
        <f t="shared" si="24"/>
        <v>29144.355530331457</v>
      </c>
      <c r="O33" s="4">
        <f t="shared" si="23"/>
        <v>29279.598940124637</v>
      </c>
      <c r="P33" s="4">
        <f t="shared" si="22"/>
        <v>29385.477557841714</v>
      </c>
      <c r="Q33" s="4">
        <f t="shared" si="21"/>
        <v>29475.561151138118</v>
      </c>
      <c r="R33" s="4">
        <f t="shared" si="20"/>
        <v>29567.43343876785</v>
      </c>
      <c r="S33" s="4">
        <f t="shared" si="19"/>
        <v>29661.755649339259</v>
      </c>
      <c r="T33" s="4">
        <f t="shared" si="18"/>
        <v>29769.956930670192</v>
      </c>
      <c r="U33" s="4">
        <f t="shared" si="17"/>
        <v>29857.360111485938</v>
      </c>
      <c r="V33" s="4">
        <f t="shared" si="16"/>
        <v>29872.824059861603</v>
      </c>
      <c r="W33" s="4">
        <f t="shared" si="15"/>
        <v>29872.824059861603</v>
      </c>
      <c r="X33" s="4">
        <f t="shared" si="14"/>
        <v>29893.70157399488</v>
      </c>
      <c r="Y33" s="4">
        <f t="shared" si="13"/>
        <v>29919.740353311368</v>
      </c>
      <c r="Z33" s="4">
        <f t="shared" si="12"/>
        <v>29948.256267854453</v>
      </c>
      <c r="AA33" s="4">
        <f t="shared" si="11"/>
        <v>29956.46063534353</v>
      </c>
      <c r="AB33" s="4">
        <f t="shared" si="10"/>
        <v>29994.223718162732</v>
      </c>
      <c r="AC33" s="4">
        <f t="shared" si="9"/>
        <v>29999.65339219747</v>
      </c>
      <c r="AD33" s="4">
        <f t="shared" si="8"/>
        <v>30024.329241928412</v>
      </c>
      <c r="AE33" s="4">
        <f t="shared" si="7"/>
        <v>30024.329241928412</v>
      </c>
      <c r="AF33" s="4">
        <f t="shared" si="6"/>
        <v>30112.977715161487</v>
      </c>
      <c r="AG33" s="4">
        <f t="shared" si="5"/>
        <v>30116.462265077054</v>
      </c>
      <c r="AH33" s="4">
        <f t="shared" si="4"/>
        <v>30195.037090899132</v>
      </c>
      <c r="AI33" s="4">
        <f t="shared" si="3"/>
        <v>30195.037090899132</v>
      </c>
      <c r="AJ33" s="4">
        <f t="shared" si="2"/>
        <v>30420.265887728438</v>
      </c>
      <c r="AK33" s="4">
        <f t="shared" si="1"/>
        <v>30428.527871407692</v>
      </c>
      <c r="AL33" s="34">
        <f t="shared" si="0"/>
        <v>30428.527871407692</v>
      </c>
      <c r="AM33" s="17">
        <f>AL33-J33</f>
        <v>1938.0778714076914</v>
      </c>
    </row>
    <row r="34" spans="1:39" s="19" customFormat="1" x14ac:dyDescent="0.2">
      <c r="A34" s="2" t="s">
        <v>24</v>
      </c>
      <c r="B34" s="3">
        <v>18600.89</v>
      </c>
      <c r="C34" s="3">
        <v>25216.46</v>
      </c>
      <c r="D34" s="3">
        <v>27849.440000000002</v>
      </c>
      <c r="E34" s="3">
        <v>29029.940000000002</v>
      </c>
      <c r="F34" s="3">
        <v>29700.940000000002</v>
      </c>
      <c r="G34" s="3">
        <v>30071.940000000002</v>
      </c>
      <c r="H34" s="3">
        <v>30484.940000000002</v>
      </c>
      <c r="I34" s="3">
        <v>30797.940000000002</v>
      </c>
      <c r="J34" s="4">
        <f>I34*$J$42</f>
        <v>31027.536427425872</v>
      </c>
      <c r="K34" s="4">
        <f t="shared" ref="K34:K41" si="27">J34*$K$42</f>
        <v>31253.76635422503</v>
      </c>
      <c r="L34" s="4">
        <f t="shared" si="26"/>
        <v>31449.920895646101</v>
      </c>
      <c r="M34" s="4">
        <f t="shared" si="25"/>
        <v>31602.292989556332</v>
      </c>
      <c r="N34" s="4">
        <f t="shared" si="24"/>
        <v>31739.67251732458</v>
      </c>
      <c r="O34" s="4">
        <f t="shared" si="23"/>
        <v>31886.959409034858</v>
      </c>
      <c r="P34" s="4">
        <f t="shared" si="22"/>
        <v>32002.266561715918</v>
      </c>
      <c r="Q34" s="4">
        <f t="shared" si="21"/>
        <v>32100.372136479305</v>
      </c>
      <c r="R34" s="4">
        <f t="shared" si="20"/>
        <v>32200.425689550684</v>
      </c>
      <c r="S34" s="4">
        <f t="shared" si="19"/>
        <v>32303.147332221113</v>
      </c>
      <c r="T34" s="4">
        <f t="shared" si="18"/>
        <v>32420.98398267731</v>
      </c>
      <c r="U34" s="4">
        <f t="shared" si="17"/>
        <v>32516.170453113315</v>
      </c>
      <c r="V34" s="4">
        <f t="shared" si="16"/>
        <v>32533.011472526407</v>
      </c>
      <c r="W34" s="4">
        <f t="shared" si="15"/>
        <v>32533.011472526407</v>
      </c>
      <c r="X34" s="4">
        <f t="shared" si="14"/>
        <v>32555.748137980423</v>
      </c>
      <c r="Y34" s="4">
        <f t="shared" si="13"/>
        <v>32584.105681429824</v>
      </c>
      <c r="Z34" s="4">
        <f t="shared" si="12"/>
        <v>32615.16095002849</v>
      </c>
      <c r="AA34" s="4">
        <f t="shared" si="11"/>
        <v>32624.095919856325</v>
      </c>
      <c r="AB34" s="4">
        <f t="shared" si="10"/>
        <v>32665.221820913859</v>
      </c>
      <c r="AC34" s="4">
        <f t="shared" si="9"/>
        <v>32671.135009680689</v>
      </c>
      <c r="AD34" s="4">
        <f t="shared" si="8"/>
        <v>32698.008254097833</v>
      </c>
      <c r="AE34" s="4">
        <f t="shared" si="7"/>
        <v>32698.008254097833</v>
      </c>
      <c r="AF34" s="4">
        <f t="shared" si="6"/>
        <v>32794.550910759099</v>
      </c>
      <c r="AG34" s="4">
        <f t="shared" si="5"/>
        <v>32798.345761294579</v>
      </c>
      <c r="AH34" s="4">
        <f t="shared" si="4"/>
        <v>32883.917708051231</v>
      </c>
      <c r="AI34" s="4">
        <f t="shared" si="3"/>
        <v>32883.917708051231</v>
      </c>
      <c r="AJ34" s="4">
        <f t="shared" si="2"/>
        <v>33129.203222956283</v>
      </c>
      <c r="AK34" s="4">
        <f t="shared" si="1"/>
        <v>33138.200939720002</v>
      </c>
      <c r="AL34" s="34">
        <f t="shared" si="0"/>
        <v>33138.200939720002</v>
      </c>
      <c r="AM34" s="17">
        <f>AL34-I34</f>
        <v>2340.2609397199994</v>
      </c>
    </row>
    <row r="35" spans="1:39" s="19" customFormat="1" x14ac:dyDescent="0.2">
      <c r="A35" s="2" t="s">
        <v>23</v>
      </c>
      <c r="B35" s="3">
        <v>14976.89</v>
      </c>
      <c r="C35" s="3">
        <v>19992</v>
      </c>
      <c r="D35" s="3">
        <v>21820.78</v>
      </c>
      <c r="E35" s="3">
        <v>22588.78</v>
      </c>
      <c r="F35" s="3">
        <v>23067.78</v>
      </c>
      <c r="G35" s="3">
        <v>23512.78</v>
      </c>
      <c r="H35" s="3">
        <v>23783.78</v>
      </c>
      <c r="I35" s="4">
        <f>H35*$I$42</f>
        <v>24055.043604069335</v>
      </c>
      <c r="J35" s="4">
        <f t="shared" ref="J35:J41" si="28">I35*$J$42</f>
        <v>24234.372223875329</v>
      </c>
      <c r="K35" s="4">
        <f t="shared" si="27"/>
        <v>24411.071404200349</v>
      </c>
      <c r="L35" s="4">
        <f t="shared" si="26"/>
        <v>24564.279899541922</v>
      </c>
      <c r="M35" s="4">
        <f t="shared" si="25"/>
        <v>24683.291669908835</v>
      </c>
      <c r="N35" s="4">
        <f t="shared" si="24"/>
        <v>24790.593344331592</v>
      </c>
      <c r="O35" s="4">
        <f t="shared" si="23"/>
        <v>24905.633265910717</v>
      </c>
      <c r="P35" s="4">
        <f t="shared" si="22"/>
        <v>24995.69508775997</v>
      </c>
      <c r="Q35" s="4">
        <f t="shared" si="21"/>
        <v>25072.321442598495</v>
      </c>
      <c r="R35" s="4">
        <f t="shared" si="20"/>
        <v>25150.469285664429</v>
      </c>
      <c r="S35" s="4">
        <f t="shared" si="19"/>
        <v>25230.701067190039</v>
      </c>
      <c r="T35" s="4">
        <f t="shared" si="18"/>
        <v>25322.738578948334</v>
      </c>
      <c r="U35" s="4">
        <f t="shared" si="17"/>
        <v>25397.084937726082</v>
      </c>
      <c r="V35" s="4">
        <f t="shared" si="16"/>
        <v>25410.238786857517</v>
      </c>
      <c r="W35" s="4">
        <f t="shared" si="15"/>
        <v>25410.238786857517</v>
      </c>
      <c r="X35" s="4">
        <f t="shared" si="14"/>
        <v>25427.997490163893</v>
      </c>
      <c r="Y35" s="4">
        <f t="shared" si="13"/>
        <v>25450.14643727463</v>
      </c>
      <c r="Z35" s="4">
        <f t="shared" si="12"/>
        <v>25474.402469992307</v>
      </c>
      <c r="AA35" s="4">
        <f t="shared" si="11"/>
        <v>25481.38121885699</v>
      </c>
      <c r="AB35" s="4">
        <f t="shared" si="10"/>
        <v>25513.503021263114</v>
      </c>
      <c r="AC35" s="4">
        <f t="shared" si="9"/>
        <v>25518.121577362162</v>
      </c>
      <c r="AD35" s="4">
        <f t="shared" si="8"/>
        <v>25539.111197649661</v>
      </c>
      <c r="AE35" s="4">
        <f t="shared" si="7"/>
        <v>25539.111197649661</v>
      </c>
      <c r="AF35" s="4">
        <f t="shared" si="6"/>
        <v>25614.516819442531</v>
      </c>
      <c r="AG35" s="4">
        <f t="shared" si="5"/>
        <v>25617.480825967054</v>
      </c>
      <c r="AH35" s="4">
        <f t="shared" si="4"/>
        <v>25684.317663447626</v>
      </c>
      <c r="AI35" s="4">
        <f t="shared" si="3"/>
        <v>25684.317663447626</v>
      </c>
      <c r="AJ35" s="4">
        <f t="shared" si="2"/>
        <v>25875.900404257161</v>
      </c>
      <c r="AK35" s="4">
        <f t="shared" si="1"/>
        <v>25882.928162252934</v>
      </c>
      <c r="AL35" s="34">
        <f t="shared" si="0"/>
        <v>25882.928162252934</v>
      </c>
      <c r="AM35" s="17">
        <f>AL35-H35</f>
        <v>2099.1481622529354</v>
      </c>
    </row>
    <row r="36" spans="1:39" s="19" customFormat="1" x14ac:dyDescent="0.2">
      <c r="A36" s="2" t="s">
        <v>22</v>
      </c>
      <c r="B36" s="3">
        <v>12753</v>
      </c>
      <c r="C36" s="3">
        <v>16975.47</v>
      </c>
      <c r="D36" s="3">
        <v>18405.47</v>
      </c>
      <c r="E36" s="3">
        <v>19052.47</v>
      </c>
      <c r="F36" s="3">
        <v>19373.47</v>
      </c>
      <c r="G36" s="3">
        <v>19619.47</v>
      </c>
      <c r="H36" s="4">
        <f t="shared" ref="H36:H41" si="29">G36*$H$42</f>
        <v>19889.640794101506</v>
      </c>
      <c r="I36" s="4">
        <f t="shared" ref="I36:I41" si="30">H36*$I$42</f>
        <v>20116.490169829522</v>
      </c>
      <c r="J36" s="4">
        <f t="shared" si="28"/>
        <v>20266.457157080633</v>
      </c>
      <c r="K36" s="4">
        <f t="shared" si="27"/>
        <v>20414.225225288326</v>
      </c>
      <c r="L36" s="4">
        <f t="shared" si="26"/>
        <v>20542.348759013777</v>
      </c>
      <c r="M36" s="4">
        <f t="shared" si="25"/>
        <v>20641.874627604386</v>
      </c>
      <c r="N36" s="4">
        <f>M36*$N$42</f>
        <v>20731.607704553226</v>
      </c>
      <c r="O36" s="4">
        <f t="shared" si="23"/>
        <v>20827.812038649419</v>
      </c>
      <c r="P36" s="4">
        <f t="shared" si="22"/>
        <v>20903.127959240846</v>
      </c>
      <c r="Q36" s="4">
        <f t="shared" si="21"/>
        <v>20967.208213645303</v>
      </c>
      <c r="R36" s="4">
        <f t="shared" si="20"/>
        <v>21032.560841672272</v>
      </c>
      <c r="S36" s="4">
        <f t="shared" si="19"/>
        <v>21099.656203083083</v>
      </c>
      <c r="T36" s="4">
        <f t="shared" si="18"/>
        <v>21176.624332138068</v>
      </c>
      <c r="U36" s="4">
        <f t="shared" si="17"/>
        <v>21238.797896240947</v>
      </c>
      <c r="V36" s="4">
        <f t="shared" si="16"/>
        <v>21249.798054091549</v>
      </c>
      <c r="W36" s="4">
        <f t="shared" si="15"/>
        <v>21249.798054091549</v>
      </c>
      <c r="X36" s="4">
        <f t="shared" si="14"/>
        <v>21264.649109295256</v>
      </c>
      <c r="Y36" s="4">
        <f t="shared" si="13"/>
        <v>21283.17158982611</v>
      </c>
      <c r="Z36" s="4">
        <f t="shared" si="12"/>
        <v>21303.456160985301</v>
      </c>
      <c r="AA36" s="4">
        <f t="shared" si="11"/>
        <v>21309.292273163886</v>
      </c>
      <c r="AB36" s="4">
        <f t="shared" si="10"/>
        <v>21336.154744626241</v>
      </c>
      <c r="AC36" s="4">
        <f t="shared" si="9"/>
        <v>21340.017100475376</v>
      </c>
      <c r="AD36" s="4">
        <f t="shared" si="8"/>
        <v>21357.570071782837</v>
      </c>
      <c r="AE36" s="4">
        <f t="shared" si="7"/>
        <v>21357.570071782837</v>
      </c>
      <c r="AF36" s="4">
        <f t="shared" si="6"/>
        <v>21420.629464836256</v>
      </c>
      <c r="AG36" s="4">
        <f t="shared" si="5"/>
        <v>21423.108171967087</v>
      </c>
      <c r="AH36" s="4">
        <f t="shared" si="4"/>
        <v>21479.001755295823</v>
      </c>
      <c r="AI36" s="4">
        <f t="shared" si="3"/>
        <v>21479.001755295823</v>
      </c>
      <c r="AJ36" s="4">
        <f t="shared" si="2"/>
        <v>21639.216485546905</v>
      </c>
      <c r="AK36" s="4">
        <f t="shared" si="1"/>
        <v>21645.093582548467</v>
      </c>
      <c r="AL36" s="34">
        <f t="shared" si="0"/>
        <v>21645.093582548467</v>
      </c>
      <c r="AM36" s="17">
        <f>AL36-G36</f>
        <v>2025.6235825484655</v>
      </c>
    </row>
    <row r="37" spans="1:39" s="19" customFormat="1" x14ac:dyDescent="0.2">
      <c r="A37" s="8" t="s">
        <v>21</v>
      </c>
      <c r="B37" s="3">
        <v>17384</v>
      </c>
      <c r="C37" s="3">
        <v>23392</v>
      </c>
      <c r="D37" s="3">
        <v>25395</v>
      </c>
      <c r="E37" s="3">
        <v>26366</v>
      </c>
      <c r="F37" s="3">
        <v>26901</v>
      </c>
      <c r="G37" s="4">
        <f>F37*$G$42</f>
        <v>27354.424686035545</v>
      </c>
      <c r="H37" s="4">
        <f t="shared" si="29"/>
        <v>27731.110021552562</v>
      </c>
      <c r="I37" s="4">
        <f t="shared" si="30"/>
        <v>28047.394516670229</v>
      </c>
      <c r="J37" s="4">
        <f t="shared" si="28"/>
        <v>28256.485825362673</v>
      </c>
      <c r="K37" s="4">
        <f t="shared" si="27"/>
        <v>28462.511293572996</v>
      </c>
      <c r="L37" s="4">
        <f t="shared" si="26"/>
        <v>28641.1473909702</v>
      </c>
      <c r="M37" s="4">
        <f t="shared" si="25"/>
        <v>28779.91122488998</v>
      </c>
      <c r="N37" s="4">
        <f t="shared" si="24"/>
        <v>28905.021469725507</v>
      </c>
      <c r="O37" s="4">
        <f t="shared" si="23"/>
        <v>29039.154257792899</v>
      </c>
      <c r="P37" s="4">
        <f t="shared" si="22"/>
        <v>29144.16339807435</v>
      </c>
      <c r="Q37" s="4">
        <f t="shared" si="21"/>
        <v>29233.50722300788</v>
      </c>
      <c r="R37" s="4">
        <f t="shared" si="20"/>
        <v>29324.625053479253</v>
      </c>
      <c r="S37" s="4">
        <f t="shared" si="19"/>
        <v>29418.172688073577</v>
      </c>
      <c r="T37" s="4">
        <f t="shared" si="18"/>
        <v>29525.485418206434</v>
      </c>
      <c r="U37" s="4">
        <f t="shared" si="17"/>
        <v>29612.170842262978</v>
      </c>
      <c r="V37" s="4">
        <f t="shared" si="16"/>
        <v>29627.507800369331</v>
      </c>
      <c r="W37" s="4">
        <f t="shared" si="15"/>
        <v>29627.507800369331</v>
      </c>
      <c r="X37" s="4">
        <f t="shared" si="14"/>
        <v>29648.213867917431</v>
      </c>
      <c r="Y37" s="4">
        <f t="shared" si="13"/>
        <v>29674.038816230503</v>
      </c>
      <c r="Z37" s="4">
        <f t="shared" si="12"/>
        <v>29702.320557483585</v>
      </c>
      <c r="AA37" s="4">
        <f t="shared" si="11"/>
        <v>29710.45755053428</v>
      </c>
      <c r="AB37" s="4">
        <f t="shared" si="10"/>
        <v>29747.9105221231</v>
      </c>
      <c r="AC37" s="4">
        <f t="shared" si="9"/>
        <v>29753.295607560463</v>
      </c>
      <c r="AD37" s="4">
        <f t="shared" si="8"/>
        <v>29777.768818694407</v>
      </c>
      <c r="AE37" s="4">
        <f t="shared" si="7"/>
        <v>29777.768818694407</v>
      </c>
      <c r="AF37" s="4">
        <f t="shared" si="6"/>
        <v>29865.689308800756</v>
      </c>
      <c r="AG37" s="4">
        <f t="shared" si="5"/>
        <v>29869.145243519128</v>
      </c>
      <c r="AH37" s="4">
        <f t="shared" si="4"/>
        <v>29947.074811218896</v>
      </c>
      <c r="AI37" s="4">
        <f t="shared" si="3"/>
        <v>29947.074811218896</v>
      </c>
      <c r="AJ37" s="4">
        <f t="shared" si="2"/>
        <v>30170.454024431419</v>
      </c>
      <c r="AK37" s="4">
        <f t="shared" si="1"/>
        <v>30178.648160526925</v>
      </c>
      <c r="AL37" s="34">
        <f t="shared" si="0"/>
        <v>30178.648160526925</v>
      </c>
      <c r="AM37" s="17">
        <f>AL37-F37</f>
        <v>3277.6481605269255</v>
      </c>
    </row>
    <row r="38" spans="1:39" s="19" customFormat="1" x14ac:dyDescent="0.2">
      <c r="A38" s="21" t="s">
        <v>20</v>
      </c>
      <c r="B38" s="3">
        <v>16561</v>
      </c>
      <c r="C38" s="3">
        <v>21657</v>
      </c>
      <c r="D38" s="3">
        <v>23555</v>
      </c>
      <c r="E38" s="3">
        <v>24341</v>
      </c>
      <c r="F38" s="4">
        <f>E38*$F$42</f>
        <v>24953.519054306795</v>
      </c>
      <c r="G38" s="4">
        <f>F38*$G$42</f>
        <v>25374.118345882613</v>
      </c>
      <c r="H38" s="4">
        <f t="shared" si="29"/>
        <v>25723.533783870116</v>
      </c>
      <c r="I38" s="4">
        <f t="shared" si="30"/>
        <v>26016.921062242687</v>
      </c>
      <c r="J38" s="4">
        <f t="shared" si="28"/>
        <v>26210.875337382899</v>
      </c>
      <c r="K38" s="4">
        <f t="shared" si="27"/>
        <v>26401.985721631019</v>
      </c>
      <c r="L38" s="4">
        <f t="shared" si="26"/>
        <v>26567.689571309031</v>
      </c>
      <c r="M38" s="4">
        <f t="shared" si="25"/>
        <v>26696.407684902053</v>
      </c>
      <c r="N38" s="4">
        <f t="shared" si="24"/>
        <v>26812.460652389964</v>
      </c>
      <c r="O38" s="4">
        <f t="shared" si="23"/>
        <v>26936.882981777235</v>
      </c>
      <c r="P38" s="4">
        <f t="shared" si="22"/>
        <v>27034.29005151031</v>
      </c>
      <c r="Q38" s="4">
        <f t="shared" si="21"/>
        <v>27117.165886529958</v>
      </c>
      <c r="R38" s="4">
        <f t="shared" si="20"/>
        <v>27201.68729907427</v>
      </c>
      <c r="S38" s="4">
        <f t="shared" si="19"/>
        <v>27288.462611602979</v>
      </c>
      <c r="T38" s="4">
        <f t="shared" si="18"/>
        <v>27388.006504251574</v>
      </c>
      <c r="U38" s="4">
        <f t="shared" si="17"/>
        <v>27468.416391650764</v>
      </c>
      <c r="V38" s="4">
        <f t="shared" si="16"/>
        <v>27482.643040338247</v>
      </c>
      <c r="W38" s="4">
        <f t="shared" si="15"/>
        <v>27482.643040338247</v>
      </c>
      <c r="X38" s="4">
        <f t="shared" si="14"/>
        <v>27501.850105172318</v>
      </c>
      <c r="Y38" s="4">
        <f t="shared" si="13"/>
        <v>27525.80547262359</v>
      </c>
      <c r="Z38" s="4">
        <f t="shared" si="12"/>
        <v>27552.039775037916</v>
      </c>
      <c r="AA38" s="4">
        <f t="shared" si="11"/>
        <v>27559.587695603521</v>
      </c>
      <c r="AB38" s="4">
        <f t="shared" si="10"/>
        <v>27594.329282911876</v>
      </c>
      <c r="AC38" s="4">
        <f t="shared" si="9"/>
        <v>27599.324518481943</v>
      </c>
      <c r="AD38" s="4">
        <f t="shared" si="8"/>
        <v>27622.026006915494</v>
      </c>
      <c r="AE38" s="4">
        <f t="shared" si="7"/>
        <v>27622.026006915494</v>
      </c>
      <c r="AF38" s="4">
        <f t="shared" si="6"/>
        <v>27703.581548535985</v>
      </c>
      <c r="AG38" s="4">
        <f t="shared" si="5"/>
        <v>27706.787293037876</v>
      </c>
      <c r="AH38" s="4">
        <f t="shared" si="4"/>
        <v>27779.075198784503</v>
      </c>
      <c r="AI38" s="4">
        <f t="shared" si="3"/>
        <v>27779.075198784503</v>
      </c>
      <c r="AJ38" s="4">
        <f t="shared" si="2"/>
        <v>27986.283014599336</v>
      </c>
      <c r="AK38" s="4">
        <f t="shared" si="1"/>
        <v>27993.883941375025</v>
      </c>
      <c r="AL38" s="34">
        <f t="shared" si="0"/>
        <v>27993.883941375025</v>
      </c>
      <c r="AM38" s="17">
        <f>AL38-E38</f>
        <v>3652.8839413750247</v>
      </c>
    </row>
    <row r="39" spans="1:39" s="19" customFormat="1" x14ac:dyDescent="0.2">
      <c r="A39" s="21" t="s">
        <v>19</v>
      </c>
      <c r="B39" s="3">
        <v>16255</v>
      </c>
      <c r="C39" s="3">
        <v>21165</v>
      </c>
      <c r="D39" s="3">
        <v>22946</v>
      </c>
      <c r="E39" s="4">
        <f>D39*E42</f>
        <v>23948.953422240535</v>
      </c>
      <c r="F39" s="4">
        <f>E39*$F$42</f>
        <v>24551.606982152956</v>
      </c>
      <c r="G39" s="4">
        <f>F39*$G$42</f>
        <v>24965.431921283503</v>
      </c>
      <c r="H39" s="4">
        <f t="shared" si="29"/>
        <v>25309.219524478711</v>
      </c>
      <c r="I39" s="4">
        <f t="shared" si="30"/>
        <v>25597.881381609583</v>
      </c>
      <c r="J39" s="4">
        <f t="shared" si="28"/>
        <v>25788.711746071906</v>
      </c>
      <c r="K39" s="4">
        <f t="shared" si="27"/>
        <v>25976.744024567644</v>
      </c>
      <c r="L39" s="4">
        <f t="shared" si="26"/>
        <v>26139.778977027472</v>
      </c>
      <c r="M39" s="4">
        <f t="shared" si="25"/>
        <v>26266.423901518578</v>
      </c>
      <c r="N39" s="4">
        <f t="shared" si="24"/>
        <v>26380.60767017561</v>
      </c>
      <c r="O39" s="4">
        <f t="shared" si="23"/>
        <v>26503.026000202415</v>
      </c>
      <c r="P39" s="4">
        <f t="shared" si="22"/>
        <v>26598.864189924876</v>
      </c>
      <c r="Q39" s="4">
        <f t="shared" si="21"/>
        <v>26680.405191227816</v>
      </c>
      <c r="R39" s="4">
        <f t="shared" si="20"/>
        <v>26763.565265678564</v>
      </c>
      <c r="S39" s="4">
        <f t="shared" si="19"/>
        <v>26848.942937834618</v>
      </c>
      <c r="T39" s="4">
        <f t="shared" si="18"/>
        <v>26946.883533886947</v>
      </c>
      <c r="U39" s="4">
        <f t="shared" si="17"/>
        <v>27025.998305178629</v>
      </c>
      <c r="V39" s="4">
        <f t="shared" si="16"/>
        <v>27039.995813365273</v>
      </c>
      <c r="W39" s="4">
        <f t="shared" si="15"/>
        <v>27039.995813365273</v>
      </c>
      <c r="X39" s="4">
        <f t="shared" si="14"/>
        <v>27058.893520981601</v>
      </c>
      <c r="Y39" s="4">
        <f t="shared" si="13"/>
        <v>27082.463053018215</v>
      </c>
      <c r="Z39" s="4">
        <f t="shared" si="12"/>
        <v>27108.274814514687</v>
      </c>
      <c r="AA39" s="4">
        <f t="shared" si="11"/>
        <v>27115.701165036869</v>
      </c>
      <c r="AB39" s="4">
        <f t="shared" si="10"/>
        <v>27149.883189450924</v>
      </c>
      <c r="AC39" s="4">
        <f t="shared" si="9"/>
        <v>27154.797969616102</v>
      </c>
      <c r="AD39" s="4">
        <f t="shared" si="8"/>
        <v>27177.133818147824</v>
      </c>
      <c r="AE39" s="4">
        <f t="shared" si="7"/>
        <v>27177.133818147824</v>
      </c>
      <c r="AF39" s="4">
        <f t="shared" si="6"/>
        <v>27257.375791262926</v>
      </c>
      <c r="AG39" s="4">
        <f t="shared" si="5"/>
        <v>27260.52990266999</v>
      </c>
      <c r="AH39" s="4">
        <f t="shared" si="4"/>
        <v>27331.653508426421</v>
      </c>
      <c r="AI39" s="4">
        <f t="shared" si="3"/>
        <v>27331.653508426421</v>
      </c>
      <c r="AJ39" s="4">
        <f t="shared" si="2"/>
        <v>27535.523946357222</v>
      </c>
      <c r="AK39" s="4">
        <f t="shared" si="1"/>
        <v>27543.002449348751</v>
      </c>
      <c r="AL39" s="34">
        <f t="shared" si="0"/>
        <v>27543.002449348751</v>
      </c>
      <c r="AM39" s="17">
        <f>AL39-D39</f>
        <v>4597.0024493487508</v>
      </c>
    </row>
    <row r="40" spans="1:39" s="15" customFormat="1" x14ac:dyDescent="0.2">
      <c r="A40" s="21" t="s">
        <v>18</v>
      </c>
      <c r="B40" s="3">
        <v>18261</v>
      </c>
      <c r="C40" s="3">
        <v>24000</v>
      </c>
      <c r="D40" s="4">
        <f>C40*D42</f>
        <v>26430.506349652762</v>
      </c>
      <c r="E40" s="4">
        <f>D40*E42</f>
        <v>27585.765078622273</v>
      </c>
      <c r="F40" s="4">
        <f>E40*$F$42</f>
        <v>28279.935685347024</v>
      </c>
      <c r="G40" s="4">
        <f>F40*$G$42</f>
        <v>28756.60275940501</v>
      </c>
      <c r="H40" s="4">
        <f t="shared" si="29"/>
        <v>29152.596851150098</v>
      </c>
      <c r="I40" s="4">
        <f t="shared" si="30"/>
        <v>29485.093976914941</v>
      </c>
      <c r="J40" s="4">
        <f t="shared" si="28"/>
        <v>29704.9032316708</v>
      </c>
      <c r="K40" s="4">
        <f t="shared" si="27"/>
        <v>29921.489492052624</v>
      </c>
      <c r="L40" s="4">
        <f t="shared" si="26"/>
        <v>30109.282412221924</v>
      </c>
      <c r="M40" s="4">
        <f t="shared" si="25"/>
        <v>30255.159230879355</v>
      </c>
      <c r="N40" s="4">
        <f t="shared" si="24"/>
        <v>30386.682582335685</v>
      </c>
      <c r="O40" s="4">
        <f t="shared" si="23"/>
        <v>30527.690969378626</v>
      </c>
      <c r="P40" s="4">
        <f t="shared" si="22"/>
        <v>30638.082840815856</v>
      </c>
      <c r="Q40" s="4">
        <f t="shared" si="21"/>
        <v>30732.006398416062</v>
      </c>
      <c r="R40" s="4">
        <f t="shared" si="20"/>
        <v>30827.794896446576</v>
      </c>
      <c r="S40" s="4">
        <f t="shared" si="19"/>
        <v>30926.137749494563</v>
      </c>
      <c r="T40" s="4">
        <f t="shared" si="18"/>
        <v>31038.951291979087</v>
      </c>
      <c r="U40" s="4">
        <f t="shared" si="17"/>
        <v>31130.080180019533</v>
      </c>
      <c r="V40" s="4">
        <f t="shared" si="16"/>
        <v>31146.203305139657</v>
      </c>
      <c r="W40" s="4">
        <f t="shared" si="15"/>
        <v>31146.203305139657</v>
      </c>
      <c r="X40" s="4">
        <f t="shared" si="14"/>
        <v>31167.970758340532</v>
      </c>
      <c r="Y40" s="4">
        <f t="shared" si="13"/>
        <v>31195.119484312469</v>
      </c>
      <c r="Z40" s="4">
        <f t="shared" si="12"/>
        <v>31224.850937556097</v>
      </c>
      <c r="AA40" s="4">
        <f t="shared" si="11"/>
        <v>31233.405029974438</v>
      </c>
      <c r="AB40" s="4">
        <f t="shared" si="10"/>
        <v>31272.777827556572</v>
      </c>
      <c r="AC40" s="4">
        <f t="shared" si="9"/>
        <v>31278.438950556789</v>
      </c>
      <c r="AD40" s="4">
        <f t="shared" si="8"/>
        <v>31304.16664978291</v>
      </c>
      <c r="AE40" s="4">
        <f t="shared" si="7"/>
        <v>31304.16664978291</v>
      </c>
      <c r="AF40" s="4">
        <f t="shared" si="6"/>
        <v>31396.593912919292</v>
      </c>
      <c r="AG40" s="4">
        <f t="shared" si="5"/>
        <v>31400.226997621285</v>
      </c>
      <c r="AH40" s="4">
        <f t="shared" si="4"/>
        <v>31482.15120722451</v>
      </c>
      <c r="AI40" s="4">
        <f t="shared" si="3"/>
        <v>31482.15120722451</v>
      </c>
      <c r="AJ40" s="4">
        <f t="shared" si="2"/>
        <v>31716.980759400773</v>
      </c>
      <c r="AK40" s="4">
        <f t="shared" si="1"/>
        <v>31725.594923996065</v>
      </c>
      <c r="AL40" s="34">
        <f t="shared" si="0"/>
        <v>31725.594923996065</v>
      </c>
      <c r="AM40" s="17">
        <f>AL40-C40</f>
        <v>7725.5949239960646</v>
      </c>
    </row>
    <row r="41" spans="1:39" s="15" customFormat="1" x14ac:dyDescent="0.2">
      <c r="A41" s="21" t="s">
        <v>17</v>
      </c>
      <c r="B41" s="3">
        <v>19488</v>
      </c>
      <c r="C41" s="4">
        <f>B41*C42</f>
        <v>26178.988100630995</v>
      </c>
      <c r="D41" s="4">
        <f>C41*D42</f>
        <v>28830.162967550485</v>
      </c>
      <c r="E41" s="4">
        <f>D41*E42</f>
        <v>30090.308989168938</v>
      </c>
      <c r="F41" s="4">
        <f>E41*$F$42</f>
        <v>30847.504158054562</v>
      </c>
      <c r="G41" s="4">
        <f>F41*$G$42</f>
        <v>31367.448393876504</v>
      </c>
      <c r="H41" s="4">
        <f t="shared" si="29"/>
        <v>31799.395252864622</v>
      </c>
      <c r="I41" s="4">
        <f t="shared" si="30"/>
        <v>32162.080181985115</v>
      </c>
      <c r="J41" s="4">
        <f t="shared" si="28"/>
        <v>32401.84617634604</v>
      </c>
      <c r="K41" s="4">
        <f t="shared" si="27"/>
        <v>32638.096556900036</v>
      </c>
      <c r="L41" s="4">
        <f t="shared" si="26"/>
        <v>32842.939416170659</v>
      </c>
      <c r="M41" s="4">
        <f t="shared" si="25"/>
        <v>33002.060561995277</v>
      </c>
      <c r="N41" s="4">
        <f>M41*$N$42</f>
        <v>33145.525072525706</v>
      </c>
      <c r="O41" s="4">
        <f t="shared" si="23"/>
        <v>33299.335776129301</v>
      </c>
      <c r="P41" s="4">
        <f t="shared" si="22"/>
        <v>33419.750254827704</v>
      </c>
      <c r="Q41" s="4">
        <f t="shared" si="21"/>
        <v>33522.20124219374</v>
      </c>
      <c r="R41" s="4">
        <f t="shared" si="20"/>
        <v>33626.686490115324</v>
      </c>
      <c r="S41" s="4">
        <f t="shared" si="19"/>
        <v>33733.958005937217</v>
      </c>
      <c r="T41" s="4">
        <f t="shared" si="18"/>
        <v>33857.01402203273</v>
      </c>
      <c r="U41" s="4">
        <f t="shared" si="17"/>
        <v>33956.416608517509</v>
      </c>
      <c r="V41" s="4">
        <f t="shared" si="16"/>
        <v>33974.003571045207</v>
      </c>
      <c r="W41" s="4">
        <f t="shared" si="15"/>
        <v>33974.003571045207</v>
      </c>
      <c r="X41" s="4">
        <f t="shared" si="14"/>
        <v>33997.747316808818</v>
      </c>
      <c r="Y41" s="4">
        <f t="shared" si="13"/>
        <v>34027.360907399096</v>
      </c>
      <c r="Z41" s="4">
        <f t="shared" si="12"/>
        <v>34059.79171409407</v>
      </c>
      <c r="AA41" s="4">
        <f t="shared" si="11"/>
        <v>34069.122442578715</v>
      </c>
      <c r="AB41" s="4">
        <f t="shared" si="10"/>
        <v>34112.069942553353</v>
      </c>
      <c r="AC41" s="4">
        <f t="shared" si="9"/>
        <v>34118.245045539137</v>
      </c>
      <c r="AD41" s="4">
        <f t="shared" si="8"/>
        <v>34146.30859270152</v>
      </c>
      <c r="AE41" s="4">
        <f t="shared" si="7"/>
        <v>34146.30859270152</v>
      </c>
      <c r="AF41" s="4">
        <f t="shared" si="6"/>
        <v>34247.127435277405</v>
      </c>
      <c r="AG41" s="4">
        <f t="shared" si="5"/>
        <v>34251.090371993327</v>
      </c>
      <c r="AH41" s="4">
        <f t="shared" si="4"/>
        <v>34340.452576508178</v>
      </c>
      <c r="AI41" s="4">
        <f t="shared" si="3"/>
        <v>34340.452576508178</v>
      </c>
      <c r="AJ41" s="4">
        <f t="shared" si="2"/>
        <v>34596.602578678961</v>
      </c>
      <c r="AK41" s="4">
        <f t="shared" si="1"/>
        <v>34605.998833363839</v>
      </c>
      <c r="AL41" s="34">
        <f t="shared" si="0"/>
        <v>34605.998833363839</v>
      </c>
      <c r="AM41" s="17">
        <f>AL41-B41</f>
        <v>15117.998833363839</v>
      </c>
    </row>
    <row r="42" spans="1:39" s="15" customFormat="1" ht="25.5" customHeight="1" x14ac:dyDescent="0.2">
      <c r="A42" s="7" t="s">
        <v>41</v>
      </c>
      <c r="B42" s="22"/>
      <c r="C42" s="23">
        <f>IF(SUM(C6:C40)/SUM(B6:B40)&lt;1,1,SUM(C6:C40)/SUM(B6:B40))</f>
        <v>1.3433388803689961</v>
      </c>
      <c r="D42" s="23">
        <f>IF(SUM(D6:D39)/SUM(C6:C39)&lt;1,1,SUM(D6:D39)/SUM(C6:C39))</f>
        <v>1.1012710979021985</v>
      </c>
      <c r="E42" s="23">
        <f>IF(SUM(E6:E38)/SUM(D6:D38)&lt;1,1,SUM(E6:E38)/SUM(D6:D38))</f>
        <v>1.0437092923490165</v>
      </c>
      <c r="F42" s="23">
        <f>IF(SUM(F6:F37)/SUM(E6:E37)&lt;1,1,SUM(F6:F37)/SUM(E6:E37))</f>
        <v>1.02516408751928</v>
      </c>
      <c r="G42" s="23">
        <f>IF(SUM(G6:G36)/SUM(F6:F36)&lt;1,1,SUM(G6:G36)/SUM(F6:F36))</f>
        <v>1.0168553096924109</v>
      </c>
      <c r="H42" s="23">
        <f>IF(SUM(H6:H35)/SUM(G6:G35)&lt;1,1,SUM(H6:H35)/SUM(G6:G35))</f>
        <v>1.0137705449791206</v>
      </c>
      <c r="I42" s="23">
        <f>IF(SUM(I6:I34)/SUM(H6:H34)&lt;1,1,SUM(I6:I34)/SUM(H6:H34))</f>
        <v>1.0114054033492295</v>
      </c>
      <c r="J42" s="23">
        <f>IF(SUM(J6:J33)/SUM(I6:I33)&lt;1,1,SUM(J6:J33)/SUM(I6:I33))</f>
        <v>1.0074549280707044</v>
      </c>
      <c r="K42" s="23">
        <f>IF(SUM(K6:K32)/SUM(J6:J32)&lt;1,1,SUM(K6:K32)/SUM(J6:J32))</f>
        <v>1.0072912629505186</v>
      </c>
      <c r="L42" s="23">
        <f>IF(SUM(L6:L31)/SUM(K6:K31)&lt;1,1,SUM(L6:L31)/SUM(K6:K31))</f>
        <v>1.0062761888982559</v>
      </c>
      <c r="M42" s="23">
        <f>IF(SUM(M6:M30)/SUM(L6:L30)&lt;1,1,SUM(M6:M30)/SUM(L6:L30))</f>
        <v>1.0048449118335088</v>
      </c>
      <c r="N42" s="23">
        <f>IF(SUM(N6:N29)/SUM(M6:M29)&lt;1,1,SUM(N6:N29)/SUM(M6:M29))</f>
        <v>1.0043471379691862</v>
      </c>
      <c r="O42" s="23">
        <f>IF(SUM(O6:O28)/SUM(N6:N28)&lt;1,1,SUM(O6:O28)/SUM(N6:N28))</f>
        <v>1.0046404666472184</v>
      </c>
      <c r="P42" s="23">
        <f>IF(SUM(P6:P27)/SUM(O6:O27)&lt;1,1,SUM(P6:P27)/SUM(O6:O27))</f>
        <v>1.0036161225409403</v>
      </c>
      <c r="Q42" s="23">
        <f>IF(SUM(Q6:Q26)/SUM(P6:P26)&lt;1,1,SUM(Q6:Q26)/SUM(P6:P26))</f>
        <v>1.003065582076013</v>
      </c>
      <c r="R42" s="23">
        <f>IF(SUM(R6:R25)/SUM(Q6:Q25)&lt;1,1,SUM(R6:R25)/SUM(Q6:Q25))</f>
        <v>1.0031168969831872</v>
      </c>
      <c r="S42" s="23">
        <f>IF(SUM(S6:S24)/SUM(R6:R24)&lt;1,1,SUM(S6:S24)/SUM(R6:R24))</f>
        <v>1.003190070953123</v>
      </c>
      <c r="T42" s="23">
        <f>IF(SUM(T6:T23)/SUM(S6:S23)&lt;1,1,SUM(T6:T23)/SUM(S6:S23))</f>
        <v>1.0036478380649509</v>
      </c>
      <c r="U42" s="23">
        <f>IF(SUM(U6:U22)/SUM(T6:T22)&lt;1,1,SUM(U6:U22)/SUM(T6:T22))</f>
        <v>1.0029359525450203</v>
      </c>
      <c r="V42" s="23">
        <f>IF(SUM(V6:V21)/SUM(U6:U21)&lt;1,1,SUM(V6:V21)/SUM(U6:U21))</f>
        <v>1.0005179275166298</v>
      </c>
      <c r="W42" s="23">
        <f>IF(SUM(W6:W20)/SUM(V6:V20)&lt;1,1,SUM(W6:W20)/SUM(V6:V20))</f>
        <v>1</v>
      </c>
      <c r="X42" s="23">
        <f>IF(SUM(X6:X19)/SUM(W6:W19)&lt;1,1,SUM(X6:X19)/SUM(W6:W19))</f>
        <v>1.0006988798277472</v>
      </c>
      <c r="Y42" s="23">
        <f>IF(SUM(Y6:Y18)/SUM(X6:X18)&lt;1,1,SUM(Y6:Y18)/SUM(X6:X18))</f>
        <v>1.0008710456700063</v>
      </c>
      <c r="Z42" s="23">
        <f>IF(SUM(Z6:Z17)/SUM(Y6:Y17)&lt;1,1,SUM(Z6:Z17)/SUM(Y6:Y17))</f>
        <v>1.0009530802809901</v>
      </c>
      <c r="AA42" s="23">
        <f>IF(SUM(AA6:AA16)/SUM(Z6:Z16)&lt;1,1,SUM(AA6:AA16)/SUM(Z6:Z16))</f>
        <v>1.000273951425275</v>
      </c>
      <c r="AB42" s="23">
        <f>IF(SUM(AB6:AB15)/SUM(AA6:AA15)&lt;1,1,SUM(AB6:AB15)/SUM(AA6:AA15))</f>
        <v>1.0012605989498855</v>
      </c>
      <c r="AC42" s="23">
        <f>IF(SUM(AC6:AC14)/SUM(AB6:AB14)&lt;1,1,SUM(AC6:AC14)/SUM(AB6:AB14))</f>
        <v>1.0001810239893441</v>
      </c>
      <c r="AD42" s="23">
        <f>IF(SUM(AD6:AD13)/SUM(AC6:AC13)&lt;1,1,SUM(AD6:AD13)/SUM(AC6:AC13))</f>
        <v>1.0008225378276323</v>
      </c>
      <c r="AE42" s="23">
        <f>IF(SUM(AE6:AE12)/SUM(AD6:AD12)&lt;1,1,SUM(AE6:AE12)/SUM(AD6:AD12))</f>
        <v>1</v>
      </c>
      <c r="AF42" s="23">
        <f>IF(SUM(AF6:AF11)/SUM(AE6:AE11)&lt;1,1,SUM(AF6:AF11)/SUM(AE6:AE11))</f>
        <v>1.0029525546605478</v>
      </c>
      <c r="AG42" s="23">
        <f>IF(SUM(AG6:AG10)/SUM(AF6:AF10)&lt;1,1,SUM(AG6:AG10)/SUM(AF6:AF10))</f>
        <v>1.0001157158866363</v>
      </c>
      <c r="AH42" s="23">
        <f>IF(SUM(AH6:AH9)/SUM(AG6:AG9)&lt;1,1,SUM(AH6:AH9)/SUM(AG6:AG9))</f>
        <v>1.0026090323999706</v>
      </c>
      <c r="AI42" s="23">
        <f>IF(SUM(AI6:AI8)/SUM(AH6:AH8)&lt;1,1,SUM(AI6:AI8)/SUM(AH6:AH8))</f>
        <v>1</v>
      </c>
      <c r="AJ42" s="23">
        <f>IF(SUM(AJ6:AJ7)/SUM(AI6:AI7)&lt;1,1,SUM(AJ6:AJ7)/SUM(AI6:AI7))</f>
        <v>1.0074591329744447</v>
      </c>
      <c r="AK42" s="23">
        <f>IF(SUM(AK6:AK6)/SUM(AJ6:AJ6)&lt;1,1,SUM(AK6:AK6)/SUM(AJ6:AJ6))</f>
        <v>1.0002715947227334</v>
      </c>
      <c r="AL42" s="17">
        <f>SUM(AL6:AL41)</f>
        <v>978492.89585852961</v>
      </c>
      <c r="AM42" s="17">
        <f>SUM(AM6:AM41)</f>
        <v>59258.684883175702</v>
      </c>
    </row>
    <row r="43" spans="1:39" s="24" customFormat="1" ht="25.5" customHeight="1" x14ac:dyDescent="0.2">
      <c r="A43" s="11" t="s">
        <v>61</v>
      </c>
    </row>
    <row r="44" spans="1:39" ht="41.25" customHeight="1" x14ac:dyDescent="0.2">
      <c r="A44" s="59" t="s">
        <v>0</v>
      </c>
      <c r="B44" s="60" t="s">
        <v>39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2" t="s">
        <v>49</v>
      </c>
      <c r="AM44" s="61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30.9.2021 г.</v>
      </c>
    </row>
    <row r="45" spans="1:39" ht="25.5" customHeight="1" x14ac:dyDescent="0.2">
      <c r="A45" s="59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2">
        <v>0</v>
      </c>
      <c r="AM45" s="61">
        <v>0</v>
      </c>
    </row>
    <row r="46" spans="1:39" s="19" customFormat="1" x14ac:dyDescent="0.2">
      <c r="A46" s="1" t="s">
        <v>37</v>
      </c>
      <c r="B46" s="3">
        <v>302</v>
      </c>
      <c r="C46" s="3">
        <v>640.63</v>
      </c>
      <c r="D46" s="3">
        <v>809.63</v>
      </c>
      <c r="E46" s="3">
        <v>943.03</v>
      </c>
      <c r="F46" s="3">
        <v>1044.1400000000001</v>
      </c>
      <c r="G46" s="3">
        <v>1110.1299999999999</v>
      </c>
      <c r="H46" s="3">
        <v>1146.3499999999999</v>
      </c>
      <c r="I46" s="3">
        <v>1185.56</v>
      </c>
      <c r="J46" s="3">
        <v>1239.25</v>
      </c>
      <c r="K46" s="3">
        <v>1279.55</v>
      </c>
      <c r="L46" s="3">
        <v>1310.73</v>
      </c>
      <c r="M46" s="3">
        <v>1332.18</v>
      </c>
      <c r="N46" s="3">
        <v>1351.27</v>
      </c>
      <c r="O46" s="3">
        <v>1377.2854498367301</v>
      </c>
      <c r="P46" s="3">
        <v>1400.5803558157866</v>
      </c>
      <c r="Q46" s="3">
        <v>1412.3629726382164</v>
      </c>
      <c r="R46" s="3">
        <v>1433.4799999999998</v>
      </c>
      <c r="S46" s="3">
        <v>1447.04</v>
      </c>
      <c r="T46" s="3">
        <v>1452.958217821782</v>
      </c>
      <c r="U46" s="3">
        <v>1486.7982178217821</v>
      </c>
      <c r="V46" s="3">
        <v>1538.5382178217819</v>
      </c>
      <c r="W46" s="3">
        <v>1566.198217821782</v>
      </c>
      <c r="X46" s="3">
        <v>1586.728217821782</v>
      </c>
      <c r="Y46" s="3">
        <v>1594.718217821782</v>
      </c>
      <c r="Z46" s="3">
        <v>1613.9082178217823</v>
      </c>
      <c r="AA46" s="3">
        <v>1651.8382178217821</v>
      </c>
      <c r="AB46" s="3">
        <v>1670.948217821782</v>
      </c>
      <c r="AC46" s="3">
        <v>1681.8882178217821</v>
      </c>
      <c r="AD46" s="3">
        <v>1691.8882178217821</v>
      </c>
      <c r="AE46" s="3">
        <v>1706.8782178217821</v>
      </c>
      <c r="AF46" s="3">
        <v>1713.8982178217821</v>
      </c>
      <c r="AG46" s="3">
        <v>1727.0382178217819</v>
      </c>
      <c r="AH46" s="3">
        <v>1733.0382178217819</v>
      </c>
      <c r="AI46" s="3">
        <v>1729.0382178217819</v>
      </c>
      <c r="AJ46" s="3">
        <v>1749.0382178217819</v>
      </c>
      <c r="AK46" s="3">
        <v>1753.0382178217819</v>
      </c>
      <c r="AL46" s="34">
        <f>AK46</f>
        <v>1753.0382178217819</v>
      </c>
      <c r="AM46" s="17">
        <f>AL46-AK46</f>
        <v>0</v>
      </c>
    </row>
    <row r="47" spans="1:39" s="19" customFormat="1" x14ac:dyDescent="0.2">
      <c r="A47" s="1" t="s">
        <v>36</v>
      </c>
      <c r="B47" s="3">
        <v>264</v>
      </c>
      <c r="C47" s="3">
        <v>581.20000000000005</v>
      </c>
      <c r="D47" s="3">
        <v>697.07</v>
      </c>
      <c r="E47" s="3">
        <v>811.59</v>
      </c>
      <c r="F47" s="3">
        <v>887.01</v>
      </c>
      <c r="G47" s="3">
        <v>941.82999999999993</v>
      </c>
      <c r="H47" s="3">
        <v>995.96</v>
      </c>
      <c r="I47" s="3">
        <v>1045.96</v>
      </c>
      <c r="J47" s="3">
        <v>1073.52</v>
      </c>
      <c r="K47" s="3">
        <v>1103.6599999999999</v>
      </c>
      <c r="L47" s="3">
        <v>1125.67</v>
      </c>
      <c r="M47" s="3">
        <v>1136.93</v>
      </c>
      <c r="N47" s="3">
        <v>1165.81</v>
      </c>
      <c r="O47" s="3">
        <v>1167.81</v>
      </c>
      <c r="P47" s="3">
        <v>1185.02</v>
      </c>
      <c r="Q47" s="3">
        <v>1186.6066834880296</v>
      </c>
      <c r="R47" s="3">
        <v>1201.5999999999999</v>
      </c>
      <c r="S47" s="3">
        <v>1223.0966909975671</v>
      </c>
      <c r="T47" s="3">
        <v>1241.116690997567</v>
      </c>
      <c r="U47" s="3">
        <v>1294.5566909975669</v>
      </c>
      <c r="V47" s="3">
        <v>1325.6466909975668</v>
      </c>
      <c r="W47" s="3">
        <v>1337.7266909975669</v>
      </c>
      <c r="X47" s="3">
        <v>1351.7266909975669</v>
      </c>
      <c r="Y47" s="3">
        <v>1369.7666909975669</v>
      </c>
      <c r="Z47" s="3">
        <v>1382.8566909975668</v>
      </c>
      <c r="AA47" s="3">
        <v>1396.866690997567</v>
      </c>
      <c r="AB47" s="3">
        <v>1410.5266909975669</v>
      </c>
      <c r="AC47" s="3">
        <v>1422.5266909975669</v>
      </c>
      <c r="AD47" s="3">
        <v>1425.5366909975669</v>
      </c>
      <c r="AE47" s="3">
        <v>1439.886690997567</v>
      </c>
      <c r="AF47" s="3">
        <v>1452.2566909975669</v>
      </c>
      <c r="AG47" s="3">
        <v>1461.2566909975669</v>
      </c>
      <c r="AH47" s="3">
        <v>1482.2566909975669</v>
      </c>
      <c r="AI47" s="3">
        <v>1467.2566909975669</v>
      </c>
      <c r="AJ47" s="3">
        <v>1470.2566909975669</v>
      </c>
      <c r="AK47" s="4">
        <f>AJ47*$AK$82</f>
        <v>1473.6191256797058</v>
      </c>
      <c r="AL47" s="34">
        <f t="shared" ref="AL47:AL81" si="31">AK47</f>
        <v>1473.6191256797058</v>
      </c>
      <c r="AM47" s="17">
        <f>AL47-AJ47</f>
        <v>3.3624346821388826</v>
      </c>
    </row>
    <row r="48" spans="1:39" s="19" customFormat="1" x14ac:dyDescent="0.2">
      <c r="A48" s="1" t="s">
        <v>35</v>
      </c>
      <c r="B48" s="3">
        <v>263.2</v>
      </c>
      <c r="C48" s="3">
        <v>643.29000000000008</v>
      </c>
      <c r="D48" s="3">
        <v>803.5</v>
      </c>
      <c r="E48" s="3">
        <v>901.29000000000008</v>
      </c>
      <c r="F48" s="3">
        <v>997.82</v>
      </c>
      <c r="G48" s="3">
        <v>1080.8799999999999</v>
      </c>
      <c r="H48" s="3">
        <v>1130.8799999999999</v>
      </c>
      <c r="I48" s="3">
        <v>1179.52</v>
      </c>
      <c r="J48" s="3">
        <v>1227.48</v>
      </c>
      <c r="K48" s="3">
        <v>1262.1599999999999</v>
      </c>
      <c r="L48" s="3">
        <v>1274.4899999999998</v>
      </c>
      <c r="M48" s="3">
        <v>1297.3399999999999</v>
      </c>
      <c r="N48" s="3">
        <v>1320.8799999999999</v>
      </c>
      <c r="O48" s="3">
        <v>1335.0099999999998</v>
      </c>
      <c r="P48" s="3">
        <v>1352.07</v>
      </c>
      <c r="Q48" s="3">
        <v>1366.6499999999999</v>
      </c>
      <c r="R48" s="3">
        <v>1399.75</v>
      </c>
      <c r="S48" s="3">
        <v>1412.51</v>
      </c>
      <c r="T48" s="3">
        <v>1495.63</v>
      </c>
      <c r="U48" s="3">
        <v>1566.64</v>
      </c>
      <c r="V48" s="3">
        <v>1596.81</v>
      </c>
      <c r="W48" s="3">
        <v>1629.02</v>
      </c>
      <c r="X48" s="3">
        <v>1648.99</v>
      </c>
      <c r="Y48" s="3">
        <v>1670.98</v>
      </c>
      <c r="Z48" s="3">
        <v>1686.5</v>
      </c>
      <c r="AA48" s="3">
        <v>1705.5500000000002</v>
      </c>
      <c r="AB48" s="3">
        <v>1723.5500000000002</v>
      </c>
      <c r="AC48" s="3">
        <v>1736.06</v>
      </c>
      <c r="AD48" s="3">
        <v>1751.0700000000002</v>
      </c>
      <c r="AE48" s="3">
        <v>1767.1200000000001</v>
      </c>
      <c r="AF48" s="3">
        <v>1779.1200000000001</v>
      </c>
      <c r="AG48" s="3">
        <v>1783.1200000000001</v>
      </c>
      <c r="AH48" s="3">
        <v>1792.1200000000001</v>
      </c>
      <c r="AI48" s="3">
        <v>1792.1200000000001</v>
      </c>
      <c r="AJ48" s="4">
        <f>AI48*$AJ$82</f>
        <v>1805.0157937786867</v>
      </c>
      <c r="AK48" s="4">
        <f t="shared" ref="AK48:AK81" si="32">AJ48*$AK$82</f>
        <v>1809.1438128817265</v>
      </c>
      <c r="AL48" s="34">
        <f t="shared" si="31"/>
        <v>1809.1438128817265</v>
      </c>
      <c r="AM48" s="17">
        <f>AL48-AI48</f>
        <v>17.023812881726371</v>
      </c>
    </row>
    <row r="49" spans="1:39" s="19" customFormat="1" x14ac:dyDescent="0.2">
      <c r="A49" s="1" t="s">
        <v>34</v>
      </c>
      <c r="B49" s="3">
        <v>343.3</v>
      </c>
      <c r="C49" s="3">
        <v>807.3</v>
      </c>
      <c r="D49" s="3">
        <v>972.43999999999994</v>
      </c>
      <c r="E49" s="3">
        <v>1099.25</v>
      </c>
      <c r="F49" s="3">
        <v>1202.3399999999999</v>
      </c>
      <c r="G49" s="3">
        <v>1295.4599999999998</v>
      </c>
      <c r="H49" s="3">
        <v>1375.05</v>
      </c>
      <c r="I49" s="3">
        <v>1456.22</v>
      </c>
      <c r="J49" s="3">
        <v>1511.16</v>
      </c>
      <c r="K49" s="3">
        <v>1534.81</v>
      </c>
      <c r="L49" s="3">
        <v>1571.57</v>
      </c>
      <c r="M49" s="3">
        <v>1607.08</v>
      </c>
      <c r="N49" s="3">
        <v>1639.96</v>
      </c>
      <c r="O49" s="3">
        <v>2416.8607791895706</v>
      </c>
      <c r="P49" s="3">
        <v>2468.6400000000003</v>
      </c>
      <c r="Q49" s="3">
        <v>2485.9299999999998</v>
      </c>
      <c r="R49" s="3">
        <v>2498.4299999999998</v>
      </c>
      <c r="S49" s="3">
        <v>2595.46</v>
      </c>
      <c r="T49" s="3">
        <v>2682.45</v>
      </c>
      <c r="U49" s="3">
        <v>2714.53</v>
      </c>
      <c r="V49" s="3">
        <v>2796.15</v>
      </c>
      <c r="W49" s="3">
        <v>2856.29</v>
      </c>
      <c r="X49" s="3">
        <v>2895.21</v>
      </c>
      <c r="Y49" s="3">
        <v>2943.91</v>
      </c>
      <c r="Z49" s="3">
        <v>2957.91</v>
      </c>
      <c r="AA49" s="3">
        <v>2980.9099999999994</v>
      </c>
      <c r="AB49" s="3">
        <v>3000.91</v>
      </c>
      <c r="AC49" s="3">
        <v>3027.9</v>
      </c>
      <c r="AD49" s="3">
        <v>3053.78</v>
      </c>
      <c r="AE49" s="3">
        <v>3057.78</v>
      </c>
      <c r="AF49" s="3">
        <v>3062.78</v>
      </c>
      <c r="AG49" s="3">
        <v>3091.78</v>
      </c>
      <c r="AH49" s="3">
        <v>3102.78</v>
      </c>
      <c r="AI49" s="4">
        <f>AH49*$AI$82</f>
        <v>3102.78</v>
      </c>
      <c r="AJ49" s="4">
        <f t="shared" ref="AJ49:AJ81" si="33">AI49*$AJ$82</f>
        <v>3125.1070824613494</v>
      </c>
      <c r="AK49" s="4">
        <f t="shared" si="32"/>
        <v>3132.2541122989328</v>
      </c>
      <c r="AL49" s="34">
        <f>AK49</f>
        <v>3132.2541122989328</v>
      </c>
      <c r="AM49" s="17">
        <f>AL49-AH49</f>
        <v>29.474112298932596</v>
      </c>
    </row>
    <row r="50" spans="1:39" s="19" customFormat="1" x14ac:dyDescent="0.2">
      <c r="A50" s="2" t="s">
        <v>33</v>
      </c>
      <c r="B50" s="3">
        <v>312</v>
      </c>
      <c r="C50" s="3">
        <v>680</v>
      </c>
      <c r="D50" s="3">
        <v>827.39</v>
      </c>
      <c r="E50" s="3">
        <v>928.78</v>
      </c>
      <c r="F50" s="3">
        <v>1024.1500000000001</v>
      </c>
      <c r="G50" s="3">
        <v>1106.0999999999999</v>
      </c>
      <c r="H50" s="3">
        <v>1163.43</v>
      </c>
      <c r="I50" s="3">
        <v>1199.1199999999999</v>
      </c>
      <c r="J50" s="3">
        <v>1236.1199999999999</v>
      </c>
      <c r="K50" s="3">
        <v>1284.68</v>
      </c>
      <c r="L50" s="3">
        <v>1303.3499999999999</v>
      </c>
      <c r="M50" s="3">
        <v>1334.2</v>
      </c>
      <c r="N50" s="3">
        <v>1552.404511729897</v>
      </c>
      <c r="O50" s="3">
        <v>1587.51</v>
      </c>
      <c r="P50" s="3">
        <v>1632.2299999999998</v>
      </c>
      <c r="Q50" s="3">
        <v>1674.7299999999998</v>
      </c>
      <c r="R50" s="3">
        <v>1792.53</v>
      </c>
      <c r="S50" s="3">
        <v>1875.74</v>
      </c>
      <c r="T50" s="3">
        <v>1910.12</v>
      </c>
      <c r="U50" s="3">
        <v>1954.1599999999999</v>
      </c>
      <c r="V50" s="3">
        <v>2013.85</v>
      </c>
      <c r="W50" s="3">
        <v>2076.5700000000002</v>
      </c>
      <c r="X50" s="3">
        <v>2107.84</v>
      </c>
      <c r="Y50" s="3">
        <v>2124.89</v>
      </c>
      <c r="Z50" s="3">
        <v>2167.91</v>
      </c>
      <c r="AA50" s="3">
        <v>2185.86</v>
      </c>
      <c r="AB50" s="3">
        <v>2207.88</v>
      </c>
      <c r="AC50" s="3">
        <v>2264.9299999999998</v>
      </c>
      <c r="AD50" s="3">
        <v>2276.9299999999998</v>
      </c>
      <c r="AE50" s="3">
        <v>2270.9299999999998</v>
      </c>
      <c r="AF50" s="3">
        <v>2310.9299999999998</v>
      </c>
      <c r="AG50" s="3">
        <v>2334.9299999999998</v>
      </c>
      <c r="AH50" s="4">
        <f>AG50*$AH$82</f>
        <v>2348.540201817144</v>
      </c>
      <c r="AI50" s="4">
        <f t="shared" ref="AI50:AI81" si="34">AH50*$AI$82</f>
        <v>2348.540201817144</v>
      </c>
      <c r="AJ50" s="4">
        <f t="shared" si="33"/>
        <v>2365.4399016829948</v>
      </c>
      <c r="AK50" s="4">
        <f t="shared" si="32"/>
        <v>2370.8495945703899</v>
      </c>
      <c r="AL50" s="34">
        <f t="shared" si="31"/>
        <v>2370.8495945703899</v>
      </c>
      <c r="AM50" s="17">
        <f>AL50-AG50</f>
        <v>35.919594570390018</v>
      </c>
    </row>
    <row r="51" spans="1:39" s="19" customFormat="1" x14ac:dyDescent="0.2">
      <c r="A51" s="2" t="s">
        <v>32</v>
      </c>
      <c r="B51" s="3">
        <v>240</v>
      </c>
      <c r="C51" s="3">
        <v>514</v>
      </c>
      <c r="D51" s="3">
        <v>642.31999999999994</v>
      </c>
      <c r="E51" s="3">
        <v>756.31999999999994</v>
      </c>
      <c r="F51" s="3">
        <v>828.82999999999993</v>
      </c>
      <c r="G51" s="3">
        <v>894.15</v>
      </c>
      <c r="H51" s="3">
        <v>940.98</v>
      </c>
      <c r="I51" s="3">
        <v>980.98</v>
      </c>
      <c r="J51" s="3">
        <v>1025.4000000000001</v>
      </c>
      <c r="K51" s="3">
        <v>1024.46</v>
      </c>
      <c r="L51" s="3">
        <v>1043.71</v>
      </c>
      <c r="M51" s="3">
        <v>1194.0005894105893</v>
      </c>
      <c r="N51" s="3">
        <v>1228.93</v>
      </c>
      <c r="O51" s="3">
        <v>1252.6199999999999</v>
      </c>
      <c r="P51" s="3">
        <v>1265.93</v>
      </c>
      <c r="Q51" s="3">
        <v>1340.1100000000001</v>
      </c>
      <c r="R51" s="3">
        <v>1420.15</v>
      </c>
      <c r="S51" s="3">
        <v>1466.27</v>
      </c>
      <c r="T51" s="3">
        <v>1535.42</v>
      </c>
      <c r="U51" s="3">
        <v>1574.17</v>
      </c>
      <c r="V51" s="3">
        <v>1626.25</v>
      </c>
      <c r="W51" s="3">
        <v>1680.3400000000001</v>
      </c>
      <c r="X51" s="3">
        <v>1713.27</v>
      </c>
      <c r="Y51" s="3">
        <v>1735.31</v>
      </c>
      <c r="Z51" s="3">
        <v>1755.69</v>
      </c>
      <c r="AA51" s="3">
        <v>1765</v>
      </c>
      <c r="AB51" s="3">
        <v>1813.18</v>
      </c>
      <c r="AC51" s="3">
        <v>1844.18</v>
      </c>
      <c r="AD51" s="3">
        <v>1873.18</v>
      </c>
      <c r="AE51" s="3">
        <v>1880.18</v>
      </c>
      <c r="AF51" s="3">
        <v>1897.18</v>
      </c>
      <c r="AG51" s="4">
        <f>AF51*$AG$82</f>
        <v>1911.7301545478256</v>
      </c>
      <c r="AH51" s="4">
        <f t="shared" ref="AH51:AH81" si="35">AG51*$AH$82</f>
        <v>1922.8735435245042</v>
      </c>
      <c r="AI51" s="4">
        <f t="shared" si="34"/>
        <v>1922.8735435245042</v>
      </c>
      <c r="AJ51" s="4">
        <f t="shared" si="33"/>
        <v>1936.7102177872678</v>
      </c>
      <c r="AK51" s="4">
        <f t="shared" si="32"/>
        <v>1941.1394182428171</v>
      </c>
      <c r="AL51" s="34">
        <f t="shared" si="31"/>
        <v>1941.1394182428171</v>
      </c>
      <c r="AM51" s="17">
        <f>AL51-AF51</f>
        <v>43.959418242817037</v>
      </c>
    </row>
    <row r="52" spans="1:39" s="19" customFormat="1" x14ac:dyDescent="0.2">
      <c r="A52" s="2" t="s">
        <v>31</v>
      </c>
      <c r="B52" s="3">
        <v>301</v>
      </c>
      <c r="C52" s="3">
        <v>542.13</v>
      </c>
      <c r="D52" s="3">
        <v>802.68000000000006</v>
      </c>
      <c r="E52" s="3">
        <v>928.24</v>
      </c>
      <c r="F52" s="3">
        <v>1028.95</v>
      </c>
      <c r="G52" s="3">
        <v>1101.74</v>
      </c>
      <c r="H52" s="3">
        <v>1147.5900000000001</v>
      </c>
      <c r="I52" s="3">
        <v>1222.0899999999999</v>
      </c>
      <c r="J52" s="3">
        <v>1219.04</v>
      </c>
      <c r="K52" s="3">
        <v>1240.0900000000001</v>
      </c>
      <c r="L52" s="3">
        <v>1353.7919480519481</v>
      </c>
      <c r="M52" s="3">
        <v>1389.03</v>
      </c>
      <c r="N52" s="3">
        <v>1425.04</v>
      </c>
      <c r="O52" s="3">
        <v>1462.78</v>
      </c>
      <c r="P52" s="3">
        <v>1560.65</v>
      </c>
      <c r="Q52" s="3">
        <v>1632.94</v>
      </c>
      <c r="R52" s="3">
        <v>1668.7</v>
      </c>
      <c r="S52" s="3">
        <v>1731.35</v>
      </c>
      <c r="T52" s="3">
        <v>1750.52</v>
      </c>
      <c r="U52" s="3">
        <v>1799.33</v>
      </c>
      <c r="V52" s="3">
        <v>1842.87</v>
      </c>
      <c r="W52" s="3">
        <v>1897.9</v>
      </c>
      <c r="X52" s="3">
        <v>1924.92</v>
      </c>
      <c r="Y52" s="3">
        <v>1935.93</v>
      </c>
      <c r="Z52" s="3">
        <v>1972.02</v>
      </c>
      <c r="AA52" s="3">
        <v>2009.99</v>
      </c>
      <c r="AB52" s="3">
        <v>2026.99</v>
      </c>
      <c r="AC52" s="3">
        <v>2034.99</v>
      </c>
      <c r="AD52" s="3">
        <v>2054.9899999999998</v>
      </c>
      <c r="AE52" s="3">
        <v>2061.9899999999998</v>
      </c>
      <c r="AF52" s="4">
        <f>AE52*$AF$82</f>
        <v>2077.8749147615454</v>
      </c>
      <c r="AG52" s="4">
        <f t="shared" ref="AG52:AG81" si="36">AF52*$AG$82</f>
        <v>2093.8108834839809</v>
      </c>
      <c r="AH52" s="4">
        <f t="shared" si="35"/>
        <v>2106.0156128296785</v>
      </c>
      <c r="AI52" s="4">
        <f t="shared" si="34"/>
        <v>2106.0156128296785</v>
      </c>
      <c r="AJ52" s="4">
        <f t="shared" si="33"/>
        <v>2121.1701465873207</v>
      </c>
      <c r="AK52" s="4">
        <f t="shared" si="32"/>
        <v>2126.0212015842299</v>
      </c>
      <c r="AL52" s="34">
        <f t="shared" si="31"/>
        <v>2126.0212015842299</v>
      </c>
      <c r="AM52" s="17">
        <f>AL52-AE52</f>
        <v>64.031201584230075</v>
      </c>
    </row>
    <row r="53" spans="1:39" x14ac:dyDescent="0.2">
      <c r="A53" s="2" t="s">
        <v>30</v>
      </c>
      <c r="B53" s="3">
        <v>280</v>
      </c>
      <c r="C53" s="3">
        <v>648.32999999999993</v>
      </c>
      <c r="D53" s="3">
        <v>865.13</v>
      </c>
      <c r="E53" s="3">
        <v>1011.66</v>
      </c>
      <c r="F53" s="3">
        <v>1112.82</v>
      </c>
      <c r="G53" s="3">
        <v>1201.77</v>
      </c>
      <c r="H53" s="3">
        <v>1343.65</v>
      </c>
      <c r="I53" s="3">
        <v>1313.72</v>
      </c>
      <c r="J53" s="3">
        <v>1375.98</v>
      </c>
      <c r="K53" s="3">
        <v>1524.16</v>
      </c>
      <c r="L53" s="3">
        <v>1571.85</v>
      </c>
      <c r="M53" s="3">
        <v>1628.79</v>
      </c>
      <c r="N53" s="3">
        <v>1615.7099999999998</v>
      </c>
      <c r="O53" s="3">
        <v>1762.7099999999998</v>
      </c>
      <c r="P53" s="3">
        <v>1885.95</v>
      </c>
      <c r="Q53" s="3">
        <v>1926.98</v>
      </c>
      <c r="R53" s="3">
        <v>2032.8</v>
      </c>
      <c r="S53" s="3">
        <v>2090.17</v>
      </c>
      <c r="T53" s="3">
        <v>2190.2200000000003</v>
      </c>
      <c r="U53" s="3">
        <v>2248.9500000000003</v>
      </c>
      <c r="V53" s="3">
        <v>2322.46</v>
      </c>
      <c r="W53" s="3">
        <v>2376.34</v>
      </c>
      <c r="X53" s="3">
        <v>2390.9100000000003</v>
      </c>
      <c r="Y53" s="3">
        <v>2452.7000000000003</v>
      </c>
      <c r="Z53" s="3">
        <v>2511.9700000000003</v>
      </c>
      <c r="AA53" s="3">
        <v>2549.9700000000003</v>
      </c>
      <c r="AB53" s="3">
        <v>2576.9700000000003</v>
      </c>
      <c r="AC53" s="3">
        <v>2616.9700000000003</v>
      </c>
      <c r="AD53" s="3">
        <v>2639.9700000000003</v>
      </c>
      <c r="AE53" s="4">
        <f>AD53*$AE$82</f>
        <v>2650.6944183210157</v>
      </c>
      <c r="AF53" s="4">
        <f t="shared" ref="AF53:AF81" si="37">AE53*$AF$82</f>
        <v>2671.1145245746511</v>
      </c>
      <c r="AG53" s="4">
        <f t="shared" si="36"/>
        <v>2691.6002608503354</v>
      </c>
      <c r="AH53" s="4">
        <f t="shared" si="35"/>
        <v>2707.2894775554405</v>
      </c>
      <c r="AI53" s="4">
        <f t="shared" si="34"/>
        <v>2707.2894775554405</v>
      </c>
      <c r="AJ53" s="4">
        <f t="shared" si="33"/>
        <v>2726.7706768064745</v>
      </c>
      <c r="AK53" s="4">
        <f t="shared" si="32"/>
        <v>2733.0067227636691</v>
      </c>
      <c r="AL53" s="34">
        <f t="shared" si="31"/>
        <v>2733.0067227636691</v>
      </c>
      <c r="AM53" s="17">
        <f>AL53-AD53</f>
        <v>93.036722763668877</v>
      </c>
    </row>
    <row r="54" spans="1:39" x14ac:dyDescent="0.2">
      <c r="A54" s="1" t="s">
        <v>29</v>
      </c>
      <c r="B54" s="3">
        <v>346</v>
      </c>
      <c r="C54" s="3">
        <v>680.68000000000006</v>
      </c>
      <c r="D54" s="3">
        <v>859.02</v>
      </c>
      <c r="E54" s="3">
        <v>963.01</v>
      </c>
      <c r="F54" s="3">
        <v>1087.82</v>
      </c>
      <c r="G54" s="3">
        <v>1247.21</v>
      </c>
      <c r="H54" s="3">
        <v>1231.8499999999999</v>
      </c>
      <c r="I54" s="3">
        <v>1312.48</v>
      </c>
      <c r="J54" s="3">
        <v>1373.22</v>
      </c>
      <c r="K54" s="3">
        <v>1422.1799999999998</v>
      </c>
      <c r="L54" s="3">
        <v>1489.0100000000002</v>
      </c>
      <c r="M54" s="3">
        <v>1443.5800000000002</v>
      </c>
      <c r="N54" s="3">
        <v>1571.16</v>
      </c>
      <c r="O54" s="3">
        <v>1704.1000000000001</v>
      </c>
      <c r="P54" s="3">
        <v>1764.06</v>
      </c>
      <c r="Q54" s="3">
        <v>1813.66</v>
      </c>
      <c r="R54" s="3">
        <v>1864.21</v>
      </c>
      <c r="S54" s="3">
        <v>1979.0500000000002</v>
      </c>
      <c r="T54" s="3">
        <v>2063.33</v>
      </c>
      <c r="U54" s="3">
        <v>2115.14</v>
      </c>
      <c r="V54" s="3">
        <v>2204.29</v>
      </c>
      <c r="W54" s="3">
        <v>2278.34</v>
      </c>
      <c r="X54" s="3">
        <v>2335.13</v>
      </c>
      <c r="Y54" s="3">
        <v>2471.2800000000002</v>
      </c>
      <c r="Z54" s="3">
        <v>2558.2800000000002</v>
      </c>
      <c r="AA54" s="3">
        <v>2582.2800000000002</v>
      </c>
      <c r="AB54" s="3">
        <v>2623.28</v>
      </c>
      <c r="AC54" s="3">
        <v>2649.28</v>
      </c>
      <c r="AD54" s="4">
        <f>AC54*$AD$82</f>
        <v>2671.2492066694454</v>
      </c>
      <c r="AE54" s="4">
        <f t="shared" ref="AE54:AE81" si="38">AD54*$AE$82</f>
        <v>2682.1006913196511</v>
      </c>
      <c r="AF54" s="4">
        <f t="shared" si="37"/>
        <v>2702.7627415058764</v>
      </c>
      <c r="AG54" s="4">
        <f t="shared" si="36"/>
        <v>2723.4911993195869</v>
      </c>
      <c r="AH54" s="4">
        <f t="shared" si="35"/>
        <v>2739.3663068688306</v>
      </c>
      <c r="AI54" s="4">
        <f t="shared" si="34"/>
        <v>2739.3663068688306</v>
      </c>
      <c r="AJ54" s="4">
        <f t="shared" si="33"/>
        <v>2759.078325582791</v>
      </c>
      <c r="AK54" s="4">
        <f t="shared" si="32"/>
        <v>2765.3882582016881</v>
      </c>
      <c r="AL54" s="34">
        <f t="shared" si="31"/>
        <v>2765.3882582016881</v>
      </c>
      <c r="AM54" s="17">
        <f>AL54-AC54</f>
        <v>116.10825820168793</v>
      </c>
    </row>
    <row r="55" spans="1:39" x14ac:dyDescent="0.2">
      <c r="A55" s="1" t="s">
        <v>28</v>
      </c>
      <c r="B55" s="3">
        <v>330</v>
      </c>
      <c r="C55" s="3">
        <v>627.24761904761908</v>
      </c>
      <c r="D55" s="3">
        <v>751.15380952380951</v>
      </c>
      <c r="E55" s="3">
        <v>926.2649206349206</v>
      </c>
      <c r="F55" s="3">
        <v>1101.1199999999999</v>
      </c>
      <c r="G55" s="3">
        <v>1076.3400000000001</v>
      </c>
      <c r="H55" s="3">
        <v>1143.3600000000001</v>
      </c>
      <c r="I55" s="3">
        <v>1823.4851351351349</v>
      </c>
      <c r="J55" s="3">
        <v>1869.4099999999999</v>
      </c>
      <c r="K55" s="3">
        <v>1935.57</v>
      </c>
      <c r="L55" s="3">
        <v>1886.95</v>
      </c>
      <c r="M55" s="3">
        <v>1954.26</v>
      </c>
      <c r="N55" s="3">
        <v>2089.9</v>
      </c>
      <c r="O55" s="3">
        <v>2152.9300000000003</v>
      </c>
      <c r="P55" s="3">
        <v>2208.38</v>
      </c>
      <c r="Q55" s="3">
        <v>2265.85</v>
      </c>
      <c r="R55" s="3">
        <v>2346.81</v>
      </c>
      <c r="S55" s="3">
        <v>2382.0699999999997</v>
      </c>
      <c r="T55" s="3">
        <v>2442.5500000000002</v>
      </c>
      <c r="U55" s="3">
        <v>2499.7399999999998</v>
      </c>
      <c r="V55" s="3">
        <v>2565.81</v>
      </c>
      <c r="W55" s="3">
        <v>2605.23</v>
      </c>
      <c r="X55" s="3">
        <v>2673.6800000000003</v>
      </c>
      <c r="Y55" s="3">
        <v>2698.6800000000003</v>
      </c>
      <c r="Z55" s="3">
        <v>2719.6800000000003</v>
      </c>
      <c r="AA55" s="3">
        <v>2756.6800000000003</v>
      </c>
      <c r="AB55" s="3">
        <v>2768.6800000000003</v>
      </c>
      <c r="AC55" s="4">
        <f>AB55*$AC$82</f>
        <v>2801.2995712488214</v>
      </c>
      <c r="AD55" s="4">
        <f t="shared" ref="AD55:AD81" si="39">AC55*$AD$82</f>
        <v>2824.5294032121451</v>
      </c>
      <c r="AE55" s="4">
        <f t="shared" si="38"/>
        <v>2836.0035619639702</v>
      </c>
      <c r="AF55" s="4">
        <f t="shared" si="37"/>
        <v>2857.85123088828</v>
      </c>
      <c r="AG55" s="4">
        <f t="shared" si="36"/>
        <v>2879.7691180071183</v>
      </c>
      <c r="AH55" s="4">
        <f t="shared" si="35"/>
        <v>2896.5551625064636</v>
      </c>
      <c r="AI55" s="4">
        <f t="shared" si="34"/>
        <v>2896.5551625064636</v>
      </c>
      <c r="AJ55" s="4">
        <f t="shared" si="33"/>
        <v>2917.3982857595229</v>
      </c>
      <c r="AK55" s="4">
        <f t="shared" si="32"/>
        <v>2924.0702915648458</v>
      </c>
      <c r="AL55" s="34">
        <f t="shared" si="31"/>
        <v>2924.0702915648458</v>
      </c>
      <c r="AM55" s="17">
        <f>AL55-AB55</f>
        <v>155.39029156484548</v>
      </c>
    </row>
    <row r="56" spans="1:39" x14ac:dyDescent="0.2">
      <c r="A56" s="1" t="s">
        <v>27</v>
      </c>
      <c r="B56" s="3">
        <v>312</v>
      </c>
      <c r="C56" s="3">
        <v>612.19000000000005</v>
      </c>
      <c r="D56" s="3">
        <v>763.42</v>
      </c>
      <c r="E56" s="3">
        <v>1078.1922222222222</v>
      </c>
      <c r="F56" s="3">
        <v>1028.01</v>
      </c>
      <c r="G56" s="3">
        <v>1111.3899999999999</v>
      </c>
      <c r="H56" s="3">
        <v>1300.8674774774775</v>
      </c>
      <c r="I56" s="3">
        <v>1373.93</v>
      </c>
      <c r="J56" s="3">
        <v>1478.6399999999999</v>
      </c>
      <c r="K56" s="3">
        <v>1403.64</v>
      </c>
      <c r="L56" s="3">
        <v>1503.47</v>
      </c>
      <c r="M56" s="3">
        <v>1624.72</v>
      </c>
      <c r="N56" s="3">
        <v>1705.31</v>
      </c>
      <c r="O56" s="3">
        <v>1778.33</v>
      </c>
      <c r="P56" s="3">
        <v>1839.72</v>
      </c>
      <c r="Q56" s="3">
        <v>1916.93</v>
      </c>
      <c r="R56" s="3">
        <v>1993.08</v>
      </c>
      <c r="S56" s="3">
        <v>2080.2600000000002</v>
      </c>
      <c r="T56" s="3">
        <v>2154.75</v>
      </c>
      <c r="U56" s="3">
        <v>2241.8100000000004</v>
      </c>
      <c r="V56" s="3">
        <v>2274</v>
      </c>
      <c r="W56" s="3">
        <v>2366.3000000000002</v>
      </c>
      <c r="X56" s="3">
        <v>2419.3000000000002</v>
      </c>
      <c r="Y56" s="3">
        <v>2479.3000000000002</v>
      </c>
      <c r="Z56" s="3">
        <v>2509.3000000000002</v>
      </c>
      <c r="AA56" s="3">
        <v>2531.3000000000002</v>
      </c>
      <c r="AB56" s="4">
        <f>AA56*$AB$82</f>
        <v>2559.2071113474967</v>
      </c>
      <c r="AC56" s="4">
        <f t="shared" ref="AC56:AC81" si="40">AB56*$AC$82</f>
        <v>2589.3587499294526</v>
      </c>
      <c r="AD56" s="4">
        <f t="shared" si="39"/>
        <v>2610.8310584504607</v>
      </c>
      <c r="AE56" s="4">
        <f t="shared" si="38"/>
        <v>2621.4371048965654</v>
      </c>
      <c r="AF56" s="4">
        <f t="shared" si="37"/>
        <v>2641.6318221182955</v>
      </c>
      <c r="AG56" s="4">
        <f t="shared" si="36"/>
        <v>2661.8914449639269</v>
      </c>
      <c r="AH56" s="4">
        <f t="shared" si="35"/>
        <v>2677.4074903191577</v>
      </c>
      <c r="AI56" s="4">
        <f t="shared" si="34"/>
        <v>2677.4074903191577</v>
      </c>
      <c r="AJ56" s="4">
        <f t="shared" si="33"/>
        <v>2696.6736638213038</v>
      </c>
      <c r="AK56" s="4">
        <f t="shared" si="32"/>
        <v>2702.8408787771436</v>
      </c>
      <c r="AL56" s="34">
        <f t="shared" si="31"/>
        <v>2702.8408787771436</v>
      </c>
      <c r="AM56" s="17">
        <f>AL56-AA56</f>
        <v>171.54087877714346</v>
      </c>
    </row>
    <row r="57" spans="1:39" x14ac:dyDescent="0.2">
      <c r="A57" s="1" t="s">
        <v>26</v>
      </c>
      <c r="B57" s="3">
        <v>409</v>
      </c>
      <c r="C57" s="3">
        <v>692</v>
      </c>
      <c r="D57" s="3">
        <v>1236.635238095238</v>
      </c>
      <c r="E57" s="3">
        <v>1036.3020634920633</v>
      </c>
      <c r="F57" s="3">
        <v>1148.1583140283142</v>
      </c>
      <c r="G57" s="3">
        <v>1311.6737194337195</v>
      </c>
      <c r="H57" s="3">
        <v>1395.8</v>
      </c>
      <c r="I57" s="3">
        <v>1502.0700000000002</v>
      </c>
      <c r="J57" s="3">
        <v>1382.5600000000002</v>
      </c>
      <c r="K57" s="3">
        <v>1463.44</v>
      </c>
      <c r="L57" s="3">
        <v>1665.66</v>
      </c>
      <c r="M57" s="3">
        <v>1787.5600000000002</v>
      </c>
      <c r="N57" s="3">
        <v>1865.2</v>
      </c>
      <c r="O57" s="3">
        <v>1927.25</v>
      </c>
      <c r="P57" s="3">
        <v>2101.4</v>
      </c>
      <c r="Q57" s="3">
        <v>2233.6600000000003</v>
      </c>
      <c r="R57" s="3">
        <v>2393.8700000000003</v>
      </c>
      <c r="S57" s="3">
        <v>2475.7000000000003</v>
      </c>
      <c r="T57" s="3">
        <v>2669.96</v>
      </c>
      <c r="U57" s="3">
        <v>2650.9900000000002</v>
      </c>
      <c r="V57" s="3">
        <v>2768.38</v>
      </c>
      <c r="W57" s="3">
        <v>2844.38</v>
      </c>
      <c r="X57" s="3">
        <v>2883.38</v>
      </c>
      <c r="Y57" s="3">
        <v>2950.38</v>
      </c>
      <c r="Z57" s="3">
        <v>2969.38</v>
      </c>
      <c r="AA57" s="4">
        <f>Z57*$AA$82</f>
        <v>3004.2884911088563</v>
      </c>
      <c r="AB57" s="4">
        <f t="shared" ref="AB57:AB81" si="41">AA57*$AB$82</f>
        <v>3037.4102125331747</v>
      </c>
      <c r="AC57" s="4">
        <f t="shared" si="40"/>
        <v>3073.1958644827041</v>
      </c>
      <c r="AD57" s="4">
        <f t="shared" si="39"/>
        <v>3098.6804018220964</v>
      </c>
      <c r="AE57" s="4">
        <f t="shared" si="38"/>
        <v>3111.2682512568526</v>
      </c>
      <c r="AF57" s="4">
        <f t="shared" si="37"/>
        <v>3135.2364717484738</v>
      </c>
      <c r="AG57" s="4">
        <f t="shared" si="36"/>
        <v>3159.2817258666491</v>
      </c>
      <c r="AH57" s="4">
        <f t="shared" si="35"/>
        <v>3177.697036769443</v>
      </c>
      <c r="AI57" s="4">
        <f t="shared" si="34"/>
        <v>3177.697036769443</v>
      </c>
      <c r="AJ57" s="4">
        <f t="shared" si="33"/>
        <v>3200.5632096135168</v>
      </c>
      <c r="AK57" s="4">
        <f t="shared" si="32"/>
        <v>3207.8828054393866</v>
      </c>
      <c r="AL57" s="34">
        <f t="shared" si="31"/>
        <v>3207.8828054393866</v>
      </c>
      <c r="AM57" s="17">
        <f>AL57-Z57</f>
        <v>238.50280543938652</v>
      </c>
    </row>
    <row r="58" spans="1:39" x14ac:dyDescent="0.2">
      <c r="A58" s="2" t="s">
        <v>16</v>
      </c>
      <c r="B58" s="3">
        <v>301.17460317460319</v>
      </c>
      <c r="C58" s="3">
        <v>1442.2777777777778</v>
      </c>
      <c r="D58" s="3">
        <v>880.90476190476193</v>
      </c>
      <c r="E58" s="3">
        <v>1023.8520634920635</v>
      </c>
      <c r="F58" s="3">
        <v>1145.6315315315314</v>
      </c>
      <c r="G58" s="3">
        <v>1272.8699999999999</v>
      </c>
      <c r="H58" s="3">
        <v>1435.3733333333334</v>
      </c>
      <c r="I58" s="3">
        <v>1331.1833333333334</v>
      </c>
      <c r="J58" s="3">
        <v>1378.3533333333335</v>
      </c>
      <c r="K58" s="3">
        <v>1554.1733333333334</v>
      </c>
      <c r="L58" s="3">
        <v>1686.6233333333334</v>
      </c>
      <c r="M58" s="3">
        <v>1731.6333333333334</v>
      </c>
      <c r="N58" s="3">
        <v>1796.1733333333334</v>
      </c>
      <c r="O58" s="3">
        <v>1920.3633333333335</v>
      </c>
      <c r="P58" s="3">
        <v>2017.9433333333334</v>
      </c>
      <c r="Q58" s="3">
        <v>2119.4233333333332</v>
      </c>
      <c r="R58" s="3">
        <v>2196.9333333333334</v>
      </c>
      <c r="S58" s="3">
        <v>2426.0333333333333</v>
      </c>
      <c r="T58" s="3">
        <v>2322.0633333333335</v>
      </c>
      <c r="U58" s="3">
        <v>2429.3733333333334</v>
      </c>
      <c r="V58" s="3">
        <v>2485.3733333333334</v>
      </c>
      <c r="W58" s="3">
        <v>2526.3733333333334</v>
      </c>
      <c r="X58" s="3">
        <v>2583.3733333333334</v>
      </c>
      <c r="Y58" s="3">
        <v>2633.3733333333334</v>
      </c>
      <c r="Z58" s="4">
        <f>Y58*$Z$82</f>
        <v>2670.994881331806</v>
      </c>
      <c r="AA58" s="4">
        <f t="shared" ref="AA58:AA81" si="42">Z58*$AA$82</f>
        <v>2702.3955107786169</v>
      </c>
      <c r="AB58" s="4">
        <f t="shared" si="41"/>
        <v>2732.1889182863297</v>
      </c>
      <c r="AC58" s="4">
        <f t="shared" si="40"/>
        <v>2764.3785650079735</v>
      </c>
      <c r="AD58" s="4">
        <f t="shared" si="39"/>
        <v>2787.302228798605</v>
      </c>
      <c r="AE58" s="4">
        <f t="shared" si="38"/>
        <v>2798.6251586382377</v>
      </c>
      <c r="AF58" s="4">
        <f t="shared" si="37"/>
        <v>2820.1848762384616</v>
      </c>
      <c r="AG58" s="4">
        <f t="shared" si="36"/>
        <v>2841.813886560471</v>
      </c>
      <c r="AH58" s="4">
        <f t="shared" si="35"/>
        <v>2858.3786917250159</v>
      </c>
      <c r="AI58" s="4">
        <f t="shared" si="34"/>
        <v>2858.3786917250159</v>
      </c>
      <c r="AJ58" s="4">
        <f t="shared" si="33"/>
        <v>2878.9471035221486</v>
      </c>
      <c r="AK58" s="4">
        <f t="shared" si="32"/>
        <v>2885.5311725817892</v>
      </c>
      <c r="AL58" s="34">
        <f t="shared" si="31"/>
        <v>2885.5311725817892</v>
      </c>
      <c r="AM58" s="17">
        <f>AL58-Y58</f>
        <v>252.15783924845573</v>
      </c>
    </row>
    <row r="59" spans="1:39" x14ac:dyDescent="0.2">
      <c r="A59" s="2" t="s">
        <v>15</v>
      </c>
      <c r="B59" s="3">
        <v>2020</v>
      </c>
      <c r="C59" s="3">
        <v>601.70000000000005</v>
      </c>
      <c r="D59" s="3">
        <v>736.87</v>
      </c>
      <c r="E59" s="3">
        <v>871.55</v>
      </c>
      <c r="F59" s="3">
        <v>977.01</v>
      </c>
      <c r="G59" s="3">
        <v>1172.75</v>
      </c>
      <c r="H59" s="3">
        <v>1056.3600000000001</v>
      </c>
      <c r="I59" s="3">
        <v>1143.0900000000001</v>
      </c>
      <c r="J59" s="3">
        <v>1360.95</v>
      </c>
      <c r="K59" s="3">
        <v>1457.53</v>
      </c>
      <c r="L59" s="3">
        <v>1476.93</v>
      </c>
      <c r="M59" s="3">
        <v>1509.58</v>
      </c>
      <c r="N59" s="3">
        <v>1608.95</v>
      </c>
      <c r="O59" s="3">
        <v>1665.06</v>
      </c>
      <c r="P59" s="3">
        <v>1756.76</v>
      </c>
      <c r="Q59" s="3">
        <v>1813.62</v>
      </c>
      <c r="R59" s="3">
        <v>2061.65</v>
      </c>
      <c r="S59" s="3">
        <v>1979.3400000000001</v>
      </c>
      <c r="T59" s="3">
        <v>2070.81</v>
      </c>
      <c r="U59" s="3">
        <v>2137.81</v>
      </c>
      <c r="V59" s="3">
        <v>2226.81</v>
      </c>
      <c r="W59" s="3">
        <v>2243.81</v>
      </c>
      <c r="X59" s="3">
        <v>2286.81</v>
      </c>
      <c r="Y59" s="4">
        <f>X59*$Y$82</f>
        <v>2330.65920186741</v>
      </c>
      <c r="Z59" s="4">
        <f t="shared" ref="Z59:Z81" si="43">Y59*$Z$82</f>
        <v>2363.9560405348493</v>
      </c>
      <c r="AA59" s="4">
        <f t="shared" si="42"/>
        <v>2391.7470738221809</v>
      </c>
      <c r="AB59" s="4">
        <f t="shared" si="41"/>
        <v>2418.1156401336434</v>
      </c>
      <c r="AC59" s="4">
        <f t="shared" si="40"/>
        <v>2446.6049908029977</v>
      </c>
      <c r="AD59" s="4">
        <f t="shared" si="39"/>
        <v>2466.8935109599638</v>
      </c>
      <c r="AE59" s="4">
        <f t="shared" si="38"/>
        <v>2476.9148361890134</v>
      </c>
      <c r="AF59" s="4">
        <f t="shared" si="37"/>
        <v>2495.9961998447393</v>
      </c>
      <c r="AG59" s="4">
        <f t="shared" si="36"/>
        <v>2515.1388908168801</v>
      </c>
      <c r="AH59" s="4">
        <f t="shared" si="35"/>
        <v>2529.7995221429437</v>
      </c>
      <c r="AI59" s="4">
        <f t="shared" si="34"/>
        <v>2529.7995221429437</v>
      </c>
      <c r="AJ59" s="4">
        <f t="shared" si="33"/>
        <v>2548.0035335590178</v>
      </c>
      <c r="AK59" s="4">
        <f t="shared" si="32"/>
        <v>2553.8307442113555</v>
      </c>
      <c r="AL59" s="34">
        <f t="shared" si="31"/>
        <v>2553.8307442113555</v>
      </c>
      <c r="AM59" s="17">
        <f>AL59-X59</f>
        <v>267.02074421135558</v>
      </c>
    </row>
    <row r="60" spans="1:39" x14ac:dyDescent="0.2">
      <c r="A60" s="2" t="s">
        <v>14</v>
      </c>
      <c r="B60" s="3">
        <v>345</v>
      </c>
      <c r="C60" s="3">
        <v>664.07999999999993</v>
      </c>
      <c r="D60" s="3">
        <v>877.31999999999994</v>
      </c>
      <c r="E60" s="3">
        <v>1071.33</v>
      </c>
      <c r="F60" s="3">
        <v>1425.13</v>
      </c>
      <c r="G60" s="3">
        <v>1217.06</v>
      </c>
      <c r="H60" s="3">
        <v>1269.9000000000001</v>
      </c>
      <c r="I60" s="3">
        <v>1592.58</v>
      </c>
      <c r="J60" s="3">
        <v>1763.5900000000001</v>
      </c>
      <c r="K60" s="3">
        <v>1710.99</v>
      </c>
      <c r="L60" s="3">
        <v>1789.95</v>
      </c>
      <c r="M60" s="3">
        <v>1912.21</v>
      </c>
      <c r="N60" s="3">
        <v>1996.31</v>
      </c>
      <c r="O60" s="3">
        <v>2089.88</v>
      </c>
      <c r="P60" s="3">
        <v>2184.94</v>
      </c>
      <c r="Q60" s="3">
        <v>2419.2399999999998</v>
      </c>
      <c r="R60" s="3">
        <v>2361.09</v>
      </c>
      <c r="S60" s="3">
        <v>2463.12</v>
      </c>
      <c r="T60" s="3">
        <v>2562.12</v>
      </c>
      <c r="U60" s="3">
        <v>2620.12</v>
      </c>
      <c r="V60" s="3">
        <v>2680.12</v>
      </c>
      <c r="W60" s="3">
        <v>2744.12</v>
      </c>
      <c r="X60" s="4">
        <f>W60*$X$82</f>
        <v>2790.915749694394</v>
      </c>
      <c r="Y60" s="4">
        <f t="shared" ref="Y60:Y81" si="44">X60*$Y$82</f>
        <v>2844.4310955706515</v>
      </c>
      <c r="Z60" s="4">
        <f t="shared" si="43"/>
        <v>2885.0679090584313</v>
      </c>
      <c r="AA60" s="4">
        <f t="shared" si="42"/>
        <v>2918.9852141698725</v>
      </c>
      <c r="AB60" s="4">
        <f t="shared" si="41"/>
        <v>2951.1664828434928</v>
      </c>
      <c r="AC60" s="4">
        <f t="shared" si="40"/>
        <v>2985.9360428339023</v>
      </c>
      <c r="AD60" s="4">
        <f t="shared" si="39"/>
        <v>3010.6969763806637</v>
      </c>
      <c r="AE60" s="4">
        <f t="shared" si="38"/>
        <v>3022.9274084736508</v>
      </c>
      <c r="AF60" s="4">
        <f t="shared" si="37"/>
        <v>3046.2150792256639</v>
      </c>
      <c r="AG60" s="4">
        <f t="shared" si="36"/>
        <v>3069.5775963240153</v>
      </c>
      <c r="AH60" s="4">
        <f t="shared" si="35"/>
        <v>3087.4700258955031</v>
      </c>
      <c r="AI60" s="4">
        <f t="shared" si="34"/>
        <v>3087.4700258955031</v>
      </c>
      <c r="AJ60" s="4">
        <f t="shared" si="33"/>
        <v>3109.6869403609539</v>
      </c>
      <c r="AK60" s="4">
        <f t="shared" si="32"/>
        <v>3116.7987047779347</v>
      </c>
      <c r="AL60" s="34">
        <f t="shared" si="31"/>
        <v>3116.7987047779347</v>
      </c>
      <c r="AM60" s="17">
        <f>AL60-W60</f>
        <v>372.67870477793485</v>
      </c>
    </row>
    <row r="61" spans="1:39" x14ac:dyDescent="0.2">
      <c r="A61" s="2" t="s">
        <v>13</v>
      </c>
      <c r="B61" s="3">
        <v>424</v>
      </c>
      <c r="C61" s="3">
        <v>855</v>
      </c>
      <c r="D61" s="3">
        <v>1137.58</v>
      </c>
      <c r="E61" s="3">
        <v>1942.51</v>
      </c>
      <c r="F61" s="3">
        <v>1424.74</v>
      </c>
      <c r="G61" s="3">
        <v>1439</v>
      </c>
      <c r="H61" s="3">
        <v>1960.88</v>
      </c>
      <c r="I61" s="3">
        <v>2151.04</v>
      </c>
      <c r="J61" s="3">
        <v>2087.4899999999998</v>
      </c>
      <c r="K61" s="3">
        <v>2154.64</v>
      </c>
      <c r="L61" s="3">
        <v>2282.91</v>
      </c>
      <c r="M61" s="3">
        <v>2422.92</v>
      </c>
      <c r="N61" s="3">
        <v>2542.1</v>
      </c>
      <c r="O61" s="3">
        <v>2664.86</v>
      </c>
      <c r="P61" s="3">
        <v>2761.7799999999997</v>
      </c>
      <c r="Q61" s="3">
        <v>2883.69</v>
      </c>
      <c r="R61" s="3">
        <v>3020.55</v>
      </c>
      <c r="S61" s="3">
        <v>3128.55</v>
      </c>
      <c r="T61" s="3">
        <v>3229.55</v>
      </c>
      <c r="U61" s="3">
        <v>3342.55</v>
      </c>
      <c r="V61" s="3">
        <v>3437.55</v>
      </c>
      <c r="W61" s="4">
        <f>V61*$W$82</f>
        <v>3518.6836741406987</v>
      </c>
      <c r="X61" s="4">
        <f t="shared" ref="X61:X81" si="45">W61*$X$82</f>
        <v>3578.6881347578869</v>
      </c>
      <c r="Y61" s="4">
        <f t="shared" si="44"/>
        <v>3647.3088852537762</v>
      </c>
      <c r="Z61" s="4">
        <f t="shared" si="43"/>
        <v>3699.4159695607859</v>
      </c>
      <c r="AA61" s="4">
        <f t="shared" si="42"/>
        <v>3742.9068765788747</v>
      </c>
      <c r="AB61" s="4">
        <f t="shared" si="41"/>
        <v>3784.1717282234831</v>
      </c>
      <c r="AC61" s="4">
        <f t="shared" si="40"/>
        <v>3828.7554501799968</v>
      </c>
      <c r="AD61" s="4">
        <f t="shared" si="39"/>
        <v>3860.5054802907325</v>
      </c>
      <c r="AE61" s="4">
        <f t="shared" si="38"/>
        <v>3876.1881114195753</v>
      </c>
      <c r="AF61" s="4">
        <f t="shared" si="37"/>
        <v>3906.0490310892228</v>
      </c>
      <c r="AG61" s="4">
        <f t="shared" si="36"/>
        <v>3936.0059234630262</v>
      </c>
      <c r="AH61" s="4">
        <f t="shared" si="35"/>
        <v>3958.9487247340739</v>
      </c>
      <c r="AI61" s="4">
        <f t="shared" si="34"/>
        <v>3958.9487247340739</v>
      </c>
      <c r="AJ61" s="4">
        <f t="shared" si="33"/>
        <v>3987.4366531844926</v>
      </c>
      <c r="AK61" s="4">
        <f t="shared" si="32"/>
        <v>3996.5558058995216</v>
      </c>
      <c r="AL61" s="34">
        <f t="shared" si="31"/>
        <v>3996.5558058995216</v>
      </c>
      <c r="AM61" s="17">
        <f>AL61-V61</f>
        <v>559.00580589952142</v>
      </c>
    </row>
    <row r="62" spans="1:39" x14ac:dyDescent="0.2">
      <c r="A62" s="1" t="s">
        <v>12</v>
      </c>
      <c r="B62" s="3">
        <v>397</v>
      </c>
      <c r="C62" s="3">
        <v>863.99</v>
      </c>
      <c r="D62" s="3">
        <v>2198.2200000000003</v>
      </c>
      <c r="E62" s="3">
        <v>1196.79</v>
      </c>
      <c r="F62" s="3">
        <v>1245.69</v>
      </c>
      <c r="G62" s="3">
        <v>2038.01</v>
      </c>
      <c r="H62" s="3">
        <v>2253.25</v>
      </c>
      <c r="I62" s="3">
        <v>2117.3000000000002</v>
      </c>
      <c r="J62" s="3">
        <v>2185.84</v>
      </c>
      <c r="K62" s="3">
        <v>2327.41</v>
      </c>
      <c r="L62" s="3">
        <v>2465.1</v>
      </c>
      <c r="M62" s="3">
        <v>2580.5100000000002</v>
      </c>
      <c r="N62" s="3">
        <v>2667.8</v>
      </c>
      <c r="O62" s="3">
        <v>2725.95</v>
      </c>
      <c r="P62" s="3">
        <v>2878.98</v>
      </c>
      <c r="Q62" s="3">
        <v>3084.73</v>
      </c>
      <c r="R62" s="3">
        <v>3180.73</v>
      </c>
      <c r="S62" s="3">
        <v>3257.73</v>
      </c>
      <c r="T62" s="3">
        <v>3339.73</v>
      </c>
      <c r="U62" s="3">
        <v>3428.73</v>
      </c>
      <c r="V62" s="4">
        <f>U62*$V$82</f>
        <v>3530.3994369418792</v>
      </c>
      <c r="W62" s="4">
        <f t="shared" ref="W62:W81" si="46">V62*$W$82</f>
        <v>3613.7245602137873</v>
      </c>
      <c r="X62" s="4">
        <f t="shared" si="45"/>
        <v>3675.3497624586776</v>
      </c>
      <c r="Y62" s="4">
        <f t="shared" si="44"/>
        <v>3745.8239836083967</v>
      </c>
      <c r="Z62" s="4">
        <f t="shared" si="43"/>
        <v>3799.338498625822</v>
      </c>
      <c r="AA62" s="4">
        <f t="shared" si="42"/>
        <v>3844.0041103692884</v>
      </c>
      <c r="AB62" s="4">
        <f t="shared" si="41"/>
        <v>3886.3835401991423</v>
      </c>
      <c r="AC62" s="4">
        <f t="shared" si="40"/>
        <v>3932.1714841976441</v>
      </c>
      <c r="AD62" s="4">
        <f t="shared" si="39"/>
        <v>3964.779093810836</v>
      </c>
      <c r="AE62" s="4">
        <f t="shared" si="38"/>
        <v>3980.8853183332526</v>
      </c>
      <c r="AF62" s="4">
        <f t="shared" si="37"/>
        <v>4011.5527919665933</v>
      </c>
      <c r="AG62" s="4">
        <f t="shared" si="36"/>
        <v>4042.3188305606513</v>
      </c>
      <c r="AH62" s="4">
        <f t="shared" si="35"/>
        <v>4065.8813249794021</v>
      </c>
      <c r="AI62" s="4">
        <f t="shared" si="34"/>
        <v>4065.8813249794021</v>
      </c>
      <c r="AJ62" s="4">
        <f t="shared" si="33"/>
        <v>4095.1387224168207</v>
      </c>
      <c r="AK62" s="4">
        <f t="shared" si="32"/>
        <v>4104.5041866604024</v>
      </c>
      <c r="AL62" s="34">
        <f t="shared" si="31"/>
        <v>4104.5041866604024</v>
      </c>
      <c r="AM62" s="17">
        <f>AL62-U62</f>
        <v>675.77418666040239</v>
      </c>
    </row>
    <row r="63" spans="1:39" x14ac:dyDescent="0.2">
      <c r="A63" s="1" t="s">
        <v>11</v>
      </c>
      <c r="B63" s="3">
        <v>297</v>
      </c>
      <c r="C63" s="3">
        <v>1641</v>
      </c>
      <c r="D63" s="3">
        <v>971.21</v>
      </c>
      <c r="E63" s="3">
        <v>879.4</v>
      </c>
      <c r="F63" s="3">
        <v>1918.45</v>
      </c>
      <c r="G63" s="3">
        <v>2084.9700000000003</v>
      </c>
      <c r="H63" s="3">
        <v>1976.43</v>
      </c>
      <c r="I63" s="3">
        <v>2030.06</v>
      </c>
      <c r="J63" s="3">
        <v>2105.4700000000003</v>
      </c>
      <c r="K63" s="3">
        <v>2198.4300000000003</v>
      </c>
      <c r="L63" s="3">
        <v>2273.59</v>
      </c>
      <c r="M63" s="3">
        <v>2324.2600000000002</v>
      </c>
      <c r="N63" s="3">
        <v>2324.96</v>
      </c>
      <c r="O63" s="3">
        <v>2427.0500000000002</v>
      </c>
      <c r="P63" s="3">
        <v>2523.67</v>
      </c>
      <c r="Q63" s="3">
        <v>2623.67</v>
      </c>
      <c r="R63" s="3">
        <v>2686.67</v>
      </c>
      <c r="S63" s="3">
        <v>2763.67</v>
      </c>
      <c r="T63" s="3">
        <v>2807.67</v>
      </c>
      <c r="U63" s="4">
        <f>T63*$U$82</f>
        <v>2882.7236745299633</v>
      </c>
      <c r="V63" s="4">
        <f t="shared" ref="V63:V81" si="47">U63*$V$82</f>
        <v>2968.202814867198</v>
      </c>
      <c r="W63" s="4">
        <f t="shared" si="46"/>
        <v>3038.2588722234368</v>
      </c>
      <c r="X63" s="4">
        <f t="shared" si="45"/>
        <v>3090.0706011898596</v>
      </c>
      <c r="Y63" s="4">
        <f t="shared" si="44"/>
        <v>3149.322191648238</v>
      </c>
      <c r="Z63" s="4">
        <f t="shared" si="43"/>
        <v>3194.3148155561339</v>
      </c>
      <c r="AA63" s="4">
        <f t="shared" si="42"/>
        <v>3231.8676751893663</v>
      </c>
      <c r="AB63" s="4">
        <f t="shared" si="41"/>
        <v>3267.498414758712</v>
      </c>
      <c r="AC63" s="4">
        <f t="shared" si="40"/>
        <v>3305.9948814307841</v>
      </c>
      <c r="AD63" s="4">
        <f t="shared" si="39"/>
        <v>3333.4099092112683</v>
      </c>
      <c r="AE63" s="4">
        <f t="shared" si="38"/>
        <v>3346.9513063869181</v>
      </c>
      <c r="AF63" s="4">
        <f t="shared" si="37"/>
        <v>3372.7351541325424</v>
      </c>
      <c r="AG63" s="4">
        <f t="shared" si="36"/>
        <v>3398.6018709129812</v>
      </c>
      <c r="AH63" s="4">
        <f t="shared" si="35"/>
        <v>3418.4121681635411</v>
      </c>
      <c r="AI63" s="4">
        <f t="shared" si="34"/>
        <v>3418.4121681635411</v>
      </c>
      <c r="AJ63" s="4">
        <f t="shared" si="33"/>
        <v>3443.0104865636422</v>
      </c>
      <c r="AK63" s="4">
        <f t="shared" si="32"/>
        <v>3450.8845523249993</v>
      </c>
      <c r="AL63" s="34">
        <f t="shared" si="31"/>
        <v>3450.8845523249993</v>
      </c>
      <c r="AM63" s="17">
        <f>AL63-T63</f>
        <v>643.2145523249992</v>
      </c>
    </row>
    <row r="64" spans="1:39" x14ac:dyDescent="0.2">
      <c r="A64" s="1" t="s">
        <v>10</v>
      </c>
      <c r="B64" s="3">
        <v>943</v>
      </c>
      <c r="C64" s="3">
        <v>908</v>
      </c>
      <c r="D64" s="3">
        <v>914</v>
      </c>
      <c r="E64" s="3">
        <v>2007</v>
      </c>
      <c r="F64" s="3">
        <v>2236.11</v>
      </c>
      <c r="G64" s="3">
        <v>2189.7399999999998</v>
      </c>
      <c r="H64" s="3">
        <v>2267.52</v>
      </c>
      <c r="I64" s="3">
        <v>2398.89</v>
      </c>
      <c r="J64" s="3">
        <v>2475.2200000000003</v>
      </c>
      <c r="K64" s="3">
        <v>2579.5500000000002</v>
      </c>
      <c r="L64" s="3">
        <v>2647.62</v>
      </c>
      <c r="M64" s="3">
        <v>2670.65</v>
      </c>
      <c r="N64" s="3">
        <v>2785.85</v>
      </c>
      <c r="O64" s="3">
        <v>2934.3199999999997</v>
      </c>
      <c r="P64" s="3">
        <v>3034.3199999999997</v>
      </c>
      <c r="Q64" s="3">
        <v>3102.3199999999997</v>
      </c>
      <c r="R64" s="3">
        <v>3179.3199999999997</v>
      </c>
      <c r="S64" s="3">
        <v>3236.3199999999997</v>
      </c>
      <c r="T64" s="4">
        <f>S64*$T$82</f>
        <v>3331.7815915445667</v>
      </c>
      <c r="U64" s="4">
        <f t="shared" ref="U64:U81" si="48">T64*$U$82</f>
        <v>3420.8456379519826</v>
      </c>
      <c r="V64" s="4">
        <f t="shared" si="47"/>
        <v>3522.2812861003235</v>
      </c>
      <c r="W64" s="4">
        <f t="shared" si="46"/>
        <v>3605.4148033141369</v>
      </c>
      <c r="X64" s="4">
        <f t="shared" si="45"/>
        <v>3666.8982984529612</v>
      </c>
      <c r="Y64" s="4">
        <f t="shared" si="44"/>
        <v>3737.2104641843193</v>
      </c>
      <c r="Z64" s="4">
        <f t="shared" si="43"/>
        <v>3790.6019226148387</v>
      </c>
      <c r="AA64" s="4">
        <f t="shared" si="42"/>
        <v>3835.1648258178011</v>
      </c>
      <c r="AB64" s="4">
        <f t="shared" si="41"/>
        <v>3877.4468041807368</v>
      </c>
      <c r="AC64" s="4">
        <f t="shared" si="40"/>
        <v>3923.1294588365613</v>
      </c>
      <c r="AD64" s="4">
        <f t="shared" si="39"/>
        <v>3955.6620872760504</v>
      </c>
      <c r="AE64" s="4">
        <f t="shared" si="38"/>
        <v>3971.7312755473299</v>
      </c>
      <c r="AF64" s="4">
        <f t="shared" si="37"/>
        <v>4002.3282293481893</v>
      </c>
      <c r="AG64" s="4">
        <f t="shared" si="36"/>
        <v>4033.0235214597133</v>
      </c>
      <c r="AH64" s="4">
        <f t="shared" si="35"/>
        <v>4056.5318339403257</v>
      </c>
      <c r="AI64" s="4">
        <f t="shared" si="34"/>
        <v>4056.5318339403257</v>
      </c>
      <c r="AJ64" s="4">
        <f t="shared" si="33"/>
        <v>4085.7219540144119</v>
      </c>
      <c r="AK64" s="4">
        <f t="shared" si="32"/>
        <v>4095.0658823800318</v>
      </c>
      <c r="AL64" s="34">
        <f t="shared" si="31"/>
        <v>4095.0658823800318</v>
      </c>
      <c r="AM64" s="17">
        <f>AL64-S64</f>
        <v>858.74588238003207</v>
      </c>
    </row>
    <row r="65" spans="1:39" x14ac:dyDescent="0.2">
      <c r="A65" s="1" t="s">
        <v>9</v>
      </c>
      <c r="B65" s="3">
        <v>448</v>
      </c>
      <c r="C65" s="3">
        <v>729</v>
      </c>
      <c r="D65" s="3">
        <v>1654.3600000000001</v>
      </c>
      <c r="E65" s="3">
        <v>2041.68</v>
      </c>
      <c r="F65" s="3">
        <v>1987.32</v>
      </c>
      <c r="G65" s="3">
        <v>2111.88</v>
      </c>
      <c r="H65" s="3">
        <v>2233.04</v>
      </c>
      <c r="I65" s="3">
        <v>2326.73</v>
      </c>
      <c r="J65" s="3">
        <v>2419.75</v>
      </c>
      <c r="K65" s="3">
        <v>2491.8200000000002</v>
      </c>
      <c r="L65" s="3">
        <v>2505.21</v>
      </c>
      <c r="M65" s="3">
        <v>2666.75</v>
      </c>
      <c r="N65" s="3">
        <v>2763.45</v>
      </c>
      <c r="O65" s="3">
        <v>2895.45</v>
      </c>
      <c r="P65" s="3">
        <v>3041.45</v>
      </c>
      <c r="Q65" s="3">
        <v>3172.45</v>
      </c>
      <c r="R65" s="3">
        <v>3290.45</v>
      </c>
      <c r="S65" s="4">
        <f>R65*$S$82</f>
        <v>3393.9422604617394</v>
      </c>
      <c r="T65" s="4">
        <f t="shared" ref="T65:T81" si="49">S65*$T$82</f>
        <v>3494.053229029138</v>
      </c>
      <c r="U65" s="4">
        <f t="shared" si="48"/>
        <v>3587.4550653709875</v>
      </c>
      <c r="V65" s="4">
        <f t="shared" si="47"/>
        <v>3693.8310519755205</v>
      </c>
      <c r="W65" s="4">
        <f t="shared" si="46"/>
        <v>3781.0135176565364</v>
      </c>
      <c r="X65" s="4">
        <f t="shared" si="45"/>
        <v>3845.4915150339743</v>
      </c>
      <c r="Y65" s="4">
        <f t="shared" si="44"/>
        <v>3919.2281760255469</v>
      </c>
      <c r="Z65" s="4">
        <f t="shared" si="43"/>
        <v>3975.220020810681</v>
      </c>
      <c r="AA65" s="4">
        <f t="shared" si="42"/>
        <v>4021.9533229654126</v>
      </c>
      <c r="AB65" s="4">
        <f t="shared" si="41"/>
        <v>4066.2946097423373</v>
      </c>
      <c r="AC65" s="4">
        <f t="shared" si="40"/>
        <v>4114.2021999084773</v>
      </c>
      <c r="AD65" s="4">
        <f t="shared" si="39"/>
        <v>4148.319302823109</v>
      </c>
      <c r="AE65" s="4">
        <f t="shared" si="38"/>
        <v>4165.1711274774116</v>
      </c>
      <c r="AF65" s="4">
        <f t="shared" si="37"/>
        <v>4197.2582803381092</v>
      </c>
      <c r="AG65" s="4">
        <f t="shared" si="36"/>
        <v>4229.4485609946942</v>
      </c>
      <c r="AH65" s="4">
        <f t="shared" si="35"/>
        <v>4254.1018261848149</v>
      </c>
      <c r="AI65" s="4">
        <f t="shared" si="34"/>
        <v>4254.1018261848149</v>
      </c>
      <c r="AJ65" s="4">
        <f t="shared" si="33"/>
        <v>4284.7136266580046</v>
      </c>
      <c r="AK65" s="4">
        <f t="shared" si="32"/>
        <v>4294.5126432443758</v>
      </c>
      <c r="AL65" s="34">
        <f t="shared" si="31"/>
        <v>4294.5126432443758</v>
      </c>
      <c r="AM65" s="17">
        <f>AL65-R65</f>
        <v>1004.062643244376</v>
      </c>
    </row>
    <row r="66" spans="1:39" x14ac:dyDescent="0.2">
      <c r="A66" s="2" t="s">
        <v>8</v>
      </c>
      <c r="B66" s="3">
        <v>351</v>
      </c>
      <c r="C66" s="3">
        <v>1363.33</v>
      </c>
      <c r="D66" s="3">
        <v>2014.33</v>
      </c>
      <c r="E66" s="3">
        <v>1788.76</v>
      </c>
      <c r="F66" s="3">
        <v>1954.92</v>
      </c>
      <c r="G66" s="3">
        <v>2098.65</v>
      </c>
      <c r="H66" s="3">
        <v>2178.27</v>
      </c>
      <c r="I66" s="3">
        <v>2255.7600000000002</v>
      </c>
      <c r="J66" s="3">
        <v>2328.86</v>
      </c>
      <c r="K66" s="3">
        <v>2376.27</v>
      </c>
      <c r="L66" s="3">
        <v>2489.4300000000003</v>
      </c>
      <c r="M66" s="3">
        <v>2614.79</v>
      </c>
      <c r="N66" s="3">
        <v>2711.79</v>
      </c>
      <c r="O66" s="3">
        <v>2818.79</v>
      </c>
      <c r="P66" s="3">
        <v>2920.79</v>
      </c>
      <c r="Q66" s="3">
        <v>2995.79</v>
      </c>
      <c r="R66" s="4">
        <f>Q66*$R$82</f>
        <v>3104.9171750793644</v>
      </c>
      <c r="S66" s="4">
        <f t="shared" ref="S66:S81" si="50">R66*$S$82</f>
        <v>3202.573999220574</v>
      </c>
      <c r="T66" s="4">
        <f t="shared" si="49"/>
        <v>3297.0401864347077</v>
      </c>
      <c r="U66" s="4">
        <f t="shared" si="48"/>
        <v>3385.1755374784129</v>
      </c>
      <c r="V66" s="4">
        <f t="shared" si="47"/>
        <v>3485.5534881612762</v>
      </c>
      <c r="W66" s="4">
        <f t="shared" si="46"/>
        <v>3567.8201492741186</v>
      </c>
      <c r="X66" s="4">
        <f t="shared" si="45"/>
        <v>3628.6625390602967</v>
      </c>
      <c r="Y66" s="4">
        <f t="shared" si="44"/>
        <v>3698.2415404569865</v>
      </c>
      <c r="Z66" s="4">
        <f t="shared" si="43"/>
        <v>3751.0762714323064</v>
      </c>
      <c r="AA66" s="4">
        <f t="shared" si="42"/>
        <v>3795.1745049591486</v>
      </c>
      <c r="AB66" s="4">
        <f t="shared" si="41"/>
        <v>3837.0155974780419</v>
      </c>
      <c r="AC66" s="4">
        <f t="shared" si="40"/>
        <v>3882.2219065006711</v>
      </c>
      <c r="AD66" s="4">
        <f t="shared" si="39"/>
        <v>3914.4153082553216</v>
      </c>
      <c r="AE66" s="4">
        <f t="shared" si="38"/>
        <v>3930.3169386707873</v>
      </c>
      <c r="AF66" s="4">
        <f t="shared" si="37"/>
        <v>3960.5948495998628</v>
      </c>
      <c r="AG66" s="4">
        <f t="shared" si="36"/>
        <v>3990.9700734389289</v>
      </c>
      <c r="AH66" s="4">
        <f t="shared" si="35"/>
        <v>4014.2332582648924</v>
      </c>
      <c r="AI66" s="4">
        <f t="shared" si="34"/>
        <v>4014.2332582648924</v>
      </c>
      <c r="AJ66" s="4">
        <f t="shared" si="33"/>
        <v>4043.1190049102779</v>
      </c>
      <c r="AK66" s="4">
        <f t="shared" si="32"/>
        <v>4052.3655015590375</v>
      </c>
      <c r="AL66" s="34">
        <f>AK66</f>
        <v>4052.3655015590375</v>
      </c>
      <c r="AM66" s="17">
        <f>AL66-Q66</f>
        <v>1056.5755015590375</v>
      </c>
    </row>
    <row r="67" spans="1:39" x14ac:dyDescent="0.2">
      <c r="A67" s="2" t="s">
        <v>7</v>
      </c>
      <c r="B67" s="3">
        <v>524</v>
      </c>
      <c r="C67" s="3">
        <v>1477</v>
      </c>
      <c r="D67" s="3">
        <v>1201</v>
      </c>
      <c r="E67" s="3">
        <v>1352.97</v>
      </c>
      <c r="F67" s="3">
        <v>1448.97</v>
      </c>
      <c r="G67" s="3">
        <v>1544.75</v>
      </c>
      <c r="H67" s="3">
        <v>1621.49</v>
      </c>
      <c r="I67" s="3">
        <v>1720.7</v>
      </c>
      <c r="J67" s="3">
        <v>1754.98</v>
      </c>
      <c r="K67" s="3">
        <v>1887.01</v>
      </c>
      <c r="L67" s="3">
        <v>2000.74</v>
      </c>
      <c r="M67" s="3">
        <v>2107.7399999999998</v>
      </c>
      <c r="N67" s="3">
        <v>2205.7399999999998</v>
      </c>
      <c r="O67" s="3">
        <v>2308.7399999999998</v>
      </c>
      <c r="P67" s="3">
        <v>2380.7399999999998</v>
      </c>
      <c r="Q67" s="4">
        <f>P67*$Q$82</f>
        <v>2472.4173383373704</v>
      </c>
      <c r="R67" s="4">
        <f t="shared" ref="R67:R81" si="51">Q67*$R$82</f>
        <v>2562.4796991003072</v>
      </c>
      <c r="S67" s="4">
        <f t="shared" si="50"/>
        <v>2643.0756104337752</v>
      </c>
      <c r="T67" s="4">
        <f t="shared" si="49"/>
        <v>2721.0382977899812</v>
      </c>
      <c r="U67" s="4">
        <f t="shared" si="48"/>
        <v>2793.7761632748475</v>
      </c>
      <c r="V67" s="4">
        <f t="shared" si="47"/>
        <v>2876.6178129415744</v>
      </c>
      <c r="W67" s="4">
        <f t="shared" si="46"/>
        <v>2944.5122645895594</v>
      </c>
      <c r="X67" s="4">
        <f t="shared" si="45"/>
        <v>2994.7253233864803</v>
      </c>
      <c r="Y67" s="4">
        <f t="shared" si="44"/>
        <v>3052.1486839816407</v>
      </c>
      <c r="Z67" s="4">
        <f t="shared" si="43"/>
        <v>3095.7530437430964</v>
      </c>
      <c r="AA67" s="4">
        <f t="shared" si="42"/>
        <v>3132.1471959239288</v>
      </c>
      <c r="AB67" s="4">
        <f t="shared" si="41"/>
        <v>3166.6785357704102</v>
      </c>
      <c r="AC67" s="4">
        <f t="shared" si="40"/>
        <v>3203.9871796439079</v>
      </c>
      <c r="AD67" s="4">
        <f t="shared" si="39"/>
        <v>3230.556306544745</v>
      </c>
      <c r="AE67" s="4">
        <f t="shared" si="38"/>
        <v>3243.67987887359</v>
      </c>
      <c r="AF67" s="4">
        <f t="shared" si="37"/>
        <v>3268.6681564062878</v>
      </c>
      <c r="AG67" s="4">
        <f t="shared" si="36"/>
        <v>3293.7367460189062</v>
      </c>
      <c r="AH67" s="4">
        <f t="shared" si="35"/>
        <v>3312.9357891790273</v>
      </c>
      <c r="AI67" s="4">
        <f t="shared" si="34"/>
        <v>3312.9357891790273</v>
      </c>
      <c r="AJ67" s="4">
        <f t="shared" si="33"/>
        <v>3336.7751173151355</v>
      </c>
      <c r="AK67" s="4">
        <f t="shared" si="32"/>
        <v>3344.4062258485346</v>
      </c>
      <c r="AL67" s="34">
        <f t="shared" si="31"/>
        <v>3344.4062258485346</v>
      </c>
      <c r="AM67" s="17">
        <f>AL67-P67</f>
        <v>963.66622584853485</v>
      </c>
    </row>
    <row r="68" spans="1:39" x14ac:dyDescent="0.2">
      <c r="A68" s="2" t="s">
        <v>6</v>
      </c>
      <c r="B68" s="3">
        <v>603</v>
      </c>
      <c r="C68" s="3">
        <v>973.17000000000007</v>
      </c>
      <c r="D68" s="3">
        <v>1133.17</v>
      </c>
      <c r="E68" s="3">
        <v>1283.1500000000001</v>
      </c>
      <c r="F68" s="3">
        <v>1414.2</v>
      </c>
      <c r="G68" s="3">
        <v>1563.2</v>
      </c>
      <c r="H68" s="3">
        <v>1692.8</v>
      </c>
      <c r="I68" s="3">
        <v>1689.01</v>
      </c>
      <c r="J68" s="3">
        <v>1890.06</v>
      </c>
      <c r="K68" s="3">
        <v>2003.79</v>
      </c>
      <c r="L68" s="3">
        <v>2116.79</v>
      </c>
      <c r="M68" s="3">
        <v>2222.79</v>
      </c>
      <c r="N68" s="3">
        <v>2309.79</v>
      </c>
      <c r="O68" s="3">
        <v>2425.79</v>
      </c>
      <c r="P68" s="4">
        <f>O68*$P$82</f>
        <v>2523.6589426175528</v>
      </c>
      <c r="Q68" s="4">
        <f t="shared" ref="Q68:Q81" si="52">P68*$Q$82</f>
        <v>2620.8397917360962</v>
      </c>
      <c r="R68" s="4">
        <f t="shared" si="51"/>
        <v>2716.3087140596735</v>
      </c>
      <c r="S68" s="4">
        <f t="shared" si="50"/>
        <v>2801.7429035869286</v>
      </c>
      <c r="T68" s="4">
        <f t="shared" si="49"/>
        <v>2884.3857932502206</v>
      </c>
      <c r="U68" s="4">
        <f t="shared" si="48"/>
        <v>2961.4902081371024</v>
      </c>
      <c r="V68" s="4">
        <f t="shared" si="47"/>
        <v>3049.3049506132343</v>
      </c>
      <c r="W68" s="4">
        <f t="shared" si="46"/>
        <v>3121.2751951823816</v>
      </c>
      <c r="X68" s="4">
        <f t="shared" si="45"/>
        <v>3174.5026097127502</v>
      </c>
      <c r="Y68" s="4">
        <f t="shared" si="44"/>
        <v>3235.3731699087939</v>
      </c>
      <c r="Z68" s="4">
        <f t="shared" si="43"/>
        <v>3281.5951565386276</v>
      </c>
      <c r="AA68" s="4">
        <f t="shared" si="42"/>
        <v>3320.1740973764099</v>
      </c>
      <c r="AB68" s="4">
        <f t="shared" si="41"/>
        <v>3356.7783988138362</v>
      </c>
      <c r="AC68" s="4">
        <f t="shared" si="40"/>
        <v>3396.3267294792117</v>
      </c>
      <c r="AD68" s="4">
        <f t="shared" si="39"/>
        <v>3424.490835891856</v>
      </c>
      <c r="AE68" s="4">
        <f t="shared" si="38"/>
        <v>3438.4022334685665</v>
      </c>
      <c r="AF68" s="4">
        <f t="shared" si="37"/>
        <v>3464.8905900534946</v>
      </c>
      <c r="AG68" s="4">
        <f t="shared" si="36"/>
        <v>3491.4640799577655</v>
      </c>
      <c r="AH68" s="4">
        <f t="shared" si="35"/>
        <v>3511.8156668428264</v>
      </c>
      <c r="AI68" s="4">
        <f t="shared" si="34"/>
        <v>3511.8156668428264</v>
      </c>
      <c r="AJ68" s="4">
        <f t="shared" si="33"/>
        <v>3537.0861010929689</v>
      </c>
      <c r="AK68" s="4">
        <f t="shared" si="32"/>
        <v>3545.1753150736631</v>
      </c>
      <c r="AL68" s="34">
        <f t="shared" si="31"/>
        <v>3545.1753150736631</v>
      </c>
      <c r="AM68" s="17">
        <f>AL68-O68</f>
        <v>1119.3853150736632</v>
      </c>
    </row>
    <row r="69" spans="1:39" x14ac:dyDescent="0.2">
      <c r="A69" s="2" t="s">
        <v>5</v>
      </c>
      <c r="B69" s="3">
        <v>490</v>
      </c>
      <c r="C69" s="3">
        <v>1027.8499999999999</v>
      </c>
      <c r="D69" s="3">
        <v>1191.8499999999999</v>
      </c>
      <c r="E69" s="3">
        <v>1340.87</v>
      </c>
      <c r="F69" s="3">
        <v>1476.97</v>
      </c>
      <c r="G69" s="3">
        <v>1627.8400000000001</v>
      </c>
      <c r="H69" s="3">
        <v>1671.35</v>
      </c>
      <c r="I69" s="3">
        <v>1871.94</v>
      </c>
      <c r="J69" s="3">
        <v>2023.62</v>
      </c>
      <c r="K69" s="3">
        <v>2176.62</v>
      </c>
      <c r="L69" s="3">
        <v>2325.62</v>
      </c>
      <c r="M69" s="3">
        <v>2518.62</v>
      </c>
      <c r="N69" s="3">
        <v>2627.62</v>
      </c>
      <c r="O69" s="4">
        <f>N69*$O$82</f>
        <v>2779.4744811984315</v>
      </c>
      <c r="P69" s="4">
        <f t="shared" ref="P69:P81" si="53">O69*$P$82</f>
        <v>2891.6128891015733</v>
      </c>
      <c r="Q69" s="4">
        <f t="shared" si="52"/>
        <v>3002.9628782540499</v>
      </c>
      <c r="R69" s="4">
        <f t="shared" si="51"/>
        <v>3112.3513386508271</v>
      </c>
      <c r="S69" s="4">
        <f t="shared" si="50"/>
        <v>3210.2419844251422</v>
      </c>
      <c r="T69" s="4">
        <f t="shared" si="49"/>
        <v>3304.9343538683411</v>
      </c>
      <c r="U69" s="4">
        <f t="shared" si="48"/>
        <v>3393.2807290969572</v>
      </c>
      <c r="V69" s="4">
        <f t="shared" si="47"/>
        <v>3493.8990166591207</v>
      </c>
      <c r="W69" s="4">
        <f t="shared" si="46"/>
        <v>3576.3626504384483</v>
      </c>
      <c r="X69" s="4">
        <f t="shared" si="45"/>
        <v>3637.3507163416512</v>
      </c>
      <c r="Y69" s="4">
        <f t="shared" si="44"/>
        <v>3707.0963120944398</v>
      </c>
      <c r="Z69" s="4">
        <f t="shared" si="43"/>
        <v>3760.0575462935744</v>
      </c>
      <c r="AA69" s="4">
        <f t="shared" si="42"/>
        <v>3804.2613650784979</v>
      </c>
      <c r="AB69" s="4">
        <f t="shared" si="41"/>
        <v>3846.202638538864</v>
      </c>
      <c r="AC69" s="4">
        <f t="shared" si="40"/>
        <v>3891.5171859062821</v>
      </c>
      <c r="AD69" s="4">
        <f t="shared" si="39"/>
        <v>3923.7876689487966</v>
      </c>
      <c r="AE69" s="4">
        <f t="shared" si="38"/>
        <v>3939.727372947194</v>
      </c>
      <c r="AF69" s="4">
        <f t="shared" si="37"/>
        <v>3970.0777788672003</v>
      </c>
      <c r="AG69" s="4">
        <f t="shared" si="36"/>
        <v>4000.5257306953904</v>
      </c>
      <c r="AH69" s="4">
        <f t="shared" si="35"/>
        <v>4023.8446150171658</v>
      </c>
      <c r="AI69" s="4">
        <f t="shared" si="34"/>
        <v>4023.8446150171658</v>
      </c>
      <c r="AJ69" s="4">
        <f t="shared" si="33"/>
        <v>4052.7995233674656</v>
      </c>
      <c r="AK69" s="4">
        <f t="shared" si="32"/>
        <v>4062.0681590829618</v>
      </c>
      <c r="AL69" s="34">
        <f t="shared" si="31"/>
        <v>4062.0681590829618</v>
      </c>
      <c r="AM69" s="17">
        <f>AL69-N69</f>
        <v>1434.4481590829619</v>
      </c>
    </row>
    <row r="70" spans="1:39" x14ac:dyDescent="0.2">
      <c r="A70" s="1" t="s">
        <v>4</v>
      </c>
      <c r="B70" s="3">
        <v>460</v>
      </c>
      <c r="C70" s="3">
        <v>886</v>
      </c>
      <c r="D70" s="3">
        <v>1073.24</v>
      </c>
      <c r="E70" s="3">
        <v>1238.9000000000001</v>
      </c>
      <c r="F70" s="3">
        <v>1372.88</v>
      </c>
      <c r="G70" s="3">
        <v>1422.38</v>
      </c>
      <c r="H70" s="3">
        <v>1597.7</v>
      </c>
      <c r="I70" s="3">
        <v>1740.32</v>
      </c>
      <c r="J70" s="3">
        <v>1834.32</v>
      </c>
      <c r="K70" s="3">
        <v>1934.32</v>
      </c>
      <c r="L70" s="3">
        <v>2055.3199999999997</v>
      </c>
      <c r="M70" s="3">
        <v>2169.3199999999997</v>
      </c>
      <c r="N70" s="4">
        <f>M70*$N$82</f>
        <v>2258.9603006730131</v>
      </c>
      <c r="O70" s="4">
        <f t="shared" ref="O70:O81" si="54">N70*$O$82</f>
        <v>2389.509331547551</v>
      </c>
      <c r="P70" s="4">
        <f t="shared" si="53"/>
        <v>2485.9145239398581</v>
      </c>
      <c r="Q70" s="4">
        <f t="shared" si="52"/>
        <v>2581.6419141164497</v>
      </c>
      <c r="R70" s="4">
        <f t="shared" si="51"/>
        <v>2675.6829814656335</v>
      </c>
      <c r="S70" s="4">
        <f t="shared" si="50"/>
        <v>2759.8393977706633</v>
      </c>
      <c r="T70" s="4">
        <f t="shared" si="49"/>
        <v>2841.2462615290638</v>
      </c>
      <c r="U70" s="4">
        <f t="shared" si="48"/>
        <v>2917.1974852028848</v>
      </c>
      <c r="V70" s="4">
        <f t="shared" si="47"/>
        <v>3003.6988503639918</v>
      </c>
      <c r="W70" s="4">
        <f t="shared" si="46"/>
        <v>3074.5926915422215</v>
      </c>
      <c r="X70" s="4">
        <f t="shared" si="45"/>
        <v>3127.02402472212</v>
      </c>
      <c r="Y70" s="4">
        <f t="shared" si="44"/>
        <v>3186.9841909380634</v>
      </c>
      <c r="Z70" s="4">
        <f t="shared" si="43"/>
        <v>3232.5148709947271</v>
      </c>
      <c r="AA70" s="4">
        <f t="shared" si="42"/>
        <v>3270.5168163952362</v>
      </c>
      <c r="AB70" s="4">
        <f t="shared" si="41"/>
        <v>3306.5736555525868</v>
      </c>
      <c r="AC70" s="4">
        <f t="shared" si="40"/>
        <v>3345.5304923653543</v>
      </c>
      <c r="AD70" s="4">
        <f t="shared" si="39"/>
        <v>3373.2733699795385</v>
      </c>
      <c r="AE70" s="4">
        <f t="shared" si="38"/>
        <v>3386.9767055215343</v>
      </c>
      <c r="AF70" s="4">
        <f t="shared" si="37"/>
        <v>3413.0688962045883</v>
      </c>
      <c r="AG70" s="4">
        <f t="shared" si="36"/>
        <v>3439.2449469336457</v>
      </c>
      <c r="AH70" s="4">
        <f t="shared" si="35"/>
        <v>3459.2921508439817</v>
      </c>
      <c r="AI70" s="4">
        <f t="shared" si="34"/>
        <v>3459.2921508439817</v>
      </c>
      <c r="AJ70" s="4">
        <f t="shared" si="33"/>
        <v>3484.1846347164415</v>
      </c>
      <c r="AK70" s="4">
        <f t="shared" si="32"/>
        <v>3492.1528645680582</v>
      </c>
      <c r="AL70" s="34">
        <f t="shared" si="31"/>
        <v>3492.1528645680582</v>
      </c>
      <c r="AM70" s="17">
        <f>AL70-M70</f>
        <v>1322.8328645680585</v>
      </c>
    </row>
    <row r="71" spans="1:39" x14ac:dyDescent="0.2">
      <c r="A71" s="1" t="s">
        <v>3</v>
      </c>
      <c r="B71" s="3">
        <v>362</v>
      </c>
      <c r="C71" s="3">
        <v>767</v>
      </c>
      <c r="D71" s="3">
        <v>885.06999999999994</v>
      </c>
      <c r="E71" s="3">
        <v>996.07999999999993</v>
      </c>
      <c r="F71" s="3">
        <v>1035.27</v>
      </c>
      <c r="G71" s="3">
        <v>1154.31</v>
      </c>
      <c r="H71" s="3">
        <v>1248.78</v>
      </c>
      <c r="I71" s="3">
        <v>1352.78</v>
      </c>
      <c r="J71" s="3">
        <v>1444.78</v>
      </c>
      <c r="K71" s="3">
        <v>1530.78</v>
      </c>
      <c r="L71" s="3">
        <v>1627.78</v>
      </c>
      <c r="M71" s="4">
        <f>L71*$M$82</f>
        <v>1698.5329515065698</v>
      </c>
      <c r="N71" s="4">
        <f t="shared" ref="N71:N81" si="55">M71*$N$82</f>
        <v>1768.7194636283728</v>
      </c>
      <c r="O71" s="4">
        <f t="shared" si="54"/>
        <v>1870.9366702773002</v>
      </c>
      <c r="P71" s="4">
        <f t="shared" si="53"/>
        <v>1946.4199535064522</v>
      </c>
      <c r="Q71" s="4">
        <f t="shared" si="52"/>
        <v>2021.3725315385852</v>
      </c>
      <c r="R71" s="4">
        <f t="shared" si="51"/>
        <v>2095.0047534733098</v>
      </c>
      <c r="S71" s="4">
        <f t="shared" si="50"/>
        <v>2160.8974969020333</v>
      </c>
      <c r="T71" s="4">
        <f t="shared" si="49"/>
        <v>2224.6373972267661</v>
      </c>
      <c r="U71" s="4">
        <f t="shared" si="48"/>
        <v>2284.1056435515275</v>
      </c>
      <c r="V71" s="4">
        <f t="shared" si="47"/>
        <v>2351.8344337145477</v>
      </c>
      <c r="W71" s="4">
        <f t="shared" si="46"/>
        <v>2407.3428535420035</v>
      </c>
      <c r="X71" s="4">
        <f t="shared" si="45"/>
        <v>2448.3955092578394</v>
      </c>
      <c r="Y71" s="4">
        <f t="shared" si="44"/>
        <v>2495.3430864228458</v>
      </c>
      <c r="Z71" s="4">
        <f t="shared" si="43"/>
        <v>2530.9926726437566</v>
      </c>
      <c r="AA71" s="4">
        <f t="shared" si="42"/>
        <v>2560.7474144449288</v>
      </c>
      <c r="AB71" s="4">
        <f t="shared" si="41"/>
        <v>2588.9791780556143</v>
      </c>
      <c r="AC71" s="4">
        <f t="shared" si="40"/>
        <v>2619.4815801968152</v>
      </c>
      <c r="AD71" s="4">
        <f t="shared" si="39"/>
        <v>2641.2036828821292</v>
      </c>
      <c r="AE71" s="4">
        <f t="shared" si="38"/>
        <v>2651.9331128249828</v>
      </c>
      <c r="AF71" s="4">
        <f t="shared" si="37"/>
        <v>2672.3627615868804</v>
      </c>
      <c r="AG71" s="4">
        <f t="shared" si="36"/>
        <v>2692.8580710403548</v>
      </c>
      <c r="AH71" s="4">
        <f t="shared" si="35"/>
        <v>2708.5546194644126</v>
      </c>
      <c r="AI71" s="4">
        <f t="shared" si="34"/>
        <v>2708.5546194644126</v>
      </c>
      <c r="AJ71" s="4">
        <f t="shared" si="33"/>
        <v>2728.04492246361</v>
      </c>
      <c r="AK71" s="4">
        <f t="shared" si="32"/>
        <v>2734.2838825839008</v>
      </c>
      <c r="AL71" s="34">
        <f t="shared" si="31"/>
        <v>2734.2838825839008</v>
      </c>
      <c r="AM71" s="17">
        <f>AL71-L71</f>
        <v>1106.5038825839008</v>
      </c>
    </row>
    <row r="72" spans="1:39" x14ac:dyDescent="0.2">
      <c r="A72" s="1" t="s">
        <v>2</v>
      </c>
      <c r="B72" s="3">
        <v>379</v>
      </c>
      <c r="C72" s="3">
        <v>674.02</v>
      </c>
      <c r="D72" s="3">
        <v>863</v>
      </c>
      <c r="E72" s="3">
        <v>945.55</v>
      </c>
      <c r="F72" s="3">
        <v>1079</v>
      </c>
      <c r="G72" s="3">
        <v>1214.74</v>
      </c>
      <c r="H72" s="3">
        <v>1328.74</v>
      </c>
      <c r="I72" s="3">
        <v>1427.74</v>
      </c>
      <c r="J72" s="3">
        <v>1563.74</v>
      </c>
      <c r="K72" s="3">
        <v>1677.74</v>
      </c>
      <c r="L72" s="4">
        <f>K72*$L$82</f>
        <v>1751.8678102166809</v>
      </c>
      <c r="M72" s="4">
        <f t="shared" ref="M72:M81" si="56">L72*$M$82</f>
        <v>1828.0143522691583</v>
      </c>
      <c r="N72" s="4">
        <f t="shared" si="55"/>
        <v>1903.5512745176006</v>
      </c>
      <c r="O72" s="4">
        <f t="shared" si="54"/>
        <v>2013.5606332629609</v>
      </c>
      <c r="P72" s="4">
        <f t="shared" si="53"/>
        <v>2094.7981064464502</v>
      </c>
      <c r="Q72" s="4">
        <f t="shared" si="52"/>
        <v>2175.4644180777809</v>
      </c>
      <c r="R72" s="4">
        <f t="shared" si="51"/>
        <v>2254.7097211298978</v>
      </c>
      <c r="S72" s="4">
        <f t="shared" si="50"/>
        <v>2325.6255550507267</v>
      </c>
      <c r="T72" s="4">
        <f t="shared" si="49"/>
        <v>2394.2244318063813</v>
      </c>
      <c r="U72" s="4">
        <f t="shared" si="48"/>
        <v>2458.226020759671</v>
      </c>
      <c r="V72" s="4">
        <f t="shared" si="47"/>
        <v>2531.1178656720763</v>
      </c>
      <c r="W72" s="4">
        <f t="shared" si="46"/>
        <v>2590.857765346303</v>
      </c>
      <c r="X72" s="4">
        <f t="shared" si="45"/>
        <v>2635.039918998812</v>
      </c>
      <c r="Y72" s="4">
        <f t="shared" si="44"/>
        <v>2685.5663717154189</v>
      </c>
      <c r="Z72" s="4">
        <f t="shared" si="43"/>
        <v>2723.9335727794187</v>
      </c>
      <c r="AA72" s="4">
        <f t="shared" si="42"/>
        <v>2755.9565576808072</v>
      </c>
      <c r="AB72" s="4">
        <f t="shared" si="41"/>
        <v>2786.3404657612646</v>
      </c>
      <c r="AC72" s="4">
        <f t="shared" si="40"/>
        <v>2819.1681061337067</v>
      </c>
      <c r="AD72" s="4">
        <f t="shared" si="39"/>
        <v>2842.5461132751038</v>
      </c>
      <c r="AE72" s="4">
        <f t="shared" si="38"/>
        <v>2854.0934617735866</v>
      </c>
      <c r="AF72" s="4">
        <f t="shared" si="37"/>
        <v>2876.0804895291808</v>
      </c>
      <c r="AG72" s="4">
        <f t="shared" si="36"/>
        <v>2898.1381833772266</v>
      </c>
      <c r="AH72" s="4">
        <f t="shared" si="35"/>
        <v>2915.031300331369</v>
      </c>
      <c r="AI72" s="4">
        <f t="shared" si="34"/>
        <v>2915.031300331369</v>
      </c>
      <c r="AJ72" s="4">
        <f t="shared" si="33"/>
        <v>2936.0073747613678</v>
      </c>
      <c r="AK72" s="4">
        <f t="shared" si="32"/>
        <v>2942.7219390169571</v>
      </c>
      <c r="AL72" s="34">
        <f t="shared" si="31"/>
        <v>2942.7219390169571</v>
      </c>
      <c r="AM72" s="17">
        <f>AL72-K72</f>
        <v>1264.9819390169571</v>
      </c>
    </row>
    <row r="73" spans="1:39" x14ac:dyDescent="0.2">
      <c r="A73" s="1" t="s">
        <v>1</v>
      </c>
      <c r="B73" s="3">
        <v>478</v>
      </c>
      <c r="C73" s="3">
        <v>939.01</v>
      </c>
      <c r="D73" s="3">
        <v>1091.9000000000001</v>
      </c>
      <c r="E73" s="3">
        <v>1259.17</v>
      </c>
      <c r="F73" s="3">
        <v>1419.31</v>
      </c>
      <c r="G73" s="3">
        <v>1576.31</v>
      </c>
      <c r="H73" s="3">
        <v>1697.31</v>
      </c>
      <c r="I73" s="3">
        <v>1843.31</v>
      </c>
      <c r="J73" s="3">
        <v>1989.31</v>
      </c>
      <c r="K73" s="4">
        <f>J73*$K$82</f>
        <v>2074.4773057265484</v>
      </c>
      <c r="L73" s="4">
        <f t="shared" ref="L73:L81" si="57">K73*$L$82</f>
        <v>2166.1342132436303</v>
      </c>
      <c r="M73" s="4">
        <f t="shared" si="56"/>
        <v>2260.2872246741358</v>
      </c>
      <c r="N73" s="4">
        <f t="shared" si="55"/>
        <v>2353.6864587323475</v>
      </c>
      <c r="O73" s="4">
        <f t="shared" si="54"/>
        <v>2489.7098700682996</v>
      </c>
      <c r="P73" s="4">
        <f t="shared" si="53"/>
        <v>2590.1576715713441</v>
      </c>
      <c r="Q73" s="4">
        <f t="shared" si="52"/>
        <v>2689.8992482255703</v>
      </c>
      <c r="R73" s="4">
        <f t="shared" si="51"/>
        <v>2787.883788599549</v>
      </c>
      <c r="S73" s="4">
        <f t="shared" si="50"/>
        <v>2875.5691797122558</v>
      </c>
      <c r="T73" s="4">
        <f t="shared" si="49"/>
        <v>2960.3897198602749</v>
      </c>
      <c r="U73" s="4">
        <f t="shared" si="48"/>
        <v>3039.5258457284299</v>
      </c>
      <c r="V73" s="4">
        <f t="shared" si="47"/>
        <v>3129.6545176581235</v>
      </c>
      <c r="W73" s="4">
        <f t="shared" si="46"/>
        <v>3203.5211871781712</v>
      </c>
      <c r="X73" s="4">
        <f t="shared" si="45"/>
        <v>3258.151150742402</v>
      </c>
      <c r="Y73" s="4">
        <f t="shared" si="44"/>
        <v>3320.6256578170774</v>
      </c>
      <c r="Z73" s="4">
        <f t="shared" si="43"/>
        <v>3368.0655995789207</v>
      </c>
      <c r="AA73" s="4">
        <f t="shared" si="42"/>
        <v>3407.6611003356256</v>
      </c>
      <c r="AB73" s="4">
        <f t="shared" si="41"/>
        <v>3445.2299296966648</v>
      </c>
      <c r="AC73" s="4">
        <f t="shared" si="40"/>
        <v>3485.8203638242317</v>
      </c>
      <c r="AD73" s="4">
        <f t="shared" si="39"/>
        <v>3514.7265979653625</v>
      </c>
      <c r="AE73" s="4">
        <f t="shared" si="38"/>
        <v>3529.0045626091201</v>
      </c>
      <c r="AF73" s="4">
        <f t="shared" si="37"/>
        <v>3556.1908907048683</v>
      </c>
      <c r="AG73" s="4">
        <f t="shared" si="36"/>
        <v>3583.4645953935774</v>
      </c>
      <c r="AH73" s="4">
        <f t="shared" si="35"/>
        <v>3604.3524491398985</v>
      </c>
      <c r="AI73" s="4">
        <f t="shared" si="34"/>
        <v>3604.3524491398985</v>
      </c>
      <c r="AJ73" s="4">
        <f t="shared" si="33"/>
        <v>3630.2887624949258</v>
      </c>
      <c r="AK73" s="4">
        <f t="shared" si="32"/>
        <v>3638.5911282763122</v>
      </c>
      <c r="AL73" s="34">
        <f t="shared" si="31"/>
        <v>3638.5911282763122</v>
      </c>
      <c r="AM73" s="17">
        <f>AL73-J73</f>
        <v>1649.2811282763123</v>
      </c>
    </row>
    <row r="74" spans="1:39" x14ac:dyDescent="0.2">
      <c r="A74" s="2" t="s">
        <v>24</v>
      </c>
      <c r="B74" s="3">
        <v>445</v>
      </c>
      <c r="C74" s="3">
        <v>807</v>
      </c>
      <c r="D74" s="3">
        <v>919.22</v>
      </c>
      <c r="E74" s="3">
        <v>1119.74</v>
      </c>
      <c r="F74" s="3">
        <v>1229.74</v>
      </c>
      <c r="G74" s="3">
        <v>1329.74</v>
      </c>
      <c r="H74" s="3">
        <v>1420.74</v>
      </c>
      <c r="I74" s="3">
        <v>1536.74</v>
      </c>
      <c r="J74" s="4">
        <f>I74*$J$82</f>
        <v>1606.7240700629177</v>
      </c>
      <c r="K74" s="4">
        <f t="shared" ref="K74:K81" si="58">J74*$K$82</f>
        <v>1675.5119211737313</v>
      </c>
      <c r="L74" s="4">
        <f t="shared" si="57"/>
        <v>1749.5412878864238</v>
      </c>
      <c r="M74" s="4">
        <f t="shared" si="56"/>
        <v>1825.5867055107772</v>
      </c>
      <c r="N74" s="4">
        <f t="shared" si="55"/>
        <v>1901.0233129207681</v>
      </c>
      <c r="O74" s="4">
        <f t="shared" si="54"/>
        <v>2010.886576607948</v>
      </c>
      <c r="P74" s="4">
        <f t="shared" si="53"/>
        <v>2092.0161644850727</v>
      </c>
      <c r="Q74" s="4">
        <f t="shared" si="52"/>
        <v>2172.5753493262341</v>
      </c>
      <c r="R74" s="4">
        <f t="shared" si="51"/>
        <v>2251.715412721544</v>
      </c>
      <c r="S74" s="4">
        <f t="shared" si="50"/>
        <v>2322.5370687196878</v>
      </c>
      <c r="T74" s="4">
        <f t="shared" si="49"/>
        <v>2391.0448445271591</v>
      </c>
      <c r="U74" s="4">
        <f t="shared" si="48"/>
        <v>2454.9614378403649</v>
      </c>
      <c r="V74" s="4">
        <f t="shared" si="47"/>
        <v>2527.7564806402515</v>
      </c>
      <c r="W74" s="4">
        <f t="shared" si="46"/>
        <v>2587.4170442996324</v>
      </c>
      <c r="X74" s="4">
        <f t="shared" si="45"/>
        <v>2631.5405229959192</v>
      </c>
      <c r="Y74" s="4">
        <f t="shared" si="44"/>
        <v>2681.9998753754867</v>
      </c>
      <c r="Z74" s="4">
        <f t="shared" si="43"/>
        <v>2720.3161238793082</v>
      </c>
      <c r="AA74" s="4">
        <f t="shared" si="42"/>
        <v>2752.29658149124</v>
      </c>
      <c r="AB74" s="4">
        <f t="shared" si="41"/>
        <v>2782.640139015441</v>
      </c>
      <c r="AC74" s="4">
        <f t="shared" si="40"/>
        <v>2815.4241834967261</v>
      </c>
      <c r="AD74" s="4">
        <f t="shared" si="39"/>
        <v>2838.7711440857893</v>
      </c>
      <c r="AE74" s="4">
        <f t="shared" si="38"/>
        <v>2850.3031574294273</v>
      </c>
      <c r="AF74" s="4">
        <f t="shared" si="37"/>
        <v>2872.260985886564</v>
      </c>
      <c r="AG74" s="4">
        <f t="shared" si="36"/>
        <v>2894.2893865898918</v>
      </c>
      <c r="AH74" s="4">
        <f t="shared" si="35"/>
        <v>2911.1600690808905</v>
      </c>
      <c r="AI74" s="4">
        <f t="shared" si="34"/>
        <v>2911.1600690808905</v>
      </c>
      <c r="AJ74" s="4">
        <f t="shared" si="33"/>
        <v>2932.1082867826144</v>
      </c>
      <c r="AK74" s="4">
        <f t="shared" si="32"/>
        <v>2938.8139339363611</v>
      </c>
      <c r="AL74" s="34">
        <f t="shared" si="31"/>
        <v>2938.8139339363611</v>
      </c>
      <c r="AM74" s="17">
        <f>AL74-I74</f>
        <v>1402.0739339363611</v>
      </c>
    </row>
    <row r="75" spans="1:39" x14ac:dyDescent="0.2">
      <c r="A75" s="2" t="s">
        <v>23</v>
      </c>
      <c r="B75" s="3">
        <v>326</v>
      </c>
      <c r="C75" s="3">
        <v>551.06999999999994</v>
      </c>
      <c r="D75" s="3">
        <v>661.92000000000007</v>
      </c>
      <c r="E75" s="3">
        <v>801.92000000000007</v>
      </c>
      <c r="F75" s="3">
        <v>880.92000000000007</v>
      </c>
      <c r="G75" s="3">
        <v>969.92000000000007</v>
      </c>
      <c r="H75" s="3">
        <v>1023.9200000000001</v>
      </c>
      <c r="I75" s="4">
        <f>H75*$I$82</f>
        <v>1092.5815207424594</v>
      </c>
      <c r="J75" s="4">
        <f t="shared" ref="J75:J81" si="59">I75*$J$82</f>
        <v>1142.3383447316114</v>
      </c>
      <c r="K75" s="4">
        <f t="shared" si="58"/>
        <v>1191.2446886643902</v>
      </c>
      <c r="L75" s="4">
        <f t="shared" si="57"/>
        <v>1243.8776116458671</v>
      </c>
      <c r="M75" s="4">
        <f t="shared" si="56"/>
        <v>1297.9438935370858</v>
      </c>
      <c r="N75" s="4">
        <f t="shared" si="55"/>
        <v>1351.5773274580224</v>
      </c>
      <c r="O75" s="4">
        <f t="shared" si="54"/>
        <v>1429.6872040233936</v>
      </c>
      <c r="P75" s="4">
        <f t="shared" si="53"/>
        <v>1487.3681965790622</v>
      </c>
      <c r="Q75" s="4">
        <f t="shared" si="52"/>
        <v>1544.643647653108</v>
      </c>
      <c r="R75" s="4">
        <f t="shared" si="51"/>
        <v>1600.910140889506</v>
      </c>
      <c r="S75" s="4">
        <f t="shared" si="50"/>
        <v>1651.2624663394527</v>
      </c>
      <c r="T75" s="4">
        <f t="shared" si="49"/>
        <v>1699.9696841345321</v>
      </c>
      <c r="U75" s="4">
        <f t="shared" si="48"/>
        <v>1745.4126925307603</v>
      </c>
      <c r="V75" s="4">
        <f t="shared" si="47"/>
        <v>1797.168043835999</v>
      </c>
      <c r="W75" s="4">
        <f t="shared" si="46"/>
        <v>1839.5851276441376</v>
      </c>
      <c r="X75" s="4">
        <f t="shared" si="45"/>
        <v>1870.9557547212205</v>
      </c>
      <c r="Y75" s="4">
        <f t="shared" si="44"/>
        <v>1906.8310205167013</v>
      </c>
      <c r="Z75" s="4">
        <f t="shared" si="43"/>
        <v>1934.0728604242011</v>
      </c>
      <c r="AA75" s="4">
        <f t="shared" si="42"/>
        <v>1956.8101204757936</v>
      </c>
      <c r="AB75" s="4">
        <f t="shared" si="41"/>
        <v>1978.3835878317079</v>
      </c>
      <c r="AC75" s="4">
        <f t="shared" si="40"/>
        <v>2001.6921769069261</v>
      </c>
      <c r="AD75" s="4">
        <f t="shared" si="39"/>
        <v>2018.2912487766719</v>
      </c>
      <c r="AE75" s="4">
        <f t="shared" si="38"/>
        <v>2026.4902054487272</v>
      </c>
      <c r="AF75" s="4">
        <f t="shared" si="37"/>
        <v>2042.1016410903453</v>
      </c>
      <c r="AG75" s="4">
        <f t="shared" si="36"/>
        <v>2057.7632517336328</v>
      </c>
      <c r="AH75" s="4">
        <f t="shared" si="35"/>
        <v>2069.7578610572518</v>
      </c>
      <c r="AI75" s="4">
        <f t="shared" si="34"/>
        <v>2069.7578610572518</v>
      </c>
      <c r="AJ75" s="4">
        <f t="shared" si="33"/>
        <v>2084.6514901378991</v>
      </c>
      <c r="AK75" s="4">
        <f t="shared" si="32"/>
        <v>2089.4190280199109</v>
      </c>
      <c r="AL75" s="34">
        <f t="shared" si="31"/>
        <v>2089.4190280199109</v>
      </c>
      <c r="AM75" s="17">
        <f>AL75-H75</f>
        <v>1065.4990280199108</v>
      </c>
    </row>
    <row r="76" spans="1:39" x14ac:dyDescent="0.2">
      <c r="A76" s="2" t="s">
        <v>22</v>
      </c>
      <c r="B76" s="3">
        <v>280</v>
      </c>
      <c r="C76" s="3">
        <v>518.07999999999993</v>
      </c>
      <c r="D76" s="3">
        <v>673.07999999999993</v>
      </c>
      <c r="E76" s="3">
        <v>748.07999999999993</v>
      </c>
      <c r="F76" s="3">
        <v>855.07999999999993</v>
      </c>
      <c r="G76" s="3">
        <v>920.07999999999993</v>
      </c>
      <c r="H76" s="4">
        <f t="shared" ref="H76:H81" si="60">G76*$H$82</f>
        <v>980.8801756843161</v>
      </c>
      <c r="I76" s="4">
        <f t="shared" ref="I76:I81" si="61">H76*$I$82</f>
        <v>1046.6555531831596</v>
      </c>
      <c r="J76" s="4">
        <f t="shared" si="59"/>
        <v>1094.3208808024785</v>
      </c>
      <c r="K76" s="4">
        <f t="shared" si="58"/>
        <v>1141.1714777523005</v>
      </c>
      <c r="L76" s="4">
        <f t="shared" si="57"/>
        <v>1191.5920093766952</v>
      </c>
      <c r="M76" s="4">
        <f t="shared" si="56"/>
        <v>1243.3856495830164</v>
      </c>
      <c r="N76" s="4">
        <f t="shared" si="55"/>
        <v>1294.7646363074884</v>
      </c>
      <c r="O76" s="4">
        <f t="shared" si="54"/>
        <v>1369.5912140168032</v>
      </c>
      <c r="P76" s="4">
        <f t="shared" si="53"/>
        <v>1424.8476228296499</v>
      </c>
      <c r="Q76" s="4">
        <f t="shared" si="52"/>
        <v>1479.7155368384674</v>
      </c>
      <c r="R76" s="4">
        <f t="shared" si="51"/>
        <v>1533.6169039089987</v>
      </c>
      <c r="S76" s="4">
        <f t="shared" si="50"/>
        <v>1581.8527014649187</v>
      </c>
      <c r="T76" s="4">
        <f t="shared" si="49"/>
        <v>1628.5125424172702</v>
      </c>
      <c r="U76" s="4">
        <f t="shared" si="48"/>
        <v>1672.0453829314861</v>
      </c>
      <c r="V76" s="4">
        <f t="shared" si="47"/>
        <v>1721.6252310454854</v>
      </c>
      <c r="W76" s="4">
        <f t="shared" si="46"/>
        <v>1762.2593397822454</v>
      </c>
      <c r="X76" s="4">
        <f t="shared" si="45"/>
        <v>1792.3113225530637</v>
      </c>
      <c r="Y76" s="4">
        <f t="shared" si="44"/>
        <v>1826.6785944260546</v>
      </c>
      <c r="Z76" s="4">
        <f t="shared" si="43"/>
        <v>1852.7753409633158</v>
      </c>
      <c r="AA76" s="4">
        <f t="shared" si="42"/>
        <v>1874.5568547866478</v>
      </c>
      <c r="AB76" s="4">
        <f t="shared" si="41"/>
        <v>1895.2234951981927</v>
      </c>
      <c r="AC76" s="4">
        <f t="shared" si="40"/>
        <v>1917.5523225939401</v>
      </c>
      <c r="AD76" s="4">
        <f t="shared" si="39"/>
        <v>1933.4536630617431</v>
      </c>
      <c r="AE76" s="4">
        <f t="shared" si="38"/>
        <v>1941.307981818007</v>
      </c>
      <c r="AF76" s="4">
        <f t="shared" si="37"/>
        <v>1956.2632007167829</v>
      </c>
      <c r="AG76" s="4">
        <f t="shared" si="36"/>
        <v>1971.2664855430266</v>
      </c>
      <c r="AH76" s="4">
        <f t="shared" si="35"/>
        <v>1982.756909111876</v>
      </c>
      <c r="AI76" s="4">
        <f t="shared" si="34"/>
        <v>1982.756909111876</v>
      </c>
      <c r="AJ76" s="4">
        <f t="shared" si="33"/>
        <v>1997.024493990775</v>
      </c>
      <c r="AK76" s="4">
        <f t="shared" si="32"/>
        <v>2001.5916314578519</v>
      </c>
      <c r="AL76" s="34">
        <f t="shared" si="31"/>
        <v>2001.5916314578519</v>
      </c>
      <c r="AM76" s="17">
        <f>AL76-G76</f>
        <v>1081.511631457852</v>
      </c>
    </row>
    <row r="77" spans="1:39" x14ac:dyDescent="0.2">
      <c r="A77" s="8" t="s">
        <v>21</v>
      </c>
      <c r="B77" s="3">
        <v>467</v>
      </c>
      <c r="C77" s="3">
        <v>913</v>
      </c>
      <c r="D77" s="3">
        <v>1051</v>
      </c>
      <c r="E77" s="3">
        <v>1224</v>
      </c>
      <c r="F77" s="3">
        <v>1360</v>
      </c>
      <c r="G77" s="4">
        <f>F77*$G$82</f>
        <v>1478.7993823140825</v>
      </c>
      <c r="H77" s="4">
        <f t="shared" si="60"/>
        <v>1576.5205177007385</v>
      </c>
      <c r="I77" s="4">
        <f t="shared" si="61"/>
        <v>1682.2380505421927</v>
      </c>
      <c r="J77" s="4">
        <f t="shared" si="59"/>
        <v>1758.8481899227327</v>
      </c>
      <c r="K77" s="4">
        <f t="shared" si="58"/>
        <v>1834.1488527242745</v>
      </c>
      <c r="L77" s="4">
        <f t="shared" si="57"/>
        <v>1915.1872961445233</v>
      </c>
      <c r="M77" s="4">
        <f t="shared" si="56"/>
        <v>1998.4326695304305</v>
      </c>
      <c r="N77" s="4">
        <f t="shared" si="55"/>
        <v>2081.0115907460558</v>
      </c>
      <c r="O77" s="4">
        <f t="shared" si="54"/>
        <v>2201.2766730184794</v>
      </c>
      <c r="P77" s="4">
        <f t="shared" si="53"/>
        <v>2290.0875842667751</v>
      </c>
      <c r="Q77" s="4">
        <f t="shared" si="52"/>
        <v>2378.2740869025261</v>
      </c>
      <c r="R77" s="4">
        <f t="shared" si="51"/>
        <v>2464.9071061288828</v>
      </c>
      <c r="S77" s="4">
        <f t="shared" si="50"/>
        <v>2542.4341338124773</v>
      </c>
      <c r="T77" s="4">
        <f t="shared" si="49"/>
        <v>2617.4282038707447</v>
      </c>
      <c r="U77" s="4">
        <f t="shared" si="48"/>
        <v>2687.3963997480596</v>
      </c>
      <c r="V77" s="4">
        <f t="shared" si="47"/>
        <v>2767.0836538631456</v>
      </c>
      <c r="W77" s="4">
        <f t="shared" si="46"/>
        <v>2832.3928605634369</v>
      </c>
      <c r="X77" s="4">
        <f t="shared" si="45"/>
        <v>2880.6939360773049</v>
      </c>
      <c r="Y77" s="4">
        <f t="shared" si="44"/>
        <v>2935.930763763592</v>
      </c>
      <c r="Z77" s="4">
        <f t="shared" si="43"/>
        <v>2977.8747823920908</v>
      </c>
      <c r="AA77" s="4">
        <f t="shared" si="42"/>
        <v>3012.8831394782237</v>
      </c>
      <c r="AB77" s="4">
        <f t="shared" si="41"/>
        <v>3046.0996153010869</v>
      </c>
      <c r="AC77" s="4">
        <f t="shared" si="40"/>
        <v>3081.987642603744</v>
      </c>
      <c r="AD77" s="4">
        <f t="shared" si="39"/>
        <v>3107.5450859366638</v>
      </c>
      <c r="AE77" s="4">
        <f t="shared" si="38"/>
        <v>3120.1689466066719</v>
      </c>
      <c r="AF77" s="4">
        <f t="shared" si="37"/>
        <v>3144.2057352227507</v>
      </c>
      <c r="AG77" s="4">
        <f t="shared" si="36"/>
        <v>3168.3197778426656</v>
      </c>
      <c r="AH77" s="4">
        <f t="shared" si="35"/>
        <v>3186.7877711434021</v>
      </c>
      <c r="AI77" s="4">
        <f t="shared" si="34"/>
        <v>3186.7877711434021</v>
      </c>
      <c r="AJ77" s="4">
        <f t="shared" si="33"/>
        <v>3209.7193593814136</v>
      </c>
      <c r="AK77" s="4">
        <f t="shared" si="32"/>
        <v>3217.0598950579383</v>
      </c>
      <c r="AL77" s="34">
        <f t="shared" si="31"/>
        <v>3217.0598950579383</v>
      </c>
      <c r="AM77" s="17">
        <f>AL77-F77</f>
        <v>1857.0598950579383</v>
      </c>
    </row>
    <row r="78" spans="1:39" x14ac:dyDescent="0.2">
      <c r="A78" s="21" t="s">
        <v>20</v>
      </c>
      <c r="B78" s="3">
        <v>360</v>
      </c>
      <c r="C78" s="3">
        <v>621</v>
      </c>
      <c r="D78" s="3">
        <v>823</v>
      </c>
      <c r="E78" s="3">
        <v>974</v>
      </c>
      <c r="F78" s="4">
        <f>E78*$F$82</f>
        <v>1076.9893341299376</v>
      </c>
      <c r="G78" s="4">
        <f>F78*$G$82</f>
        <v>1171.0670309339757</v>
      </c>
      <c r="H78" s="4">
        <f t="shared" si="60"/>
        <v>1248.4527813240466</v>
      </c>
      <c r="I78" s="4">
        <f t="shared" si="61"/>
        <v>1332.1709102216771</v>
      </c>
      <c r="J78" s="4">
        <f t="shared" si="59"/>
        <v>1392.8387800739192</v>
      </c>
      <c r="K78" s="4">
        <f t="shared" si="58"/>
        <v>1452.4696702872836</v>
      </c>
      <c r="L78" s="4">
        <f t="shared" si="57"/>
        <v>1516.6443314770631</v>
      </c>
      <c r="M78" s="4">
        <f t="shared" si="56"/>
        <v>1582.5666691625677</v>
      </c>
      <c r="N78" s="4">
        <f t="shared" si="55"/>
        <v>1647.9612407604977</v>
      </c>
      <c r="O78" s="4">
        <f t="shared" si="54"/>
        <v>1743.1996311102473</v>
      </c>
      <c r="P78" s="4">
        <f t="shared" si="53"/>
        <v>1813.5293400578762</v>
      </c>
      <c r="Q78" s="4">
        <f t="shared" si="52"/>
        <v>1883.3645773762034</v>
      </c>
      <c r="R78" s="4">
        <f t="shared" si="51"/>
        <v>1951.9696050896298</v>
      </c>
      <c r="S78" s="4">
        <f t="shared" si="50"/>
        <v>2013.3635623852383</v>
      </c>
      <c r="T78" s="4">
        <f t="shared" si="49"/>
        <v>2072.7516606026998</v>
      </c>
      <c r="U78" s="4">
        <f t="shared" si="48"/>
        <v>2128.1597493440104</v>
      </c>
      <c r="V78" s="4">
        <f t="shared" si="47"/>
        <v>2191.2643984234583</v>
      </c>
      <c r="W78" s="4">
        <f t="shared" si="46"/>
        <v>2242.9830153622092</v>
      </c>
      <c r="X78" s="4">
        <f t="shared" si="45"/>
        <v>2281.2328265059155</v>
      </c>
      <c r="Y78" s="4">
        <f t="shared" si="44"/>
        <v>2324.9750869980512</v>
      </c>
      <c r="Z78" s="4">
        <f t="shared" si="43"/>
        <v>2358.1907198608751</v>
      </c>
      <c r="AA78" s="4">
        <f t="shared" si="42"/>
        <v>2385.9139751455641</v>
      </c>
      <c r="AB78" s="4">
        <f t="shared" si="41"/>
        <v>2412.2182326298353</v>
      </c>
      <c r="AC78" s="4">
        <f t="shared" si="40"/>
        <v>2440.6381022091923</v>
      </c>
      <c r="AD78" s="4">
        <f t="shared" si="39"/>
        <v>2460.8771418247698</v>
      </c>
      <c r="AE78" s="4">
        <f t="shared" si="38"/>
        <v>2470.8740266020795</v>
      </c>
      <c r="AF78" s="4">
        <f t="shared" si="37"/>
        <v>2489.9088537831476</v>
      </c>
      <c r="AG78" s="4">
        <f t="shared" si="36"/>
        <v>2509.0048587128558</v>
      </c>
      <c r="AH78" s="4">
        <f t="shared" si="35"/>
        <v>2523.6297350420296</v>
      </c>
      <c r="AI78" s="4">
        <f t="shared" si="34"/>
        <v>2523.6297350420296</v>
      </c>
      <c r="AJ78" s="4">
        <f t="shared" si="33"/>
        <v>2541.7893497089399</v>
      </c>
      <c r="AK78" s="4">
        <f t="shared" si="32"/>
        <v>2547.6023487018938</v>
      </c>
      <c r="AL78" s="34">
        <f t="shared" si="31"/>
        <v>2547.6023487018938</v>
      </c>
      <c r="AM78" s="17">
        <f>AL78-E78</f>
        <v>1573.6023487018938</v>
      </c>
    </row>
    <row r="79" spans="1:39" x14ac:dyDescent="0.2">
      <c r="A79" s="21" t="s">
        <v>19</v>
      </c>
      <c r="B79" s="3">
        <v>342</v>
      </c>
      <c r="C79" s="3">
        <v>571</v>
      </c>
      <c r="D79" s="3">
        <v>730</v>
      </c>
      <c r="E79" s="4">
        <f>D79*$E$82</f>
        <v>829.78815412495612</v>
      </c>
      <c r="F79" s="4">
        <f>E79*$F$82</f>
        <v>917.52873878844605</v>
      </c>
      <c r="G79" s="4">
        <f>F79*$G$82</f>
        <v>997.67715601159807</v>
      </c>
      <c r="H79" s="4">
        <f t="shared" si="60"/>
        <v>1063.6050605000491</v>
      </c>
      <c r="I79" s="4">
        <f t="shared" si="61"/>
        <v>1134.9277623940534</v>
      </c>
      <c r="J79" s="4">
        <f t="shared" si="59"/>
        <v>1186.6130598677548</v>
      </c>
      <c r="K79" s="4">
        <f t="shared" si="58"/>
        <v>1237.4149144046908</v>
      </c>
      <c r="L79" s="4">
        <f t="shared" si="57"/>
        <v>1292.0877826287788</v>
      </c>
      <c r="M79" s="4">
        <f t="shared" si="56"/>
        <v>1348.2495638440323</v>
      </c>
      <c r="N79" s="4">
        <f t="shared" si="55"/>
        <v>1403.961720780417</v>
      </c>
      <c r="O79" s="4">
        <f t="shared" si="54"/>
        <v>1485.0989775875532</v>
      </c>
      <c r="P79" s="4">
        <f t="shared" si="53"/>
        <v>1545.0155683142455</v>
      </c>
      <c r="Q79" s="4">
        <f t="shared" si="52"/>
        <v>1604.5108995947928</v>
      </c>
      <c r="R79" s="4">
        <f t="shared" si="51"/>
        <v>1662.9581678802297</v>
      </c>
      <c r="S79" s="4">
        <f t="shared" si="50"/>
        <v>1715.2620472423955</v>
      </c>
      <c r="T79" s="4">
        <f t="shared" si="49"/>
        <v>1765.8570579167886</v>
      </c>
      <c r="U79" s="4">
        <f t="shared" si="48"/>
        <v>1813.0613450628296</v>
      </c>
      <c r="V79" s="4">
        <f t="shared" si="47"/>
        <v>1866.822628714101</v>
      </c>
      <c r="W79" s="4">
        <f t="shared" si="46"/>
        <v>1910.8837125780658</v>
      </c>
      <c r="X79" s="4">
        <f t="shared" si="45"/>
        <v>1943.4702014739221</v>
      </c>
      <c r="Y79" s="4">
        <f t="shared" si="44"/>
        <v>1980.7359197398587</v>
      </c>
      <c r="Z79" s="4">
        <f t="shared" si="43"/>
        <v>2009.0335980574507</v>
      </c>
      <c r="AA79" s="4">
        <f t="shared" si="42"/>
        <v>2032.652108148844</v>
      </c>
      <c r="AB79" s="4">
        <f t="shared" si="41"/>
        <v>2055.0617193023354</v>
      </c>
      <c r="AC79" s="4">
        <f t="shared" si="40"/>
        <v>2079.2737019704327</v>
      </c>
      <c r="AD79" s="4">
        <f t="shared" si="39"/>
        <v>2096.5161201674264</v>
      </c>
      <c r="AE79" s="4">
        <f t="shared" si="38"/>
        <v>2105.0328517550688</v>
      </c>
      <c r="AF79" s="4">
        <f t="shared" si="37"/>
        <v>2121.2493549487713</v>
      </c>
      <c r="AG79" s="4">
        <f t="shared" si="36"/>
        <v>2137.517977825346</v>
      </c>
      <c r="AH79" s="4">
        <f t="shared" si="35"/>
        <v>2149.9774738556239</v>
      </c>
      <c r="AI79" s="4">
        <f t="shared" si="34"/>
        <v>2149.9774738556239</v>
      </c>
      <c r="AJ79" s="4">
        <f t="shared" si="33"/>
        <v>2165.4483497632991</v>
      </c>
      <c r="AK79" s="4">
        <f t="shared" si="32"/>
        <v>2170.400667734853</v>
      </c>
      <c r="AL79" s="34">
        <f t="shared" si="31"/>
        <v>2170.400667734853</v>
      </c>
      <c r="AM79" s="17">
        <f>AL79-D79</f>
        <v>1440.400667734853</v>
      </c>
    </row>
    <row r="80" spans="1:39" x14ac:dyDescent="0.2">
      <c r="A80" s="21" t="s">
        <v>18</v>
      </c>
      <c r="B80" s="3">
        <v>410</v>
      </c>
      <c r="C80" s="3">
        <v>778</v>
      </c>
      <c r="D80" s="4">
        <f>C80*$D$82</f>
        <v>955.06079545771479</v>
      </c>
      <c r="E80" s="4">
        <f>D80*$E$82</f>
        <v>1085.613882931465</v>
      </c>
      <c r="F80" s="4">
        <f>E80*$F$82</f>
        <v>1200.405105647407</v>
      </c>
      <c r="G80" s="4">
        <f>F80*$G$82</f>
        <v>1305.2634770279828</v>
      </c>
      <c r="H80" s="4">
        <f t="shared" si="60"/>
        <v>1391.5171166219559</v>
      </c>
      <c r="I80" s="4">
        <f t="shared" si="61"/>
        <v>1484.828782930286</v>
      </c>
      <c r="J80" s="4">
        <f t="shared" si="59"/>
        <v>1552.4487847367268</v>
      </c>
      <c r="K80" s="4">
        <f t="shared" si="58"/>
        <v>1618.912975976142</v>
      </c>
      <c r="L80" s="4">
        <f t="shared" si="57"/>
        <v>1690.4416239433369</v>
      </c>
      <c r="M80" s="4">
        <f t="shared" si="56"/>
        <v>1763.9182204389015</v>
      </c>
      <c r="N80" s="4">
        <f t="shared" si="55"/>
        <v>1836.8065723845571</v>
      </c>
      <c r="O80" s="4">
        <f t="shared" si="54"/>
        <v>1942.9586450249412</v>
      </c>
      <c r="P80" s="4">
        <f t="shared" si="53"/>
        <v>2021.3476680393919</v>
      </c>
      <c r="Q80" s="4">
        <f t="shared" si="52"/>
        <v>2099.1855562843507</v>
      </c>
      <c r="R80" s="4">
        <f t="shared" si="51"/>
        <v>2175.6522611350629</v>
      </c>
      <c r="S80" s="4">
        <f t="shared" si="50"/>
        <v>2244.081555147603</v>
      </c>
      <c r="T80" s="4">
        <f t="shared" si="49"/>
        <v>2310.2751320529146</v>
      </c>
      <c r="U80" s="4">
        <f t="shared" si="48"/>
        <v>2372.032617026493</v>
      </c>
      <c r="V80" s="4">
        <f t="shared" si="47"/>
        <v>2442.3686366550014</v>
      </c>
      <c r="W80" s="4">
        <f t="shared" si="46"/>
        <v>2500.0138610438335</v>
      </c>
      <c r="X80" s="4">
        <f t="shared" si="45"/>
        <v>2542.6468446137656</v>
      </c>
      <c r="Y80" s="4">
        <f t="shared" si="44"/>
        <v>2591.4016754772842</v>
      </c>
      <c r="Z80" s="4">
        <f t="shared" si="43"/>
        <v>2628.4235976192103</v>
      </c>
      <c r="AA80" s="4">
        <f t="shared" si="42"/>
        <v>2659.3237524622409</v>
      </c>
      <c r="AB80" s="4">
        <f t="shared" si="41"/>
        <v>2688.6423018514897</v>
      </c>
      <c r="AC80" s="4">
        <f t="shared" si="40"/>
        <v>2720.3188983262862</v>
      </c>
      <c r="AD80" s="4">
        <f t="shared" si="39"/>
        <v>2742.8771964616767</v>
      </c>
      <c r="AE80" s="4">
        <f t="shared" si="38"/>
        <v>2754.0196573449557</v>
      </c>
      <c r="AF80" s="4">
        <f t="shared" si="37"/>
        <v>2775.2357483582709</v>
      </c>
      <c r="AG80" s="4">
        <f t="shared" si="36"/>
        <v>2796.5200276808778</v>
      </c>
      <c r="AH80" s="4">
        <f t="shared" si="35"/>
        <v>2812.8208169818085</v>
      </c>
      <c r="AI80" s="4">
        <f t="shared" si="34"/>
        <v>2812.8208169818085</v>
      </c>
      <c r="AJ80" s="4">
        <f t="shared" si="33"/>
        <v>2833.0614019829209</v>
      </c>
      <c r="AK80" s="4">
        <f t="shared" si="32"/>
        <v>2839.540531765485</v>
      </c>
      <c r="AL80" s="34">
        <f t="shared" si="31"/>
        <v>2839.540531765485</v>
      </c>
      <c r="AM80" s="17">
        <f>AL80-C80</f>
        <v>2061.540531765485</v>
      </c>
    </row>
    <row r="81" spans="1:39" x14ac:dyDescent="0.2">
      <c r="A81" s="21" t="s">
        <v>17</v>
      </c>
      <c r="B81" s="3">
        <v>409</v>
      </c>
      <c r="C81" s="4">
        <f>B81*C82</f>
        <v>762.16716226173583</v>
      </c>
      <c r="D81" s="4">
        <f>C81*$D$82</f>
        <v>935.6246481509545</v>
      </c>
      <c r="E81" s="4">
        <f>D81*$E$82</f>
        <v>1063.5208900588932</v>
      </c>
      <c r="F81" s="4">
        <f>E81*$F$82</f>
        <v>1175.9760320511355</v>
      </c>
      <c r="G81" s="4">
        <f>F81*$G$82</f>
        <v>1278.7004630980773</v>
      </c>
      <c r="H81" s="4">
        <f t="shared" si="60"/>
        <v>1363.1987815094976</v>
      </c>
      <c r="I81" s="4">
        <f t="shared" si="61"/>
        <v>1454.6114909132689</v>
      </c>
      <c r="J81" s="4">
        <f t="shared" si="59"/>
        <v>1520.8553789453363</v>
      </c>
      <c r="K81" s="4">
        <f t="shared" si="58"/>
        <v>1585.9669779542905</v>
      </c>
      <c r="L81" s="4">
        <f t="shared" si="57"/>
        <v>1656.0399684961615</v>
      </c>
      <c r="M81" s="4">
        <f t="shared" si="56"/>
        <v>1728.0212654674663</v>
      </c>
      <c r="N81" s="4">
        <f t="shared" si="55"/>
        <v>1799.4262890720356</v>
      </c>
      <c r="O81" s="4">
        <f t="shared" si="54"/>
        <v>1903.418093663968</v>
      </c>
      <c r="P81" s="4">
        <f t="shared" si="53"/>
        <v>1980.2118458791272</v>
      </c>
      <c r="Q81" s="4">
        <f t="shared" si="52"/>
        <v>2056.4656792982869</v>
      </c>
      <c r="R81" s="4">
        <f t="shared" si="51"/>
        <v>2131.3762338530078</v>
      </c>
      <c r="S81" s="4">
        <f t="shared" si="50"/>
        <v>2198.4129444354135</v>
      </c>
      <c r="T81" s="4">
        <f t="shared" si="49"/>
        <v>2263.2594362990062</v>
      </c>
      <c r="U81" s="4">
        <f t="shared" si="48"/>
        <v>2323.7601137678162</v>
      </c>
      <c r="V81" s="4">
        <f t="shared" si="47"/>
        <v>2392.6647467820139</v>
      </c>
      <c r="W81" s="4">
        <f t="shared" si="46"/>
        <v>2449.1368510112902</v>
      </c>
      <c r="X81" s="4">
        <f t="shared" si="45"/>
        <v>2490.9022238984967</v>
      </c>
      <c r="Y81" s="4">
        <f t="shared" si="44"/>
        <v>2538.6648602555647</v>
      </c>
      <c r="Z81" s="4">
        <f t="shared" si="43"/>
        <v>2574.93336069308</v>
      </c>
      <c r="AA81" s="4">
        <f t="shared" si="42"/>
        <v>2605.2046760274766</v>
      </c>
      <c r="AB81" s="4">
        <f t="shared" si="41"/>
        <v>2633.926572672251</v>
      </c>
      <c r="AC81" s="4">
        <f t="shared" si="40"/>
        <v>2664.9585285145463</v>
      </c>
      <c r="AD81" s="4">
        <f t="shared" si="39"/>
        <v>2687.0577496910309</v>
      </c>
      <c r="AE81" s="4">
        <f t="shared" si="38"/>
        <v>2697.9734537938857</v>
      </c>
      <c r="AF81" s="4">
        <f t="shared" si="37"/>
        <v>2718.757782690936</v>
      </c>
      <c r="AG81" s="4">
        <f t="shared" si="36"/>
        <v>2739.6089122180533</v>
      </c>
      <c r="AH81" s="4">
        <f t="shared" si="35"/>
        <v>2755.5779691899261</v>
      </c>
      <c r="AI81" s="4">
        <f t="shared" si="34"/>
        <v>2755.5779691899261</v>
      </c>
      <c r="AJ81" s="4">
        <f t="shared" si="33"/>
        <v>2775.4066442963726</v>
      </c>
      <c r="AK81" s="4">
        <f t="shared" si="32"/>
        <v>2781.753919309615</v>
      </c>
      <c r="AL81" s="34">
        <f t="shared" si="31"/>
        <v>2781.753919309615</v>
      </c>
      <c r="AM81" s="17">
        <f>AL81-B81</f>
        <v>2372.753919309615</v>
      </c>
    </row>
    <row r="82" spans="1:39" ht="25.5" customHeight="1" x14ac:dyDescent="0.2">
      <c r="A82" s="7" t="s">
        <v>41</v>
      </c>
      <c r="B82" s="25"/>
      <c r="C82" s="23">
        <f>IF(SUM(C46:C80)/SUM(B46:B80)&lt;1,1,SUM(C46:C80)/SUM(B46:B80))</f>
        <v>1.8634893942829727</v>
      </c>
      <c r="D82" s="23">
        <f>IF(SUM(D46:D79)/SUM(C46:C79)&lt;1,1,SUM(D46:D79)/SUM(C46:C79))</f>
        <v>1.2275845699970627</v>
      </c>
      <c r="E82" s="23">
        <f>IF(SUM(E46:E78)/SUM(D46:D78)&lt;1,1,SUM(E46:E78)/SUM(D46:D78))</f>
        <v>1.1366961015410357</v>
      </c>
      <c r="F82" s="23">
        <f>IF(SUM(F46:F77)/SUM(E46:E77)&lt;1,1,SUM(F46:F77)/SUM(E46:E77))</f>
        <v>1.1057385360676977</v>
      </c>
      <c r="G82" s="23">
        <f>IF(SUM(G46:G76)/SUM(F46:F76)&lt;1,1,SUM(G46:G76)/SUM(F46:F76))</f>
        <v>1.087352486995649</v>
      </c>
      <c r="H82" s="23">
        <f>IF(SUM(H46:H75)/SUM(G46:G75)&lt;1,1,SUM(H46:H75)/SUM(G46:G75))</f>
        <v>1.066081401274146</v>
      </c>
      <c r="I82" s="23">
        <f>IF(SUM(I46:I74)/SUM(H46:H74)&lt;1,1,SUM(I46:I74)/SUM(H46:H74))</f>
        <v>1.067057505217653</v>
      </c>
      <c r="J82" s="23">
        <f>IF(SUM(J46:J73)/SUM(I46:I73)&lt;1,1,SUM(J46:J73)/SUM(I46:I73))</f>
        <v>1.0455406054784269</v>
      </c>
      <c r="K82" s="23">
        <f>IF(SUM(K46:K72)/SUM(J46:J72)&lt;1,1,SUM(K46:K72)/SUM(J46:J72))</f>
        <v>1.0428124855987997</v>
      </c>
      <c r="L82" s="23">
        <f>IF(SUM(L46:L71)/SUM(K46:K71)&lt;1,1,SUM(L46:L71)/SUM(K46:K71))</f>
        <v>1.0441831333917537</v>
      </c>
      <c r="M82" s="23">
        <f>IF(SUM(M46:M70)/SUM(L46:L70)&lt;1,1,SUM(M46:M70)/SUM(L46:L70))</f>
        <v>1.043465917695616</v>
      </c>
      <c r="N82" s="23">
        <f>IF(SUM(N46:N69)/SUM(M46:M69)&lt;1,1,SUM(N46:N69)/SUM(M46:M69))</f>
        <v>1.0413218430996871</v>
      </c>
      <c r="O82" s="23">
        <f>IF(SUM(O46:O68)/SUM(N46:N68)&lt;1,1,SUM(O46:O68)/SUM(N46:N68))</f>
        <v>1.0577916446055486</v>
      </c>
      <c r="P82" s="23">
        <f>IF(SUM(P46:P67)/SUM(O46:O67)&lt;1,1,SUM(P46:P67)/SUM(O46:O67))</f>
        <v>1.0403451834732409</v>
      </c>
      <c r="Q82" s="23">
        <f>IF(SUM(Q46:Q66)/SUM(P46:P66)&lt;1,1,SUM(Q46:Q66)/SUM(P46:P66))</f>
        <v>1.0385079170078928</v>
      </c>
      <c r="R82" s="23">
        <f>IF(SUM(R46:R65)/SUM(Q46:Q65)&lt;1,1,SUM(R46:R65)/SUM(Q46:Q65))</f>
        <v>1.0364268440309115</v>
      </c>
      <c r="S82" s="23">
        <f>IF(SUM(S46:S64)/SUM(R46:R64)&lt;1,1,SUM(S46:S64)/SUM(R46:R64))</f>
        <v>1.0314523121341275</v>
      </c>
      <c r="T82" s="23">
        <f>IF(SUM(T46:T63)/SUM(S46:S63)&lt;1,1,SUM(T46:T63)/SUM(S46:S63))</f>
        <v>1.0294969568968975</v>
      </c>
      <c r="U82" s="23">
        <f>IF(SUM(U46:U62)/SUM(T46:T62)&lt;1,1,SUM(U46:U62)/SUM(T46:T62))</f>
        <v>1.0267316581115171</v>
      </c>
      <c r="V82" s="23">
        <f>IF(SUM(V46:V61)/SUM(U46:U61)&lt;1,1,SUM(V46:V61)/SUM(U46:U61))</f>
        <v>1.0296522143598006</v>
      </c>
      <c r="W82" s="23">
        <f>IF(SUM(W46:W60)/SUM(V46:V60)&lt;1,1,SUM(W46:W60)/SUM(V46:V60))</f>
        <v>1.0236021800819475</v>
      </c>
      <c r="X82" s="23">
        <f>IF(SUM(X46:X59)/SUM(W46:W59)&lt;1,1,SUM(X46:X59)/SUM(W46:W59))</f>
        <v>1.0170530988784725</v>
      </c>
      <c r="Y82" s="23">
        <f>IF(SUM(Y46:Y58)/SUM(X46:X58)&lt;1,1,SUM(Y46:Y58)/SUM(X46:X58))</f>
        <v>1.0191748338810003</v>
      </c>
      <c r="Z82" s="23">
        <f>IF(SUM(Z46:Z57)/SUM(Y46:Y57)&lt;1,1,SUM(Z46:Z57)/SUM(Y46:Y57))</f>
        <v>1.0142864467875701</v>
      </c>
      <c r="AA82" s="23">
        <f>IF(SUM(AA46:AA56)/SUM(Z46:Z56)&lt;1,1,SUM(AA46:AA56)/SUM(Z46:Z56))</f>
        <v>1.0117561548568577</v>
      </c>
      <c r="AB82" s="23">
        <f>IF(SUM(AB46:AB55)/SUM(AA46:AA55)&lt;1,1,SUM(AB46:AB55)/SUM(AA46:AA55))</f>
        <v>1.0110248138693543</v>
      </c>
      <c r="AC82" s="23">
        <f>IF(SUM(AC46:AC54)/SUM(AB46:AB54)&lt;1,1,SUM(AC46:AC54)/SUM(AB46:AB54))</f>
        <v>1.0117816328534974</v>
      </c>
      <c r="AD82" s="23">
        <f>IF(SUM(AD46:AD53)/SUM(AC46:AC53)&lt;1,1,SUM(AD46:AD53)/SUM(AC46:AC53))</f>
        <v>1.0082925197296795</v>
      </c>
      <c r="AE82" s="23">
        <f>IF(SUM(AE46:AE52)/SUM(AD46:AD52)&lt;1,1,SUM(AE46:AE52)/SUM(AD46:AD52))</f>
        <v>1.0040623258298449</v>
      </c>
      <c r="AF82" s="23">
        <f>IF(SUM(AF46:AF51)/SUM(AE46:AE51)&lt;1,1,SUM(AF46:AF51)/SUM(AE46:AE51))</f>
        <v>1.0077036817644827</v>
      </c>
      <c r="AG82" s="23">
        <f>IF(SUM(AG46:AG50)/SUM(AF46:AF50)&lt;1,1,SUM(AG46:AG50)/SUM(AF46:AF50))</f>
        <v>1.0076693590211923</v>
      </c>
      <c r="AH82" s="23">
        <f>IF(SUM(AH46:AH49)/SUM(AG46:AG49)&lt;1,1,SUM(AH46:AH49)/SUM(AG46:AG49))</f>
        <v>1.005828954965307</v>
      </c>
      <c r="AI82" s="23">
        <f>IF(SUM(AI46:AI48)/SUM(AH46:AH48)&lt;1,1,SUM(AI46:AI48)/SUM(AH46:AH48))</f>
        <v>1</v>
      </c>
      <c r="AJ82" s="23">
        <f>IF(SUM(AJ46:AJ47)/SUM(AI46:AI47)&lt;1,1,SUM(AJ46:AJ47)/SUM(AI46:AI47))</f>
        <v>1.0071958316288454</v>
      </c>
      <c r="AK82" s="23">
        <f>IF(SUM(AK46:AK46)/SUM(AJ46:AJ46)&lt;1,1,SUM(AK46:AK46)/SUM(AJ46:AJ46))</f>
        <v>1.0022869711817857</v>
      </c>
      <c r="AL82" s="17">
        <f>SUM(AL46:AL81)</f>
        <v>105834.88510390006</v>
      </c>
      <c r="AM82" s="17">
        <f>SUM(AM46:AM81)</f>
        <v>28373.12686174738</v>
      </c>
    </row>
    <row r="83" spans="1:39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</row>
    <row r="84" spans="1:39" ht="15.75" x14ac:dyDescent="0.2">
      <c r="AM84" s="9">
        <f>AM42+AM82</f>
        <v>87631.811744923078</v>
      </c>
    </row>
  </sheetData>
  <mergeCells count="10">
    <mergeCell ref="A44:A45"/>
    <mergeCell ref="B44:AK44"/>
    <mergeCell ref="AL44:AL45"/>
    <mergeCell ref="AM44:AM45"/>
    <mergeCell ref="A2:AK2"/>
    <mergeCell ref="A1:AD1"/>
    <mergeCell ref="A4:A5"/>
    <mergeCell ref="B4:AK4"/>
    <mergeCell ref="AL4:AL5"/>
    <mergeCell ref="AM4:AM5"/>
  </mergeCells>
  <conditionalFormatting sqref="AM46">
    <cfRule type="cellIs" dxfId="19" priority="7" operator="lessThan">
      <formula>0</formula>
    </cfRule>
  </conditionalFormatting>
  <conditionalFormatting sqref="AM47:AM81">
    <cfRule type="cellIs" dxfId="18" priority="6" operator="lessThan">
      <formula>0</formula>
    </cfRule>
  </conditionalFormatting>
  <conditionalFormatting sqref="AM6">
    <cfRule type="cellIs" dxfId="17" priority="5" operator="lessThan">
      <formula>0</formula>
    </cfRule>
  </conditionalFormatting>
  <conditionalFormatting sqref="AM7:AM41">
    <cfRule type="cellIs" dxfId="16" priority="4" operator="lessThan">
      <formula>0</formula>
    </cfRule>
  </conditionalFormatting>
  <printOptions horizontalCentered="1" verticalCentered="1"/>
  <pageMargins left="0.51181102362204722" right="0.39370078740157483" top="0.51181102362204722" bottom="0.74803149606299213" header="0.31496062992125984" footer="0.31496062992125984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8.7109375" style="33" customWidth="1"/>
    <col min="5" max="37" width="8.7109375" style="10" customWidth="1"/>
    <col min="38" max="38" width="12.85546875" style="10" customWidth="1"/>
    <col min="39" max="39" width="14.42578125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39" ht="17.25" customHeight="1" x14ac:dyDescent="0.2">
      <c r="A1" s="57" t="str">
        <f>'Описание на групите'!B7</f>
        <v>Леки автомобили и товарни автомобили с допустима максимална маса до 5 тона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"/>
      <c r="AF1" s="5"/>
      <c r="AG1" s="5"/>
      <c r="AH1" s="5"/>
      <c r="AI1" s="5"/>
      <c r="AJ1" s="5"/>
      <c r="AK1" s="5"/>
    </row>
    <row r="2" spans="1:39" ht="16.5" customHeight="1" x14ac:dyDescent="0.2">
      <c r="A2" s="58" t="str">
        <f>"Справка № 2.2: Брой на предявените претенции към края на "&amp;'Описание на групите'!B2&amp;" тримесечие на "&amp;'Описание на групите'!B1&amp; " година"</f>
        <v>Справка № 2.2: Брой на предявените претенции към края на трето тримесечие на 2021 година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</row>
    <row r="3" spans="1:39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39" s="15" customFormat="1" ht="41.25" customHeight="1" x14ac:dyDescent="0.2">
      <c r="A4" s="59" t="s">
        <v>0</v>
      </c>
      <c r="B4" s="60" t="s">
        <v>39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2" t="s">
        <v>49</v>
      </c>
      <c r="AM4" s="61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30.9.2021 г.</v>
      </c>
    </row>
    <row r="5" spans="1:39" s="15" customFormat="1" ht="25.5" customHeight="1" x14ac:dyDescent="0.2">
      <c r="A5" s="59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2">
        <v>0</v>
      </c>
      <c r="AM5" s="61">
        <v>0</v>
      </c>
    </row>
    <row r="6" spans="1:39" s="19" customFormat="1" ht="12.75" customHeight="1" x14ac:dyDescent="0.2">
      <c r="A6" s="1" t="s">
        <v>37</v>
      </c>
      <c r="B6" s="3">
        <v>10920.833314763233</v>
      </c>
      <c r="C6" s="3">
        <v>15126.817075208914</v>
      </c>
      <c r="D6" s="3">
        <v>16481.837715877438</v>
      </c>
      <c r="E6" s="3">
        <v>17109.864651810582</v>
      </c>
      <c r="F6" s="3">
        <v>17357.767997040875</v>
      </c>
      <c r="G6" s="3">
        <v>17610.375997780655</v>
      </c>
      <c r="H6" s="3">
        <v>17830.48266691326</v>
      </c>
      <c r="I6" s="3">
        <v>17928.331335306084</v>
      </c>
      <c r="J6" s="3">
        <v>18027.83092964824</v>
      </c>
      <c r="K6" s="3">
        <v>18090.735201005024</v>
      </c>
      <c r="L6" s="3">
        <v>18145.531733668344</v>
      </c>
      <c r="M6" s="3">
        <v>18198.095603015077</v>
      </c>
      <c r="N6" s="3">
        <v>18226.194749428523</v>
      </c>
      <c r="O6" s="3">
        <v>18275.774749428521</v>
      </c>
      <c r="P6" s="3">
        <v>18278.794749428522</v>
      </c>
      <c r="Q6" s="3">
        <v>18276.60454897134</v>
      </c>
      <c r="R6" s="3">
        <v>18467.130225570534</v>
      </c>
      <c r="S6" s="3">
        <v>18496.771427813164</v>
      </c>
      <c r="T6" s="3">
        <v>18511.171427813162</v>
      </c>
      <c r="U6" s="3">
        <v>18609.551427813163</v>
      </c>
      <c r="V6" s="3">
        <v>18640.611427813164</v>
      </c>
      <c r="W6" s="3">
        <v>18677.091427813164</v>
      </c>
      <c r="X6" s="3">
        <v>18691.121427813163</v>
      </c>
      <c r="Y6" s="3">
        <v>18713.061427813162</v>
      </c>
      <c r="Z6" s="3">
        <v>18705.931427813164</v>
      </c>
      <c r="AA6" s="3">
        <v>18740.971427813165</v>
      </c>
      <c r="AB6" s="3">
        <v>18744.921427813162</v>
      </c>
      <c r="AC6" s="3">
        <v>18749.941427813163</v>
      </c>
      <c r="AD6" s="3">
        <v>18755.021427813161</v>
      </c>
      <c r="AE6" s="3">
        <v>18761.551427813163</v>
      </c>
      <c r="AF6" s="3">
        <v>18766.571427813164</v>
      </c>
      <c r="AG6" s="3">
        <v>18765.181427813164</v>
      </c>
      <c r="AH6" s="3">
        <v>18778.181427813164</v>
      </c>
      <c r="AI6" s="3">
        <v>18501.181427813164</v>
      </c>
      <c r="AJ6" s="3">
        <v>18786.181427813164</v>
      </c>
      <c r="AK6" s="3">
        <v>18791.181427813164</v>
      </c>
      <c r="AL6" s="34">
        <f>AK6</f>
        <v>18791.181427813164</v>
      </c>
      <c r="AM6" s="17">
        <f>AL6-AK6</f>
        <v>0</v>
      </c>
    </row>
    <row r="7" spans="1:39" s="19" customFormat="1" x14ac:dyDescent="0.2">
      <c r="A7" s="1" t="s">
        <v>36</v>
      </c>
      <c r="B7" s="3">
        <v>9734.3238120611513</v>
      </c>
      <c r="C7" s="3">
        <v>13181.632787211793</v>
      </c>
      <c r="D7" s="3">
        <v>14525.390209650914</v>
      </c>
      <c r="E7" s="3">
        <v>15087.823053134804</v>
      </c>
      <c r="F7" s="3">
        <v>15306.586500772411</v>
      </c>
      <c r="G7" s="3">
        <v>15507.009022587783</v>
      </c>
      <c r="H7" s="3">
        <v>15603.381544403157</v>
      </c>
      <c r="I7" s="3">
        <v>15692.743718425119</v>
      </c>
      <c r="J7" s="3">
        <v>15772.278535529638</v>
      </c>
      <c r="K7" s="3">
        <v>15820.542358622901</v>
      </c>
      <c r="L7" s="3">
        <v>15883.244712436377</v>
      </c>
      <c r="M7" s="3">
        <v>15940.283243156588</v>
      </c>
      <c r="N7" s="3">
        <v>15966.115822024738</v>
      </c>
      <c r="O7" s="3">
        <v>15941.326305992554</v>
      </c>
      <c r="P7" s="3">
        <v>15943.912031944277</v>
      </c>
      <c r="Q7" s="3">
        <v>16066.249769424763</v>
      </c>
      <c r="R7" s="3">
        <v>16070.535885603646</v>
      </c>
      <c r="S7" s="3">
        <v>16062.835885603647</v>
      </c>
      <c r="T7" s="3">
        <v>16120.175885603647</v>
      </c>
      <c r="U7" s="3">
        <v>16146.195885603645</v>
      </c>
      <c r="V7" s="3">
        <v>16232.915885603645</v>
      </c>
      <c r="W7" s="3">
        <v>16268.135885603646</v>
      </c>
      <c r="X7" s="3">
        <v>16278.115885603645</v>
      </c>
      <c r="Y7" s="3">
        <v>16278.455885603646</v>
      </c>
      <c r="Z7" s="3">
        <v>16329.195885603645</v>
      </c>
      <c r="AA7" s="3">
        <v>16336.205885603646</v>
      </c>
      <c r="AB7" s="3">
        <v>16349.215885603646</v>
      </c>
      <c r="AC7" s="3">
        <v>16359.345885603645</v>
      </c>
      <c r="AD7" s="3">
        <v>16379.335885603647</v>
      </c>
      <c r="AE7" s="3">
        <v>16380.785885603646</v>
      </c>
      <c r="AF7" s="3">
        <v>16383.745885603646</v>
      </c>
      <c r="AG7" s="3">
        <v>16392.745885603646</v>
      </c>
      <c r="AH7" s="3">
        <v>16527.745885603646</v>
      </c>
      <c r="AI7" s="3">
        <v>16400.745885603646</v>
      </c>
      <c r="AJ7" s="3">
        <v>16408.745885603646</v>
      </c>
      <c r="AK7" s="4">
        <f>AJ7*$AK$42</f>
        <v>16413.113123817715</v>
      </c>
      <c r="AL7" s="34">
        <f t="shared" ref="AL7:AL41" si="0">AK7</f>
        <v>16413.113123817715</v>
      </c>
      <c r="AM7" s="17">
        <f>AL7-AJ7</f>
        <v>4.3672382140684931</v>
      </c>
    </row>
    <row r="8" spans="1:39" s="19" customFormat="1" x14ac:dyDescent="0.2">
      <c r="A8" s="1" t="s">
        <v>35</v>
      </c>
      <c r="B8" s="3">
        <v>10582.557267068372</v>
      </c>
      <c r="C8" s="3">
        <v>14657.5297012101</v>
      </c>
      <c r="D8" s="3">
        <v>15992.674427070366</v>
      </c>
      <c r="E8" s="3">
        <v>16427.220924256759</v>
      </c>
      <c r="F8" s="3">
        <v>16709.64691912655</v>
      </c>
      <c r="G8" s="3">
        <v>16852.145875746315</v>
      </c>
      <c r="H8" s="3">
        <v>16960.225875746317</v>
      </c>
      <c r="I8" s="3">
        <v>17065.954832366082</v>
      </c>
      <c r="J8" s="3">
        <v>17125.852112540582</v>
      </c>
      <c r="K8" s="3">
        <v>17219.587554807425</v>
      </c>
      <c r="L8" s="3">
        <v>17301.826085527635</v>
      </c>
      <c r="M8" s="3">
        <v>17318.22843934111</v>
      </c>
      <c r="N8" s="3">
        <v>17277.451946679477</v>
      </c>
      <c r="O8" s="3">
        <v>17304.071946679476</v>
      </c>
      <c r="P8" s="3">
        <v>17467.704278851928</v>
      </c>
      <c r="Q8" s="3">
        <v>17488.735106288572</v>
      </c>
      <c r="R8" s="3">
        <v>17484.065106288574</v>
      </c>
      <c r="S8" s="3">
        <v>17552.015106288574</v>
      </c>
      <c r="T8" s="3">
        <v>17573.305106288575</v>
      </c>
      <c r="U8" s="3">
        <v>17666.755106288572</v>
      </c>
      <c r="V8" s="3">
        <v>17657.975106288573</v>
      </c>
      <c r="W8" s="3">
        <v>17668.315106288574</v>
      </c>
      <c r="X8" s="3">
        <v>17653.945106288575</v>
      </c>
      <c r="Y8" s="3">
        <v>17715.965106288571</v>
      </c>
      <c r="Z8" s="3">
        <v>17720.975106288573</v>
      </c>
      <c r="AA8" s="3">
        <v>17729.985106288572</v>
      </c>
      <c r="AB8" s="3">
        <v>17746.005106288572</v>
      </c>
      <c r="AC8" s="3">
        <v>17759.005106288572</v>
      </c>
      <c r="AD8" s="3">
        <v>17764.865106288573</v>
      </c>
      <c r="AE8" s="3">
        <v>17770.865106288573</v>
      </c>
      <c r="AF8" s="3">
        <v>17794.865106288573</v>
      </c>
      <c r="AG8" s="3">
        <v>17735.865106288573</v>
      </c>
      <c r="AH8" s="3">
        <v>17804.865106288573</v>
      </c>
      <c r="AI8" s="3">
        <v>17816.865106288573</v>
      </c>
      <c r="AJ8" s="4">
        <f>AI8*$AJ$42</f>
        <v>17966.436831347313</v>
      </c>
      <c r="AK8" s="4">
        <f t="shared" ref="AK8:AK41" si="1">AJ8*$AK$42</f>
        <v>17971.218653800264</v>
      </c>
      <c r="AL8" s="34">
        <f t="shared" si="0"/>
        <v>17971.218653800264</v>
      </c>
      <c r="AM8" s="17">
        <f>AL8-AI8</f>
        <v>154.35354751169143</v>
      </c>
    </row>
    <row r="9" spans="1:39" s="19" customFormat="1" x14ac:dyDescent="0.2">
      <c r="A9" s="1" t="s">
        <v>34</v>
      </c>
      <c r="B9" s="3">
        <v>11106.904800557742</v>
      </c>
      <c r="C9" s="3">
        <v>15058.78595986256</v>
      </c>
      <c r="D9" s="3">
        <v>16163.99180568697</v>
      </c>
      <c r="E9" s="3">
        <v>16713.356714307058</v>
      </c>
      <c r="F9" s="3">
        <v>16917.736694501273</v>
      </c>
      <c r="G9" s="3">
        <v>17096.662085925433</v>
      </c>
      <c r="H9" s="3">
        <v>17240.267477349593</v>
      </c>
      <c r="I9" s="3">
        <v>17342.913564360573</v>
      </c>
      <c r="J9" s="3">
        <v>17477.140175143286</v>
      </c>
      <c r="K9" s="3">
        <v>17584.871059676971</v>
      </c>
      <c r="L9" s="3">
        <v>17603.842678850549</v>
      </c>
      <c r="M9" s="3">
        <v>17518.343413490442</v>
      </c>
      <c r="N9" s="3">
        <v>17531.540810616068</v>
      </c>
      <c r="O9" s="3">
        <v>17904.159987990875</v>
      </c>
      <c r="P9" s="3">
        <v>17941.350192005164</v>
      </c>
      <c r="Q9" s="3">
        <v>17949.370192005164</v>
      </c>
      <c r="R9" s="3">
        <v>17986.030192005168</v>
      </c>
      <c r="S9" s="3">
        <v>18014.530192005168</v>
      </c>
      <c r="T9" s="3">
        <v>18121.730192005165</v>
      </c>
      <c r="U9" s="3">
        <v>18150.770192005166</v>
      </c>
      <c r="V9" s="3">
        <v>18152.080192005164</v>
      </c>
      <c r="W9" s="3">
        <v>18095.370192005164</v>
      </c>
      <c r="X9" s="3">
        <v>18152.380192005166</v>
      </c>
      <c r="Y9" s="3">
        <v>18163.280192005168</v>
      </c>
      <c r="Z9" s="3">
        <v>18185.280192005168</v>
      </c>
      <c r="AA9" s="3">
        <v>18205.310192005167</v>
      </c>
      <c r="AB9" s="3">
        <v>18232.330192005164</v>
      </c>
      <c r="AC9" s="3">
        <v>18220.330192005164</v>
      </c>
      <c r="AD9" s="3">
        <v>18221.100192005168</v>
      </c>
      <c r="AE9" s="3">
        <v>18237.100192005168</v>
      </c>
      <c r="AF9" s="3">
        <v>18209.100192005168</v>
      </c>
      <c r="AG9" s="3">
        <v>18262.100192005168</v>
      </c>
      <c r="AH9" s="3">
        <v>18274.100192005168</v>
      </c>
      <c r="AI9" s="4">
        <f>AH9*$AI$42</f>
        <v>18274.100192005168</v>
      </c>
      <c r="AJ9" s="4">
        <f t="shared" ref="AJ9:AJ41" si="2">AI9*$AJ$42</f>
        <v>18427.510383602214</v>
      </c>
      <c r="AK9" s="4">
        <f t="shared" si="1"/>
        <v>18432.414922200012</v>
      </c>
      <c r="AL9" s="34">
        <f>AK9</f>
        <v>18432.414922200012</v>
      </c>
      <c r="AM9" s="17">
        <f>AL9-AH9</f>
        <v>158.31473019484474</v>
      </c>
    </row>
    <row r="10" spans="1:39" s="19" customFormat="1" x14ac:dyDescent="0.2">
      <c r="A10" s="2" t="s">
        <v>33</v>
      </c>
      <c r="B10" s="3">
        <v>12057.626559932274</v>
      </c>
      <c r="C10" s="3">
        <v>16108.019331706588</v>
      </c>
      <c r="D10" s="3">
        <v>17362.063588964691</v>
      </c>
      <c r="E10" s="3">
        <v>17788.86088043424</v>
      </c>
      <c r="F10" s="3">
        <v>18080.218319903135</v>
      </c>
      <c r="G10" s="3">
        <v>18309.880493925095</v>
      </c>
      <c r="H10" s="3">
        <v>18446.33658093608</v>
      </c>
      <c r="I10" s="3">
        <v>18652.43979833827</v>
      </c>
      <c r="J10" s="3">
        <v>18756.879611638811</v>
      </c>
      <c r="K10" s="3">
        <v>18770.33961163881</v>
      </c>
      <c r="L10" s="3">
        <v>18717.941965452286</v>
      </c>
      <c r="M10" s="3">
        <v>18741.806523185445</v>
      </c>
      <c r="N10" s="3">
        <v>18894.170930707336</v>
      </c>
      <c r="O10" s="3">
        <v>18936.275438263889</v>
      </c>
      <c r="P10" s="3">
        <v>18962.035438263883</v>
      </c>
      <c r="Q10" s="3">
        <v>18985.775438263885</v>
      </c>
      <c r="R10" s="3">
        <v>18951.825438263884</v>
      </c>
      <c r="S10" s="3">
        <v>19256.805438263884</v>
      </c>
      <c r="T10" s="3">
        <v>19283.815438263886</v>
      </c>
      <c r="U10" s="3">
        <v>19317.835438263883</v>
      </c>
      <c r="V10" s="3">
        <v>19283.465438263884</v>
      </c>
      <c r="W10" s="3">
        <v>19333.165438263884</v>
      </c>
      <c r="X10" s="3">
        <v>19342.265438263883</v>
      </c>
      <c r="Y10" s="3">
        <v>19351.215438263884</v>
      </c>
      <c r="Z10" s="3">
        <v>19365.245438263886</v>
      </c>
      <c r="AA10" s="3">
        <v>19402.255438263885</v>
      </c>
      <c r="AB10" s="3">
        <v>19390.505438263885</v>
      </c>
      <c r="AC10" s="3">
        <v>19400.815438263886</v>
      </c>
      <c r="AD10" s="3">
        <v>19422.815438263886</v>
      </c>
      <c r="AE10" s="3">
        <v>19126.815438263886</v>
      </c>
      <c r="AF10" s="3">
        <v>19443.815438263886</v>
      </c>
      <c r="AG10" s="3">
        <v>19456.815438263886</v>
      </c>
      <c r="AH10" s="4">
        <f>AG10*$AH$42</f>
        <v>19519.433031436052</v>
      </c>
      <c r="AI10" s="4">
        <f t="shared" ref="AI10:AI41" si="3">AH10*$AI$42</f>
        <v>19519.433031436052</v>
      </c>
      <c r="AJ10" s="4">
        <f t="shared" si="2"/>
        <v>19683.297732283452</v>
      </c>
      <c r="AK10" s="4">
        <f t="shared" si="1"/>
        <v>19688.53650254869</v>
      </c>
      <c r="AL10" s="34">
        <f t="shared" si="0"/>
        <v>19688.53650254869</v>
      </c>
      <c r="AM10" s="17">
        <f>AL10-AG10</f>
        <v>231.72106428480402</v>
      </c>
    </row>
    <row r="11" spans="1:39" s="19" customFormat="1" x14ac:dyDescent="0.2">
      <c r="A11" s="2" t="s">
        <v>32</v>
      </c>
      <c r="B11" s="3">
        <v>10946.741204819276</v>
      </c>
      <c r="C11" s="3">
        <v>14453.529036144579</v>
      </c>
      <c r="D11" s="3">
        <v>15458.584216867472</v>
      </c>
      <c r="E11" s="3">
        <v>15958.023614457832</v>
      </c>
      <c r="F11" s="3">
        <v>16241.508938656281</v>
      </c>
      <c r="G11" s="3">
        <v>16404.628938656278</v>
      </c>
      <c r="H11" s="3">
        <v>16581.313709834471</v>
      </c>
      <c r="I11" s="3">
        <v>16694.492609542358</v>
      </c>
      <c r="J11" s="3">
        <v>16747.491522474626</v>
      </c>
      <c r="K11" s="3">
        <v>16674.77697438376</v>
      </c>
      <c r="L11" s="3">
        <v>16701.626974383762</v>
      </c>
      <c r="M11" s="3">
        <v>16720.775166747218</v>
      </c>
      <c r="N11" s="3">
        <v>16784.104043392505</v>
      </c>
      <c r="O11" s="3">
        <v>16799.364043392507</v>
      </c>
      <c r="P11" s="3">
        <v>16833.364043392507</v>
      </c>
      <c r="Q11" s="3">
        <v>16812.104043392508</v>
      </c>
      <c r="R11" s="3">
        <v>16940.104043392508</v>
      </c>
      <c r="S11" s="3">
        <v>16973.484043392506</v>
      </c>
      <c r="T11" s="3">
        <v>17033.944043392505</v>
      </c>
      <c r="U11" s="3">
        <v>17031.164043392506</v>
      </c>
      <c r="V11" s="3">
        <v>17021.924043392508</v>
      </c>
      <c r="W11" s="3">
        <v>16989.604043392508</v>
      </c>
      <c r="X11" s="3">
        <v>16996.614043392507</v>
      </c>
      <c r="Y11" s="3">
        <v>17007.684043392506</v>
      </c>
      <c r="Z11" s="3">
        <v>17023.684043392506</v>
      </c>
      <c r="AA11" s="3">
        <v>17018.704043392507</v>
      </c>
      <c r="AB11" s="3">
        <v>17026.904043392507</v>
      </c>
      <c r="AC11" s="3">
        <v>17049.904043392507</v>
      </c>
      <c r="AD11" s="3">
        <v>16993.904043392507</v>
      </c>
      <c r="AE11" s="3">
        <v>17067.904043392507</v>
      </c>
      <c r="AF11" s="3">
        <v>17084.904043392507</v>
      </c>
      <c r="AG11" s="4">
        <f>AF11*$AG$42</f>
        <v>17087.659183439002</v>
      </c>
      <c r="AH11" s="4">
        <f t="shared" ref="AH11:AH41" si="4">AG11*$AH$42</f>
        <v>17142.652154637617</v>
      </c>
      <c r="AI11" s="4">
        <f t="shared" si="3"/>
        <v>17142.652154637617</v>
      </c>
      <c r="AJ11" s="4">
        <f t="shared" si="2"/>
        <v>17286.563894416468</v>
      </c>
      <c r="AK11" s="4">
        <f t="shared" si="1"/>
        <v>17291.164766594997</v>
      </c>
      <c r="AL11" s="34">
        <f t="shared" si="0"/>
        <v>17291.164766594997</v>
      </c>
      <c r="AM11" s="17">
        <f>AL11-AF11</f>
        <v>206.26072320248932</v>
      </c>
    </row>
    <row r="12" spans="1:39" s="19" customFormat="1" x14ac:dyDescent="0.2">
      <c r="A12" s="2" t="s">
        <v>31</v>
      </c>
      <c r="B12" s="3">
        <v>11882.634939759037</v>
      </c>
      <c r="C12" s="3">
        <v>15280.556144578313</v>
      </c>
      <c r="D12" s="3">
        <v>16822.951325301205</v>
      </c>
      <c r="E12" s="3">
        <v>17344.908795180723</v>
      </c>
      <c r="F12" s="3">
        <v>17656.713437195715</v>
      </c>
      <c r="G12" s="3">
        <v>17903.344079844202</v>
      </c>
      <c r="H12" s="3">
        <v>18109.187108081795</v>
      </c>
      <c r="I12" s="3">
        <v>18200.62775073028</v>
      </c>
      <c r="J12" s="3">
        <v>18128.025050749155</v>
      </c>
      <c r="K12" s="3">
        <v>18182.573243112616</v>
      </c>
      <c r="L12" s="3">
        <v>18407.380038666022</v>
      </c>
      <c r="M12" s="3">
        <v>18462.816863905326</v>
      </c>
      <c r="N12" s="3">
        <v>18503.886863905325</v>
      </c>
      <c r="O12" s="3">
        <v>18527.906863905326</v>
      </c>
      <c r="P12" s="3">
        <v>18513.416863905324</v>
      </c>
      <c r="Q12" s="3">
        <v>18703.446863905327</v>
      </c>
      <c r="R12" s="3">
        <v>18743.716863905327</v>
      </c>
      <c r="S12" s="3">
        <v>18802.656863905326</v>
      </c>
      <c r="T12" s="3">
        <v>18811.786863905327</v>
      </c>
      <c r="U12" s="3">
        <v>18888.726863905325</v>
      </c>
      <c r="V12" s="3">
        <v>18855.966863905327</v>
      </c>
      <c r="W12" s="3">
        <v>18820.456863905325</v>
      </c>
      <c r="X12" s="3">
        <v>18835.876863905327</v>
      </c>
      <c r="Y12" s="3">
        <v>18878.676863905326</v>
      </c>
      <c r="Z12" s="3">
        <v>18862.686863905325</v>
      </c>
      <c r="AA12" s="3">
        <v>18888.466863905327</v>
      </c>
      <c r="AB12" s="3">
        <v>18910.466863905327</v>
      </c>
      <c r="AC12" s="3">
        <v>18857.466863905327</v>
      </c>
      <c r="AD12" s="3">
        <v>18928.466863905327</v>
      </c>
      <c r="AE12" s="3">
        <v>18958.466863905327</v>
      </c>
      <c r="AF12" s="4">
        <f>AE12*$AF$42</f>
        <v>19018.158338234611</v>
      </c>
      <c r="AG12" s="4">
        <f t="shared" ref="AG12:AG41" si="5">AF12*$AG$42</f>
        <v>19021.225238084629</v>
      </c>
      <c r="AH12" s="4">
        <f t="shared" si="4"/>
        <v>19082.440977493461</v>
      </c>
      <c r="AI12" s="4">
        <f t="shared" si="3"/>
        <v>19082.440977493461</v>
      </c>
      <c r="AJ12" s="4">
        <f t="shared" si="2"/>
        <v>19242.63715108002</v>
      </c>
      <c r="AK12" s="4">
        <f t="shared" si="1"/>
        <v>19247.758638175474</v>
      </c>
      <c r="AL12" s="34">
        <f t="shared" si="0"/>
        <v>19247.758638175474</v>
      </c>
      <c r="AM12" s="17">
        <f>AL12-AE12</f>
        <v>289.29177427014656</v>
      </c>
    </row>
    <row r="13" spans="1:39" s="19" customFormat="1" x14ac:dyDescent="0.2">
      <c r="A13" s="2" t="s">
        <v>30</v>
      </c>
      <c r="B13" s="3">
        <v>11844.894096385542</v>
      </c>
      <c r="C13" s="3">
        <v>15813.286987951808</v>
      </c>
      <c r="D13" s="3">
        <v>17251.117710843377</v>
      </c>
      <c r="E13" s="3">
        <v>17906.249277108433</v>
      </c>
      <c r="F13" s="3">
        <v>18333.341148977604</v>
      </c>
      <c r="G13" s="3">
        <v>18623.748305744888</v>
      </c>
      <c r="H13" s="3">
        <v>18770.990691333984</v>
      </c>
      <c r="I13" s="3">
        <v>18779.451333982477</v>
      </c>
      <c r="J13" s="3">
        <v>18850.549453842435</v>
      </c>
      <c r="K13" s="3">
        <v>19036.309951667474</v>
      </c>
      <c r="L13" s="3">
        <v>19099.962406311635</v>
      </c>
      <c r="M13" s="3">
        <v>19133.082406311634</v>
      </c>
      <c r="N13" s="3">
        <v>19205.072406311636</v>
      </c>
      <c r="O13" s="3">
        <v>19205.312406311637</v>
      </c>
      <c r="P13" s="3">
        <v>19333.282406311639</v>
      </c>
      <c r="Q13" s="3">
        <v>19378.632406311637</v>
      </c>
      <c r="R13" s="3">
        <v>19447.462406311635</v>
      </c>
      <c r="S13" s="3">
        <v>19488.372406311635</v>
      </c>
      <c r="T13" s="3">
        <v>19586.452406311637</v>
      </c>
      <c r="U13" s="3">
        <v>19613.462406311635</v>
      </c>
      <c r="V13" s="3">
        <v>19583.092406311636</v>
      </c>
      <c r="W13" s="3">
        <v>19585.152406311634</v>
      </c>
      <c r="X13" s="3">
        <v>19599.142406311636</v>
      </c>
      <c r="Y13" s="3">
        <v>19581.072406311636</v>
      </c>
      <c r="Z13" s="3">
        <v>19602.622406311635</v>
      </c>
      <c r="AA13" s="3">
        <v>19623.622406311635</v>
      </c>
      <c r="AB13" s="3">
        <v>19638.622406311635</v>
      </c>
      <c r="AC13" s="3">
        <v>19646.622406311635</v>
      </c>
      <c r="AD13" s="3">
        <v>19667.622406311635</v>
      </c>
      <c r="AE13" s="4">
        <f>AD13*$AE$42</f>
        <v>19667.622406311635</v>
      </c>
      <c r="AF13" s="4">
        <f t="shared" ref="AF13:AF41" si="6">AE13*$AF$42</f>
        <v>19729.54668459911</v>
      </c>
      <c r="AG13" s="4">
        <f t="shared" si="5"/>
        <v>19732.728304117245</v>
      </c>
      <c r="AH13" s="4">
        <f t="shared" si="4"/>
        <v>19796.233863752361</v>
      </c>
      <c r="AI13" s="4">
        <f t="shared" si="3"/>
        <v>19796.233863752361</v>
      </c>
      <c r="AJ13" s="4">
        <f t="shared" si="2"/>
        <v>19962.422294264899</v>
      </c>
      <c r="AK13" s="4">
        <f t="shared" si="1"/>
        <v>19967.735354391294</v>
      </c>
      <c r="AL13" s="34">
        <f t="shared" si="0"/>
        <v>19967.735354391294</v>
      </c>
      <c r="AM13" s="17">
        <f>AL13-AD13</f>
        <v>300.11294807965896</v>
      </c>
    </row>
    <row r="14" spans="1:39" s="19" customFormat="1" x14ac:dyDescent="0.2">
      <c r="A14" s="1" t="s">
        <v>29</v>
      </c>
      <c r="B14" s="3">
        <v>12897.328072289156</v>
      </c>
      <c r="C14" s="3">
        <v>17026.906626506025</v>
      </c>
      <c r="D14" s="3">
        <v>18554.149518072289</v>
      </c>
      <c r="E14" s="3">
        <v>19189.935060240961</v>
      </c>
      <c r="F14" s="3">
        <v>19624.371976630966</v>
      </c>
      <c r="G14" s="3">
        <v>19850.381518987342</v>
      </c>
      <c r="H14" s="3">
        <v>19852.678675754625</v>
      </c>
      <c r="I14" s="3">
        <v>19942.408675754625</v>
      </c>
      <c r="J14" s="3">
        <v>20201.645229579506</v>
      </c>
      <c r="K14" s="3">
        <v>20284.547100591717</v>
      </c>
      <c r="L14" s="3">
        <v>20311.117100591717</v>
      </c>
      <c r="M14" s="3">
        <v>20366.127100591715</v>
      </c>
      <c r="N14" s="3">
        <v>20375.727100591717</v>
      </c>
      <c r="O14" s="3">
        <v>20644.217100591719</v>
      </c>
      <c r="P14" s="3">
        <v>20700.527100591717</v>
      </c>
      <c r="Q14" s="3">
        <v>20785.227100591717</v>
      </c>
      <c r="R14" s="3">
        <v>20828.607100591718</v>
      </c>
      <c r="S14" s="3">
        <v>20886.487100591716</v>
      </c>
      <c r="T14" s="3">
        <v>20910.597100591716</v>
      </c>
      <c r="U14" s="3">
        <v>20947.437100591716</v>
      </c>
      <c r="V14" s="3">
        <v>20914.397100591716</v>
      </c>
      <c r="W14" s="3">
        <v>20930.807100591715</v>
      </c>
      <c r="X14" s="3">
        <v>20915.947100591715</v>
      </c>
      <c r="Y14" s="3">
        <v>20936.477100591717</v>
      </c>
      <c r="Z14" s="3">
        <v>20967.477100591717</v>
      </c>
      <c r="AA14" s="3">
        <v>20867.477100591717</v>
      </c>
      <c r="AB14" s="3">
        <v>20992.477100591717</v>
      </c>
      <c r="AC14" s="3">
        <v>21017.477100591717</v>
      </c>
      <c r="AD14" s="4">
        <f>AC14*$AD$42</f>
        <v>21030.386052937749</v>
      </c>
      <c r="AE14" s="4">
        <f t="shared" ref="AE14:AE41" si="7">AD14*$AE$42</f>
        <v>21030.386052937749</v>
      </c>
      <c r="AF14" s="4">
        <f t="shared" si="6"/>
        <v>21096.601045860192</v>
      </c>
      <c r="AG14" s="4">
        <f t="shared" si="5"/>
        <v>21100.003118838697</v>
      </c>
      <c r="AH14" s="4">
        <f t="shared" si="4"/>
        <v>21167.908959618198</v>
      </c>
      <c r="AI14" s="4">
        <f t="shared" si="3"/>
        <v>21167.908959618198</v>
      </c>
      <c r="AJ14" s="4">
        <f t="shared" si="2"/>
        <v>21345.612536543129</v>
      </c>
      <c r="AK14" s="4">
        <f t="shared" si="1"/>
        <v>21351.293737009164</v>
      </c>
      <c r="AL14" s="34">
        <f t="shared" si="0"/>
        <v>21351.293737009164</v>
      </c>
      <c r="AM14" s="17">
        <f>AL14-AC14</f>
        <v>333.81663641744672</v>
      </c>
    </row>
    <row r="15" spans="1:39" s="19" customFormat="1" x14ac:dyDescent="0.2">
      <c r="A15" s="1" t="s">
        <v>28</v>
      </c>
      <c r="B15" s="3">
        <v>12671.455382436261</v>
      </c>
      <c r="C15" s="3">
        <v>15689.039235127479</v>
      </c>
      <c r="D15" s="3">
        <v>17132.066232294615</v>
      </c>
      <c r="E15" s="3">
        <v>17930.660764872522</v>
      </c>
      <c r="F15" s="3">
        <v>18083.786188605111</v>
      </c>
      <c r="G15" s="3">
        <v>18264.586502946953</v>
      </c>
      <c r="H15" s="3">
        <v>18374.819076620828</v>
      </c>
      <c r="I15" s="3">
        <v>19074.074479371313</v>
      </c>
      <c r="J15" s="3">
        <v>19182.436666666665</v>
      </c>
      <c r="K15" s="3">
        <v>19192.336666666666</v>
      </c>
      <c r="L15" s="3">
        <v>19210.926666666666</v>
      </c>
      <c r="M15" s="3">
        <v>19222.756666666668</v>
      </c>
      <c r="N15" s="3">
        <v>19504.256666666668</v>
      </c>
      <c r="O15" s="3">
        <v>19552.376666666667</v>
      </c>
      <c r="P15" s="3">
        <v>19649.896666666667</v>
      </c>
      <c r="Q15" s="3">
        <v>19694.326666666668</v>
      </c>
      <c r="R15" s="3">
        <v>19770.906666666666</v>
      </c>
      <c r="S15" s="3">
        <v>19801.656666666666</v>
      </c>
      <c r="T15" s="3">
        <v>19844.446666666667</v>
      </c>
      <c r="U15" s="3">
        <v>19869.486666666668</v>
      </c>
      <c r="V15" s="3">
        <v>19860.74666666667</v>
      </c>
      <c r="W15" s="3">
        <v>19878.766666666666</v>
      </c>
      <c r="X15" s="3">
        <v>19883.296666666665</v>
      </c>
      <c r="Y15" s="3">
        <v>19893.296666666665</v>
      </c>
      <c r="Z15" s="3">
        <v>19931.296666666665</v>
      </c>
      <c r="AA15" s="3">
        <v>19921.296666666665</v>
      </c>
      <c r="AB15" s="3">
        <v>19937.296666666665</v>
      </c>
      <c r="AC15" s="4">
        <f>AB15*$AC$42</f>
        <v>19940.813086868973</v>
      </c>
      <c r="AD15" s="4">
        <f t="shared" ref="AD15:AD41" si="8">AC15*$AD$42</f>
        <v>19953.060751260255</v>
      </c>
      <c r="AE15" s="4">
        <f t="shared" si="7"/>
        <v>19953.060751260255</v>
      </c>
      <c r="AF15" s="4">
        <f t="shared" si="6"/>
        <v>20015.883743339433</v>
      </c>
      <c r="AG15" s="4">
        <f t="shared" si="5"/>
        <v>20019.111538047979</v>
      </c>
      <c r="AH15" s="4">
        <f t="shared" si="4"/>
        <v>20083.538760783125</v>
      </c>
      <c r="AI15" s="4">
        <f t="shared" si="3"/>
        <v>20083.538760783125</v>
      </c>
      <c r="AJ15" s="4">
        <f t="shared" si="2"/>
        <v>20252.139102078527</v>
      </c>
      <c r="AK15" s="4">
        <f t="shared" si="1"/>
        <v>20257.529271224899</v>
      </c>
      <c r="AL15" s="34">
        <f t="shared" si="0"/>
        <v>20257.529271224899</v>
      </c>
      <c r="AM15" s="17">
        <f>AL15-AB15</f>
        <v>320.23260455823402</v>
      </c>
    </row>
    <row r="16" spans="1:39" s="19" customFormat="1" x14ac:dyDescent="0.2">
      <c r="A16" s="1" t="s">
        <v>27</v>
      </c>
      <c r="B16" s="3">
        <v>12440.020226628896</v>
      </c>
      <c r="C16" s="3">
        <v>15959.033654390934</v>
      </c>
      <c r="D16" s="3">
        <v>17638.332492917849</v>
      </c>
      <c r="E16" s="3">
        <v>18100.755439093482</v>
      </c>
      <c r="F16" s="3">
        <v>18486.888605108055</v>
      </c>
      <c r="G16" s="3">
        <v>18638.104734774068</v>
      </c>
      <c r="H16" s="3">
        <v>19625.03772102161</v>
      </c>
      <c r="I16" s="3">
        <v>19768.111704260649</v>
      </c>
      <c r="J16" s="3">
        <v>19789.521704260653</v>
      </c>
      <c r="K16" s="3">
        <v>19871.051704260652</v>
      </c>
      <c r="L16" s="3">
        <v>19902.001704260652</v>
      </c>
      <c r="M16" s="3">
        <v>20194.391704260652</v>
      </c>
      <c r="N16" s="3">
        <v>20284.101704260651</v>
      </c>
      <c r="O16" s="3">
        <v>20399.591704260652</v>
      </c>
      <c r="P16" s="3">
        <v>20473.621704260651</v>
      </c>
      <c r="Q16" s="3">
        <v>20582.571704260652</v>
      </c>
      <c r="R16" s="3">
        <v>20638.851704260651</v>
      </c>
      <c r="S16" s="3">
        <v>20691.781704260651</v>
      </c>
      <c r="T16" s="3">
        <v>20729.911704260652</v>
      </c>
      <c r="U16" s="3">
        <v>20753.49170426065</v>
      </c>
      <c r="V16" s="3">
        <v>20791.511704260651</v>
      </c>
      <c r="W16" s="3">
        <v>20772.661704260652</v>
      </c>
      <c r="X16" s="3">
        <v>20774.661704260652</v>
      </c>
      <c r="Y16" s="3">
        <v>20822.661704260652</v>
      </c>
      <c r="Z16" s="3">
        <v>20802.661704260652</v>
      </c>
      <c r="AA16" s="3">
        <v>20848.661704260652</v>
      </c>
      <c r="AB16" s="4">
        <f>AA16*$AB$42</f>
        <v>20874.837767597812</v>
      </c>
      <c r="AC16" s="4">
        <f t="shared" ref="AC16:AC41" si="9">AB16*$AC$42</f>
        <v>20878.51954564792</v>
      </c>
      <c r="AD16" s="4">
        <f t="shared" si="8"/>
        <v>20891.343150145287</v>
      </c>
      <c r="AE16" s="4">
        <f t="shared" si="7"/>
        <v>20891.343150145287</v>
      </c>
      <c r="AF16" s="4">
        <f t="shared" si="6"/>
        <v>20957.12036105074</v>
      </c>
      <c r="AG16" s="4">
        <f t="shared" si="5"/>
        <v>20960.499941141989</v>
      </c>
      <c r="AH16" s="4">
        <f t="shared" si="4"/>
        <v>21027.956820823259</v>
      </c>
      <c r="AI16" s="4">
        <f t="shared" si="3"/>
        <v>21027.956820823259</v>
      </c>
      <c r="AJ16" s="4">
        <f t="shared" si="2"/>
        <v>21204.485506278768</v>
      </c>
      <c r="AK16" s="4">
        <f t="shared" si="1"/>
        <v>21210.129145351391</v>
      </c>
      <c r="AL16" s="34">
        <f t="shared" si="0"/>
        <v>21210.129145351391</v>
      </c>
      <c r="AM16" s="17">
        <f>AL16-AA16</f>
        <v>361.46744109073916</v>
      </c>
    </row>
    <row r="17" spans="1:39" s="19" customFormat="1" x14ac:dyDescent="0.2">
      <c r="A17" s="1" t="s">
        <v>26</v>
      </c>
      <c r="B17" s="3">
        <v>13474.157337110482</v>
      </c>
      <c r="C17" s="3">
        <v>16448.241019830028</v>
      </c>
      <c r="D17" s="3">
        <v>17707.360453257792</v>
      </c>
      <c r="E17" s="3">
        <v>18686.188810198299</v>
      </c>
      <c r="F17" s="3">
        <v>18992.056777996069</v>
      </c>
      <c r="G17" s="3">
        <v>20143.290687622793</v>
      </c>
      <c r="H17" s="3">
        <v>20315.900626566417</v>
      </c>
      <c r="I17" s="3">
        <v>20327.900626566414</v>
      </c>
      <c r="J17" s="3">
        <v>20356.580626566414</v>
      </c>
      <c r="K17" s="3">
        <v>20439.280626566415</v>
      </c>
      <c r="L17" s="3">
        <v>20739.450626566417</v>
      </c>
      <c r="M17" s="3">
        <v>20830.980626566416</v>
      </c>
      <c r="N17" s="3">
        <v>20988.610626566417</v>
      </c>
      <c r="O17" s="3">
        <v>21064.490626566418</v>
      </c>
      <c r="P17" s="3">
        <v>21210.390626566415</v>
      </c>
      <c r="Q17" s="3">
        <v>21248.330626566414</v>
      </c>
      <c r="R17" s="3">
        <v>21280.380626566417</v>
      </c>
      <c r="S17" s="3">
        <v>21300.930626566416</v>
      </c>
      <c r="T17" s="3">
        <v>21256.680626566416</v>
      </c>
      <c r="U17" s="3">
        <v>21374.630626566417</v>
      </c>
      <c r="V17" s="3">
        <v>21319.630626566417</v>
      </c>
      <c r="W17" s="3">
        <v>21231.630626566417</v>
      </c>
      <c r="X17" s="3">
        <v>21313.630626566417</v>
      </c>
      <c r="Y17" s="3">
        <v>21266.630626566417</v>
      </c>
      <c r="Z17" s="3">
        <v>21313.630626566417</v>
      </c>
      <c r="AA17" s="4">
        <f>Z17*$AA$42</f>
        <v>21322.454081215594</v>
      </c>
      <c r="AB17" s="4">
        <f t="shared" ref="AB17:AB41" si="10">AA17*$AB$42</f>
        <v>21349.225003802894</v>
      </c>
      <c r="AC17" s="4">
        <f t="shared" si="9"/>
        <v>21352.99045141408</v>
      </c>
      <c r="AD17" s="4">
        <f t="shared" si="8"/>
        <v>21366.105476346107</v>
      </c>
      <c r="AE17" s="4">
        <f t="shared" si="7"/>
        <v>21366.105476346107</v>
      </c>
      <c r="AF17" s="4">
        <f t="shared" si="6"/>
        <v>21433.377495002122</v>
      </c>
      <c r="AG17" s="4">
        <f t="shared" si="5"/>
        <v>21436.833877111039</v>
      </c>
      <c r="AH17" s="4">
        <f t="shared" si="4"/>
        <v>21505.823735542672</v>
      </c>
      <c r="AI17" s="4">
        <f t="shared" si="3"/>
        <v>21505.823735542672</v>
      </c>
      <c r="AJ17" s="4">
        <f t="shared" si="2"/>
        <v>21686.364090747975</v>
      </c>
      <c r="AK17" s="4">
        <f t="shared" si="1"/>
        <v>21692.135983288797</v>
      </c>
      <c r="AL17" s="34">
        <f t="shared" si="0"/>
        <v>21692.135983288797</v>
      </c>
      <c r="AM17" s="17">
        <f>AL17-Z17</f>
        <v>378.50535672238038</v>
      </c>
    </row>
    <row r="18" spans="1:39" s="19" customFormat="1" x14ac:dyDescent="0.2">
      <c r="A18" s="2" t="s">
        <v>16</v>
      </c>
      <c r="B18" s="3">
        <v>13729.515722379603</v>
      </c>
      <c r="C18" s="3">
        <v>17004.98458923513</v>
      </c>
      <c r="D18" s="3">
        <v>19278.61104815864</v>
      </c>
      <c r="E18" s="3">
        <v>19922.345637393766</v>
      </c>
      <c r="F18" s="3">
        <v>21862.089076620829</v>
      </c>
      <c r="G18" s="3">
        <v>22094.926190476192</v>
      </c>
      <c r="H18" s="3">
        <v>22099.18619047619</v>
      </c>
      <c r="I18" s="3">
        <v>22118.726190476191</v>
      </c>
      <c r="J18" s="3">
        <v>22019.02619047619</v>
      </c>
      <c r="K18" s="3">
        <v>22272.746190476191</v>
      </c>
      <c r="L18" s="3">
        <v>22393.766190476188</v>
      </c>
      <c r="M18" s="3">
        <v>22581.306190476189</v>
      </c>
      <c r="N18" s="3">
        <v>22726.736190476189</v>
      </c>
      <c r="O18" s="3">
        <v>22894.75619047619</v>
      </c>
      <c r="P18" s="3">
        <v>22933.566190476191</v>
      </c>
      <c r="Q18" s="3">
        <v>22969.126190476189</v>
      </c>
      <c r="R18" s="3">
        <v>23005.976190476191</v>
      </c>
      <c r="S18" s="3">
        <v>22905.786190476192</v>
      </c>
      <c r="T18" s="3">
        <v>23090.816190476191</v>
      </c>
      <c r="U18" s="3">
        <v>23123.656190476191</v>
      </c>
      <c r="V18" s="3">
        <v>22986.656190476191</v>
      </c>
      <c r="W18" s="3">
        <v>22879.656190476191</v>
      </c>
      <c r="X18" s="3">
        <v>22957.656190476191</v>
      </c>
      <c r="Y18" s="3">
        <v>22984.656190476191</v>
      </c>
      <c r="Z18" s="4">
        <f>Y18*$Z$42</f>
        <v>23004.986702187227</v>
      </c>
      <c r="AA18" s="4">
        <f t="shared" ref="AA18:AA41" si="11">Z18*$AA$42</f>
        <v>23014.510347427593</v>
      </c>
      <c r="AB18" s="4">
        <f t="shared" si="10"/>
        <v>23043.40569280148</v>
      </c>
      <c r="AC18" s="4">
        <f t="shared" si="9"/>
        <v>23047.46994978992</v>
      </c>
      <c r="AD18" s="4">
        <f t="shared" si="8"/>
        <v>23061.625725473867</v>
      </c>
      <c r="AE18" s="4">
        <f t="shared" si="7"/>
        <v>23061.625725473867</v>
      </c>
      <c r="AF18" s="4">
        <f t="shared" si="6"/>
        <v>23134.236155940926</v>
      </c>
      <c r="AG18" s="4">
        <f t="shared" si="5"/>
        <v>23137.966821346854</v>
      </c>
      <c r="AH18" s="4">
        <f t="shared" si="4"/>
        <v>23212.431411806036</v>
      </c>
      <c r="AI18" s="4">
        <f t="shared" si="3"/>
        <v>23212.431411806036</v>
      </c>
      <c r="AJ18" s="4">
        <f t="shared" si="2"/>
        <v>23407.298656316187</v>
      </c>
      <c r="AK18" s="4">
        <f t="shared" si="1"/>
        <v>23413.528580887672</v>
      </c>
      <c r="AL18" s="34">
        <f t="shared" si="0"/>
        <v>23413.528580887672</v>
      </c>
      <c r="AM18" s="17">
        <f>AL18-Y18</f>
        <v>428.87239041148132</v>
      </c>
    </row>
    <row r="19" spans="1:39" s="19" customFormat="1" x14ac:dyDescent="0.2">
      <c r="A19" s="2" t="s">
        <v>15</v>
      </c>
      <c r="B19" s="3">
        <v>11898.969534883721</v>
      </c>
      <c r="C19" s="3">
        <v>17200.273023255813</v>
      </c>
      <c r="D19" s="3">
        <v>18567.943953488371</v>
      </c>
      <c r="E19" s="3">
        <v>20688.274883720929</v>
      </c>
      <c r="F19" s="3">
        <v>21096.015714285713</v>
      </c>
      <c r="G19" s="3">
        <v>21147.275714285715</v>
      </c>
      <c r="H19" s="3">
        <v>21102.455714285716</v>
      </c>
      <c r="I19" s="3">
        <v>21104.925714285717</v>
      </c>
      <c r="J19" s="3">
        <v>21368.045714285712</v>
      </c>
      <c r="K19" s="3">
        <v>21499.335714285713</v>
      </c>
      <c r="L19" s="3">
        <v>21675.285714285714</v>
      </c>
      <c r="M19" s="3">
        <v>21855.575714285715</v>
      </c>
      <c r="N19" s="3">
        <v>22001.595714285715</v>
      </c>
      <c r="O19" s="3">
        <v>22050.865714285716</v>
      </c>
      <c r="P19" s="3">
        <v>22096.835714285713</v>
      </c>
      <c r="Q19" s="3">
        <v>22139.095714285715</v>
      </c>
      <c r="R19" s="3">
        <v>22033.185714285715</v>
      </c>
      <c r="S19" s="3">
        <v>22220.635714285716</v>
      </c>
      <c r="T19" s="3">
        <v>22286.135714285716</v>
      </c>
      <c r="U19" s="3">
        <v>22353.135714285716</v>
      </c>
      <c r="V19" s="3">
        <v>22459.135714285716</v>
      </c>
      <c r="W19" s="3">
        <v>22349.135714285716</v>
      </c>
      <c r="X19" s="3">
        <v>22295.135714285716</v>
      </c>
      <c r="Y19" s="4">
        <f>X19*$Y$42</f>
        <v>22312.738071663989</v>
      </c>
      <c r="Z19" s="4">
        <f t="shared" ref="Z19:Z41" si="12">Y19*$Z$42</f>
        <v>22332.474254746823</v>
      </c>
      <c r="AA19" s="4">
        <f t="shared" si="11"/>
        <v>22341.719492090149</v>
      </c>
      <c r="AB19" s="4">
        <f t="shared" si="10"/>
        <v>22369.770130197365</v>
      </c>
      <c r="AC19" s="4">
        <f t="shared" si="9"/>
        <v>22373.715575406008</v>
      </c>
      <c r="AD19" s="4">
        <f t="shared" si="8"/>
        <v>22387.457530579042</v>
      </c>
      <c r="AE19" s="4">
        <f t="shared" si="7"/>
        <v>22387.457530579042</v>
      </c>
      <c r="AF19" s="4">
        <f t="shared" si="6"/>
        <v>22457.945316119796</v>
      </c>
      <c r="AG19" s="4">
        <f t="shared" si="5"/>
        <v>22461.566921739897</v>
      </c>
      <c r="AH19" s="4">
        <f t="shared" si="4"/>
        <v>22533.85466399544</v>
      </c>
      <c r="AI19" s="4">
        <f t="shared" si="3"/>
        <v>22533.85466399544</v>
      </c>
      <c r="AJ19" s="4">
        <f t="shared" si="2"/>
        <v>22723.025289366968</v>
      </c>
      <c r="AK19" s="4">
        <f t="shared" si="1"/>
        <v>22729.073092476043</v>
      </c>
      <c r="AL19" s="34">
        <f t="shared" si="0"/>
        <v>22729.073092476043</v>
      </c>
      <c r="AM19" s="17">
        <f>AL19-X19</f>
        <v>433.93737819032685</v>
      </c>
    </row>
    <row r="20" spans="1:39" s="19" customFormat="1" x14ac:dyDescent="0.2">
      <c r="A20" s="2" t="s">
        <v>14</v>
      </c>
      <c r="B20" s="3">
        <v>14442.258139534884</v>
      </c>
      <c r="C20" s="3">
        <v>17936.638372093024</v>
      </c>
      <c r="D20" s="3">
        <v>20326.172325581396</v>
      </c>
      <c r="E20" s="3">
        <v>21143.172857142858</v>
      </c>
      <c r="F20" s="3">
        <v>21240.152857142857</v>
      </c>
      <c r="G20" s="3">
        <v>21338.312857142857</v>
      </c>
      <c r="H20" s="3">
        <v>21305.172857142858</v>
      </c>
      <c r="I20" s="3">
        <v>21568.702857142856</v>
      </c>
      <c r="J20" s="3">
        <v>21816.272857142856</v>
      </c>
      <c r="K20" s="3">
        <v>22091.942857142854</v>
      </c>
      <c r="L20" s="3">
        <v>22362.172857142858</v>
      </c>
      <c r="M20" s="3">
        <v>22603.212857142858</v>
      </c>
      <c r="N20" s="3">
        <v>22677.832857142854</v>
      </c>
      <c r="O20" s="3">
        <v>22703.842857142856</v>
      </c>
      <c r="P20" s="3">
        <v>22751.792857142857</v>
      </c>
      <c r="Q20" s="3">
        <v>22676.302857142855</v>
      </c>
      <c r="R20" s="3">
        <v>22892.302857142855</v>
      </c>
      <c r="S20" s="3">
        <v>22951.352857142858</v>
      </c>
      <c r="T20" s="3">
        <v>23040.352857142858</v>
      </c>
      <c r="U20" s="3">
        <v>22969.352857142858</v>
      </c>
      <c r="V20" s="3">
        <v>23080.352857142858</v>
      </c>
      <c r="W20" s="3">
        <v>22983.352857142858</v>
      </c>
      <c r="X20" s="4">
        <f>W20*$X$42</f>
        <v>23000.987885870618</v>
      </c>
      <c r="Y20" s="4">
        <f t="shared" ref="Y20:Y41" si="13">X20*$Y$42</f>
        <v>23019.147524547363</v>
      </c>
      <c r="Z20" s="4">
        <f t="shared" si="12"/>
        <v>23039.508544718712</v>
      </c>
      <c r="AA20" s="4">
        <f t="shared" si="11"/>
        <v>23049.046481372745</v>
      </c>
      <c r="AB20" s="4">
        <f t="shared" si="10"/>
        <v>23077.985187804643</v>
      </c>
      <c r="AC20" s="4">
        <f t="shared" si="9"/>
        <v>23082.055543715964</v>
      </c>
      <c r="AD20" s="4">
        <f t="shared" si="8"/>
        <v>23096.232561901172</v>
      </c>
      <c r="AE20" s="4">
        <f t="shared" si="7"/>
        <v>23096.232561901172</v>
      </c>
      <c r="AF20" s="4">
        <f t="shared" si="6"/>
        <v>23168.951953346092</v>
      </c>
      <c r="AG20" s="4">
        <f t="shared" si="5"/>
        <v>23172.68821707926</v>
      </c>
      <c r="AH20" s="4">
        <f t="shared" si="4"/>
        <v>23247.264550913878</v>
      </c>
      <c r="AI20" s="4">
        <f t="shared" si="3"/>
        <v>23247.264550913878</v>
      </c>
      <c r="AJ20" s="4">
        <f t="shared" si="2"/>
        <v>23442.424217950353</v>
      </c>
      <c r="AK20" s="4">
        <f t="shared" si="1"/>
        <v>23448.663491298164</v>
      </c>
      <c r="AL20" s="34">
        <f t="shared" si="0"/>
        <v>23448.663491298164</v>
      </c>
      <c r="AM20" s="17">
        <f>AL20-W20</f>
        <v>465.31063415530662</v>
      </c>
    </row>
    <row r="21" spans="1:39" s="19" customFormat="1" x14ac:dyDescent="0.2">
      <c r="A21" s="2" t="s">
        <v>13</v>
      </c>
      <c r="B21" s="3">
        <v>14040.856976744186</v>
      </c>
      <c r="C21" s="3">
        <v>18283.291162790698</v>
      </c>
      <c r="D21" s="3">
        <v>20320.03</v>
      </c>
      <c r="E21" s="3">
        <v>20374.91</v>
      </c>
      <c r="F21" s="3">
        <v>21020.89</v>
      </c>
      <c r="G21" s="3">
        <v>20962.409999999996</v>
      </c>
      <c r="H21" s="3">
        <v>21211.62</v>
      </c>
      <c r="I21" s="3">
        <v>21542.55</v>
      </c>
      <c r="J21" s="3">
        <v>21937.059999999998</v>
      </c>
      <c r="K21" s="3">
        <v>22458.639999999999</v>
      </c>
      <c r="L21" s="3">
        <v>22750.589999999997</v>
      </c>
      <c r="M21" s="3">
        <v>22788.86</v>
      </c>
      <c r="N21" s="3">
        <v>22850.92</v>
      </c>
      <c r="O21" s="3">
        <v>22883.19</v>
      </c>
      <c r="P21" s="3">
        <v>22925.649999999998</v>
      </c>
      <c r="Q21" s="3">
        <v>23032.3</v>
      </c>
      <c r="R21" s="3">
        <v>23083</v>
      </c>
      <c r="S21" s="3">
        <v>23175</v>
      </c>
      <c r="T21" s="3">
        <v>23197</v>
      </c>
      <c r="U21" s="3">
        <v>23324</v>
      </c>
      <c r="V21" s="3">
        <v>23196</v>
      </c>
      <c r="W21" s="4">
        <f>V21*$W$42</f>
        <v>23196</v>
      </c>
      <c r="X21" s="4">
        <f t="shared" ref="X21:X41" si="14">W21*$X$42</f>
        <v>23213.798191974503</v>
      </c>
      <c r="Y21" s="4">
        <f t="shared" si="13"/>
        <v>23232.125847707066</v>
      </c>
      <c r="Z21" s="4">
        <f t="shared" si="12"/>
        <v>23252.675252610268</v>
      </c>
      <c r="AA21" s="4">
        <f t="shared" si="11"/>
        <v>23262.301436396509</v>
      </c>
      <c r="AB21" s="4">
        <f t="shared" si="10"/>
        <v>23291.507890240151</v>
      </c>
      <c r="AC21" s="4">
        <f t="shared" si="9"/>
        <v>23295.615905998595</v>
      </c>
      <c r="AD21" s="4">
        <f t="shared" si="8"/>
        <v>23309.924093140311</v>
      </c>
      <c r="AE21" s="4">
        <f t="shared" si="7"/>
        <v>23309.924093140311</v>
      </c>
      <c r="AF21" s="4">
        <f t="shared" si="6"/>
        <v>23383.316300728166</v>
      </c>
      <c r="AG21" s="4">
        <f t="shared" si="5"/>
        <v>23387.087133212586</v>
      </c>
      <c r="AH21" s="4">
        <f t="shared" si="4"/>
        <v>23462.353464038209</v>
      </c>
      <c r="AI21" s="4">
        <f t="shared" si="3"/>
        <v>23462.353464038209</v>
      </c>
      <c r="AJ21" s="4">
        <f t="shared" si="2"/>
        <v>23659.31879214834</v>
      </c>
      <c r="AK21" s="4">
        <f t="shared" si="1"/>
        <v>23665.615792654553</v>
      </c>
      <c r="AL21" s="34">
        <f t="shared" si="0"/>
        <v>23665.615792654553</v>
      </c>
      <c r="AM21" s="17">
        <f>AL21-V21</f>
        <v>469.61579265455293</v>
      </c>
    </row>
    <row r="22" spans="1:39" s="19" customFormat="1" x14ac:dyDescent="0.2">
      <c r="A22" s="1" t="s">
        <v>12</v>
      </c>
      <c r="B22" s="3">
        <v>15261.35</v>
      </c>
      <c r="C22" s="3">
        <v>19643.940000000002</v>
      </c>
      <c r="D22" s="3">
        <v>20313.66</v>
      </c>
      <c r="E22" s="3">
        <v>21879.48</v>
      </c>
      <c r="F22" s="3">
        <v>22072.41</v>
      </c>
      <c r="G22" s="3">
        <v>22112.16</v>
      </c>
      <c r="H22" s="3">
        <v>22553.82</v>
      </c>
      <c r="I22" s="3">
        <v>23068.54</v>
      </c>
      <c r="J22" s="3">
        <v>23839.23</v>
      </c>
      <c r="K22" s="3">
        <v>24121.37</v>
      </c>
      <c r="L22" s="3">
        <v>24184.84</v>
      </c>
      <c r="M22" s="3">
        <v>24222.3</v>
      </c>
      <c r="N22" s="3">
        <v>24297.3</v>
      </c>
      <c r="O22" s="3">
        <v>24406.15</v>
      </c>
      <c r="P22" s="3">
        <v>24490.75</v>
      </c>
      <c r="Q22" s="3">
        <v>24547.41</v>
      </c>
      <c r="R22" s="3">
        <v>24644.41</v>
      </c>
      <c r="S22" s="3">
        <v>24500.41</v>
      </c>
      <c r="T22" s="3">
        <v>24743.41</v>
      </c>
      <c r="U22" s="3">
        <v>24780.41</v>
      </c>
      <c r="V22" s="4">
        <f>U22*$V$42</f>
        <v>24780.41</v>
      </c>
      <c r="W22" s="4">
        <f t="shared" ref="W22:W41" si="15">V22*$W$42</f>
        <v>24780.41</v>
      </c>
      <c r="X22" s="4">
        <f t="shared" si="14"/>
        <v>24799.423903017196</v>
      </c>
      <c r="Y22" s="4">
        <f t="shared" si="13"/>
        <v>24819.003434979248</v>
      </c>
      <c r="Z22" s="4">
        <f t="shared" si="12"/>
        <v>24840.956473380586</v>
      </c>
      <c r="AA22" s="4">
        <f t="shared" si="11"/>
        <v>24851.240176646599</v>
      </c>
      <c r="AB22" s="4">
        <f t="shared" si="10"/>
        <v>24882.441586410849</v>
      </c>
      <c r="AC22" s="4">
        <f t="shared" si="9"/>
        <v>24886.830201464334</v>
      </c>
      <c r="AD22" s="4">
        <f t="shared" si="8"/>
        <v>24902.115713782339</v>
      </c>
      <c r="AE22" s="4">
        <f t="shared" si="7"/>
        <v>24902.115713782339</v>
      </c>
      <c r="AF22" s="4">
        <f t="shared" si="6"/>
        <v>24980.520998953583</v>
      </c>
      <c r="AG22" s="4">
        <f t="shared" si="5"/>
        <v>24984.549399324562</v>
      </c>
      <c r="AH22" s="4">
        <f t="shared" si="4"/>
        <v>25064.956820304673</v>
      </c>
      <c r="AI22" s="4">
        <f t="shared" si="3"/>
        <v>25064.956820304673</v>
      </c>
      <c r="AJ22" s="4">
        <f t="shared" si="2"/>
        <v>25275.375926458906</v>
      </c>
      <c r="AK22" s="4">
        <f t="shared" si="1"/>
        <v>25282.103045544703</v>
      </c>
      <c r="AL22" s="34">
        <f t="shared" si="0"/>
        <v>25282.103045544703</v>
      </c>
      <c r="AM22" s="17">
        <f>AL22-U22</f>
        <v>501.69304554470364</v>
      </c>
    </row>
    <row r="23" spans="1:39" s="19" customFormat="1" x14ac:dyDescent="0.2">
      <c r="A23" s="1" t="s">
        <v>11</v>
      </c>
      <c r="B23" s="3">
        <v>13710.24</v>
      </c>
      <c r="C23" s="3">
        <v>16255.22</v>
      </c>
      <c r="D23" s="3">
        <v>18837.46</v>
      </c>
      <c r="E23" s="3">
        <v>19689.349999999999</v>
      </c>
      <c r="F23" s="3">
        <v>19655.810000000001</v>
      </c>
      <c r="G23" s="3">
        <v>20176.27</v>
      </c>
      <c r="H23" s="3">
        <v>20706.78</v>
      </c>
      <c r="I23" s="3">
        <v>21778.16</v>
      </c>
      <c r="J23" s="3">
        <v>22063.919999999998</v>
      </c>
      <c r="K23" s="3">
        <v>22203.919999999998</v>
      </c>
      <c r="L23" s="3">
        <v>22308.09</v>
      </c>
      <c r="M23" s="3">
        <v>22400.45</v>
      </c>
      <c r="N23" s="3">
        <v>22536.73</v>
      </c>
      <c r="O23" s="3">
        <v>22573.41</v>
      </c>
      <c r="P23" s="3">
        <v>22639.55</v>
      </c>
      <c r="Q23" s="3">
        <v>22620.55</v>
      </c>
      <c r="R23" s="3">
        <v>22614.55</v>
      </c>
      <c r="S23" s="3">
        <v>22729.55</v>
      </c>
      <c r="T23" s="3">
        <v>22770.55</v>
      </c>
      <c r="U23" s="4">
        <f>T23*$U$42</f>
        <v>22822.049136902078</v>
      </c>
      <c r="V23" s="4">
        <f t="shared" ref="V23:V41" si="16">U23*$V$42</f>
        <v>22822.049136902078</v>
      </c>
      <c r="W23" s="4">
        <f t="shared" si="15"/>
        <v>22822.049136902078</v>
      </c>
      <c r="X23" s="4">
        <f t="shared" si="14"/>
        <v>22839.560397972527</v>
      </c>
      <c r="Y23" s="4">
        <f t="shared" si="13"/>
        <v>22857.592587129831</v>
      </c>
      <c r="Z23" s="4">
        <f t="shared" si="12"/>
        <v>22877.810707859051</v>
      </c>
      <c r="AA23" s="4">
        <f t="shared" si="11"/>
        <v>22887.281704555484</v>
      </c>
      <c r="AB23" s="4">
        <f t="shared" si="10"/>
        <v>22916.017310898573</v>
      </c>
      <c r="AC23" s="4">
        <f t="shared" si="9"/>
        <v>22920.059099892122</v>
      </c>
      <c r="AD23" s="4">
        <f t="shared" si="8"/>
        <v>22934.136619723482</v>
      </c>
      <c r="AE23" s="4">
        <f t="shared" si="7"/>
        <v>22934.136619723482</v>
      </c>
      <c r="AF23" s="4">
        <f t="shared" si="6"/>
        <v>23006.345645755373</v>
      </c>
      <c r="AG23" s="4">
        <f t="shared" si="5"/>
        <v>23010.055687324886</v>
      </c>
      <c r="AH23" s="4">
        <f t="shared" si="4"/>
        <v>23084.108623195585</v>
      </c>
      <c r="AI23" s="4">
        <f t="shared" si="3"/>
        <v>23084.108623195585</v>
      </c>
      <c r="AJ23" s="4">
        <f t="shared" si="2"/>
        <v>23277.898604071404</v>
      </c>
      <c r="AK23" s="4">
        <f t="shared" si="1"/>
        <v>23284.094088420767</v>
      </c>
      <c r="AL23" s="34">
        <f t="shared" si="0"/>
        <v>23284.094088420767</v>
      </c>
      <c r="AM23" s="17">
        <f>AL23-T23</f>
        <v>513.54408842076737</v>
      </c>
    </row>
    <row r="24" spans="1:39" s="19" customFormat="1" x14ac:dyDescent="0.2">
      <c r="A24" s="1" t="s">
        <v>10</v>
      </c>
      <c r="B24" s="3">
        <v>12514.75</v>
      </c>
      <c r="C24" s="3">
        <v>16440.8</v>
      </c>
      <c r="D24" s="3">
        <v>18072.89</v>
      </c>
      <c r="E24" s="3">
        <v>18212.309999999998</v>
      </c>
      <c r="F24" s="3">
        <v>18881.91</v>
      </c>
      <c r="G24" s="3">
        <v>19536.55</v>
      </c>
      <c r="H24" s="3">
        <v>20747.45</v>
      </c>
      <c r="I24" s="3">
        <v>21054.47</v>
      </c>
      <c r="J24" s="3">
        <v>21218.010000000002</v>
      </c>
      <c r="K24" s="3">
        <v>21342.41</v>
      </c>
      <c r="L24" s="3">
        <v>21443.84</v>
      </c>
      <c r="M24" s="3">
        <v>21594.799999999999</v>
      </c>
      <c r="N24" s="3">
        <v>21591.8</v>
      </c>
      <c r="O24" s="3">
        <v>21657.03</v>
      </c>
      <c r="P24" s="3">
        <v>21716.03</v>
      </c>
      <c r="Q24" s="3">
        <v>21851.03</v>
      </c>
      <c r="R24" s="3">
        <v>21838.03</v>
      </c>
      <c r="S24" s="3">
        <v>21884.03</v>
      </c>
      <c r="T24" s="4">
        <f>S24*$T$42</f>
        <v>21949.908629722442</v>
      </c>
      <c r="U24" s="4">
        <f t="shared" ref="U24:U41" si="17">T24*$U$42</f>
        <v>21999.551758654779</v>
      </c>
      <c r="V24" s="4">
        <f t="shared" si="16"/>
        <v>21999.551758654779</v>
      </c>
      <c r="W24" s="4">
        <f t="shared" si="15"/>
        <v>21999.551758654779</v>
      </c>
      <c r="X24" s="4">
        <f t="shared" si="14"/>
        <v>22016.431920991112</v>
      </c>
      <c r="Y24" s="4">
        <f t="shared" si="13"/>
        <v>22033.814237377701</v>
      </c>
      <c r="Z24" s="4">
        <f t="shared" si="12"/>
        <v>22053.303705250506</v>
      </c>
      <c r="AA24" s="4">
        <f t="shared" si="11"/>
        <v>22062.433371074087</v>
      </c>
      <c r="AB24" s="4">
        <f t="shared" si="10"/>
        <v>22090.133357839906</v>
      </c>
      <c r="AC24" s="4">
        <f t="shared" si="9"/>
        <v>22094.029482400314</v>
      </c>
      <c r="AD24" s="4">
        <f t="shared" si="8"/>
        <v>22107.599654136677</v>
      </c>
      <c r="AE24" s="4">
        <f t="shared" si="7"/>
        <v>22107.599654136677</v>
      </c>
      <c r="AF24" s="4">
        <f t="shared" si="6"/>
        <v>22177.206296209057</v>
      </c>
      <c r="AG24" s="4">
        <f t="shared" si="5"/>
        <v>22180.782629387802</v>
      </c>
      <c r="AH24" s="4">
        <f t="shared" si="4"/>
        <v>22252.166727537584</v>
      </c>
      <c r="AI24" s="4">
        <f t="shared" si="3"/>
        <v>22252.166727537584</v>
      </c>
      <c r="AJ24" s="4">
        <f t="shared" si="2"/>
        <v>22438.972596239913</v>
      </c>
      <c r="AK24" s="4">
        <f t="shared" si="1"/>
        <v>22444.944797850563</v>
      </c>
      <c r="AL24" s="34">
        <f t="shared" si="0"/>
        <v>22444.944797850563</v>
      </c>
      <c r="AM24" s="17">
        <f>AL24-S24</f>
        <v>560.91479785056436</v>
      </c>
    </row>
    <row r="25" spans="1:39" s="19" customFormat="1" x14ac:dyDescent="0.2">
      <c r="A25" s="1" t="s">
        <v>9</v>
      </c>
      <c r="B25" s="3">
        <v>13003.470000000001</v>
      </c>
      <c r="C25" s="3">
        <v>16890.34</v>
      </c>
      <c r="D25" s="3">
        <v>18297.260000000002</v>
      </c>
      <c r="E25" s="3">
        <v>19256.599999999999</v>
      </c>
      <c r="F25" s="3">
        <v>20120.98</v>
      </c>
      <c r="G25" s="3">
        <v>21239.54</v>
      </c>
      <c r="H25" s="3">
        <v>21583.760000000002</v>
      </c>
      <c r="I25" s="3">
        <v>21801.45</v>
      </c>
      <c r="J25" s="3">
        <v>21940.2</v>
      </c>
      <c r="K25" s="3">
        <v>22064.7</v>
      </c>
      <c r="L25" s="3">
        <v>22254.67</v>
      </c>
      <c r="M25" s="3">
        <v>22275.9</v>
      </c>
      <c r="N25" s="3">
        <v>22301.85</v>
      </c>
      <c r="O25" s="3">
        <v>22404.85</v>
      </c>
      <c r="P25" s="3">
        <v>22454.85</v>
      </c>
      <c r="Q25" s="3">
        <v>22512.85</v>
      </c>
      <c r="R25" s="3">
        <v>22550.85</v>
      </c>
      <c r="S25" s="4">
        <f>R25*$S$42</f>
        <v>22607.648058535011</v>
      </c>
      <c r="T25" s="4">
        <f t="shared" ref="T25:T41" si="18">S25*$T$42</f>
        <v>22675.705033203001</v>
      </c>
      <c r="U25" s="4">
        <f t="shared" si="17"/>
        <v>22726.989663475706</v>
      </c>
      <c r="V25" s="4">
        <f t="shared" si="16"/>
        <v>22726.989663475706</v>
      </c>
      <c r="W25" s="4">
        <f t="shared" si="15"/>
        <v>22726.989663475706</v>
      </c>
      <c r="X25" s="4">
        <f t="shared" si="14"/>
        <v>22744.42798581719</v>
      </c>
      <c r="Y25" s="4">
        <f t="shared" si="13"/>
        <v>22762.385066451341</v>
      </c>
      <c r="Z25" s="4">
        <f t="shared" si="12"/>
        <v>22782.518973712322</v>
      </c>
      <c r="AA25" s="4">
        <f t="shared" si="11"/>
        <v>22791.950521367464</v>
      </c>
      <c r="AB25" s="4">
        <f t="shared" si="10"/>
        <v>22820.566436810266</v>
      </c>
      <c r="AC25" s="4">
        <f t="shared" si="9"/>
        <v>22824.591390754031</v>
      </c>
      <c r="AD25" s="4">
        <f t="shared" si="8"/>
        <v>22838.610274237082</v>
      </c>
      <c r="AE25" s="4">
        <f t="shared" si="7"/>
        <v>22838.610274237082</v>
      </c>
      <c r="AF25" s="4">
        <f t="shared" si="6"/>
        <v>22910.518531834463</v>
      </c>
      <c r="AG25" s="4">
        <f t="shared" si="5"/>
        <v>22914.213120164179</v>
      </c>
      <c r="AH25" s="4">
        <f t="shared" si="4"/>
        <v>22987.957607260305</v>
      </c>
      <c r="AI25" s="4">
        <f t="shared" si="3"/>
        <v>22987.957607260305</v>
      </c>
      <c r="AJ25" s="4">
        <f t="shared" si="2"/>
        <v>23180.940404985002</v>
      </c>
      <c r="AK25" s="4">
        <f t="shared" si="1"/>
        <v>23187.110083611296</v>
      </c>
      <c r="AL25" s="34">
        <f t="shared" si="0"/>
        <v>23187.110083611296</v>
      </c>
      <c r="AM25" s="17">
        <f>AL25-R25</f>
        <v>636.26008361129789</v>
      </c>
    </row>
    <row r="26" spans="1:39" s="19" customFormat="1" x14ac:dyDescent="0.2">
      <c r="A26" s="2" t="s">
        <v>8</v>
      </c>
      <c r="B26" s="3">
        <v>13935.95</v>
      </c>
      <c r="C26" s="3">
        <v>17518.580000000002</v>
      </c>
      <c r="D26" s="3">
        <v>19204.79</v>
      </c>
      <c r="E26" s="3">
        <v>20700.5</v>
      </c>
      <c r="F26" s="3">
        <v>21913.58</v>
      </c>
      <c r="G26" s="3">
        <v>22358.15</v>
      </c>
      <c r="H26" s="3">
        <v>22637.7</v>
      </c>
      <c r="I26" s="3">
        <v>22808.86</v>
      </c>
      <c r="J26" s="3">
        <v>23005.02</v>
      </c>
      <c r="K26" s="3">
        <v>23191.22</v>
      </c>
      <c r="L26" s="3">
        <v>23259.48</v>
      </c>
      <c r="M26" s="3">
        <v>23328.5</v>
      </c>
      <c r="N26" s="3">
        <v>23360.5</v>
      </c>
      <c r="O26" s="3">
        <v>23439.5</v>
      </c>
      <c r="P26" s="3">
        <v>23515.5</v>
      </c>
      <c r="Q26" s="3">
        <v>23550.5</v>
      </c>
      <c r="R26" s="4">
        <f>Q26*$R$42</f>
        <v>23605.401278426532</v>
      </c>
      <c r="S26" s="4">
        <f t="shared" ref="S26:S41" si="19">R26*$S$42</f>
        <v>23664.855399382261</v>
      </c>
      <c r="T26" s="4">
        <f t="shared" si="18"/>
        <v>23736.094940101728</v>
      </c>
      <c r="U26" s="4">
        <f t="shared" si="17"/>
        <v>23789.777806911756</v>
      </c>
      <c r="V26" s="4">
        <f t="shared" si="16"/>
        <v>23789.777806911756</v>
      </c>
      <c r="W26" s="4">
        <f t="shared" si="15"/>
        <v>23789.777806911756</v>
      </c>
      <c r="X26" s="4">
        <f t="shared" si="14"/>
        <v>23808.031602067738</v>
      </c>
      <c r="Y26" s="4">
        <f t="shared" si="13"/>
        <v>23826.828414345688</v>
      </c>
      <c r="Z26" s="4">
        <f t="shared" si="12"/>
        <v>23847.903848761598</v>
      </c>
      <c r="AA26" s="4">
        <f t="shared" si="11"/>
        <v>23857.776446338903</v>
      </c>
      <c r="AB26" s="4">
        <f t="shared" si="10"/>
        <v>23887.730535296829</v>
      </c>
      <c r="AC26" s="4">
        <f t="shared" si="9"/>
        <v>23891.943709211326</v>
      </c>
      <c r="AD26" s="4">
        <f t="shared" si="8"/>
        <v>23906.618161397961</v>
      </c>
      <c r="AE26" s="4">
        <f t="shared" si="7"/>
        <v>23906.618161397961</v>
      </c>
      <c r="AF26" s="4">
        <f t="shared" si="6"/>
        <v>23981.889083594626</v>
      </c>
      <c r="AG26" s="4">
        <f t="shared" si="5"/>
        <v>23985.756442921727</v>
      </c>
      <c r="AH26" s="4">
        <f t="shared" si="4"/>
        <v>24062.94946269596</v>
      </c>
      <c r="AI26" s="4">
        <f t="shared" si="3"/>
        <v>24062.94946269596</v>
      </c>
      <c r="AJ26" s="4">
        <f t="shared" si="2"/>
        <v>24264.956765308718</v>
      </c>
      <c r="AK26" s="4">
        <f t="shared" si="1"/>
        <v>24271.414958225287</v>
      </c>
      <c r="AL26" s="34">
        <f>AK26</f>
        <v>24271.414958225287</v>
      </c>
      <c r="AM26" s="17">
        <f>AL26-Q26</f>
        <v>720.91495822528668</v>
      </c>
    </row>
    <row r="27" spans="1:39" s="19" customFormat="1" x14ac:dyDescent="0.2">
      <c r="A27" s="2" t="s">
        <v>7</v>
      </c>
      <c r="B27" s="3">
        <v>12707.17</v>
      </c>
      <c r="C27" s="3">
        <v>16040.939999999999</v>
      </c>
      <c r="D27" s="3">
        <v>18540.84</v>
      </c>
      <c r="E27" s="3">
        <v>19680.78</v>
      </c>
      <c r="F27" s="3">
        <v>20277.21</v>
      </c>
      <c r="G27" s="3">
        <v>20566.32</v>
      </c>
      <c r="H27" s="3">
        <v>20805.010000000002</v>
      </c>
      <c r="I27" s="3">
        <v>21007.65</v>
      </c>
      <c r="J27" s="3">
        <v>21225.58</v>
      </c>
      <c r="K27" s="3">
        <v>21292.989999999998</v>
      </c>
      <c r="L27" s="3">
        <v>21412.18</v>
      </c>
      <c r="M27" s="3">
        <v>21497.18</v>
      </c>
      <c r="N27" s="3">
        <v>21561.18</v>
      </c>
      <c r="O27" s="3">
        <v>21699.18</v>
      </c>
      <c r="P27" s="3">
        <v>21761.18</v>
      </c>
      <c r="Q27" s="4">
        <f>P27*$Q$42</f>
        <v>21813.594707108503</v>
      </c>
      <c r="R27" s="4">
        <f t="shared" ref="R27:R41" si="20">Q27*$R$42</f>
        <v>21864.446885894453</v>
      </c>
      <c r="S27" s="4">
        <f t="shared" si="19"/>
        <v>21919.516124262882</v>
      </c>
      <c r="T27" s="4">
        <f t="shared" si="18"/>
        <v>21985.501579704382</v>
      </c>
      <c r="U27" s="4">
        <f t="shared" si="17"/>
        <v>22035.225207623516</v>
      </c>
      <c r="V27" s="4">
        <f t="shared" si="16"/>
        <v>22035.225207623516</v>
      </c>
      <c r="W27" s="4">
        <f t="shared" si="15"/>
        <v>22035.225207623516</v>
      </c>
      <c r="X27" s="4">
        <f t="shared" si="14"/>
        <v>22052.132742045254</v>
      </c>
      <c r="Y27" s="4">
        <f t="shared" si="13"/>
        <v>22069.543244786884</v>
      </c>
      <c r="Z27" s="4">
        <f t="shared" si="12"/>
        <v>22089.064315873482</v>
      </c>
      <c r="AA27" s="4">
        <f t="shared" si="11"/>
        <v>22098.208785938139</v>
      </c>
      <c r="AB27" s="4">
        <f t="shared" si="10"/>
        <v>22125.953689712958</v>
      </c>
      <c r="AC27" s="4">
        <f t="shared" si="9"/>
        <v>22129.856132047575</v>
      </c>
      <c r="AD27" s="4">
        <f t="shared" si="8"/>
        <v>22143.448308542684</v>
      </c>
      <c r="AE27" s="4">
        <f t="shared" si="7"/>
        <v>22143.448308542684</v>
      </c>
      <c r="AF27" s="4">
        <f t="shared" si="6"/>
        <v>22213.167821505394</v>
      </c>
      <c r="AG27" s="4">
        <f t="shared" si="5"/>
        <v>22216.749953899533</v>
      </c>
      <c r="AH27" s="4">
        <f t="shared" si="4"/>
        <v>22288.249805179672</v>
      </c>
      <c r="AI27" s="4">
        <f t="shared" si="3"/>
        <v>22288.249805179672</v>
      </c>
      <c r="AJ27" s="4">
        <f t="shared" si="2"/>
        <v>22475.358589582163</v>
      </c>
      <c r="AK27" s="4">
        <f t="shared" si="1"/>
        <v>22481.340475436918</v>
      </c>
      <c r="AL27" s="34">
        <f t="shared" si="0"/>
        <v>22481.340475436918</v>
      </c>
      <c r="AM27" s="17">
        <f>AL27-P27</f>
        <v>720.1604754369182</v>
      </c>
    </row>
    <row r="28" spans="1:39" s="19" customFormat="1" x14ac:dyDescent="0.2">
      <c r="A28" s="2" t="s">
        <v>6</v>
      </c>
      <c r="B28" s="3">
        <v>12754.1</v>
      </c>
      <c r="C28" s="3">
        <v>16665.28</v>
      </c>
      <c r="D28" s="3">
        <v>18628.989999999998</v>
      </c>
      <c r="E28" s="3">
        <v>19591.53</v>
      </c>
      <c r="F28" s="3">
        <v>19964.11</v>
      </c>
      <c r="G28" s="3">
        <v>20205.28</v>
      </c>
      <c r="H28" s="3">
        <v>20453.75</v>
      </c>
      <c r="I28" s="3">
        <v>20802.21</v>
      </c>
      <c r="J28" s="3">
        <v>20801.02</v>
      </c>
      <c r="K28" s="3">
        <v>20941.400000000001</v>
      </c>
      <c r="L28" s="3">
        <v>21053.4</v>
      </c>
      <c r="M28" s="3">
        <v>21112.400000000001</v>
      </c>
      <c r="N28" s="3">
        <v>21257.4</v>
      </c>
      <c r="O28" s="3">
        <v>21328.400000000001</v>
      </c>
      <c r="P28" s="4">
        <f>O28*$P$42</f>
        <v>21391.088074409865</v>
      </c>
      <c r="Q28" s="4">
        <f t="shared" ref="Q28:Q41" si="21">P28*$Q$42</f>
        <v>21442.611365708974</v>
      </c>
      <c r="R28" s="4">
        <f t="shared" si="20"/>
        <v>21492.598702571493</v>
      </c>
      <c r="S28" s="4">
        <f t="shared" si="19"/>
        <v>21546.73137957383</v>
      </c>
      <c r="T28" s="4">
        <f t="shared" si="18"/>
        <v>21611.594621777567</v>
      </c>
      <c r="U28" s="4">
        <f t="shared" si="17"/>
        <v>21660.472601013869</v>
      </c>
      <c r="V28" s="4">
        <f t="shared" si="16"/>
        <v>21660.472601013869</v>
      </c>
      <c r="W28" s="4">
        <f t="shared" si="15"/>
        <v>21660.472601013869</v>
      </c>
      <c r="X28" s="4">
        <f t="shared" si="14"/>
        <v>21677.092589357173</v>
      </c>
      <c r="Y28" s="4">
        <f t="shared" si="13"/>
        <v>21694.206992048847</v>
      </c>
      <c r="Z28" s="4">
        <f t="shared" si="12"/>
        <v>21713.396068694517</v>
      </c>
      <c r="AA28" s="4">
        <f t="shared" si="11"/>
        <v>21722.385018951209</v>
      </c>
      <c r="AB28" s="4">
        <f t="shared" si="10"/>
        <v>21749.658065737422</v>
      </c>
      <c r="AC28" s="4">
        <f t="shared" si="9"/>
        <v>21753.494139318223</v>
      </c>
      <c r="AD28" s="4">
        <f t="shared" si="8"/>
        <v>21766.855153956665</v>
      </c>
      <c r="AE28" s="4">
        <f t="shared" si="7"/>
        <v>21766.855153956665</v>
      </c>
      <c r="AF28" s="4">
        <f t="shared" si="6"/>
        <v>21835.388948644744</v>
      </c>
      <c r="AG28" s="4">
        <f t="shared" si="5"/>
        <v>21838.910159789415</v>
      </c>
      <c r="AH28" s="4">
        <f t="shared" si="4"/>
        <v>21909.19401461901</v>
      </c>
      <c r="AI28" s="4">
        <f t="shared" si="3"/>
        <v>21909.19401461901</v>
      </c>
      <c r="AJ28" s="4">
        <f t="shared" si="2"/>
        <v>22093.120643903338</v>
      </c>
      <c r="AK28" s="4">
        <f t="shared" si="1"/>
        <v>22099.000795952543</v>
      </c>
      <c r="AL28" s="34">
        <f t="shared" si="0"/>
        <v>22099.000795952543</v>
      </c>
      <c r="AM28" s="17">
        <f>AL28-O28</f>
        <v>770.60079595254138</v>
      </c>
    </row>
    <row r="29" spans="1:39" s="19" customFormat="1" x14ac:dyDescent="0.2">
      <c r="A29" s="2" t="s">
        <v>5</v>
      </c>
      <c r="B29" s="3">
        <v>13689.33</v>
      </c>
      <c r="C29" s="3">
        <v>18378.7</v>
      </c>
      <c r="D29" s="3">
        <v>20614</v>
      </c>
      <c r="E29" s="3">
        <v>21312.1</v>
      </c>
      <c r="F29" s="3">
        <v>21724.2</v>
      </c>
      <c r="G29" s="3">
        <v>22021.78</v>
      </c>
      <c r="H29" s="3">
        <v>22333.58</v>
      </c>
      <c r="I29" s="3">
        <v>22388.54</v>
      </c>
      <c r="J29" s="3">
        <v>22545.86</v>
      </c>
      <c r="K29" s="3">
        <v>22673.86</v>
      </c>
      <c r="L29" s="3">
        <v>22792.86</v>
      </c>
      <c r="M29" s="3">
        <v>22866.86</v>
      </c>
      <c r="N29" s="3">
        <v>22948.86</v>
      </c>
      <c r="O29" s="4">
        <f>N29*$O$42</f>
        <v>23041.05248732464</v>
      </c>
      <c r="P29" s="4">
        <f t="shared" ref="P29:P41" si="22">O29*$P$42</f>
        <v>23108.774361108277</v>
      </c>
      <c r="Q29" s="4">
        <f t="shared" si="21"/>
        <v>23164.43492913694</v>
      </c>
      <c r="R29" s="4">
        <f t="shared" si="20"/>
        <v>23218.436206886367</v>
      </c>
      <c r="S29" s="4">
        <f t="shared" si="19"/>
        <v>23276.915692084051</v>
      </c>
      <c r="T29" s="4">
        <f t="shared" si="18"/>
        <v>23346.987397796358</v>
      </c>
      <c r="U29" s="4">
        <f t="shared" si="17"/>
        <v>23399.79023744012</v>
      </c>
      <c r="V29" s="4">
        <f t="shared" si="16"/>
        <v>23399.79023744012</v>
      </c>
      <c r="W29" s="4">
        <f t="shared" si="15"/>
        <v>23399.79023744012</v>
      </c>
      <c r="X29" s="4">
        <f t="shared" si="14"/>
        <v>23417.74479679557</v>
      </c>
      <c r="Y29" s="4">
        <f t="shared" si="13"/>
        <v>23436.233471553547</v>
      </c>
      <c r="Z29" s="4">
        <f t="shared" si="12"/>
        <v>23456.963414829941</v>
      </c>
      <c r="AA29" s="4">
        <f t="shared" si="11"/>
        <v>23466.674170192291</v>
      </c>
      <c r="AB29" s="4">
        <f t="shared" si="10"/>
        <v>23496.137219576696</v>
      </c>
      <c r="AC29" s="4">
        <f t="shared" si="9"/>
        <v>23500.281326622724</v>
      </c>
      <c r="AD29" s="4">
        <f t="shared" si="8"/>
        <v>23514.715219440201</v>
      </c>
      <c r="AE29" s="4">
        <f t="shared" si="7"/>
        <v>23514.715219440201</v>
      </c>
      <c r="AF29" s="4">
        <f t="shared" si="6"/>
        <v>23588.752219897971</v>
      </c>
      <c r="AG29" s="4">
        <f t="shared" si="5"/>
        <v>23592.556181320455</v>
      </c>
      <c r="AH29" s="4">
        <f t="shared" si="4"/>
        <v>23668.483770269471</v>
      </c>
      <c r="AI29" s="4">
        <f t="shared" si="3"/>
        <v>23668.483770269471</v>
      </c>
      <c r="AJ29" s="4">
        <f t="shared" si="2"/>
        <v>23867.179552379563</v>
      </c>
      <c r="AK29" s="4">
        <f t="shared" si="1"/>
        <v>23873.531875666784</v>
      </c>
      <c r="AL29" s="34">
        <f t="shared" si="0"/>
        <v>23873.531875666784</v>
      </c>
      <c r="AM29" s="17">
        <f>AL29-N29</f>
        <v>924.67187566678331</v>
      </c>
    </row>
    <row r="30" spans="1:39" s="19" customFormat="1" x14ac:dyDescent="0.2">
      <c r="A30" s="1" t="s">
        <v>4</v>
      </c>
      <c r="B30" s="3">
        <v>15239.89</v>
      </c>
      <c r="C30" s="3">
        <v>20314.010000000002</v>
      </c>
      <c r="D30" s="3">
        <v>22117.05</v>
      </c>
      <c r="E30" s="3">
        <v>22998.28</v>
      </c>
      <c r="F30" s="3">
        <v>23550.3</v>
      </c>
      <c r="G30" s="3">
        <v>24015.82</v>
      </c>
      <c r="H30" s="3">
        <v>24129.16</v>
      </c>
      <c r="I30" s="3">
        <v>24351.88</v>
      </c>
      <c r="J30" s="3">
        <v>24474.880000000001</v>
      </c>
      <c r="K30" s="3">
        <v>24588.880000000001</v>
      </c>
      <c r="L30" s="3">
        <v>24733.88</v>
      </c>
      <c r="M30" s="3">
        <v>24847.88</v>
      </c>
      <c r="N30" s="4">
        <f>M30*$N$42</f>
        <v>24942.815337487627</v>
      </c>
      <c r="O30" s="4">
        <f t="shared" ref="O30:O41" si="23">N30*$O$42</f>
        <v>25043.018144373989</v>
      </c>
      <c r="P30" s="4">
        <f t="shared" si="22"/>
        <v>25116.624161931893</v>
      </c>
      <c r="Q30" s="4">
        <f t="shared" si="21"/>
        <v>25177.120904250187</v>
      </c>
      <c r="R30" s="4">
        <f t="shared" si="20"/>
        <v>25235.814185698255</v>
      </c>
      <c r="S30" s="4">
        <f t="shared" si="19"/>
        <v>25299.374772163865</v>
      </c>
      <c r="T30" s="4">
        <f t="shared" si="18"/>
        <v>25375.53479126568</v>
      </c>
      <c r="U30" s="4">
        <f t="shared" si="17"/>
        <v>25432.925506034488</v>
      </c>
      <c r="V30" s="4">
        <f t="shared" si="16"/>
        <v>25432.925506034488</v>
      </c>
      <c r="W30" s="4">
        <f t="shared" si="15"/>
        <v>25432.925506034488</v>
      </c>
      <c r="X30" s="4">
        <f t="shared" si="14"/>
        <v>25452.440081419452</v>
      </c>
      <c r="Y30" s="4">
        <f t="shared" si="13"/>
        <v>25472.535179839291</v>
      </c>
      <c r="Z30" s="4">
        <f t="shared" si="12"/>
        <v>25495.066283654454</v>
      </c>
      <c r="AA30" s="4">
        <f t="shared" si="11"/>
        <v>25505.620776461095</v>
      </c>
      <c r="AB30" s="4">
        <f t="shared" si="10"/>
        <v>25537.643778914138</v>
      </c>
      <c r="AC30" s="4">
        <f t="shared" si="9"/>
        <v>25542.147954580723</v>
      </c>
      <c r="AD30" s="4">
        <f t="shared" si="8"/>
        <v>25557.835963621146</v>
      </c>
      <c r="AE30" s="4">
        <f t="shared" si="7"/>
        <v>25557.835963621146</v>
      </c>
      <c r="AF30" s="4">
        <f t="shared" si="6"/>
        <v>25638.305809642243</v>
      </c>
      <c r="AG30" s="4">
        <f t="shared" si="5"/>
        <v>25642.440285486009</v>
      </c>
      <c r="AH30" s="4">
        <f t="shared" si="4"/>
        <v>25724.964987374293</v>
      </c>
      <c r="AI30" s="4">
        <f t="shared" si="3"/>
        <v>25724.964987374293</v>
      </c>
      <c r="AJ30" s="4">
        <f t="shared" si="2"/>
        <v>25940.924830325519</v>
      </c>
      <c r="AK30" s="4">
        <f t="shared" si="1"/>
        <v>25947.829087300252</v>
      </c>
      <c r="AL30" s="34">
        <f t="shared" si="0"/>
        <v>25947.829087300252</v>
      </c>
      <c r="AM30" s="17">
        <f>AL30-M30</f>
        <v>1099.9490873002505</v>
      </c>
    </row>
    <row r="31" spans="1:39" s="19" customFormat="1" x14ac:dyDescent="0.2">
      <c r="A31" s="1" t="s">
        <v>3</v>
      </c>
      <c r="B31" s="3">
        <v>13811.17</v>
      </c>
      <c r="C31" s="3">
        <v>18126.91</v>
      </c>
      <c r="D31" s="3">
        <v>19956.080000000002</v>
      </c>
      <c r="E31" s="3">
        <v>20751.059999999998</v>
      </c>
      <c r="F31" s="3">
        <v>21220.79</v>
      </c>
      <c r="G31" s="3">
        <v>21435.23</v>
      </c>
      <c r="H31" s="3">
        <v>21644.79</v>
      </c>
      <c r="I31" s="3">
        <v>21776.79</v>
      </c>
      <c r="J31" s="3">
        <v>21878.79</v>
      </c>
      <c r="K31" s="3">
        <v>22004.79</v>
      </c>
      <c r="L31" s="3">
        <v>22089.79</v>
      </c>
      <c r="M31" s="4">
        <f>L31*$M$42</f>
        <v>22174.475272256281</v>
      </c>
      <c r="N31" s="4">
        <f t="shared" ref="N31:N40" si="24">M31*$N$42</f>
        <v>22259.196435332677</v>
      </c>
      <c r="O31" s="4">
        <f t="shared" si="23"/>
        <v>22348.618336255906</v>
      </c>
      <c r="P31" s="4">
        <f t="shared" si="22"/>
        <v>22414.305019233569</v>
      </c>
      <c r="Q31" s="4">
        <f t="shared" si="21"/>
        <v>22468.292865141913</v>
      </c>
      <c r="R31" s="4">
        <f t="shared" si="20"/>
        <v>22520.671286082361</v>
      </c>
      <c r="S31" s="4">
        <f t="shared" si="19"/>
        <v>22577.39333451755</v>
      </c>
      <c r="T31" s="4">
        <f t="shared" si="18"/>
        <v>22645.359231821778</v>
      </c>
      <c r="U31" s="4">
        <f t="shared" si="17"/>
        <v>22696.575230349543</v>
      </c>
      <c r="V31" s="4">
        <f t="shared" si="16"/>
        <v>22696.575230349543</v>
      </c>
      <c r="W31" s="4">
        <f t="shared" si="15"/>
        <v>22696.575230349543</v>
      </c>
      <c r="X31" s="4">
        <f t="shared" si="14"/>
        <v>22713.99021582607</v>
      </c>
      <c r="Y31" s="4">
        <f t="shared" si="13"/>
        <v>22731.92326536608</v>
      </c>
      <c r="Z31" s="4">
        <f t="shared" si="12"/>
        <v>22752.030228390933</v>
      </c>
      <c r="AA31" s="4">
        <f t="shared" si="11"/>
        <v>22761.449154261154</v>
      </c>
      <c r="AB31" s="4">
        <f t="shared" si="10"/>
        <v>22790.026774405746</v>
      </c>
      <c r="AC31" s="4">
        <f t="shared" si="9"/>
        <v>22794.046341947949</v>
      </c>
      <c r="AD31" s="4">
        <f t="shared" si="8"/>
        <v>22808.046464635994</v>
      </c>
      <c r="AE31" s="4">
        <f t="shared" si="7"/>
        <v>22808.046464635994</v>
      </c>
      <c r="AF31" s="4">
        <f t="shared" si="6"/>
        <v>22879.858490883587</v>
      </c>
      <c r="AG31" s="4">
        <f t="shared" si="5"/>
        <v>22883.548134924098</v>
      </c>
      <c r="AH31" s="4">
        <f t="shared" si="4"/>
        <v>22957.193933333143</v>
      </c>
      <c r="AI31" s="4">
        <f t="shared" si="3"/>
        <v>22957.193933333143</v>
      </c>
      <c r="AJ31" s="4">
        <f t="shared" si="2"/>
        <v>23149.918471495846</v>
      </c>
      <c r="AK31" s="4">
        <f t="shared" si="1"/>
        <v>23156.079893539078</v>
      </c>
      <c r="AL31" s="34">
        <f t="shared" si="0"/>
        <v>23156.079893539078</v>
      </c>
      <c r="AM31" s="17">
        <f>AL31-L31</f>
        <v>1066.2898935390767</v>
      </c>
    </row>
    <row r="32" spans="1:39" s="19" customFormat="1" x14ac:dyDescent="0.2">
      <c r="A32" s="1" t="s">
        <v>2</v>
      </c>
      <c r="B32" s="3">
        <v>14158.66</v>
      </c>
      <c r="C32" s="3">
        <v>18617.87</v>
      </c>
      <c r="D32" s="3">
        <v>20539.89</v>
      </c>
      <c r="E32" s="3">
        <v>21334.63</v>
      </c>
      <c r="F32" s="3">
        <v>21675.17</v>
      </c>
      <c r="G32" s="3">
        <v>21918.16</v>
      </c>
      <c r="H32" s="3">
        <v>22097.16</v>
      </c>
      <c r="I32" s="3">
        <v>22251.16</v>
      </c>
      <c r="J32" s="3">
        <v>22395.16</v>
      </c>
      <c r="K32" s="3">
        <v>22520.16</v>
      </c>
      <c r="L32" s="4">
        <f>K32*$L$42</f>
        <v>22639.297106965383</v>
      </c>
      <c r="M32" s="4">
        <f t="shared" ref="M32:M41" si="25">L32*$M$42</f>
        <v>22726.089015770045</v>
      </c>
      <c r="N32" s="4">
        <f t="shared" si="24"/>
        <v>22812.917708217286</v>
      </c>
      <c r="O32" s="4">
        <f t="shared" si="23"/>
        <v>22904.56407438331</v>
      </c>
      <c r="P32" s="4">
        <f t="shared" si="22"/>
        <v>22971.884783720176</v>
      </c>
      <c r="Q32" s="4">
        <f t="shared" si="21"/>
        <v>23027.215634927186</v>
      </c>
      <c r="R32" s="4">
        <f t="shared" si="20"/>
        <v>23080.89702500217</v>
      </c>
      <c r="S32" s="4">
        <f t="shared" si="19"/>
        <v>23139.030094942624</v>
      </c>
      <c r="T32" s="4">
        <f t="shared" si="18"/>
        <v>23208.686716495471</v>
      </c>
      <c r="U32" s="4">
        <f t="shared" si="17"/>
        <v>23261.176767659377</v>
      </c>
      <c r="V32" s="4">
        <f t="shared" si="16"/>
        <v>23261.176767659377</v>
      </c>
      <c r="W32" s="4">
        <f t="shared" si="15"/>
        <v>23261.176767659377</v>
      </c>
      <c r="X32" s="4">
        <f t="shared" si="14"/>
        <v>23279.024969490023</v>
      </c>
      <c r="Y32" s="4">
        <f t="shared" si="13"/>
        <v>23297.404122780761</v>
      </c>
      <c r="Z32" s="4">
        <f t="shared" si="12"/>
        <v>23318.011267974918</v>
      </c>
      <c r="AA32" s="4">
        <f t="shared" si="11"/>
        <v>23327.664499680806</v>
      </c>
      <c r="AB32" s="4">
        <f t="shared" si="10"/>
        <v>23356.953018632928</v>
      </c>
      <c r="AC32" s="4">
        <f t="shared" si="9"/>
        <v>23361.072577208608</v>
      </c>
      <c r="AD32" s="4">
        <f t="shared" si="8"/>
        <v>23375.420967893562</v>
      </c>
      <c r="AE32" s="4">
        <f t="shared" si="7"/>
        <v>23375.420967893562</v>
      </c>
      <c r="AF32" s="4">
        <f t="shared" si="6"/>
        <v>23449.019394952964</v>
      </c>
      <c r="AG32" s="4">
        <f t="shared" si="5"/>
        <v>23452.800822827652</v>
      </c>
      <c r="AH32" s="4">
        <f t="shared" si="4"/>
        <v>23528.278639088559</v>
      </c>
      <c r="AI32" s="4">
        <f t="shared" si="3"/>
        <v>23528.278639088559</v>
      </c>
      <c r="AJ32" s="4">
        <f t="shared" si="2"/>
        <v>23725.797405870326</v>
      </c>
      <c r="AK32" s="4">
        <f t="shared" si="1"/>
        <v>23732.11209986416</v>
      </c>
      <c r="AL32" s="34">
        <f t="shared" si="0"/>
        <v>23732.11209986416</v>
      </c>
      <c r="AM32" s="17">
        <f>AL32-K32</f>
        <v>1211.9520998641601</v>
      </c>
    </row>
    <row r="33" spans="1:39" s="19" customFormat="1" x14ac:dyDescent="0.2">
      <c r="A33" s="1" t="s">
        <v>1</v>
      </c>
      <c r="B33" s="3">
        <v>15109.55</v>
      </c>
      <c r="C33" s="3">
        <v>19986.95</v>
      </c>
      <c r="D33" s="3">
        <v>22041.200000000001</v>
      </c>
      <c r="E33" s="3">
        <v>22782.09</v>
      </c>
      <c r="F33" s="3">
        <v>23233.45</v>
      </c>
      <c r="G33" s="3">
        <v>23525.45</v>
      </c>
      <c r="H33" s="3">
        <v>23719.45</v>
      </c>
      <c r="I33" s="3">
        <v>23936.45</v>
      </c>
      <c r="J33" s="3">
        <v>24086.45</v>
      </c>
      <c r="K33" s="4">
        <f>J33*$K$42</f>
        <v>24238.51965205431</v>
      </c>
      <c r="L33" s="4">
        <f t="shared" ref="L33:L41" si="26">K33*$L$42</f>
        <v>24366.747298237522</v>
      </c>
      <c r="M33" s="4">
        <f t="shared" si="25"/>
        <v>24460.161705026865</v>
      </c>
      <c r="N33" s="4">
        <f t="shared" si="24"/>
        <v>24553.615702167412</v>
      </c>
      <c r="O33" s="4">
        <f t="shared" si="23"/>
        <v>24652.254976815308</v>
      </c>
      <c r="P33" s="4">
        <f t="shared" si="22"/>
        <v>24724.712469846079</v>
      </c>
      <c r="Q33" s="4">
        <f t="shared" si="21"/>
        <v>24784.265240534474</v>
      </c>
      <c r="R33" s="4">
        <f t="shared" si="20"/>
        <v>24842.042690973642</v>
      </c>
      <c r="S33" s="4">
        <f t="shared" si="19"/>
        <v>24904.611498574737</v>
      </c>
      <c r="T33" s="4">
        <f t="shared" si="18"/>
        <v>24979.583141334133</v>
      </c>
      <c r="U33" s="4">
        <f t="shared" si="17"/>
        <v>25036.078349923846</v>
      </c>
      <c r="V33" s="4">
        <f t="shared" si="16"/>
        <v>25036.078349923846</v>
      </c>
      <c r="W33" s="4">
        <f t="shared" si="15"/>
        <v>25036.078349923846</v>
      </c>
      <c r="X33" s="4">
        <f t="shared" si="14"/>
        <v>25055.288426176674</v>
      </c>
      <c r="Y33" s="4">
        <f t="shared" si="13"/>
        <v>25075.069967170421</v>
      </c>
      <c r="Z33" s="4">
        <f t="shared" si="12"/>
        <v>25097.249502918003</v>
      </c>
      <c r="AA33" s="4">
        <f t="shared" si="11"/>
        <v>25107.63930682743</v>
      </c>
      <c r="AB33" s="4">
        <f t="shared" si="10"/>
        <v>25139.162632691925</v>
      </c>
      <c r="AC33" s="4">
        <f t="shared" si="9"/>
        <v>25143.59652665602</v>
      </c>
      <c r="AD33" s="4">
        <f t="shared" si="8"/>
        <v>25159.039745069771</v>
      </c>
      <c r="AE33" s="4">
        <f t="shared" si="7"/>
        <v>25159.039745069771</v>
      </c>
      <c r="AF33" s="4">
        <f t="shared" si="6"/>
        <v>25238.253965601045</v>
      </c>
      <c r="AG33" s="4">
        <f t="shared" si="5"/>
        <v>25242.323928418959</v>
      </c>
      <c r="AH33" s="4">
        <f t="shared" si="4"/>
        <v>25323.560941510081</v>
      </c>
      <c r="AI33" s="4">
        <f t="shared" si="3"/>
        <v>25323.560941510081</v>
      </c>
      <c r="AJ33" s="4">
        <f t="shared" si="2"/>
        <v>25536.151016815467</v>
      </c>
      <c r="AK33" s="4">
        <f t="shared" si="1"/>
        <v>25542.947541994075</v>
      </c>
      <c r="AL33" s="34">
        <f t="shared" si="0"/>
        <v>25542.947541994075</v>
      </c>
      <c r="AM33" s="17">
        <f>AL33-J33</f>
        <v>1456.4975419940747</v>
      </c>
    </row>
    <row r="34" spans="1:39" s="19" customFormat="1" x14ac:dyDescent="0.2">
      <c r="A34" s="2" t="s">
        <v>24</v>
      </c>
      <c r="B34" s="3">
        <v>16285.89</v>
      </c>
      <c r="C34" s="3">
        <v>21257.46</v>
      </c>
      <c r="D34" s="3">
        <v>23349.440000000002</v>
      </c>
      <c r="E34" s="3">
        <v>24231.940000000002</v>
      </c>
      <c r="F34" s="3">
        <v>24703.940000000002</v>
      </c>
      <c r="G34" s="3">
        <v>24965.940000000002</v>
      </c>
      <c r="H34" s="3">
        <v>25255.940000000002</v>
      </c>
      <c r="I34" s="3">
        <v>25493.940000000002</v>
      </c>
      <c r="J34" s="4">
        <f>I34*$J$42</f>
        <v>25680.872598795686</v>
      </c>
      <c r="K34" s="4">
        <f t="shared" ref="K34:K41" si="27">J34*$K$42</f>
        <v>25843.008627996747</v>
      </c>
      <c r="L34" s="4">
        <f t="shared" si="26"/>
        <v>25979.724409910417</v>
      </c>
      <c r="M34" s="4">
        <f t="shared" si="25"/>
        <v>26079.322461082309</v>
      </c>
      <c r="N34" s="4">
        <f t="shared" si="24"/>
        <v>26178.962723321642</v>
      </c>
      <c r="O34" s="4">
        <f t="shared" si="23"/>
        <v>26284.131506827314</v>
      </c>
      <c r="P34" s="4">
        <f t="shared" si="22"/>
        <v>26361.385383897257</v>
      </c>
      <c r="Q34" s="4">
        <f t="shared" si="21"/>
        <v>26424.880299792043</v>
      </c>
      <c r="R34" s="4">
        <f t="shared" si="20"/>
        <v>26486.482376636555</v>
      </c>
      <c r="S34" s="4">
        <f t="shared" si="19"/>
        <v>26553.192978516963</v>
      </c>
      <c r="T34" s="4">
        <f t="shared" si="18"/>
        <v>26633.127431548706</v>
      </c>
      <c r="U34" s="4">
        <f t="shared" si="17"/>
        <v>26693.362387477653</v>
      </c>
      <c r="V34" s="4">
        <f t="shared" si="16"/>
        <v>26693.362387477653</v>
      </c>
      <c r="W34" s="4">
        <f t="shared" si="15"/>
        <v>26693.362387477653</v>
      </c>
      <c r="X34" s="4">
        <f t="shared" si="14"/>
        <v>26713.844090711715</v>
      </c>
      <c r="Y34" s="4">
        <f t="shared" si="13"/>
        <v>26734.935087270704</v>
      </c>
      <c r="Z34" s="4">
        <f t="shared" si="12"/>
        <v>26758.582815841502</v>
      </c>
      <c r="AA34" s="4">
        <f t="shared" si="11"/>
        <v>26769.660381465517</v>
      </c>
      <c r="AB34" s="4">
        <f t="shared" si="10"/>
        <v>26803.270420114484</v>
      </c>
      <c r="AC34" s="4">
        <f t="shared" si="9"/>
        <v>26807.997819378736</v>
      </c>
      <c r="AD34" s="4">
        <f t="shared" si="8"/>
        <v>26824.463314484859</v>
      </c>
      <c r="AE34" s="4">
        <f t="shared" si="7"/>
        <v>26824.463314484859</v>
      </c>
      <c r="AF34" s="4">
        <f t="shared" si="6"/>
        <v>26908.921186254112</v>
      </c>
      <c r="AG34" s="4">
        <f t="shared" si="5"/>
        <v>26913.260563647156</v>
      </c>
      <c r="AH34" s="4">
        <f t="shared" si="4"/>
        <v>26999.875128412812</v>
      </c>
      <c r="AI34" s="4">
        <f t="shared" si="3"/>
        <v>26999.875128412812</v>
      </c>
      <c r="AJ34" s="4">
        <f t="shared" si="2"/>
        <v>27226.53778063786</v>
      </c>
      <c r="AK34" s="4">
        <f t="shared" si="1"/>
        <v>27233.78420745569</v>
      </c>
      <c r="AL34" s="34">
        <f t="shared" si="0"/>
        <v>27233.78420745569</v>
      </c>
      <c r="AM34" s="17">
        <f>AL34-I34</f>
        <v>1739.8442074556879</v>
      </c>
    </row>
    <row r="35" spans="1:39" s="19" customFormat="1" x14ac:dyDescent="0.2">
      <c r="A35" s="2" t="s">
        <v>23</v>
      </c>
      <c r="B35" s="3">
        <v>12826.89</v>
      </c>
      <c r="C35" s="3">
        <v>16494</v>
      </c>
      <c r="D35" s="3">
        <v>17819.78</v>
      </c>
      <c r="E35" s="3">
        <v>18337.78</v>
      </c>
      <c r="F35" s="3">
        <v>18667.78</v>
      </c>
      <c r="G35" s="3">
        <v>18942.78</v>
      </c>
      <c r="H35" s="3">
        <v>19123.78</v>
      </c>
      <c r="I35" s="4">
        <f>H35*$I$42</f>
        <v>19324.903510403361</v>
      </c>
      <c r="J35" s="4">
        <f t="shared" ref="J35:J41" si="28">I35*$J$42</f>
        <v>19466.602064439165</v>
      </c>
      <c r="K35" s="4">
        <f t="shared" si="27"/>
        <v>19589.504335326696</v>
      </c>
      <c r="L35" s="4">
        <f t="shared" si="26"/>
        <v>19693.13756321658</v>
      </c>
      <c r="M35" s="4">
        <f t="shared" si="25"/>
        <v>19768.634827614354</v>
      </c>
      <c r="N35" s="4">
        <f t="shared" si="24"/>
        <v>19844.164088824135</v>
      </c>
      <c r="O35" s="4">
        <f t="shared" si="23"/>
        <v>19923.884076929295</v>
      </c>
      <c r="P35" s="4">
        <f t="shared" si="22"/>
        <v>19982.444021770352</v>
      </c>
      <c r="Q35" s="4">
        <f t="shared" si="21"/>
        <v>20030.574405817224</v>
      </c>
      <c r="R35" s="4">
        <f t="shared" si="20"/>
        <v>20077.269980964127</v>
      </c>
      <c r="S35" s="4">
        <f t="shared" si="19"/>
        <v>20127.837917676137</v>
      </c>
      <c r="T35" s="4">
        <f t="shared" si="18"/>
        <v>20188.429791352599</v>
      </c>
      <c r="U35" s="4">
        <f t="shared" si="17"/>
        <v>20234.089062194231</v>
      </c>
      <c r="V35" s="4">
        <f t="shared" si="16"/>
        <v>20234.089062194231</v>
      </c>
      <c r="W35" s="4">
        <f t="shared" si="15"/>
        <v>20234.089062194231</v>
      </c>
      <c r="X35" s="4">
        <f t="shared" si="14"/>
        <v>20249.614592525242</v>
      </c>
      <c r="Y35" s="4">
        <f t="shared" si="13"/>
        <v>20265.601979074385</v>
      </c>
      <c r="Z35" s="4">
        <f t="shared" si="12"/>
        <v>20283.527418330574</v>
      </c>
      <c r="AA35" s="4">
        <f t="shared" si="11"/>
        <v>20291.924429024653</v>
      </c>
      <c r="AB35" s="4">
        <f t="shared" si="10"/>
        <v>20317.401493529873</v>
      </c>
      <c r="AC35" s="4">
        <f t="shared" si="9"/>
        <v>20320.984954330237</v>
      </c>
      <c r="AD35" s="4">
        <f t="shared" si="8"/>
        <v>20333.466120606492</v>
      </c>
      <c r="AE35" s="4">
        <f t="shared" si="7"/>
        <v>20333.466120606492</v>
      </c>
      <c r="AF35" s="4">
        <f t="shared" si="6"/>
        <v>20397.486833867559</v>
      </c>
      <c r="AG35" s="4">
        <f t="shared" si="5"/>
        <v>20400.776166525273</v>
      </c>
      <c r="AH35" s="4">
        <f t="shared" si="4"/>
        <v>20466.431695121162</v>
      </c>
      <c r="AI35" s="4">
        <f t="shared" si="3"/>
        <v>20466.431695121162</v>
      </c>
      <c r="AJ35" s="4">
        <f t="shared" si="2"/>
        <v>20638.246404172063</v>
      </c>
      <c r="AK35" s="4">
        <f t="shared" si="1"/>
        <v>20643.739336965104</v>
      </c>
      <c r="AL35" s="34">
        <f t="shared" si="0"/>
        <v>20643.739336965104</v>
      </c>
      <c r="AM35" s="17">
        <f>AL35-H35</f>
        <v>1519.9593369651047</v>
      </c>
    </row>
    <row r="36" spans="1:39" s="19" customFormat="1" x14ac:dyDescent="0.2">
      <c r="A36" s="2" t="s">
        <v>22</v>
      </c>
      <c r="B36" s="3">
        <v>11116</v>
      </c>
      <c r="C36" s="3">
        <v>14419.470000000001</v>
      </c>
      <c r="D36" s="3">
        <v>15479.470000000001</v>
      </c>
      <c r="E36" s="3">
        <v>15969.470000000001</v>
      </c>
      <c r="F36" s="3">
        <v>16197.470000000001</v>
      </c>
      <c r="G36" s="3">
        <v>16354.470000000001</v>
      </c>
      <c r="H36" s="4">
        <f t="shared" ref="H36:H41" si="29">G36*$H$42</f>
        <v>16556.397784421733</v>
      </c>
      <c r="I36" s="4">
        <f t="shared" ref="I36:I41" si="30">H36*$I$42</f>
        <v>16730.520308422605</v>
      </c>
      <c r="J36" s="4">
        <f t="shared" si="28"/>
        <v>16853.195722283992</v>
      </c>
      <c r="K36" s="4">
        <f t="shared" si="27"/>
        <v>16959.598268507736</v>
      </c>
      <c r="L36" s="4">
        <f t="shared" si="26"/>
        <v>17049.318655618888</v>
      </c>
      <c r="M36" s="4">
        <f t="shared" si="25"/>
        <v>17114.680354038617</v>
      </c>
      <c r="N36" s="4">
        <f>M36*$N$42</f>
        <v>17180.069753673659</v>
      </c>
      <c r="O36" s="4">
        <f t="shared" si="23"/>
        <v>17249.087271885979</v>
      </c>
      <c r="P36" s="4">
        <f t="shared" si="22"/>
        <v>17299.785498963593</v>
      </c>
      <c r="Q36" s="4">
        <f t="shared" si="21"/>
        <v>17341.454341828183</v>
      </c>
      <c r="R36" s="4">
        <f t="shared" si="20"/>
        <v>17381.880999994326</v>
      </c>
      <c r="S36" s="4">
        <f t="shared" si="19"/>
        <v>17425.660152198623</v>
      </c>
      <c r="T36" s="4">
        <f t="shared" si="18"/>
        <v>17478.117520098222</v>
      </c>
      <c r="U36" s="4">
        <f t="shared" si="17"/>
        <v>17517.646998611395</v>
      </c>
      <c r="V36" s="4">
        <f t="shared" si="16"/>
        <v>17517.646998611395</v>
      </c>
      <c r="W36" s="4">
        <f t="shared" si="15"/>
        <v>17517.646998611395</v>
      </c>
      <c r="X36" s="4">
        <f t="shared" si="14"/>
        <v>17531.088214520296</v>
      </c>
      <c r="Y36" s="4">
        <f t="shared" si="13"/>
        <v>17544.929282093806</v>
      </c>
      <c r="Z36" s="4">
        <f t="shared" si="12"/>
        <v>17560.448217303579</v>
      </c>
      <c r="AA36" s="4">
        <f t="shared" si="11"/>
        <v>17567.717922835185</v>
      </c>
      <c r="AB36" s="4">
        <f t="shared" si="10"/>
        <v>17589.774671779578</v>
      </c>
      <c r="AC36" s="4">
        <f t="shared" si="9"/>
        <v>17592.877050203493</v>
      </c>
      <c r="AD36" s="4">
        <f t="shared" si="8"/>
        <v>17603.682610280172</v>
      </c>
      <c r="AE36" s="4">
        <f t="shared" si="7"/>
        <v>17603.682610280172</v>
      </c>
      <c r="AF36" s="4">
        <f t="shared" si="6"/>
        <v>17659.108493405402</v>
      </c>
      <c r="AG36" s="4">
        <f t="shared" si="5"/>
        <v>17661.956230616684</v>
      </c>
      <c r="AH36" s="4">
        <f t="shared" si="4"/>
        <v>17718.797453857071</v>
      </c>
      <c r="AI36" s="4">
        <f t="shared" si="3"/>
        <v>17718.797453857071</v>
      </c>
      <c r="AJ36" s="4">
        <f t="shared" si="2"/>
        <v>17867.545905693551</v>
      </c>
      <c r="AK36" s="4">
        <f t="shared" si="1"/>
        <v>17872.301408022307</v>
      </c>
      <c r="AL36" s="34">
        <f t="shared" si="0"/>
        <v>17872.301408022307</v>
      </c>
      <c r="AM36" s="17">
        <f>AL36-G36</f>
        <v>1517.8314080223063</v>
      </c>
    </row>
    <row r="37" spans="1:39" s="19" customFormat="1" x14ac:dyDescent="0.2">
      <c r="A37" s="8" t="s">
        <v>21</v>
      </c>
      <c r="B37" s="3">
        <v>14971</v>
      </c>
      <c r="C37" s="3">
        <v>19597</v>
      </c>
      <c r="D37" s="3">
        <v>21138</v>
      </c>
      <c r="E37" s="3">
        <v>21804</v>
      </c>
      <c r="F37" s="3">
        <v>22176</v>
      </c>
      <c r="G37" s="4">
        <f>F37*$G$42</f>
        <v>22511.873404329577</v>
      </c>
      <c r="H37" s="4">
        <f t="shared" si="29"/>
        <v>22789.826326051822</v>
      </c>
      <c r="I37" s="4">
        <f t="shared" si="30"/>
        <v>23029.505399549766</v>
      </c>
      <c r="J37" s="4">
        <f t="shared" si="28"/>
        <v>23198.367697543603</v>
      </c>
      <c r="K37" s="4">
        <f t="shared" si="27"/>
        <v>23344.830447512708</v>
      </c>
      <c r="L37" s="4">
        <f t="shared" si="26"/>
        <v>23468.330261107018</v>
      </c>
      <c r="M37" s="4">
        <f t="shared" si="25"/>
        <v>23558.300420966487</v>
      </c>
      <c r="N37" s="4">
        <f t="shared" si="24"/>
        <v>23648.308711456433</v>
      </c>
      <c r="O37" s="4">
        <f t="shared" si="23"/>
        <v>23743.311095066343</v>
      </c>
      <c r="P37" s="4">
        <f t="shared" si="22"/>
        <v>23813.097035533701</v>
      </c>
      <c r="Q37" s="4">
        <f t="shared" si="21"/>
        <v>23870.454058749528</v>
      </c>
      <c r="R37" s="4">
        <f t="shared" si="20"/>
        <v>23926.101218871274</v>
      </c>
      <c r="S37" s="4">
        <f t="shared" si="19"/>
        <v>23986.363075854228</v>
      </c>
      <c r="T37" s="4">
        <f t="shared" si="18"/>
        <v>24058.570467795395</v>
      </c>
      <c r="U37" s="4">
        <f t="shared" si="17"/>
        <v>24112.982663117393</v>
      </c>
      <c r="V37" s="4">
        <f t="shared" si="16"/>
        <v>24112.982663117393</v>
      </c>
      <c r="W37" s="4">
        <f t="shared" si="15"/>
        <v>24112.982663117393</v>
      </c>
      <c r="X37" s="4">
        <f t="shared" si="14"/>
        <v>24131.484451982542</v>
      </c>
      <c r="Y37" s="4">
        <f t="shared" si="13"/>
        <v>24150.536635330314</v>
      </c>
      <c r="Z37" s="4">
        <f t="shared" si="12"/>
        <v>24171.898397882836</v>
      </c>
      <c r="AA37" s="4">
        <f t="shared" si="11"/>
        <v>24181.905123298842</v>
      </c>
      <c r="AB37" s="4">
        <f t="shared" si="10"/>
        <v>24212.26616465006</v>
      </c>
      <c r="AC37" s="4">
        <f t="shared" si="9"/>
        <v>24216.536578202533</v>
      </c>
      <c r="AD37" s="4">
        <f t="shared" si="8"/>
        <v>24231.410395605915</v>
      </c>
      <c r="AE37" s="4">
        <f t="shared" si="7"/>
        <v>24231.410395605915</v>
      </c>
      <c r="AF37" s="4">
        <f t="shared" si="6"/>
        <v>24307.703938853625</v>
      </c>
      <c r="AG37" s="4">
        <f t="shared" si="5"/>
        <v>24311.623839626271</v>
      </c>
      <c r="AH37" s="4">
        <f t="shared" si="4"/>
        <v>24389.865593821596</v>
      </c>
      <c r="AI37" s="4">
        <f t="shared" si="3"/>
        <v>24389.865593821596</v>
      </c>
      <c r="AJ37" s="4">
        <f t="shared" si="2"/>
        <v>24594.617341620993</v>
      </c>
      <c r="AK37" s="4">
        <f t="shared" si="1"/>
        <v>24601.163274714454</v>
      </c>
      <c r="AL37" s="34">
        <f t="shared" si="0"/>
        <v>24601.163274714454</v>
      </c>
      <c r="AM37" s="17">
        <f>AL37-F37</f>
        <v>2425.163274714454</v>
      </c>
    </row>
    <row r="38" spans="1:39" s="19" customFormat="1" x14ac:dyDescent="0.2">
      <c r="A38" s="21" t="s">
        <v>20</v>
      </c>
      <c r="B38" s="3">
        <v>14257</v>
      </c>
      <c r="C38" s="3">
        <v>18195</v>
      </c>
      <c r="D38" s="3">
        <v>19665</v>
      </c>
      <c r="E38" s="3">
        <v>20248</v>
      </c>
      <c r="F38" s="4">
        <f>E38*$F$42</f>
        <v>20710.616518173709</v>
      </c>
      <c r="G38" s="4">
        <f>F38*$G$42</f>
        <v>21024.295507879851</v>
      </c>
      <c r="H38" s="4">
        <f t="shared" si="29"/>
        <v>21283.881383235886</v>
      </c>
      <c r="I38" s="4">
        <f t="shared" si="30"/>
        <v>21507.722534870405</v>
      </c>
      <c r="J38" s="4">
        <f t="shared" si="28"/>
        <v>21665.42646245554</v>
      </c>
      <c r="K38" s="4">
        <f t="shared" si="27"/>
        <v>21802.21099748473</v>
      </c>
      <c r="L38" s="4">
        <f t="shared" si="26"/>
        <v>21917.549980142452</v>
      </c>
      <c r="M38" s="4">
        <f t="shared" si="25"/>
        <v>22001.574938607831</v>
      </c>
      <c r="N38" s="4">
        <f t="shared" si="24"/>
        <v>22085.635508042971</v>
      </c>
      <c r="O38" s="4">
        <f t="shared" si="23"/>
        <v>22174.360162410634</v>
      </c>
      <c r="P38" s="4">
        <f t="shared" si="22"/>
        <v>22239.534668695789</v>
      </c>
      <c r="Q38" s="4">
        <f t="shared" si="21"/>
        <v>22293.101556883335</v>
      </c>
      <c r="R38" s="4">
        <f t="shared" si="20"/>
        <v>22345.071569221309</v>
      </c>
      <c r="S38" s="4">
        <f t="shared" si="19"/>
        <v>22401.351340624944</v>
      </c>
      <c r="T38" s="4">
        <f t="shared" si="18"/>
        <v>22468.78728959099</v>
      </c>
      <c r="U38" s="4">
        <f t="shared" si="17"/>
        <v>22519.603943235736</v>
      </c>
      <c r="V38" s="4">
        <f t="shared" si="16"/>
        <v>22519.603943235736</v>
      </c>
      <c r="W38" s="4">
        <f t="shared" si="15"/>
        <v>22519.603943235736</v>
      </c>
      <c r="X38" s="4">
        <f t="shared" si="14"/>
        <v>22536.883139397636</v>
      </c>
      <c r="Y38" s="4">
        <f t="shared" si="13"/>
        <v>22554.67636013851</v>
      </c>
      <c r="Z38" s="4">
        <f t="shared" si="12"/>
        <v>22574.626543777471</v>
      </c>
      <c r="AA38" s="4">
        <f t="shared" si="11"/>
        <v>22583.972027755353</v>
      </c>
      <c r="AB38" s="4">
        <f t="shared" si="10"/>
        <v>22612.326820527607</v>
      </c>
      <c r="AC38" s="4">
        <f t="shared" si="9"/>
        <v>22616.315046423137</v>
      </c>
      <c r="AD38" s="4">
        <f t="shared" si="8"/>
        <v>22630.20600639801</v>
      </c>
      <c r="AE38" s="4">
        <f t="shared" si="7"/>
        <v>22630.20600639801</v>
      </c>
      <c r="AF38" s="4">
        <f t="shared" si="6"/>
        <v>22701.458095008038</v>
      </c>
      <c r="AG38" s="4">
        <f t="shared" si="5"/>
        <v>22705.118969903942</v>
      </c>
      <c r="AH38" s="4">
        <f t="shared" si="4"/>
        <v>22778.190532261833</v>
      </c>
      <c r="AI38" s="4">
        <f t="shared" si="3"/>
        <v>22778.190532261833</v>
      </c>
      <c r="AJ38" s="4">
        <f t="shared" si="2"/>
        <v>22969.412345487806</v>
      </c>
      <c r="AK38" s="4">
        <f t="shared" si="1"/>
        <v>22975.525725270105</v>
      </c>
      <c r="AL38" s="34">
        <f t="shared" si="0"/>
        <v>22975.525725270105</v>
      </c>
      <c r="AM38" s="17">
        <f>AL38-E38</f>
        <v>2727.5257252701049</v>
      </c>
    </row>
    <row r="39" spans="1:39" s="19" customFormat="1" x14ac:dyDescent="0.2">
      <c r="A39" s="21" t="s">
        <v>19</v>
      </c>
      <c r="B39" s="3">
        <v>13904</v>
      </c>
      <c r="C39" s="3">
        <v>17642</v>
      </c>
      <c r="D39" s="3">
        <v>19022</v>
      </c>
      <c r="E39" s="4">
        <f>D39*E42</f>
        <v>19794.816346423733</v>
      </c>
      <c r="F39" s="4">
        <f>E39*$F$42</f>
        <v>20247.078743503473</v>
      </c>
      <c r="G39" s="4">
        <f>F39*$G$42</f>
        <v>20553.737079781862</v>
      </c>
      <c r="H39" s="4">
        <f t="shared" si="29"/>
        <v>20807.512994874629</v>
      </c>
      <c r="I39" s="4">
        <f t="shared" si="30"/>
        <v>21026.344212149288</v>
      </c>
      <c r="J39" s="4">
        <f t="shared" si="28"/>
        <v>21180.518465589503</v>
      </c>
      <c r="K39" s="4">
        <f t="shared" si="27"/>
        <v>21314.241537000693</v>
      </c>
      <c r="L39" s="4">
        <f t="shared" si="26"/>
        <v>21426.999042892287</v>
      </c>
      <c r="M39" s="4">
        <f t="shared" si="25"/>
        <v>21509.14338412787</v>
      </c>
      <c r="N39" s="4">
        <f t="shared" si="24"/>
        <v>21591.322539300945</v>
      </c>
      <c r="O39" s="4">
        <f t="shared" si="23"/>
        <v>21678.061389489001</v>
      </c>
      <c r="P39" s="4">
        <f t="shared" si="22"/>
        <v>21741.777182771471</v>
      </c>
      <c r="Q39" s="4">
        <f t="shared" si="21"/>
        <v>21794.145155604438</v>
      </c>
      <c r="R39" s="4">
        <f t="shared" si="20"/>
        <v>21844.951993304534</v>
      </c>
      <c r="S39" s="4">
        <f t="shared" si="19"/>
        <v>21899.97213055037</v>
      </c>
      <c r="T39" s="4">
        <f t="shared" si="18"/>
        <v>21965.898751694662</v>
      </c>
      <c r="U39" s="4">
        <f t="shared" si="17"/>
        <v>22015.578044772377</v>
      </c>
      <c r="V39" s="4">
        <f t="shared" si="16"/>
        <v>22015.578044772377</v>
      </c>
      <c r="W39" s="4">
        <f t="shared" si="15"/>
        <v>22015.578044772377</v>
      </c>
      <c r="X39" s="4">
        <f t="shared" si="14"/>
        <v>22032.470504009769</v>
      </c>
      <c r="Y39" s="4">
        <f t="shared" si="13"/>
        <v>22049.865483107802</v>
      </c>
      <c r="Z39" s="4">
        <f t="shared" si="12"/>
        <v>22069.36914871481</v>
      </c>
      <c r="AA39" s="4">
        <f t="shared" si="11"/>
        <v>22078.5054653392</v>
      </c>
      <c r="AB39" s="4">
        <f t="shared" si="10"/>
        <v>22106.225631057674</v>
      </c>
      <c r="AC39" s="4">
        <f t="shared" si="9"/>
        <v>22110.124593876226</v>
      </c>
      <c r="AD39" s="4">
        <f t="shared" si="8"/>
        <v>22123.704651243774</v>
      </c>
      <c r="AE39" s="4">
        <f t="shared" si="7"/>
        <v>22123.704651243774</v>
      </c>
      <c r="AF39" s="4">
        <f t="shared" si="6"/>
        <v>22193.362000529363</v>
      </c>
      <c r="AG39" s="4">
        <f t="shared" si="5"/>
        <v>22196.940939003864</v>
      </c>
      <c r="AH39" s="4">
        <f t="shared" si="4"/>
        <v>22268.377039212315</v>
      </c>
      <c r="AI39" s="4">
        <f t="shared" si="3"/>
        <v>22268.377039212315</v>
      </c>
      <c r="AJ39" s="4">
        <f t="shared" si="2"/>
        <v>22455.31899270097</v>
      </c>
      <c r="AK39" s="4">
        <f t="shared" si="1"/>
        <v>22461.295544955345</v>
      </c>
      <c r="AL39" s="34">
        <f t="shared" si="0"/>
        <v>22461.295544955345</v>
      </c>
      <c r="AM39" s="17">
        <f>AL39-D39</f>
        <v>3439.2955449553447</v>
      </c>
    </row>
    <row r="40" spans="1:39" s="15" customFormat="1" x14ac:dyDescent="0.2">
      <c r="A40" s="21" t="s">
        <v>18</v>
      </c>
      <c r="B40" s="3">
        <v>15789</v>
      </c>
      <c r="C40" s="3">
        <v>20128</v>
      </c>
      <c r="D40" s="4">
        <f>C40*D42</f>
        <v>22061.946109285218</v>
      </c>
      <c r="E40" s="4">
        <f>D40*E42</f>
        <v>22958.267872883949</v>
      </c>
      <c r="F40" s="4">
        <f>E40*$F$42</f>
        <v>23482.807281549147</v>
      </c>
      <c r="G40" s="4">
        <f>F40*$G$42</f>
        <v>23838.473336061652</v>
      </c>
      <c r="H40" s="4">
        <f t="shared" si="29"/>
        <v>24132.805717651976</v>
      </c>
      <c r="I40" s="4">
        <f t="shared" si="30"/>
        <v>24386.608815251744</v>
      </c>
      <c r="J40" s="4">
        <f t="shared" si="28"/>
        <v>24565.421982680895</v>
      </c>
      <c r="K40" s="4">
        <f t="shared" si="27"/>
        <v>24720.515621364619</v>
      </c>
      <c r="L40" s="4">
        <f t="shared" si="26"/>
        <v>24851.293143097231</v>
      </c>
      <c r="M40" s="4">
        <f t="shared" si="25"/>
        <v>24946.565145490364</v>
      </c>
      <c r="N40" s="4">
        <f t="shared" si="24"/>
        <v>25041.877525510077</v>
      </c>
      <c r="O40" s="4">
        <f t="shared" si="23"/>
        <v>25142.478295062716</v>
      </c>
      <c r="P40" s="4">
        <f t="shared" si="22"/>
        <v>25216.376644222015</v>
      </c>
      <c r="Q40" s="4">
        <f t="shared" si="21"/>
        <v>25277.11365371068</v>
      </c>
      <c r="R40" s="4">
        <f t="shared" si="20"/>
        <v>25336.040039754353</v>
      </c>
      <c r="S40" s="4">
        <f t="shared" si="19"/>
        <v>25399.853061668087</v>
      </c>
      <c r="T40" s="4">
        <f t="shared" si="18"/>
        <v>25476.31555577242</v>
      </c>
      <c r="U40" s="4">
        <f t="shared" si="17"/>
        <v>25533.934201899428</v>
      </c>
      <c r="V40" s="4">
        <f t="shared" si="16"/>
        <v>25533.934201899428</v>
      </c>
      <c r="W40" s="4">
        <f t="shared" si="15"/>
        <v>25533.934201899428</v>
      </c>
      <c r="X40" s="4">
        <f t="shared" si="14"/>
        <v>25553.526280826387</v>
      </c>
      <c r="Y40" s="4">
        <f t="shared" si="13"/>
        <v>25573.701188377272</v>
      </c>
      <c r="Z40" s="4">
        <f t="shared" si="12"/>
        <v>25596.321776094403</v>
      </c>
      <c r="AA40" s="4">
        <f t="shared" si="11"/>
        <v>25606.918186829585</v>
      </c>
      <c r="AB40" s="4">
        <f t="shared" si="10"/>
        <v>25639.068370943845</v>
      </c>
      <c r="AC40" s="4">
        <f t="shared" si="9"/>
        <v>25643.590435268576</v>
      </c>
      <c r="AD40" s="4">
        <f t="shared" si="8"/>
        <v>25659.340750367086</v>
      </c>
      <c r="AE40" s="4">
        <f t="shared" si="7"/>
        <v>25659.340750367086</v>
      </c>
      <c r="AF40" s="4">
        <f t="shared" si="6"/>
        <v>25740.130188178795</v>
      </c>
      <c r="AG40" s="4">
        <f t="shared" si="5"/>
        <v>25744.281084391227</v>
      </c>
      <c r="AH40" s="4">
        <f t="shared" si="4"/>
        <v>25827.133539078237</v>
      </c>
      <c r="AI40" s="4">
        <f t="shared" si="3"/>
        <v>25827.133539078237</v>
      </c>
      <c r="AJ40" s="4">
        <f t="shared" si="2"/>
        <v>26043.951082103744</v>
      </c>
      <c r="AK40" s="4">
        <f t="shared" si="1"/>
        <v>26050.882759832442</v>
      </c>
      <c r="AL40" s="34">
        <f t="shared" si="0"/>
        <v>26050.882759832442</v>
      </c>
      <c r="AM40" s="17">
        <f>AL40-C40</f>
        <v>5922.8827598324424</v>
      </c>
    </row>
    <row r="41" spans="1:39" s="15" customFormat="1" x14ac:dyDescent="0.2">
      <c r="A41" s="21" t="s">
        <v>17</v>
      </c>
      <c r="B41" s="3">
        <v>16859</v>
      </c>
      <c r="C41" s="4">
        <f>B41*C42</f>
        <v>21924.386617951703</v>
      </c>
      <c r="D41" s="4">
        <f>C41*D42</f>
        <v>24030.933825734523</v>
      </c>
      <c r="E41" s="4">
        <f>D41*E42</f>
        <v>25007.250642071114</v>
      </c>
      <c r="F41" s="4">
        <f>E41*$F$42</f>
        <v>25578.604218776578</v>
      </c>
      <c r="G41" s="4">
        <f>F41*$G$42</f>
        <v>25966.012808105555</v>
      </c>
      <c r="H41" s="4">
        <f t="shared" si="29"/>
        <v>26286.61380811394</v>
      </c>
      <c r="I41" s="4">
        <f t="shared" si="30"/>
        <v>26563.068360807258</v>
      </c>
      <c r="J41" s="4">
        <f t="shared" si="28"/>
        <v>26757.840271334742</v>
      </c>
      <c r="K41" s="4">
        <f t="shared" si="27"/>
        <v>26926.775729228564</v>
      </c>
      <c r="L41" s="4">
        <f t="shared" si="26"/>
        <v>27069.224901893678</v>
      </c>
      <c r="M41" s="4">
        <f t="shared" si="25"/>
        <v>27172.999753559689</v>
      </c>
      <c r="N41" s="4">
        <f>M41*$N$42</f>
        <v>27276.818586480462</v>
      </c>
      <c r="O41" s="4">
        <f t="shared" si="23"/>
        <v>27386.39778787829</v>
      </c>
      <c r="P41" s="4">
        <f t="shared" si="22"/>
        <v>27466.891427454844</v>
      </c>
      <c r="Q41" s="4">
        <f t="shared" si="21"/>
        <v>27533.049102238612</v>
      </c>
      <c r="R41" s="4">
        <f t="shared" si="20"/>
        <v>27597.234558797642</v>
      </c>
      <c r="S41" s="4">
        <f t="shared" si="19"/>
        <v>27666.742774402599</v>
      </c>
      <c r="T41" s="4">
        <f t="shared" si="18"/>
        <v>27750.029404098361</v>
      </c>
      <c r="U41" s="4">
        <f t="shared" si="17"/>
        <v>27812.790407381919</v>
      </c>
      <c r="V41" s="4">
        <f t="shared" si="16"/>
        <v>27812.790407381919</v>
      </c>
      <c r="W41" s="4">
        <f t="shared" si="15"/>
        <v>27812.790407381919</v>
      </c>
      <c r="X41" s="4">
        <f t="shared" si="14"/>
        <v>27834.131042966379</v>
      </c>
      <c r="Y41" s="4">
        <f t="shared" si="13"/>
        <v>27856.106523547016</v>
      </c>
      <c r="Z41" s="4">
        <f t="shared" si="12"/>
        <v>27880.745956706578</v>
      </c>
      <c r="AA41" s="4">
        <f t="shared" si="11"/>
        <v>27892.288077420049</v>
      </c>
      <c r="AB41" s="4">
        <f t="shared" si="10"/>
        <v>27927.307605756661</v>
      </c>
      <c r="AC41" s="4">
        <f t="shared" si="9"/>
        <v>27932.233255923922</v>
      </c>
      <c r="AD41" s="4">
        <f t="shared" si="8"/>
        <v>27949.389257393235</v>
      </c>
      <c r="AE41" s="4">
        <f t="shared" si="7"/>
        <v>27949.389257393235</v>
      </c>
      <c r="AF41" s="4">
        <f t="shared" si="6"/>
        <v>28037.389002486187</v>
      </c>
      <c r="AG41" s="4">
        <f t="shared" si="5"/>
        <v>28041.910358476463</v>
      </c>
      <c r="AH41" s="4">
        <f t="shared" si="4"/>
        <v>28132.157240869368</v>
      </c>
      <c r="AI41" s="4">
        <f t="shared" si="3"/>
        <v>28132.157240869368</v>
      </c>
      <c r="AJ41" s="4">
        <f t="shared" si="2"/>
        <v>28368.325346932841</v>
      </c>
      <c r="AK41" s="4">
        <f t="shared" si="1"/>
        <v>28375.875664025203</v>
      </c>
      <c r="AL41" s="34">
        <f t="shared" si="0"/>
        <v>28375.875664025203</v>
      </c>
      <c r="AM41" s="17">
        <f>AL41-B41</f>
        <v>11516.875664025203</v>
      </c>
    </row>
    <row r="42" spans="1:39" s="15" customFormat="1" ht="25.5" customHeight="1" x14ac:dyDescent="0.2">
      <c r="A42" s="7" t="s">
        <v>41</v>
      </c>
      <c r="B42" s="22"/>
      <c r="C42" s="23">
        <f>IF(SUM(C6:C40)/SUM(B6:B40)&lt;1,1,SUM(C6:C40)/SUM(B6:B40))</f>
        <v>1.3004559355805032</v>
      </c>
      <c r="D42" s="23">
        <f>IF(SUM(D6:D39)/SUM(C6:C39)&lt;1,1,SUM(D6:D39)/SUM(C6:C39))</f>
        <v>1.0960823782435025</v>
      </c>
      <c r="E42" s="23">
        <f>IF(SUM(E6:E38)/SUM(D6:D38)&lt;1,1,SUM(E6:E38)/SUM(D6:D38))</f>
        <v>1.040627502177675</v>
      </c>
      <c r="F42" s="23">
        <f>IF(SUM(F6:F37)/SUM(E6:E37)&lt;1,1,SUM(F6:F37)/SUM(E6:E37))</f>
        <v>1.0228475167015858</v>
      </c>
      <c r="G42" s="23">
        <f>IF(SUM(G6:G36)/SUM(F6:F36)&lt;1,1,SUM(G6:G36)/SUM(F6:F36))</f>
        <v>1.0151458064722934</v>
      </c>
      <c r="H42" s="23">
        <f>IF(SUM(H6:H35)/SUM(G6:G35)&lt;1,1,SUM(H6:H35)/SUM(G6:G35))</f>
        <v>1.0123469476187081</v>
      </c>
      <c r="I42" s="23">
        <f>IF(SUM(I6:I34)/SUM(H6:H34)&lt;1,1,SUM(I6:I34)/SUM(H6:H34))</f>
        <v>1.0105169328659587</v>
      </c>
      <c r="J42" s="23">
        <f>IF(SUM(J6:J33)/SUM(I6:I33)&lt;1,1,SUM(J6:J33)/SUM(I6:I33))</f>
        <v>1.0073324326799107</v>
      </c>
      <c r="K42" s="23">
        <f>IF(SUM(K6:K32)/SUM(J6:J32)&lt;1,1,SUM(K6:K32)/SUM(J6:J32))</f>
        <v>1.0063134937715732</v>
      </c>
      <c r="L42" s="23">
        <f>IF(SUM(L6:L31)/SUM(K6:K31)&lt;1,1,SUM(L6:L31)/SUM(K6:K31))</f>
        <v>1.0052902424745376</v>
      </c>
      <c r="M42" s="23">
        <f>IF(SUM(M6:M30)/SUM(L6:L30)&lt;1,1,SUM(M6:M30)/SUM(L6:L30))</f>
        <v>1.0038336838990447</v>
      </c>
      <c r="N42" s="23">
        <f>IF(SUM(N6:N29)/SUM(M6:M29)&lt;1,1,SUM(N6:N29)/SUM(M6:M29))</f>
        <v>1.0038206614603591</v>
      </c>
      <c r="O42" s="23">
        <f>IF(SUM(O6:O28)/SUM(N6:N28)&lt;1,1,SUM(O6:O28)/SUM(N6:N28))</f>
        <v>1.0040173013964371</v>
      </c>
      <c r="P42" s="23">
        <f>IF(SUM(P6:P27)/SUM(O6:O27)&lt;1,1,SUM(P6:P27)/SUM(O6:O27))</f>
        <v>1.0029391831740713</v>
      </c>
      <c r="Q42" s="23">
        <f>IF(SUM(Q6:Q26)/SUM(P6:P26)&lt;1,1,SUM(Q6:Q26)/SUM(P6:P26))</f>
        <v>1.0024086334982065</v>
      </c>
      <c r="R42" s="23">
        <f>IF(SUM(R6:R25)/SUM(Q6:Q25)&lt;1,1,SUM(R6:R25)/SUM(Q6:Q25))</f>
        <v>1.0023312149817003</v>
      </c>
      <c r="S42" s="23">
        <f>IF(SUM(S6:S24)/SUM(R6:R24)&lt;1,1,SUM(S6:S24)/SUM(R6:R24))</f>
        <v>1.0025186659720149</v>
      </c>
      <c r="T42" s="23">
        <f>IF(SUM(T6:T23)/SUM(S6:S23)&lt;1,1,SUM(T6:T23)/SUM(S6:S23))</f>
        <v>1.0030103518283626</v>
      </c>
      <c r="U42" s="23">
        <f>IF(SUM(U6:U22)/SUM(T6:T22)&lt;1,1,SUM(U6:U22)/SUM(T6:T22))</f>
        <v>1.0022616553795178</v>
      </c>
      <c r="V42" s="23">
        <f>IF(SUM(V6:V21)/SUM(U6:U21)&lt;1,1,SUM(V6:V21)/SUM(U6:U21))</f>
        <v>1</v>
      </c>
      <c r="W42" s="23">
        <f>IF(SUM(W6:W20)/SUM(V6:V20)&lt;1,1,SUM(W6:W20)/SUM(V6:V20))</f>
        <v>1</v>
      </c>
      <c r="X42" s="23">
        <f>IF(SUM(X6:X19)/SUM(W6:W19)&lt;1,1,SUM(X6:X19)/SUM(W6:W19))</f>
        <v>1.0007672957395457</v>
      </c>
      <c r="Y42" s="23">
        <f>IF(SUM(Y6:Y18)/SUM(X6:X18)&lt;1,1,SUM(Y6:Y18)/SUM(X6:X18))</f>
        <v>1.0007895155967583</v>
      </c>
      <c r="Z42" s="23">
        <f>IF(SUM(Z6:Z17)/SUM(Y6:Y17)&lt;1,1,SUM(Z6:Z17)/SUM(Y6:Y17))</f>
        <v>1.000884525378259</v>
      </c>
      <c r="AA42" s="23">
        <f>IF(SUM(AA6:AA16)/SUM(Z6:Z16)&lt;1,1,SUM(AA6:AA16)/SUM(Z6:Z16))</f>
        <v>1.0004139817755018</v>
      </c>
      <c r="AB42" s="23">
        <f>IF(SUM(AB6:AB15)/SUM(AA6:AA15)&lt;1,1,SUM(AB6:AB15)/SUM(AA6:AA15))</f>
        <v>1.001255527271173</v>
      </c>
      <c r="AC42" s="23">
        <f>IF(SUM(AC6:AC14)/SUM(AB6:AB14)&lt;1,1,SUM(AC6:AC14)/SUM(AB6:AB14))</f>
        <v>1.0001763739719129</v>
      </c>
      <c r="AD42" s="23">
        <f>IF(SUM(AD6:AD13)/SUM(AC6:AC13)&lt;1,1,SUM(AD6:AD13)/SUM(AC6:AC13))</f>
        <v>1.0006142008521883</v>
      </c>
      <c r="AE42" s="23">
        <f>IF(SUM(AE6:AE12)/SUM(AD6:AD12)&lt;1,1,SUM(AE6:AE12)/SUM(AD6:AD12))</f>
        <v>1</v>
      </c>
      <c r="AF42" s="23">
        <f>IF(SUM(AF6:AF11)/SUM(AE6:AE11)&lt;1,1,SUM(AF6:AF11)/SUM(AE6:AE11))</f>
        <v>1.0031485391069743</v>
      </c>
      <c r="AG42" s="23">
        <f>IF(SUM(AG6:AG10)/SUM(AF6:AF10)&lt;1,1,SUM(AG6:AG10)/SUM(AF6:AF10))</f>
        <v>1.0001612616634836</v>
      </c>
      <c r="AH42" s="23">
        <f>IF(SUM(AH6:AH9)/SUM(AG6:AG9)&lt;1,1,SUM(AH6:AH9)/SUM(AG6:AG9))</f>
        <v>1.0032182858171652</v>
      </c>
      <c r="AI42" s="23">
        <f>IF(SUM(AI6:AI8)/SUM(AH6:AH8)&lt;1,1,SUM(AI6:AI8)/SUM(AH6:AH8))</f>
        <v>1</v>
      </c>
      <c r="AJ42" s="23">
        <f>IF(SUM(AJ6:AJ7)/SUM(AI6:AI7)&lt;1,1,SUM(AJ6:AJ7)/SUM(AI6:AI7))</f>
        <v>1.0083949518709634</v>
      </c>
      <c r="AK42" s="23">
        <f>IF(SUM(AK6:AK6)/SUM(AJ6:AJ6)&lt;1,1,SUM(AK6:AK6)/SUM(AJ6:AJ6))</f>
        <v>1.0002661530774208</v>
      </c>
      <c r="AL42" s="17">
        <f>SUM(AL6:AL41)</f>
        <v>801088.16914817947</v>
      </c>
      <c r="AM42" s="17">
        <f>SUM(AM6:AM41)</f>
        <v>45529.006924605244</v>
      </c>
    </row>
    <row r="43" spans="1:39" s="24" customFormat="1" ht="25.5" customHeight="1" x14ac:dyDescent="0.2">
      <c r="A43" s="11" t="s">
        <v>61</v>
      </c>
    </row>
    <row r="44" spans="1:39" ht="41.25" customHeight="1" x14ac:dyDescent="0.2">
      <c r="A44" s="59" t="s">
        <v>0</v>
      </c>
      <c r="B44" s="60" t="s">
        <v>39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2" t="s">
        <v>49</v>
      </c>
      <c r="AM44" s="61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30.9.2021 г.</v>
      </c>
    </row>
    <row r="45" spans="1:39" ht="25.5" customHeight="1" x14ac:dyDescent="0.2">
      <c r="A45" s="59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2">
        <v>0</v>
      </c>
      <c r="AM45" s="61">
        <v>0</v>
      </c>
    </row>
    <row r="46" spans="1:39" s="19" customFormat="1" x14ac:dyDescent="0.2">
      <c r="A46" s="1" t="s">
        <v>37</v>
      </c>
      <c r="B46" s="3">
        <v>270.85185185185185</v>
      </c>
      <c r="C46" s="3">
        <v>560.25962962962967</v>
      </c>
      <c r="D46" s="3">
        <v>707.1633333333333</v>
      </c>
      <c r="E46" s="3">
        <v>827.34481481481475</v>
      </c>
      <c r="F46" s="3">
        <v>913.10097560975612</v>
      </c>
      <c r="G46" s="3">
        <v>982.04219512195118</v>
      </c>
      <c r="H46" s="3">
        <v>1014.2134146341463</v>
      </c>
      <c r="I46" s="3">
        <v>1050.4234146341464</v>
      </c>
      <c r="J46" s="3">
        <v>1092.5382978723405</v>
      </c>
      <c r="K46" s="3">
        <v>1131.8382978723405</v>
      </c>
      <c r="L46" s="3">
        <v>1157.9225531914894</v>
      </c>
      <c r="M46" s="3">
        <v>1177.3725531914895</v>
      </c>
      <c r="N46" s="3">
        <v>1192.8157943925235</v>
      </c>
      <c r="O46" s="3">
        <v>1225.8444859813085</v>
      </c>
      <c r="P46" s="3">
        <v>1242.0671028037384</v>
      </c>
      <c r="Q46" s="3">
        <v>1252.8497196261683</v>
      </c>
      <c r="R46" s="3">
        <v>1275.8142105263157</v>
      </c>
      <c r="S46" s="3">
        <v>1284.6182178217821</v>
      </c>
      <c r="T46" s="3">
        <v>1290.958217821782</v>
      </c>
      <c r="U46" s="3">
        <v>1318.7982178217821</v>
      </c>
      <c r="V46" s="3">
        <v>1336.5382178217819</v>
      </c>
      <c r="W46" s="3">
        <v>1359.198217821782</v>
      </c>
      <c r="X46" s="3">
        <v>1372.728217821782</v>
      </c>
      <c r="Y46" s="3">
        <v>1381.718217821782</v>
      </c>
      <c r="Z46" s="3">
        <v>1396.9082178217823</v>
      </c>
      <c r="AA46" s="3">
        <v>1430.8382178217821</v>
      </c>
      <c r="AB46" s="3">
        <v>1446.948217821782</v>
      </c>
      <c r="AC46" s="3">
        <v>1457.8882178217821</v>
      </c>
      <c r="AD46" s="3">
        <v>1463.8882178217821</v>
      </c>
      <c r="AE46" s="3">
        <v>1476.8782178217821</v>
      </c>
      <c r="AF46" s="3">
        <v>1484.8982178217821</v>
      </c>
      <c r="AG46" s="3">
        <v>1497.0382178217819</v>
      </c>
      <c r="AH46" s="3">
        <v>1502.0382178217819</v>
      </c>
      <c r="AI46" s="3">
        <v>1493.0382178217819</v>
      </c>
      <c r="AJ46" s="3">
        <v>1512.0382178217819</v>
      </c>
      <c r="AK46" s="3">
        <v>1516.0382178217819</v>
      </c>
      <c r="AL46" s="34">
        <f>AK46</f>
        <v>1516.0382178217819</v>
      </c>
      <c r="AM46" s="17">
        <f>AL46-AK46</f>
        <v>0</v>
      </c>
    </row>
    <row r="47" spans="1:39" s="19" customFormat="1" x14ac:dyDescent="0.2">
      <c r="A47" s="1" t="s">
        <v>36</v>
      </c>
      <c r="B47" s="3">
        <v>198.77744807121661</v>
      </c>
      <c r="C47" s="3">
        <v>470.7905044510386</v>
      </c>
      <c r="D47" s="3">
        <v>562.57148367952527</v>
      </c>
      <c r="E47" s="3">
        <v>671.01136498516325</v>
      </c>
      <c r="F47" s="3">
        <v>739.50764521193094</v>
      </c>
      <c r="G47" s="3">
        <v>796.29624803767649</v>
      </c>
      <c r="H47" s="3">
        <v>838.30065934065942</v>
      </c>
      <c r="I47" s="3">
        <v>886.36345368916795</v>
      </c>
      <c r="J47" s="3">
        <v>904.17116279069762</v>
      </c>
      <c r="K47" s="3">
        <v>931.23772337821299</v>
      </c>
      <c r="L47" s="3">
        <v>949.22936352509191</v>
      </c>
      <c r="M47" s="3">
        <v>961.50772337821309</v>
      </c>
      <c r="N47" s="3">
        <v>985.58366255144028</v>
      </c>
      <c r="O47" s="3">
        <v>987.58366255144028</v>
      </c>
      <c r="P47" s="3">
        <v>1004.7730864197531</v>
      </c>
      <c r="Q47" s="3">
        <v>1006.3633744855968</v>
      </c>
      <c r="R47" s="3">
        <v>1014.3566909975669</v>
      </c>
      <c r="S47" s="3">
        <v>1036.0966909975668</v>
      </c>
      <c r="T47" s="3">
        <v>1048.116690997567</v>
      </c>
      <c r="U47" s="3">
        <v>1074.5566909975669</v>
      </c>
      <c r="V47" s="3">
        <v>1106.6466909975668</v>
      </c>
      <c r="W47" s="3">
        <v>1116.7266909975669</v>
      </c>
      <c r="X47" s="3">
        <v>1129.7266909975669</v>
      </c>
      <c r="Y47" s="3">
        <v>1147.7666909975669</v>
      </c>
      <c r="Z47" s="3">
        <v>1160.8566909975668</v>
      </c>
      <c r="AA47" s="3">
        <v>1173.866690997567</v>
      </c>
      <c r="AB47" s="3">
        <v>1186.5266909975669</v>
      </c>
      <c r="AC47" s="3">
        <v>1198.5266909975669</v>
      </c>
      <c r="AD47" s="3">
        <v>1201.5366909975669</v>
      </c>
      <c r="AE47" s="3">
        <v>1215.886690997567</v>
      </c>
      <c r="AF47" s="3">
        <v>1228.2566909975669</v>
      </c>
      <c r="AG47" s="3">
        <v>1239.2566909975669</v>
      </c>
      <c r="AH47" s="3">
        <v>1259.2566909975669</v>
      </c>
      <c r="AI47" s="3">
        <v>1243.2566909975669</v>
      </c>
      <c r="AJ47" s="3">
        <v>1246.2566909975669</v>
      </c>
      <c r="AK47" s="4">
        <f>AJ47*$AK$82</f>
        <v>1249.5535830372214</v>
      </c>
      <c r="AL47" s="34">
        <f t="shared" ref="AL47:AL81" si="31">AK47</f>
        <v>1249.5535830372214</v>
      </c>
      <c r="AM47" s="17">
        <f>AL47-AJ47</f>
        <v>3.2968920396544945</v>
      </c>
    </row>
    <row r="48" spans="1:39" s="19" customFormat="1" x14ac:dyDescent="0.2">
      <c r="A48" s="1" t="s">
        <v>35</v>
      </c>
      <c r="B48" s="3">
        <v>211.9240356083086</v>
      </c>
      <c r="C48" s="3">
        <v>550.48436201780419</v>
      </c>
      <c r="D48" s="3">
        <v>695.42729970326411</v>
      </c>
      <c r="E48" s="3">
        <v>781.90572700296741</v>
      </c>
      <c r="F48" s="3">
        <v>863.71795918367354</v>
      </c>
      <c r="G48" s="3">
        <v>944.58957613814755</v>
      </c>
      <c r="H48" s="3">
        <v>994.46398744113026</v>
      </c>
      <c r="I48" s="3">
        <v>1031.8528100470958</v>
      </c>
      <c r="J48" s="3">
        <v>1072.4316523867808</v>
      </c>
      <c r="K48" s="3">
        <v>1101.0932925336597</v>
      </c>
      <c r="L48" s="3">
        <v>1116.4232925336596</v>
      </c>
      <c r="M48" s="3">
        <v>1129.2916523867809</v>
      </c>
      <c r="N48" s="3">
        <v>1152.2513991769547</v>
      </c>
      <c r="O48" s="3">
        <v>1167.4019753086418</v>
      </c>
      <c r="P48" s="3">
        <v>1181.4825514403292</v>
      </c>
      <c r="Q48" s="3">
        <v>1194.7648418491483</v>
      </c>
      <c r="R48" s="3">
        <v>1231.0048418491483</v>
      </c>
      <c r="S48" s="3">
        <v>1241.7648418491483</v>
      </c>
      <c r="T48" s="3">
        <v>1311.8848418491484</v>
      </c>
      <c r="U48" s="3">
        <v>1379.8948418491484</v>
      </c>
      <c r="V48" s="3">
        <v>1405.0648418491483</v>
      </c>
      <c r="W48" s="3">
        <v>1429.8248418491485</v>
      </c>
      <c r="X48" s="3">
        <v>1454.7448418491483</v>
      </c>
      <c r="Y48" s="3">
        <v>1471.7248418491483</v>
      </c>
      <c r="Z48" s="3">
        <v>1483.2348418491483</v>
      </c>
      <c r="AA48" s="3">
        <v>1500.3148418491483</v>
      </c>
      <c r="AB48" s="3">
        <v>1519.3148418491483</v>
      </c>
      <c r="AC48" s="3">
        <v>1529.3148418491483</v>
      </c>
      <c r="AD48" s="3">
        <v>1540.3248418491485</v>
      </c>
      <c r="AE48" s="3">
        <v>1554.5048418491483</v>
      </c>
      <c r="AF48" s="3">
        <v>1565.5048418491483</v>
      </c>
      <c r="AG48" s="3">
        <v>1568.5048418491483</v>
      </c>
      <c r="AH48" s="3">
        <v>1581.5048418491483</v>
      </c>
      <c r="AI48" s="3">
        <v>1581.5048418491483</v>
      </c>
      <c r="AJ48" s="4">
        <f>AI48*$AJ$82</f>
        <v>1594.2202499758598</v>
      </c>
      <c r="AK48" s="4">
        <f t="shared" ref="AK48:AK81" si="32">AJ48*$AK$82</f>
        <v>1598.4376572640763</v>
      </c>
      <c r="AL48" s="34">
        <f t="shared" si="31"/>
        <v>1598.4376572640763</v>
      </c>
      <c r="AM48" s="17">
        <f>AL48-AI48</f>
        <v>16.932815414927973</v>
      </c>
    </row>
    <row r="49" spans="1:39" s="19" customFormat="1" x14ac:dyDescent="0.2">
      <c r="A49" s="1" t="s">
        <v>34</v>
      </c>
      <c r="B49" s="3">
        <v>264.8860534124629</v>
      </c>
      <c r="C49" s="3">
        <v>665.2629080118694</v>
      </c>
      <c r="D49" s="3">
        <v>824.01682492581608</v>
      </c>
      <c r="E49" s="3">
        <v>939.64878338278936</v>
      </c>
      <c r="F49" s="3">
        <v>1029.0460910518054</v>
      </c>
      <c r="G49" s="3">
        <v>1111.1032967032966</v>
      </c>
      <c r="H49" s="3">
        <v>1185.6618995290423</v>
      </c>
      <c r="I49" s="3">
        <v>1254.4551334379908</v>
      </c>
      <c r="J49" s="3">
        <v>1296.7012607099143</v>
      </c>
      <c r="K49" s="3">
        <v>1324.074700122399</v>
      </c>
      <c r="L49" s="3">
        <v>1355.6281395348838</v>
      </c>
      <c r="M49" s="3">
        <v>1392.9178212974296</v>
      </c>
      <c r="N49" s="3">
        <v>1421.2264609053498</v>
      </c>
      <c r="O49" s="3">
        <v>2178.9655967078188</v>
      </c>
      <c r="P49" s="3">
        <v>2227.844817518248</v>
      </c>
      <c r="Q49" s="3">
        <v>2243.554817518248</v>
      </c>
      <c r="R49" s="3">
        <v>2243.2748175182483</v>
      </c>
      <c r="S49" s="3">
        <v>2310.304817518248</v>
      </c>
      <c r="T49" s="3">
        <v>2395.2948175182482</v>
      </c>
      <c r="U49" s="3">
        <v>2422.3748175182482</v>
      </c>
      <c r="V49" s="3">
        <v>2489.9948175182481</v>
      </c>
      <c r="W49" s="3">
        <v>2551.1348175182479</v>
      </c>
      <c r="X49" s="3">
        <v>2581.054817518248</v>
      </c>
      <c r="Y49" s="3">
        <v>2621.7548175182483</v>
      </c>
      <c r="Z49" s="3">
        <v>2636.7548175182483</v>
      </c>
      <c r="AA49" s="3">
        <v>2655.7548175182478</v>
      </c>
      <c r="AB49" s="3">
        <v>2673.7548175182483</v>
      </c>
      <c r="AC49" s="3">
        <v>2697.7448175182481</v>
      </c>
      <c r="AD49" s="3">
        <v>2720.6248175182482</v>
      </c>
      <c r="AE49" s="3">
        <v>2726.6248175182482</v>
      </c>
      <c r="AF49" s="3">
        <v>2726.6248175182482</v>
      </c>
      <c r="AG49" s="3">
        <v>2752.6248175182482</v>
      </c>
      <c r="AH49" s="3">
        <v>2762.6248175182482</v>
      </c>
      <c r="AI49" s="4">
        <f>AH49*$AI$82</f>
        <v>2762.6248175182482</v>
      </c>
      <c r="AJ49" s="4">
        <f t="shared" ref="AJ49:AJ81" si="33">AI49*$AJ$82</f>
        <v>2784.8365118021898</v>
      </c>
      <c r="AK49" s="4">
        <f t="shared" si="32"/>
        <v>2792.2036179479956</v>
      </c>
      <c r="AL49" s="34">
        <f>AK49</f>
        <v>2792.2036179479956</v>
      </c>
      <c r="AM49" s="17">
        <f>AL49-AH49</f>
        <v>29.578800429747389</v>
      </c>
    </row>
    <row r="50" spans="1:39" s="19" customFormat="1" x14ac:dyDescent="0.2">
      <c r="A50" s="2" t="s">
        <v>33</v>
      </c>
      <c r="B50" s="3">
        <v>250.68842729970328</v>
      </c>
      <c r="C50" s="3">
        <v>555.24332344213644</v>
      </c>
      <c r="D50" s="3">
        <v>696.58881305637976</v>
      </c>
      <c r="E50" s="3">
        <v>797.80077151335308</v>
      </c>
      <c r="F50" s="3">
        <v>882.51926216640504</v>
      </c>
      <c r="G50" s="3">
        <v>954.34367346938768</v>
      </c>
      <c r="H50" s="3">
        <v>1004.6722762951334</v>
      </c>
      <c r="I50" s="3">
        <v>1036.3308791208792</v>
      </c>
      <c r="J50" s="3">
        <v>1060.3142839657282</v>
      </c>
      <c r="K50" s="3">
        <v>1109.137564259486</v>
      </c>
      <c r="L50" s="3">
        <v>1120.7708445532435</v>
      </c>
      <c r="M50" s="3">
        <v>1149.5290452876377</v>
      </c>
      <c r="N50" s="3">
        <v>1366.7546090534979</v>
      </c>
      <c r="O50" s="3">
        <v>1392.560097323601</v>
      </c>
      <c r="P50" s="3">
        <v>1433.4200973236011</v>
      </c>
      <c r="Q50" s="3">
        <v>1472.9200973236011</v>
      </c>
      <c r="R50" s="3">
        <v>1562.7200973236008</v>
      </c>
      <c r="S50" s="3">
        <v>1640.9300973236009</v>
      </c>
      <c r="T50" s="3">
        <v>1668.310097323601</v>
      </c>
      <c r="U50" s="3">
        <v>1711.3500973236009</v>
      </c>
      <c r="V50" s="3">
        <v>1768.040097323601</v>
      </c>
      <c r="W50" s="3">
        <v>1819.760097323601</v>
      </c>
      <c r="X50" s="3">
        <v>1852.030097323601</v>
      </c>
      <c r="Y50" s="3">
        <v>1868.080097323601</v>
      </c>
      <c r="Z50" s="3">
        <v>1912.1000973236009</v>
      </c>
      <c r="AA50" s="3">
        <v>1929.050097323601</v>
      </c>
      <c r="AB50" s="3">
        <v>1951.070097323601</v>
      </c>
      <c r="AC50" s="3">
        <v>2007.1200973236009</v>
      </c>
      <c r="AD50" s="3">
        <v>2018.1200973236009</v>
      </c>
      <c r="AE50" s="3">
        <v>2016.1200973236009</v>
      </c>
      <c r="AF50" s="3">
        <v>2053.1200973236009</v>
      </c>
      <c r="AG50" s="3">
        <v>2077.1200973236009</v>
      </c>
      <c r="AH50" s="4">
        <f>AG50*$AH$82</f>
        <v>2091.2473138043783</v>
      </c>
      <c r="AI50" s="4">
        <f t="shared" ref="AI50:AI81" si="34">AH50*$AI$82</f>
        <v>2091.2473138043783</v>
      </c>
      <c r="AJ50" s="4">
        <f t="shared" si="33"/>
        <v>2108.0610866018242</v>
      </c>
      <c r="AK50" s="4">
        <f t="shared" si="32"/>
        <v>2113.637826823744</v>
      </c>
      <c r="AL50" s="34">
        <f t="shared" si="31"/>
        <v>2113.637826823744</v>
      </c>
      <c r="AM50" s="17">
        <f>AL50-AG50</f>
        <v>36.517729500143105</v>
      </c>
    </row>
    <row r="51" spans="1:39" s="19" customFormat="1" x14ac:dyDescent="0.2">
      <c r="A51" s="2" t="s">
        <v>32</v>
      </c>
      <c r="B51" s="3">
        <v>211.8</v>
      </c>
      <c r="C51" s="3">
        <v>435.6</v>
      </c>
      <c r="D51" s="3">
        <v>536.91999999999996</v>
      </c>
      <c r="E51" s="3">
        <v>637.71999999999991</v>
      </c>
      <c r="F51" s="3">
        <v>701.84265822784801</v>
      </c>
      <c r="G51" s="3">
        <v>759.99810126582281</v>
      </c>
      <c r="H51" s="3">
        <v>793.82810126582285</v>
      </c>
      <c r="I51" s="3">
        <v>829.15721518987345</v>
      </c>
      <c r="J51" s="3">
        <v>863.85054945054947</v>
      </c>
      <c r="K51" s="3">
        <v>859.69076923076932</v>
      </c>
      <c r="L51" s="3">
        <v>880.720989010989</v>
      </c>
      <c r="M51" s="3">
        <v>1011.9834065934066</v>
      </c>
      <c r="N51" s="3">
        <v>1051.2754545454545</v>
      </c>
      <c r="O51" s="3">
        <v>1076.9654545454546</v>
      </c>
      <c r="P51" s="3">
        <v>1082.2754545454545</v>
      </c>
      <c r="Q51" s="3">
        <v>1136.1854545454546</v>
      </c>
      <c r="R51" s="3">
        <v>1212.2254545454546</v>
      </c>
      <c r="S51" s="3">
        <v>1252.3454545454545</v>
      </c>
      <c r="T51" s="3">
        <v>1308.4854545454543</v>
      </c>
      <c r="U51" s="3">
        <v>1338.2154545454543</v>
      </c>
      <c r="V51" s="3">
        <v>1385.2954545454545</v>
      </c>
      <c r="W51" s="3">
        <v>1438.3754545454544</v>
      </c>
      <c r="X51" s="3">
        <v>1470.3054545454545</v>
      </c>
      <c r="Y51" s="3">
        <v>1490.3454545454545</v>
      </c>
      <c r="Z51" s="3">
        <v>1510.0354545454545</v>
      </c>
      <c r="AA51" s="3">
        <v>1516.3454545454545</v>
      </c>
      <c r="AB51" s="3">
        <v>1564.5254545454545</v>
      </c>
      <c r="AC51" s="3">
        <v>1596.5254545454545</v>
      </c>
      <c r="AD51" s="3">
        <v>1610.5254545454545</v>
      </c>
      <c r="AE51" s="3">
        <v>1625.5254545454545</v>
      </c>
      <c r="AF51" s="3">
        <v>1644.5254545454545</v>
      </c>
      <c r="AG51" s="4">
        <f>AF51*$AG$82</f>
        <v>1658.3484369284165</v>
      </c>
      <c r="AH51" s="4">
        <f t="shared" ref="AH51:AH81" si="35">AG51*$AH$82</f>
        <v>1669.6274416423153</v>
      </c>
      <c r="AI51" s="4">
        <f t="shared" si="34"/>
        <v>1669.6274416423153</v>
      </c>
      <c r="AJ51" s="4">
        <f t="shared" si="33"/>
        <v>1683.0513615559696</v>
      </c>
      <c r="AK51" s="4">
        <f t="shared" si="32"/>
        <v>1687.5037658450105</v>
      </c>
      <c r="AL51" s="34">
        <f t="shared" si="31"/>
        <v>1687.5037658450105</v>
      </c>
      <c r="AM51" s="17">
        <f>AL51-AF51</f>
        <v>42.978311299556026</v>
      </c>
    </row>
    <row r="52" spans="1:39" s="19" customFormat="1" x14ac:dyDescent="0.2">
      <c r="A52" s="2" t="s">
        <v>31</v>
      </c>
      <c r="B52" s="3">
        <v>255.8</v>
      </c>
      <c r="C52" s="3">
        <v>459.93</v>
      </c>
      <c r="D52" s="3">
        <v>693.88000000000011</v>
      </c>
      <c r="E52" s="3">
        <v>806.04</v>
      </c>
      <c r="F52" s="3">
        <v>890.9506329113924</v>
      </c>
      <c r="G52" s="3">
        <v>943.17696202531647</v>
      </c>
      <c r="H52" s="3">
        <v>979.10240506329114</v>
      </c>
      <c r="I52" s="3">
        <v>1038.9387341772151</v>
      </c>
      <c r="J52" s="3">
        <v>1023.6637362637363</v>
      </c>
      <c r="K52" s="3">
        <v>1040.5331868131868</v>
      </c>
      <c r="L52" s="3">
        <v>1138.2014285714288</v>
      </c>
      <c r="M52" s="3">
        <v>1171.0109090909091</v>
      </c>
      <c r="N52" s="3">
        <v>1201.1809090909092</v>
      </c>
      <c r="O52" s="3">
        <v>1227.9209090909089</v>
      </c>
      <c r="P52" s="3">
        <v>1276.7909090909091</v>
      </c>
      <c r="Q52" s="3">
        <v>1344.0409090909091</v>
      </c>
      <c r="R52" s="3">
        <v>1379.800909090909</v>
      </c>
      <c r="S52" s="3">
        <v>1433.4509090909091</v>
      </c>
      <c r="T52" s="3">
        <v>1454.620909090909</v>
      </c>
      <c r="U52" s="3">
        <v>1492.4309090909092</v>
      </c>
      <c r="V52" s="3">
        <v>1532.9709090909091</v>
      </c>
      <c r="W52" s="3">
        <v>1583.0009090909091</v>
      </c>
      <c r="X52" s="3">
        <v>1609.0209090909091</v>
      </c>
      <c r="Y52" s="3">
        <v>1620.0309090909091</v>
      </c>
      <c r="Z52" s="3">
        <v>1657.120909090909</v>
      </c>
      <c r="AA52" s="3">
        <v>1693.090909090909</v>
      </c>
      <c r="AB52" s="3">
        <v>1714.090909090909</v>
      </c>
      <c r="AC52" s="3">
        <v>1732.090909090909</v>
      </c>
      <c r="AD52" s="3">
        <v>1740.090909090909</v>
      </c>
      <c r="AE52" s="3">
        <v>1747.090909090909</v>
      </c>
      <c r="AF52" s="4">
        <f>AE52*$AF$82</f>
        <v>1761.4734344093333</v>
      </c>
      <c r="AG52" s="4">
        <f t="shared" ref="AG52:AG81" si="36">AF52*$AG$82</f>
        <v>1776.2794176092868</v>
      </c>
      <c r="AH52" s="4">
        <f t="shared" si="35"/>
        <v>1788.3605119548904</v>
      </c>
      <c r="AI52" s="4">
        <f t="shared" si="34"/>
        <v>1788.3605119548904</v>
      </c>
      <c r="AJ52" s="4">
        <f t="shared" si="33"/>
        <v>1802.7390539520261</v>
      </c>
      <c r="AK52" s="4">
        <f t="shared" si="32"/>
        <v>1807.5080843447868</v>
      </c>
      <c r="AL52" s="34">
        <f t="shared" si="31"/>
        <v>1807.5080843447868</v>
      </c>
      <c r="AM52" s="17">
        <f>AL52-AE52</f>
        <v>60.417175253877758</v>
      </c>
    </row>
    <row r="53" spans="1:39" x14ac:dyDescent="0.2">
      <c r="A53" s="2" t="s">
        <v>30</v>
      </c>
      <c r="B53" s="3">
        <v>236.8</v>
      </c>
      <c r="C53" s="3">
        <v>564.06000000000006</v>
      </c>
      <c r="D53" s="3">
        <v>769.18999999999994</v>
      </c>
      <c r="E53" s="3">
        <v>899.72</v>
      </c>
      <c r="F53" s="3">
        <v>982.30974683544309</v>
      </c>
      <c r="G53" s="3">
        <v>1053.2660759493672</v>
      </c>
      <c r="H53" s="3">
        <v>1174.3543037974682</v>
      </c>
      <c r="I53" s="3">
        <v>1139.4243037974684</v>
      </c>
      <c r="J53" s="3">
        <v>1189.7224175824174</v>
      </c>
      <c r="K53" s="3">
        <v>1332.0123076923076</v>
      </c>
      <c r="L53" s="3">
        <v>1373.51</v>
      </c>
      <c r="M53" s="3">
        <v>1409.65</v>
      </c>
      <c r="N53" s="3">
        <v>1387.57</v>
      </c>
      <c r="O53" s="3">
        <v>1500.57</v>
      </c>
      <c r="P53" s="3">
        <v>1601.6599999999999</v>
      </c>
      <c r="Q53" s="3">
        <v>1638.5900000000001</v>
      </c>
      <c r="R53" s="3">
        <v>1728.45</v>
      </c>
      <c r="S53" s="3">
        <v>1780.79</v>
      </c>
      <c r="T53" s="3">
        <v>1854.83</v>
      </c>
      <c r="U53" s="3">
        <v>1906.48</v>
      </c>
      <c r="V53" s="3">
        <v>1964.99</v>
      </c>
      <c r="W53" s="3">
        <v>2011.05</v>
      </c>
      <c r="X53" s="3">
        <v>2024.6100000000001</v>
      </c>
      <c r="Y53" s="3">
        <v>2086.4</v>
      </c>
      <c r="Z53" s="3">
        <v>2135.52</v>
      </c>
      <c r="AA53" s="3">
        <v>2173.52</v>
      </c>
      <c r="AB53" s="3">
        <v>2194.52</v>
      </c>
      <c r="AC53" s="3">
        <v>2233.52</v>
      </c>
      <c r="AD53" s="3">
        <v>2255.52</v>
      </c>
      <c r="AE53" s="4">
        <f>AD53*$AE$82</f>
        <v>2267.9064445013123</v>
      </c>
      <c r="AF53" s="4">
        <f t="shared" ref="AF53:AF81" si="37">AE53*$AF$82</f>
        <v>2286.5764642971512</v>
      </c>
      <c r="AG53" s="4">
        <f t="shared" si="36"/>
        <v>2305.796176643903</v>
      </c>
      <c r="AH53" s="4">
        <f t="shared" si="35"/>
        <v>2321.4786987041198</v>
      </c>
      <c r="AI53" s="4">
        <f t="shared" si="34"/>
        <v>2321.4786987041198</v>
      </c>
      <c r="AJ53" s="4">
        <f t="shared" si="33"/>
        <v>2340.1435477329574</v>
      </c>
      <c r="AK53" s="4">
        <f t="shared" si="32"/>
        <v>2346.3342472011336</v>
      </c>
      <c r="AL53" s="34">
        <f t="shared" si="31"/>
        <v>2346.3342472011336</v>
      </c>
      <c r="AM53" s="17">
        <f>AL53-AD53</f>
        <v>90.814247201133639</v>
      </c>
    </row>
    <row r="54" spans="1:39" x14ac:dyDescent="0.2">
      <c r="A54" s="1" t="s">
        <v>29</v>
      </c>
      <c r="B54" s="3">
        <v>305.8</v>
      </c>
      <c r="C54" s="3">
        <v>587.88000000000011</v>
      </c>
      <c r="D54" s="3">
        <v>747</v>
      </c>
      <c r="E54" s="3">
        <v>837.21</v>
      </c>
      <c r="F54" s="3">
        <v>940.36430379746832</v>
      </c>
      <c r="G54" s="3">
        <v>1063.3079746835442</v>
      </c>
      <c r="H54" s="3">
        <v>1041.2943037974683</v>
      </c>
      <c r="I54" s="3">
        <v>1111.5706329113923</v>
      </c>
      <c r="J54" s="3">
        <v>1170.6925274725274</v>
      </c>
      <c r="K54" s="3">
        <v>1208.3272727272727</v>
      </c>
      <c r="L54" s="3">
        <v>1265.2572727272727</v>
      </c>
      <c r="M54" s="3">
        <v>1215.2172727272728</v>
      </c>
      <c r="N54" s="3">
        <v>1308.7872727272727</v>
      </c>
      <c r="O54" s="3">
        <v>1424.8472727272726</v>
      </c>
      <c r="P54" s="3">
        <v>1478.2872727272727</v>
      </c>
      <c r="Q54" s="3">
        <v>1522.8872727272726</v>
      </c>
      <c r="R54" s="3">
        <v>1573.3872727272726</v>
      </c>
      <c r="S54" s="3">
        <v>1676.2172727272728</v>
      </c>
      <c r="T54" s="3">
        <v>1756.4972727272727</v>
      </c>
      <c r="U54" s="3">
        <v>1800.2972727272727</v>
      </c>
      <c r="V54" s="3">
        <v>1878.3572727272729</v>
      </c>
      <c r="W54" s="3">
        <v>1948.4772727272727</v>
      </c>
      <c r="X54" s="3">
        <v>2009.2072727272728</v>
      </c>
      <c r="Y54" s="3">
        <v>2135.1572727272728</v>
      </c>
      <c r="Z54" s="3">
        <v>2216.1572727272728</v>
      </c>
      <c r="AA54" s="3">
        <v>2241.1572727272728</v>
      </c>
      <c r="AB54" s="3">
        <v>2272.1572727272728</v>
      </c>
      <c r="AC54" s="3">
        <v>2297.1572727272728</v>
      </c>
      <c r="AD54" s="4">
        <f>AC54*$AD$82</f>
        <v>2312.7177710542992</v>
      </c>
      <c r="AE54" s="4">
        <f t="shared" ref="AE54:AE81" si="38">AD54*$AE$82</f>
        <v>2325.4183236179488</v>
      </c>
      <c r="AF54" s="4">
        <f t="shared" si="37"/>
        <v>2344.5617967717103</v>
      </c>
      <c r="AG54" s="4">
        <f t="shared" si="36"/>
        <v>2364.2689021393794</v>
      </c>
      <c r="AH54" s="4">
        <f t="shared" si="35"/>
        <v>2380.3491175502891</v>
      </c>
      <c r="AI54" s="4">
        <f t="shared" si="34"/>
        <v>2380.3491175502891</v>
      </c>
      <c r="AJ54" s="4">
        <f t="shared" si="33"/>
        <v>2399.4872888114787</v>
      </c>
      <c r="AK54" s="4">
        <f t="shared" si="32"/>
        <v>2405.8349783355388</v>
      </c>
      <c r="AL54" s="34">
        <f t="shared" si="31"/>
        <v>2405.8349783355388</v>
      </c>
      <c r="AM54" s="17">
        <f>AL54-AC54</f>
        <v>108.67770560826602</v>
      </c>
    </row>
    <row r="55" spans="1:39" x14ac:dyDescent="0.2">
      <c r="A55" s="1" t="s">
        <v>28</v>
      </c>
      <c r="B55" s="3">
        <v>287.92857142857144</v>
      </c>
      <c r="C55" s="3">
        <v>546.91428571428571</v>
      </c>
      <c r="D55" s="3">
        <v>665.82047619047614</v>
      </c>
      <c r="E55" s="3">
        <v>822.82047619047614</v>
      </c>
      <c r="F55" s="3">
        <v>953.93081081081084</v>
      </c>
      <c r="G55" s="3">
        <v>920.13729729729732</v>
      </c>
      <c r="H55" s="3">
        <v>980.11675675675679</v>
      </c>
      <c r="I55" s="3">
        <v>1647.9851351351349</v>
      </c>
      <c r="J55" s="3">
        <v>1684.1599999999999</v>
      </c>
      <c r="K55" s="3">
        <v>1735.82</v>
      </c>
      <c r="L55" s="3">
        <v>1694.2</v>
      </c>
      <c r="M55" s="3">
        <v>1737.51</v>
      </c>
      <c r="N55" s="3">
        <v>1861.21</v>
      </c>
      <c r="O55" s="3">
        <v>1912.24</v>
      </c>
      <c r="P55" s="3">
        <v>1957.68</v>
      </c>
      <c r="Q55" s="3">
        <v>1999.12</v>
      </c>
      <c r="R55" s="3">
        <v>2072.08</v>
      </c>
      <c r="S55" s="3">
        <v>2102.34</v>
      </c>
      <c r="T55" s="3">
        <v>2150.81</v>
      </c>
      <c r="U55" s="3">
        <v>2202</v>
      </c>
      <c r="V55" s="3">
        <v>2262.06</v>
      </c>
      <c r="W55" s="3">
        <v>2297.48</v>
      </c>
      <c r="X55" s="3">
        <v>2361.5500000000002</v>
      </c>
      <c r="Y55" s="3">
        <v>2380.5500000000002</v>
      </c>
      <c r="Z55" s="3">
        <v>2398.5500000000002</v>
      </c>
      <c r="AA55" s="3">
        <v>2432.5500000000002</v>
      </c>
      <c r="AB55" s="3">
        <v>2441.5500000000002</v>
      </c>
      <c r="AC55" s="4">
        <f>AB55*$AC$82</f>
        <v>2475.0902829135812</v>
      </c>
      <c r="AD55" s="4">
        <f t="shared" ref="AD55:AD81" si="39">AC55*$AD$82</f>
        <v>2491.856064979861</v>
      </c>
      <c r="AE55" s="4">
        <f t="shared" si="38"/>
        <v>2505.5403758501402</v>
      </c>
      <c r="AF55" s="4">
        <f t="shared" si="37"/>
        <v>2526.1666624986983</v>
      </c>
      <c r="AG55" s="4">
        <f t="shared" si="36"/>
        <v>2547.4002391366453</v>
      </c>
      <c r="AH55" s="4">
        <f t="shared" si="35"/>
        <v>2564.7259944879311</v>
      </c>
      <c r="AI55" s="4">
        <f t="shared" si="34"/>
        <v>2564.7259944879311</v>
      </c>
      <c r="AJ55" s="4">
        <f t="shared" si="33"/>
        <v>2585.3465685703791</v>
      </c>
      <c r="AK55" s="4">
        <f t="shared" si="32"/>
        <v>2592.1859368828937</v>
      </c>
      <c r="AL55" s="34">
        <f t="shared" si="31"/>
        <v>2592.1859368828937</v>
      </c>
      <c r="AM55" s="17">
        <f>AL55-AB55</f>
        <v>150.63593688289347</v>
      </c>
    </row>
    <row r="56" spans="1:39" x14ac:dyDescent="0.2">
      <c r="A56" s="1" t="s">
        <v>27</v>
      </c>
      <c r="B56" s="3">
        <v>272.8095238095238</v>
      </c>
      <c r="C56" s="3">
        <v>543.78904761904766</v>
      </c>
      <c r="D56" s="3">
        <v>689.55142857142857</v>
      </c>
      <c r="E56" s="3">
        <v>951.53666666666663</v>
      </c>
      <c r="F56" s="3">
        <v>903.76027027027033</v>
      </c>
      <c r="G56" s="3">
        <v>978.05918918918917</v>
      </c>
      <c r="H56" s="3">
        <v>1161.1808108108107</v>
      </c>
      <c r="I56" s="3">
        <v>1215.9433333333332</v>
      </c>
      <c r="J56" s="3">
        <v>1298.8533333333332</v>
      </c>
      <c r="K56" s="3">
        <v>1224.8533333333332</v>
      </c>
      <c r="L56" s="3">
        <v>1290.6833333333334</v>
      </c>
      <c r="M56" s="3">
        <v>1401.9333333333334</v>
      </c>
      <c r="N56" s="3">
        <v>1469.5233333333333</v>
      </c>
      <c r="O56" s="3">
        <v>1530.5433333333333</v>
      </c>
      <c r="P56" s="3">
        <v>1584.9333333333334</v>
      </c>
      <c r="Q56" s="3">
        <v>1658.1633333333334</v>
      </c>
      <c r="R56" s="3">
        <v>1733.3133333333333</v>
      </c>
      <c r="S56" s="3">
        <v>1805.4933333333333</v>
      </c>
      <c r="T56" s="3">
        <v>1874.9833333333333</v>
      </c>
      <c r="U56" s="3">
        <v>1959.0433333333333</v>
      </c>
      <c r="V56" s="3">
        <v>1988.2333333333333</v>
      </c>
      <c r="W56" s="3">
        <v>2072.5333333333333</v>
      </c>
      <c r="X56" s="3">
        <v>2121.5333333333333</v>
      </c>
      <c r="Y56" s="3">
        <v>2180.5333333333333</v>
      </c>
      <c r="Z56" s="3">
        <v>2208.5333333333333</v>
      </c>
      <c r="AA56" s="3">
        <v>2232.5333333333333</v>
      </c>
      <c r="AB56" s="4">
        <f>AA56*$AB$82</f>
        <v>2258.491543896856</v>
      </c>
      <c r="AC56" s="4">
        <f t="shared" ref="AC56:AC81" si="40">AB56*$AC$82</f>
        <v>2289.5170995234989</v>
      </c>
      <c r="AD56" s="4">
        <f t="shared" si="39"/>
        <v>2305.0258447974074</v>
      </c>
      <c r="AE56" s="4">
        <f t="shared" si="38"/>
        <v>2317.6841562735522</v>
      </c>
      <c r="AF56" s="4">
        <f t="shared" si="37"/>
        <v>2336.7639596680192</v>
      </c>
      <c r="AG56" s="4">
        <f t="shared" si="36"/>
        <v>2356.4055206778239</v>
      </c>
      <c r="AH56" s="4">
        <f t="shared" si="35"/>
        <v>2372.4322544954825</v>
      </c>
      <c r="AI56" s="4">
        <f t="shared" si="34"/>
        <v>2372.4322544954825</v>
      </c>
      <c r="AJ56" s="4">
        <f t="shared" si="33"/>
        <v>2391.5067736310757</v>
      </c>
      <c r="AK56" s="4">
        <f t="shared" si="32"/>
        <v>2397.833351214746</v>
      </c>
      <c r="AL56" s="34">
        <f t="shared" si="31"/>
        <v>2397.833351214746</v>
      </c>
      <c r="AM56" s="17">
        <f>AL56-AA56</f>
        <v>165.30001788141271</v>
      </c>
    </row>
    <row r="57" spans="1:39" x14ac:dyDescent="0.2">
      <c r="A57" s="1" t="s">
        <v>26</v>
      </c>
      <c r="B57" s="3">
        <v>341.78571428571428</v>
      </c>
      <c r="C57" s="3">
        <v>606.78571428571433</v>
      </c>
      <c r="D57" s="3">
        <v>1048.3019047619048</v>
      </c>
      <c r="E57" s="3">
        <v>868.02428571428561</v>
      </c>
      <c r="F57" s="3">
        <v>956.25783783783788</v>
      </c>
      <c r="G57" s="3">
        <v>1112.7532432432433</v>
      </c>
      <c r="H57" s="3">
        <v>1165.7295238095237</v>
      </c>
      <c r="I57" s="3">
        <v>1248.0995238095238</v>
      </c>
      <c r="J57" s="3">
        <v>1131.5795238095238</v>
      </c>
      <c r="K57" s="3">
        <v>1170.4495238095237</v>
      </c>
      <c r="L57" s="3">
        <v>1339.4095238095238</v>
      </c>
      <c r="M57" s="3">
        <v>1437.3095238095239</v>
      </c>
      <c r="N57" s="3">
        <v>1481.9495238095237</v>
      </c>
      <c r="O57" s="3">
        <v>1532.3295238095238</v>
      </c>
      <c r="P57" s="3">
        <v>1691.4595238095237</v>
      </c>
      <c r="Q57" s="3">
        <v>1781.7195238095237</v>
      </c>
      <c r="R57" s="3">
        <v>1920.9295238095237</v>
      </c>
      <c r="S57" s="3">
        <v>1990.9495238095237</v>
      </c>
      <c r="T57" s="3">
        <v>2171.2395238095237</v>
      </c>
      <c r="U57" s="3">
        <v>2147.2695238095239</v>
      </c>
      <c r="V57" s="3">
        <v>2240.5895238095241</v>
      </c>
      <c r="W57" s="3">
        <v>2302.5895238095241</v>
      </c>
      <c r="X57" s="3">
        <v>2335.5895238095241</v>
      </c>
      <c r="Y57" s="3">
        <v>2395.5895238095241</v>
      </c>
      <c r="Z57" s="3">
        <v>2409.5895238095241</v>
      </c>
      <c r="AA57" s="4">
        <f>Z57*$AA$82</f>
        <v>2440.2098865608104</v>
      </c>
      <c r="AB57" s="4">
        <f t="shared" ref="AB57:AB81" si="41">AA57*$AB$82</f>
        <v>2468.582803152367</v>
      </c>
      <c r="AC57" s="4">
        <f t="shared" si="40"/>
        <v>2502.4944435502007</v>
      </c>
      <c r="AD57" s="4">
        <f t="shared" si="39"/>
        <v>2519.4458560915041</v>
      </c>
      <c r="AE57" s="4">
        <f t="shared" si="38"/>
        <v>2533.2816794362489</v>
      </c>
      <c r="AF57" s="4">
        <f t="shared" si="37"/>
        <v>2554.136340005773</v>
      </c>
      <c r="AG57" s="4">
        <f t="shared" si="36"/>
        <v>2575.6050144698856</v>
      </c>
      <c r="AH57" s="4">
        <f t="shared" si="35"/>
        <v>2593.1226003115885</v>
      </c>
      <c r="AI57" s="4">
        <f t="shared" si="34"/>
        <v>2593.1226003115885</v>
      </c>
      <c r="AJ57" s="4">
        <f t="shared" si="33"/>
        <v>2613.9714850655605</v>
      </c>
      <c r="AK57" s="4">
        <f t="shared" si="32"/>
        <v>2620.88657875633</v>
      </c>
      <c r="AL57" s="34">
        <f t="shared" si="31"/>
        <v>2620.88657875633</v>
      </c>
      <c r="AM57" s="17">
        <f>AL57-Z57</f>
        <v>211.29705494680593</v>
      </c>
    </row>
    <row r="58" spans="1:39" x14ac:dyDescent="0.2">
      <c r="A58" s="2" t="s">
        <v>16</v>
      </c>
      <c r="B58" s="3">
        <v>264.95238095238096</v>
      </c>
      <c r="C58" s="3">
        <v>1278.8333333333333</v>
      </c>
      <c r="D58" s="3">
        <v>750.23809523809518</v>
      </c>
      <c r="E58" s="3">
        <v>876.07428571428568</v>
      </c>
      <c r="F58" s="3">
        <v>993.46486486486492</v>
      </c>
      <c r="G58" s="3">
        <v>1092.5533333333333</v>
      </c>
      <c r="H58" s="3">
        <v>1223.3733333333334</v>
      </c>
      <c r="I58" s="3">
        <v>1097.1833333333334</v>
      </c>
      <c r="J58" s="3">
        <v>1107.3533333333335</v>
      </c>
      <c r="K58" s="3">
        <v>1266.1733333333334</v>
      </c>
      <c r="L58" s="3">
        <v>1374.6233333333334</v>
      </c>
      <c r="M58" s="3">
        <v>1412.6333333333334</v>
      </c>
      <c r="N58" s="3">
        <v>1461.2433333333333</v>
      </c>
      <c r="O58" s="3">
        <v>1577.3833333333334</v>
      </c>
      <c r="P58" s="3">
        <v>1662.9533333333334</v>
      </c>
      <c r="Q58" s="3">
        <v>1749.3233333333333</v>
      </c>
      <c r="R58" s="3">
        <v>1819.8233333333333</v>
      </c>
      <c r="S58" s="3">
        <v>2026.9133333333334</v>
      </c>
      <c r="T58" s="3">
        <v>1939.9433333333334</v>
      </c>
      <c r="U58" s="3">
        <v>2038.9033333333334</v>
      </c>
      <c r="V58" s="3">
        <v>2083.9033333333336</v>
      </c>
      <c r="W58" s="3">
        <v>2120.9033333333332</v>
      </c>
      <c r="X58" s="3">
        <v>2172.9033333333336</v>
      </c>
      <c r="Y58" s="3">
        <v>2214.9033333333336</v>
      </c>
      <c r="Z58" s="4">
        <f>Y58*$Z$82</f>
        <v>2248.5172910722595</v>
      </c>
      <c r="AA58" s="4">
        <f t="shared" ref="AA58:AA81" si="42">Z58*$AA$82</f>
        <v>2277.0907947436735</v>
      </c>
      <c r="AB58" s="4">
        <f t="shared" si="41"/>
        <v>2303.5670857981777</v>
      </c>
      <c r="AC58" s="4">
        <f t="shared" si="40"/>
        <v>2335.2118572622412</v>
      </c>
      <c r="AD58" s="4">
        <f t="shared" si="39"/>
        <v>2351.0301299724247</v>
      </c>
      <c r="AE58" s="4">
        <f t="shared" si="38"/>
        <v>2363.9410792106564</v>
      </c>
      <c r="AF58" s="4">
        <f t="shared" si="37"/>
        <v>2383.4016821169485</v>
      </c>
      <c r="AG58" s="4">
        <f t="shared" si="36"/>
        <v>2403.435254338262</v>
      </c>
      <c r="AH58" s="4">
        <f t="shared" si="35"/>
        <v>2419.7818537377475</v>
      </c>
      <c r="AI58" s="4">
        <f t="shared" si="34"/>
        <v>2419.7818537377475</v>
      </c>
      <c r="AJ58" s="4">
        <f t="shared" si="33"/>
        <v>2439.2370669205984</v>
      </c>
      <c r="AK58" s="4">
        <f t="shared" si="32"/>
        <v>2445.6899119298587</v>
      </c>
      <c r="AL58" s="34">
        <f t="shared" si="31"/>
        <v>2445.6899119298587</v>
      </c>
      <c r="AM58" s="17">
        <f>AL58-Y58</f>
        <v>230.78657859652503</v>
      </c>
    </row>
    <row r="59" spans="1:39" x14ac:dyDescent="0.2">
      <c r="A59" s="2" t="s">
        <v>15</v>
      </c>
      <c r="B59" s="3">
        <v>1930</v>
      </c>
      <c r="C59" s="3">
        <v>528.56999999999994</v>
      </c>
      <c r="D59" s="3">
        <v>633.74</v>
      </c>
      <c r="E59" s="3">
        <v>751.15</v>
      </c>
      <c r="F59" s="3">
        <v>841.61</v>
      </c>
      <c r="G59" s="3">
        <v>1019.27</v>
      </c>
      <c r="H59" s="3">
        <v>898.88</v>
      </c>
      <c r="I59" s="3">
        <v>961.61</v>
      </c>
      <c r="J59" s="3">
        <v>1159.1199999999999</v>
      </c>
      <c r="K59" s="3">
        <v>1245.69</v>
      </c>
      <c r="L59" s="3">
        <v>1259.0900000000001</v>
      </c>
      <c r="M59" s="3">
        <v>1283.72</v>
      </c>
      <c r="N59" s="3">
        <v>1372.0900000000001</v>
      </c>
      <c r="O59" s="3">
        <v>1421.08</v>
      </c>
      <c r="P59" s="3">
        <v>1504.78</v>
      </c>
      <c r="Q59" s="3">
        <v>1552.62</v>
      </c>
      <c r="R59" s="3">
        <v>1789.65</v>
      </c>
      <c r="S59" s="3">
        <v>1710.33</v>
      </c>
      <c r="T59" s="3">
        <v>1797.24</v>
      </c>
      <c r="U59" s="3">
        <v>1852.24</v>
      </c>
      <c r="V59" s="3">
        <v>1931.24</v>
      </c>
      <c r="W59" s="3">
        <v>1947.24</v>
      </c>
      <c r="X59" s="3">
        <v>1991.24</v>
      </c>
      <c r="Y59" s="4">
        <f>X59*$Y$82</f>
        <v>2031.8492573818735</v>
      </c>
      <c r="Z59" s="4">
        <f t="shared" ref="Z59:Z81" si="43">Y59*$Z$82</f>
        <v>2062.6851381364145</v>
      </c>
      <c r="AA59" s="4">
        <f t="shared" si="42"/>
        <v>2088.8971408644015</v>
      </c>
      <c r="AB59" s="4">
        <f t="shared" si="41"/>
        <v>2113.1852583220425</v>
      </c>
      <c r="AC59" s="4">
        <f t="shared" si="40"/>
        <v>2142.2146992152989</v>
      </c>
      <c r="AD59" s="4">
        <f t="shared" si="39"/>
        <v>2156.7256465670644</v>
      </c>
      <c r="AE59" s="4">
        <f t="shared" si="38"/>
        <v>2168.5695506449533</v>
      </c>
      <c r="AF59" s="4">
        <f t="shared" si="37"/>
        <v>2186.4218022390874</v>
      </c>
      <c r="AG59" s="4">
        <f t="shared" si="36"/>
        <v>2204.7996692222582</v>
      </c>
      <c r="AH59" s="4">
        <f t="shared" si="35"/>
        <v>2219.7952788954703</v>
      </c>
      <c r="AI59" s="4">
        <f t="shared" si="34"/>
        <v>2219.7952788954703</v>
      </c>
      <c r="AJ59" s="4">
        <f t="shared" si="33"/>
        <v>2237.6425862081064</v>
      </c>
      <c r="AK59" s="4">
        <f t="shared" si="32"/>
        <v>2243.5621259653262</v>
      </c>
      <c r="AL59" s="34">
        <f t="shared" si="31"/>
        <v>2243.5621259653262</v>
      </c>
      <c r="AM59" s="17">
        <f>AL59-X59</f>
        <v>252.32212596532622</v>
      </c>
    </row>
    <row r="60" spans="1:39" x14ac:dyDescent="0.2">
      <c r="A60" s="2" t="s">
        <v>14</v>
      </c>
      <c r="B60" s="3">
        <v>317</v>
      </c>
      <c r="C60" s="3">
        <v>601.07999999999993</v>
      </c>
      <c r="D60" s="3">
        <v>776.31999999999994</v>
      </c>
      <c r="E60" s="3">
        <v>938.32999999999993</v>
      </c>
      <c r="F60" s="3">
        <v>1273.1300000000001</v>
      </c>
      <c r="G60" s="3">
        <v>1054.06</v>
      </c>
      <c r="H60" s="3">
        <v>1092.9000000000001</v>
      </c>
      <c r="I60" s="3">
        <v>1372.58</v>
      </c>
      <c r="J60" s="3">
        <v>1532.5900000000001</v>
      </c>
      <c r="K60" s="3">
        <v>1467.99</v>
      </c>
      <c r="L60" s="3">
        <v>1514.95</v>
      </c>
      <c r="M60" s="3">
        <v>1616.21</v>
      </c>
      <c r="N60" s="3">
        <v>1687.31</v>
      </c>
      <c r="O60" s="3">
        <v>1761.88</v>
      </c>
      <c r="P60" s="3">
        <v>1840.94</v>
      </c>
      <c r="Q60" s="3">
        <v>2057.2399999999998</v>
      </c>
      <c r="R60" s="3">
        <v>1985.0900000000001</v>
      </c>
      <c r="S60" s="3">
        <v>2067.06</v>
      </c>
      <c r="T60" s="3">
        <v>2157.06</v>
      </c>
      <c r="U60" s="3">
        <v>2204.06</v>
      </c>
      <c r="V60" s="3">
        <v>2271.06</v>
      </c>
      <c r="W60" s="3">
        <v>2329.06</v>
      </c>
      <c r="X60" s="4">
        <f>W60*$X$82</f>
        <v>2372.7730530748622</v>
      </c>
      <c r="Y60" s="4">
        <f t="shared" ref="Y60:Y81" si="44">X60*$Y$82</f>
        <v>2421.1632780708901</v>
      </c>
      <c r="Z60" s="4">
        <f t="shared" si="43"/>
        <v>2457.9074911854341</v>
      </c>
      <c r="AA60" s="4">
        <f t="shared" si="42"/>
        <v>2489.1418646110847</v>
      </c>
      <c r="AB60" s="4">
        <f t="shared" si="41"/>
        <v>2518.0837252674637</v>
      </c>
      <c r="AC60" s="4">
        <f t="shared" si="40"/>
        <v>2552.6753742386313</v>
      </c>
      <c r="AD60" s="4">
        <f t="shared" si="39"/>
        <v>2569.9667026826446</v>
      </c>
      <c r="AE60" s="4">
        <f t="shared" si="38"/>
        <v>2584.0799669999637</v>
      </c>
      <c r="AF60" s="4">
        <f t="shared" si="37"/>
        <v>2605.3528128243111</v>
      </c>
      <c r="AG60" s="4">
        <f t="shared" si="36"/>
        <v>2627.2519849736564</v>
      </c>
      <c r="AH60" s="4">
        <f t="shared" si="35"/>
        <v>2645.120839831447</v>
      </c>
      <c r="AI60" s="4">
        <f t="shared" si="34"/>
        <v>2645.120839831447</v>
      </c>
      <c r="AJ60" s="4">
        <f t="shared" si="33"/>
        <v>2666.3877940214838</v>
      </c>
      <c r="AK60" s="4">
        <f t="shared" si="32"/>
        <v>2673.4415516913464</v>
      </c>
      <c r="AL60" s="34">
        <f t="shared" si="31"/>
        <v>2673.4415516913464</v>
      </c>
      <c r="AM60" s="17">
        <f>AL60-W60</f>
        <v>344.38155169134643</v>
      </c>
    </row>
    <row r="61" spans="1:39" x14ac:dyDescent="0.2">
      <c r="A61" s="2" t="s">
        <v>13</v>
      </c>
      <c r="B61" s="3">
        <v>372</v>
      </c>
      <c r="C61" s="3">
        <v>766</v>
      </c>
      <c r="D61" s="3">
        <v>1011.5799999999999</v>
      </c>
      <c r="E61" s="3">
        <v>1763.51</v>
      </c>
      <c r="F61" s="3">
        <v>1229.74</v>
      </c>
      <c r="G61" s="3">
        <v>1240</v>
      </c>
      <c r="H61" s="3">
        <v>1724.88</v>
      </c>
      <c r="I61" s="3">
        <v>1882.77</v>
      </c>
      <c r="J61" s="3">
        <v>1794.28</v>
      </c>
      <c r="K61" s="3">
        <v>1841.92</v>
      </c>
      <c r="L61" s="3">
        <v>1955.46</v>
      </c>
      <c r="M61" s="3">
        <v>2078.5</v>
      </c>
      <c r="N61" s="3">
        <v>2183.6800000000003</v>
      </c>
      <c r="O61" s="3">
        <v>2299.42</v>
      </c>
      <c r="P61" s="3">
        <v>2388.75</v>
      </c>
      <c r="Q61" s="3">
        <v>2503.65</v>
      </c>
      <c r="R61" s="3">
        <v>2620.9300000000003</v>
      </c>
      <c r="S61" s="3">
        <v>2716.9300000000003</v>
      </c>
      <c r="T61" s="3">
        <v>2817.9300000000003</v>
      </c>
      <c r="U61" s="3">
        <v>2919.9300000000003</v>
      </c>
      <c r="V61" s="3">
        <v>3007.9300000000003</v>
      </c>
      <c r="W61" s="4">
        <f>V61*$W$82</f>
        <v>3082.1756988777825</v>
      </c>
      <c r="X61" s="4">
        <f t="shared" ref="X61:X81" si="45">W61*$X$82</f>
        <v>3140.0236331993956</v>
      </c>
      <c r="Y61" s="4">
        <f t="shared" si="44"/>
        <v>3204.0611313943691</v>
      </c>
      <c r="Z61" s="4">
        <f t="shared" si="43"/>
        <v>3252.6868090222679</v>
      </c>
      <c r="AA61" s="4">
        <f t="shared" si="42"/>
        <v>3294.0210068283413</v>
      </c>
      <c r="AB61" s="4">
        <f t="shared" si="41"/>
        <v>3332.3213939353277</v>
      </c>
      <c r="AC61" s="4">
        <f t="shared" si="40"/>
        <v>3378.098462728336</v>
      </c>
      <c r="AD61" s="4">
        <f t="shared" si="39"/>
        <v>3400.9810472609165</v>
      </c>
      <c r="AE61" s="4">
        <f t="shared" si="38"/>
        <v>3419.6579213262821</v>
      </c>
      <c r="AF61" s="4">
        <f t="shared" si="37"/>
        <v>3447.8094710698601</v>
      </c>
      <c r="AG61" s="4">
        <f t="shared" si="36"/>
        <v>3476.7898735602439</v>
      </c>
      <c r="AH61" s="4">
        <f t="shared" si="35"/>
        <v>3500.4367311806814</v>
      </c>
      <c r="AI61" s="4">
        <f t="shared" si="34"/>
        <v>3500.4367311806814</v>
      </c>
      <c r="AJ61" s="4">
        <f t="shared" si="33"/>
        <v>3528.5804841942054</v>
      </c>
      <c r="AK61" s="4">
        <f t="shared" si="32"/>
        <v>3537.9151172546776</v>
      </c>
      <c r="AL61" s="34">
        <f t="shared" si="31"/>
        <v>3537.9151172546776</v>
      </c>
      <c r="AM61" s="17">
        <f>AL61-V61</f>
        <v>529.98511725467733</v>
      </c>
    </row>
    <row r="62" spans="1:39" x14ac:dyDescent="0.2">
      <c r="A62" s="1" t="s">
        <v>12</v>
      </c>
      <c r="B62" s="3">
        <v>358</v>
      </c>
      <c r="C62" s="3">
        <v>775</v>
      </c>
      <c r="D62" s="3">
        <v>2083.25</v>
      </c>
      <c r="E62" s="3">
        <v>1058.79</v>
      </c>
      <c r="F62" s="3">
        <v>1075.69</v>
      </c>
      <c r="G62" s="3">
        <v>1846.01</v>
      </c>
      <c r="H62" s="3">
        <v>2050.25</v>
      </c>
      <c r="I62" s="3">
        <v>1887.3</v>
      </c>
      <c r="J62" s="3">
        <v>1946.6399999999999</v>
      </c>
      <c r="K62" s="3">
        <v>2073.19</v>
      </c>
      <c r="L62" s="3">
        <v>2198.88</v>
      </c>
      <c r="M62" s="3">
        <v>2307.27</v>
      </c>
      <c r="N62" s="3">
        <v>2389.8000000000002</v>
      </c>
      <c r="O62" s="3">
        <v>2447.9499999999998</v>
      </c>
      <c r="P62" s="3">
        <v>2594.98</v>
      </c>
      <c r="Q62" s="3">
        <v>2787.5</v>
      </c>
      <c r="R62" s="3">
        <v>2879.5</v>
      </c>
      <c r="S62" s="3">
        <v>2959.5</v>
      </c>
      <c r="T62" s="3">
        <v>3035.5</v>
      </c>
      <c r="U62" s="3">
        <v>3118.5</v>
      </c>
      <c r="V62" s="4">
        <f>U62*$V$82</f>
        <v>3211.2205460143182</v>
      </c>
      <c r="W62" s="4">
        <f t="shared" ref="W62:W81" si="46">V62*$W$82</f>
        <v>3290.4841305024966</v>
      </c>
      <c r="X62" s="4">
        <f t="shared" si="45"/>
        <v>3352.2417097141306</v>
      </c>
      <c r="Y62" s="4">
        <f t="shared" si="44"/>
        <v>3420.6071736441604</v>
      </c>
      <c r="Z62" s="4">
        <f t="shared" si="43"/>
        <v>3472.5192111791357</v>
      </c>
      <c r="AA62" s="4">
        <f t="shared" si="42"/>
        <v>3516.6469752055204</v>
      </c>
      <c r="AB62" s="4">
        <f t="shared" si="41"/>
        <v>3557.5358888432238</v>
      </c>
      <c r="AC62" s="4">
        <f t="shared" si="40"/>
        <v>3606.4067946968903</v>
      </c>
      <c r="AD62" s="4">
        <f t="shared" si="39"/>
        <v>3630.8358956390439</v>
      </c>
      <c r="AE62" s="4">
        <f t="shared" si="38"/>
        <v>3650.775043735583</v>
      </c>
      <c r="AF62" s="4">
        <f t="shared" si="37"/>
        <v>3680.8292121965251</v>
      </c>
      <c r="AG62" s="4">
        <f t="shared" si="36"/>
        <v>3711.7682513061068</v>
      </c>
      <c r="AH62" s="4">
        <f t="shared" si="35"/>
        <v>3737.0132786303543</v>
      </c>
      <c r="AI62" s="4">
        <f t="shared" si="34"/>
        <v>3737.0132786303543</v>
      </c>
      <c r="AJ62" s="4">
        <f t="shared" si="33"/>
        <v>3767.0591234202861</v>
      </c>
      <c r="AK62" s="4">
        <f t="shared" si="32"/>
        <v>3777.0246364053928</v>
      </c>
      <c r="AL62" s="34">
        <f t="shared" si="31"/>
        <v>3777.0246364053928</v>
      </c>
      <c r="AM62" s="17">
        <f>AL62-U62</f>
        <v>658.52463640539281</v>
      </c>
    </row>
    <row r="63" spans="1:39" x14ac:dyDescent="0.2">
      <c r="A63" s="1" t="s">
        <v>11</v>
      </c>
      <c r="B63" s="3">
        <v>259</v>
      </c>
      <c r="C63" s="3">
        <v>1552</v>
      </c>
      <c r="D63" s="3">
        <v>845.21</v>
      </c>
      <c r="E63" s="3">
        <v>745.4</v>
      </c>
      <c r="F63" s="3">
        <v>1755.45</v>
      </c>
      <c r="G63" s="3">
        <v>1904.57</v>
      </c>
      <c r="H63" s="3">
        <v>1771.03</v>
      </c>
      <c r="I63" s="3">
        <v>1807.06</v>
      </c>
      <c r="J63" s="3">
        <v>1866.47</v>
      </c>
      <c r="K63" s="3">
        <v>1945.43</v>
      </c>
      <c r="L63" s="3">
        <v>2006.5900000000001</v>
      </c>
      <c r="M63" s="3">
        <v>2054.2600000000002</v>
      </c>
      <c r="N63" s="3">
        <v>2048.96</v>
      </c>
      <c r="O63" s="3">
        <v>2139.0500000000002</v>
      </c>
      <c r="P63" s="3">
        <v>2219.67</v>
      </c>
      <c r="Q63" s="3">
        <v>2310.67</v>
      </c>
      <c r="R63" s="3">
        <v>2366.67</v>
      </c>
      <c r="S63" s="3">
        <v>2436.67</v>
      </c>
      <c r="T63" s="3">
        <v>2473.67</v>
      </c>
      <c r="U63" s="4">
        <f>T63*$U$82</f>
        <v>2539.5115884838951</v>
      </c>
      <c r="V63" s="4">
        <f t="shared" ref="V63:V81" si="47">U63*$V$82</f>
        <v>2615.0174089404977</v>
      </c>
      <c r="W63" s="4">
        <f t="shared" si="46"/>
        <v>2679.5647205815117</v>
      </c>
      <c r="X63" s="4">
        <f t="shared" si="45"/>
        <v>2729.8562351188393</v>
      </c>
      <c r="Y63" s="4">
        <f t="shared" si="44"/>
        <v>2785.5287981787683</v>
      </c>
      <c r="Z63" s="4">
        <f t="shared" si="43"/>
        <v>2827.8027186218915</v>
      </c>
      <c r="AA63" s="4">
        <f t="shared" si="42"/>
        <v>2863.7376130002422</v>
      </c>
      <c r="AB63" s="4">
        <f t="shared" si="41"/>
        <v>2897.0349899518101</v>
      </c>
      <c r="AC63" s="4">
        <f t="shared" si="40"/>
        <v>2936.8324027320223</v>
      </c>
      <c r="AD63" s="4">
        <f t="shared" si="39"/>
        <v>2956.7259364626116</v>
      </c>
      <c r="AE63" s="4">
        <f t="shared" si="38"/>
        <v>2972.9631330813891</v>
      </c>
      <c r="AF63" s="4">
        <f t="shared" si="37"/>
        <v>2997.4373704034379</v>
      </c>
      <c r="AG63" s="4">
        <f t="shared" si="36"/>
        <v>3022.6321911042041</v>
      </c>
      <c r="AH63" s="4">
        <f t="shared" si="35"/>
        <v>3043.1901643097576</v>
      </c>
      <c r="AI63" s="4">
        <f t="shared" si="34"/>
        <v>3043.1901643097576</v>
      </c>
      <c r="AJ63" s="4">
        <f t="shared" si="33"/>
        <v>3067.6576233541127</v>
      </c>
      <c r="AK63" s="4">
        <f t="shared" si="32"/>
        <v>3075.772914587355</v>
      </c>
      <c r="AL63" s="34">
        <f t="shared" si="31"/>
        <v>3075.772914587355</v>
      </c>
      <c r="AM63" s="17">
        <f>AL63-T63</f>
        <v>602.10291458735492</v>
      </c>
    </row>
    <row r="64" spans="1:39" x14ac:dyDescent="0.2">
      <c r="A64" s="1" t="s">
        <v>10</v>
      </c>
      <c r="B64" s="3">
        <v>904</v>
      </c>
      <c r="C64" s="3">
        <v>806</v>
      </c>
      <c r="D64" s="3">
        <v>797</v>
      </c>
      <c r="E64" s="3">
        <v>1844</v>
      </c>
      <c r="F64" s="3">
        <v>2053.11</v>
      </c>
      <c r="G64" s="3">
        <v>1985.74</v>
      </c>
      <c r="H64" s="3">
        <v>2043.52</v>
      </c>
      <c r="I64" s="3">
        <v>2143.89</v>
      </c>
      <c r="J64" s="3">
        <v>2197.2200000000003</v>
      </c>
      <c r="K64" s="3">
        <v>2286.5500000000002</v>
      </c>
      <c r="L64" s="3">
        <v>2348.62</v>
      </c>
      <c r="M64" s="3">
        <v>2379.65</v>
      </c>
      <c r="N64" s="3">
        <v>2479.85</v>
      </c>
      <c r="O64" s="3">
        <v>2614.3199999999997</v>
      </c>
      <c r="P64" s="3">
        <v>2694.3199999999997</v>
      </c>
      <c r="Q64" s="3">
        <v>2752.3199999999997</v>
      </c>
      <c r="R64" s="3">
        <v>2823.3199999999997</v>
      </c>
      <c r="S64" s="3">
        <v>2870.3199999999997</v>
      </c>
      <c r="T64" s="4">
        <f>S64*$T$82</f>
        <v>2959.044052610649</v>
      </c>
      <c r="U64" s="4">
        <f t="shared" ref="U64:U81" si="48">T64*$U$82</f>
        <v>3037.8048253967149</v>
      </c>
      <c r="V64" s="4">
        <f t="shared" si="47"/>
        <v>3128.1261087366902</v>
      </c>
      <c r="W64" s="4">
        <f t="shared" si="46"/>
        <v>3205.3386466351762</v>
      </c>
      <c r="X64" s="4">
        <f t="shared" si="45"/>
        <v>3265.4981695256433</v>
      </c>
      <c r="Y64" s="4">
        <f t="shared" si="44"/>
        <v>3332.0945896690228</v>
      </c>
      <c r="Z64" s="4">
        <f t="shared" si="43"/>
        <v>3382.6633368615585</v>
      </c>
      <c r="AA64" s="4">
        <f t="shared" si="42"/>
        <v>3425.6492385749843</v>
      </c>
      <c r="AB64" s="4">
        <f t="shared" si="41"/>
        <v>3465.4800992945115</v>
      </c>
      <c r="AC64" s="4">
        <f t="shared" si="40"/>
        <v>3513.0864079761777</v>
      </c>
      <c r="AD64" s="4">
        <f t="shared" si="39"/>
        <v>3536.8833746980563</v>
      </c>
      <c r="AE64" s="4">
        <f t="shared" si="38"/>
        <v>3556.3065718447506</v>
      </c>
      <c r="AF64" s="4">
        <f t="shared" si="37"/>
        <v>3585.5830502715376</v>
      </c>
      <c r="AG64" s="4">
        <f t="shared" si="36"/>
        <v>3615.721502187595</v>
      </c>
      <c r="AH64" s="4">
        <f t="shared" si="35"/>
        <v>3640.3132821532422</v>
      </c>
      <c r="AI64" s="4">
        <f t="shared" si="34"/>
        <v>3640.3132821532422</v>
      </c>
      <c r="AJ64" s="4">
        <f t="shared" si="33"/>
        <v>3669.5816522946488</v>
      </c>
      <c r="AK64" s="4">
        <f t="shared" si="32"/>
        <v>3679.2892948900349</v>
      </c>
      <c r="AL64" s="34">
        <f t="shared" si="31"/>
        <v>3679.2892948900349</v>
      </c>
      <c r="AM64" s="17">
        <f>AL64-S64</f>
        <v>808.96929489003514</v>
      </c>
    </row>
    <row r="65" spans="1:39" x14ac:dyDescent="0.2">
      <c r="A65" s="1" t="s">
        <v>9</v>
      </c>
      <c r="B65" s="3">
        <v>394</v>
      </c>
      <c r="C65" s="3">
        <v>629</v>
      </c>
      <c r="D65" s="3">
        <v>1523.3600000000001</v>
      </c>
      <c r="E65" s="3">
        <v>1895.68</v>
      </c>
      <c r="F65" s="3">
        <v>1822.32</v>
      </c>
      <c r="G65" s="3">
        <v>1920.88</v>
      </c>
      <c r="H65" s="3">
        <v>2009.04</v>
      </c>
      <c r="I65" s="3">
        <v>2086.73</v>
      </c>
      <c r="J65" s="3">
        <v>2162.75</v>
      </c>
      <c r="K65" s="3">
        <v>2222.8200000000002</v>
      </c>
      <c r="L65" s="3">
        <v>2229.21</v>
      </c>
      <c r="M65" s="3">
        <v>2385.75</v>
      </c>
      <c r="N65" s="3">
        <v>2465.4499999999998</v>
      </c>
      <c r="O65" s="3">
        <v>2572.4499999999998</v>
      </c>
      <c r="P65" s="3">
        <v>2696.45</v>
      </c>
      <c r="Q65" s="3">
        <v>2802.45</v>
      </c>
      <c r="R65" s="3">
        <v>2902.45</v>
      </c>
      <c r="S65" s="4">
        <f>R65*$S$82</f>
        <v>2993.9484571729545</v>
      </c>
      <c r="T65" s="4">
        <f t="shared" ref="T65:T81" si="49">S65*$T$82</f>
        <v>3086.4939714110133</v>
      </c>
      <c r="U65" s="4">
        <f t="shared" si="48"/>
        <v>3168.6470742596825</v>
      </c>
      <c r="V65" s="4">
        <f t="shared" si="47"/>
        <v>3262.8586140551065</v>
      </c>
      <c r="W65" s="4">
        <f t="shared" si="46"/>
        <v>3343.3967975034957</v>
      </c>
      <c r="X65" s="4">
        <f t="shared" si="45"/>
        <v>3406.1474701609609</v>
      </c>
      <c r="Y65" s="4">
        <f t="shared" si="44"/>
        <v>3475.6122857012188</v>
      </c>
      <c r="Z65" s="4">
        <f t="shared" si="43"/>
        <v>3528.3590953385628</v>
      </c>
      <c r="AA65" s="4">
        <f t="shared" si="42"/>
        <v>3573.196456369772</v>
      </c>
      <c r="AB65" s="4">
        <f t="shared" si="41"/>
        <v>3614.742884642264</v>
      </c>
      <c r="AC65" s="4">
        <f t="shared" si="40"/>
        <v>3664.399659646157</v>
      </c>
      <c r="AD65" s="4">
        <f t="shared" si="39"/>
        <v>3689.2215930202628</v>
      </c>
      <c r="AE65" s="4">
        <f t="shared" si="38"/>
        <v>3709.4813728116142</v>
      </c>
      <c r="AF65" s="4">
        <f t="shared" si="37"/>
        <v>3740.0188276658942</v>
      </c>
      <c r="AG65" s="4">
        <f t="shared" si="36"/>
        <v>3771.455382341213</v>
      </c>
      <c r="AH65" s="4">
        <f t="shared" si="35"/>
        <v>3797.1063626107602</v>
      </c>
      <c r="AI65" s="4">
        <f t="shared" si="34"/>
        <v>3797.1063626107602</v>
      </c>
      <c r="AJ65" s="4">
        <f t="shared" si="33"/>
        <v>3827.635359945145</v>
      </c>
      <c r="AK65" s="4">
        <f t="shared" si="32"/>
        <v>3837.761123473686</v>
      </c>
      <c r="AL65" s="34">
        <f t="shared" si="31"/>
        <v>3837.761123473686</v>
      </c>
      <c r="AM65" s="17">
        <f>AL65-R65</f>
        <v>935.31112347368617</v>
      </c>
    </row>
    <row r="66" spans="1:39" x14ac:dyDescent="0.2">
      <c r="A66" s="2" t="s">
        <v>8</v>
      </c>
      <c r="B66" s="3">
        <v>308</v>
      </c>
      <c r="C66" s="3">
        <v>1213.33</v>
      </c>
      <c r="D66" s="3">
        <v>1826.33</v>
      </c>
      <c r="E66" s="3">
        <v>1581.76</v>
      </c>
      <c r="F66" s="3">
        <v>1701.92</v>
      </c>
      <c r="G66" s="3">
        <v>1807.65</v>
      </c>
      <c r="H66" s="3">
        <v>1864.27</v>
      </c>
      <c r="I66" s="3">
        <v>1921.76</v>
      </c>
      <c r="J66" s="3">
        <v>1982.8600000000001</v>
      </c>
      <c r="K66" s="3">
        <v>2024.27</v>
      </c>
      <c r="L66" s="3">
        <v>2130.4300000000003</v>
      </c>
      <c r="M66" s="3">
        <v>2235.79</v>
      </c>
      <c r="N66" s="3">
        <v>2312.79</v>
      </c>
      <c r="O66" s="3">
        <v>2412.79</v>
      </c>
      <c r="P66" s="3">
        <v>2499.79</v>
      </c>
      <c r="Q66" s="3">
        <v>2562.79</v>
      </c>
      <c r="R66" s="4">
        <f>Q66*$R$82</f>
        <v>2658.1347039216676</v>
      </c>
      <c r="S66" s="4">
        <f t="shared" ref="S66:S81" si="50">R66*$S$82</f>
        <v>2741.9312290527537</v>
      </c>
      <c r="T66" s="4">
        <f t="shared" si="49"/>
        <v>2826.6866746550763</v>
      </c>
      <c r="U66" s="4">
        <f t="shared" si="48"/>
        <v>2901.9244957086321</v>
      </c>
      <c r="V66" s="4">
        <f t="shared" si="47"/>
        <v>2988.2057282673713</v>
      </c>
      <c r="W66" s="4">
        <f t="shared" si="46"/>
        <v>3061.9645666332253</v>
      </c>
      <c r="X66" s="4">
        <f t="shared" si="45"/>
        <v>3119.4331675342696</v>
      </c>
      <c r="Y66" s="4">
        <f t="shared" si="44"/>
        <v>3183.0507447152986</v>
      </c>
      <c r="Z66" s="4">
        <f t="shared" si="43"/>
        <v>3231.3575631680451</v>
      </c>
      <c r="AA66" s="4">
        <f t="shared" si="42"/>
        <v>3272.4207151221949</v>
      </c>
      <c r="AB66" s="4">
        <f t="shared" si="41"/>
        <v>3310.4699503597021</v>
      </c>
      <c r="AC66" s="4">
        <f t="shared" si="40"/>
        <v>3355.9468395128929</v>
      </c>
      <c r="AD66" s="4">
        <f t="shared" si="39"/>
        <v>3378.6793732413439</v>
      </c>
      <c r="AE66" s="4">
        <f t="shared" si="38"/>
        <v>3397.2337751284399</v>
      </c>
      <c r="AF66" s="4">
        <f t="shared" si="37"/>
        <v>3425.2007232300789</v>
      </c>
      <c r="AG66" s="4">
        <f t="shared" si="36"/>
        <v>3453.9910889398056</v>
      </c>
      <c r="AH66" s="4">
        <f t="shared" si="35"/>
        <v>3477.482884093587</v>
      </c>
      <c r="AI66" s="4">
        <f t="shared" si="34"/>
        <v>3477.482884093587</v>
      </c>
      <c r="AJ66" s="4">
        <f t="shared" si="33"/>
        <v>3505.4420865916354</v>
      </c>
      <c r="AK66" s="4">
        <f t="shared" si="32"/>
        <v>3514.7155085072309</v>
      </c>
      <c r="AL66" s="34">
        <f>AK66</f>
        <v>3514.7155085072309</v>
      </c>
      <c r="AM66" s="17">
        <f>AL66-Q66</f>
        <v>951.92550850723092</v>
      </c>
    </row>
    <row r="67" spans="1:39" x14ac:dyDescent="0.2">
      <c r="A67" s="2" t="s">
        <v>7</v>
      </c>
      <c r="B67" s="3">
        <v>474</v>
      </c>
      <c r="C67" s="3">
        <v>1348</v>
      </c>
      <c r="D67" s="3">
        <v>1054</v>
      </c>
      <c r="E67" s="3">
        <v>1176</v>
      </c>
      <c r="F67" s="3">
        <v>1253</v>
      </c>
      <c r="G67" s="3">
        <v>1346</v>
      </c>
      <c r="H67" s="3">
        <v>1409.98</v>
      </c>
      <c r="I67" s="3">
        <v>1497.99</v>
      </c>
      <c r="J67" s="3">
        <v>1522.99</v>
      </c>
      <c r="K67" s="3">
        <v>1648</v>
      </c>
      <c r="L67" s="3">
        <v>1746.8400000000001</v>
      </c>
      <c r="M67" s="3">
        <v>1847.84</v>
      </c>
      <c r="N67" s="3">
        <v>1934.8400000000001</v>
      </c>
      <c r="O67" s="3">
        <v>2021.8400000000001</v>
      </c>
      <c r="P67" s="3">
        <v>2080.84</v>
      </c>
      <c r="Q67" s="4">
        <f>P67*$Q$82</f>
        <v>2161.3150817460746</v>
      </c>
      <c r="R67" s="4">
        <f t="shared" ref="R67:R81" si="51">Q67*$R$82</f>
        <v>2241.7235219813315</v>
      </c>
      <c r="S67" s="4">
        <f t="shared" si="50"/>
        <v>2312.3928681094694</v>
      </c>
      <c r="T67" s="4">
        <f t="shared" si="49"/>
        <v>2383.8709146292422</v>
      </c>
      <c r="U67" s="4">
        <f t="shared" si="48"/>
        <v>2447.3223239763843</v>
      </c>
      <c r="V67" s="4">
        <f t="shared" si="47"/>
        <v>2520.0871346713079</v>
      </c>
      <c r="W67" s="4">
        <f t="shared" si="46"/>
        <v>2582.2912519701076</v>
      </c>
      <c r="X67" s="4">
        <f t="shared" si="45"/>
        <v>2630.7570856335265</v>
      </c>
      <c r="Y67" s="4">
        <f t="shared" si="44"/>
        <v>2684.4086251765643</v>
      </c>
      <c r="Z67" s="4">
        <f t="shared" si="43"/>
        <v>2725.1479191776689</v>
      </c>
      <c r="AA67" s="4">
        <f t="shared" si="42"/>
        <v>2759.7783062255871</v>
      </c>
      <c r="AB67" s="4">
        <f t="shared" si="41"/>
        <v>2791.866922915885</v>
      </c>
      <c r="AC67" s="4">
        <f t="shared" si="40"/>
        <v>2830.2196113521927</v>
      </c>
      <c r="AD67" s="4">
        <f t="shared" si="39"/>
        <v>2849.390970688542</v>
      </c>
      <c r="AE67" s="4">
        <f t="shared" si="38"/>
        <v>2865.0387251402758</v>
      </c>
      <c r="AF67" s="4">
        <f t="shared" si="37"/>
        <v>2888.624499519949</v>
      </c>
      <c r="AG67" s="4">
        <f t="shared" si="36"/>
        <v>2912.9046986846943</v>
      </c>
      <c r="AH67" s="4">
        <f t="shared" si="35"/>
        <v>2932.7163770364741</v>
      </c>
      <c r="AI67" s="4">
        <f t="shared" si="34"/>
        <v>2932.7163770364741</v>
      </c>
      <c r="AJ67" s="4">
        <f t="shared" si="33"/>
        <v>2956.2956192032625</v>
      </c>
      <c r="AK67" s="4">
        <f t="shared" si="32"/>
        <v>2964.11630940635</v>
      </c>
      <c r="AL67" s="34">
        <f t="shared" si="31"/>
        <v>2964.11630940635</v>
      </c>
      <c r="AM67" s="17">
        <f>AL67-P67</f>
        <v>883.27630940634981</v>
      </c>
    </row>
    <row r="68" spans="1:39" x14ac:dyDescent="0.2">
      <c r="A68" s="2" t="s">
        <v>6</v>
      </c>
      <c r="B68" s="3">
        <v>553</v>
      </c>
      <c r="C68" s="3">
        <v>853</v>
      </c>
      <c r="D68" s="3">
        <v>978</v>
      </c>
      <c r="E68" s="3">
        <v>1098.98</v>
      </c>
      <c r="F68" s="3">
        <v>1193.03</v>
      </c>
      <c r="G68" s="3">
        <v>1309.03</v>
      </c>
      <c r="H68" s="3">
        <v>1407.8</v>
      </c>
      <c r="I68" s="3">
        <v>1392.01</v>
      </c>
      <c r="J68" s="3">
        <v>1570.06</v>
      </c>
      <c r="K68" s="3">
        <v>1651.79</v>
      </c>
      <c r="L68" s="3">
        <v>1741.79</v>
      </c>
      <c r="M68" s="3">
        <v>1834.79</v>
      </c>
      <c r="N68" s="3">
        <v>1905.79</v>
      </c>
      <c r="O68" s="3">
        <v>2020.79</v>
      </c>
      <c r="P68" s="4">
        <f>O68*$P$82</f>
        <v>2100.7367554355519</v>
      </c>
      <c r="Q68" s="4">
        <f t="shared" ref="Q68:Q81" si="52">P68*$Q$82</f>
        <v>2181.981330761218</v>
      </c>
      <c r="R68" s="4">
        <f t="shared" si="51"/>
        <v>2263.158627357519</v>
      </c>
      <c r="S68" s="4">
        <f t="shared" si="50"/>
        <v>2334.5037057364316</v>
      </c>
      <c r="T68" s="4">
        <f t="shared" si="49"/>
        <v>2406.665217208154</v>
      </c>
      <c r="U68" s="4">
        <f t="shared" si="48"/>
        <v>2470.7233417154339</v>
      </c>
      <c r="V68" s="4">
        <f t="shared" si="47"/>
        <v>2544.1839212550121</v>
      </c>
      <c r="W68" s="4">
        <f t="shared" si="46"/>
        <v>2606.9828272492323</v>
      </c>
      <c r="X68" s="4">
        <f t="shared" si="45"/>
        <v>2655.9120857023422</v>
      </c>
      <c r="Y68" s="4">
        <f t="shared" si="44"/>
        <v>2710.0766351649459</v>
      </c>
      <c r="Z68" s="4">
        <f t="shared" si="43"/>
        <v>2751.2054736621949</v>
      </c>
      <c r="AA68" s="4">
        <f t="shared" si="42"/>
        <v>2786.1669925327092</v>
      </c>
      <c r="AB68" s="4">
        <f t="shared" si="41"/>
        <v>2818.5624369265074</v>
      </c>
      <c r="AC68" s="4">
        <f t="shared" si="40"/>
        <v>2857.2818494079665</v>
      </c>
      <c r="AD68" s="4">
        <f t="shared" si="39"/>
        <v>2876.6365231020186</v>
      </c>
      <c r="AE68" s="4">
        <f t="shared" si="38"/>
        <v>2892.433899602272</v>
      </c>
      <c r="AF68" s="4">
        <f t="shared" si="37"/>
        <v>2916.2451984742611</v>
      </c>
      <c r="AG68" s="4">
        <f t="shared" si="36"/>
        <v>2940.7575621421433</v>
      </c>
      <c r="AH68" s="4">
        <f t="shared" si="35"/>
        <v>2960.7586775092309</v>
      </c>
      <c r="AI68" s="4">
        <f t="shared" si="34"/>
        <v>2960.7586775092309</v>
      </c>
      <c r="AJ68" s="4">
        <f t="shared" si="33"/>
        <v>2984.5633817080584</v>
      </c>
      <c r="AK68" s="4">
        <f t="shared" si="32"/>
        <v>2992.4588524614564</v>
      </c>
      <c r="AL68" s="34">
        <f t="shared" si="31"/>
        <v>2992.4588524614564</v>
      </c>
      <c r="AM68" s="17">
        <f>AL68-O68</f>
        <v>971.66885246145648</v>
      </c>
    </row>
    <row r="69" spans="1:39" x14ac:dyDescent="0.2">
      <c r="A69" s="2" t="s">
        <v>5</v>
      </c>
      <c r="B69" s="3">
        <v>444</v>
      </c>
      <c r="C69" s="3">
        <v>878.85</v>
      </c>
      <c r="D69" s="3">
        <v>1002.85</v>
      </c>
      <c r="E69" s="3">
        <v>1121.8699999999999</v>
      </c>
      <c r="F69" s="3">
        <v>1221.97</v>
      </c>
      <c r="G69" s="3">
        <v>1348.8400000000001</v>
      </c>
      <c r="H69" s="3">
        <v>1371.35</v>
      </c>
      <c r="I69" s="3">
        <v>1543.94</v>
      </c>
      <c r="J69" s="3">
        <v>1652.62</v>
      </c>
      <c r="K69" s="3">
        <v>1791.62</v>
      </c>
      <c r="L69" s="3">
        <v>1923.62</v>
      </c>
      <c r="M69" s="3">
        <v>2107.62</v>
      </c>
      <c r="N69" s="3">
        <v>2204.62</v>
      </c>
      <c r="O69" s="4">
        <f>N69*$O$82</f>
        <v>2339.0645801682713</v>
      </c>
      <c r="P69" s="4">
        <f t="shared" ref="P69:P81" si="53">O69*$P$82</f>
        <v>2431.6029557237102</v>
      </c>
      <c r="Q69" s="4">
        <f t="shared" si="52"/>
        <v>2525.6435579016102</v>
      </c>
      <c r="R69" s="4">
        <f t="shared" si="51"/>
        <v>2619.6062849451041</v>
      </c>
      <c r="S69" s="4">
        <f t="shared" si="50"/>
        <v>2702.1882186469948</v>
      </c>
      <c r="T69" s="4">
        <f t="shared" si="49"/>
        <v>2785.7151737165036</v>
      </c>
      <c r="U69" s="4">
        <f t="shared" si="48"/>
        <v>2859.8624577524438</v>
      </c>
      <c r="V69" s="4">
        <f t="shared" si="47"/>
        <v>2944.8930842102459</v>
      </c>
      <c r="W69" s="4">
        <f t="shared" si="46"/>
        <v>3017.5828227206293</v>
      </c>
      <c r="X69" s="4">
        <f t="shared" si="45"/>
        <v>3074.2184431371838</v>
      </c>
      <c r="Y69" s="4">
        <f t="shared" si="44"/>
        <v>3136.9139132992236</v>
      </c>
      <c r="Z69" s="4">
        <f t="shared" si="43"/>
        <v>3184.5205470179062</v>
      </c>
      <c r="AA69" s="4">
        <f t="shared" si="42"/>
        <v>3224.9885077950798</v>
      </c>
      <c r="AB69" s="4">
        <f t="shared" si="41"/>
        <v>3262.4862371684162</v>
      </c>
      <c r="AC69" s="4">
        <f t="shared" si="40"/>
        <v>3307.3039600888119</v>
      </c>
      <c r="AD69" s="4">
        <f t="shared" si="39"/>
        <v>3329.706996375844</v>
      </c>
      <c r="AE69" s="4">
        <f t="shared" si="38"/>
        <v>3347.9924608879041</v>
      </c>
      <c r="AF69" s="4">
        <f t="shared" si="37"/>
        <v>3375.5540411606044</v>
      </c>
      <c r="AG69" s="4">
        <f t="shared" si="36"/>
        <v>3403.9271039883829</v>
      </c>
      <c r="AH69" s="4">
        <f t="shared" si="35"/>
        <v>3427.078396561591</v>
      </c>
      <c r="AI69" s="4">
        <f t="shared" si="34"/>
        <v>3427.078396561591</v>
      </c>
      <c r="AJ69" s="4">
        <f t="shared" si="33"/>
        <v>3454.6323434996007</v>
      </c>
      <c r="AK69" s="4">
        <f t="shared" si="32"/>
        <v>3463.77135150292</v>
      </c>
      <c r="AL69" s="34">
        <f t="shared" si="31"/>
        <v>3463.77135150292</v>
      </c>
      <c r="AM69" s="17">
        <f>AL69-N69</f>
        <v>1259.1513515029201</v>
      </c>
    </row>
    <row r="70" spans="1:39" x14ac:dyDescent="0.2">
      <c r="A70" s="1" t="s">
        <v>4</v>
      </c>
      <c r="B70" s="3">
        <v>405</v>
      </c>
      <c r="C70" s="3">
        <v>749</v>
      </c>
      <c r="D70" s="3">
        <v>918.24</v>
      </c>
      <c r="E70" s="3">
        <v>1059.9000000000001</v>
      </c>
      <c r="F70" s="3">
        <v>1168.8800000000001</v>
      </c>
      <c r="G70" s="3">
        <v>1202.3800000000001</v>
      </c>
      <c r="H70" s="3">
        <v>1365.7</v>
      </c>
      <c r="I70" s="3">
        <v>1472.32</v>
      </c>
      <c r="J70" s="3">
        <v>1544.32</v>
      </c>
      <c r="K70" s="3">
        <v>1632.32</v>
      </c>
      <c r="L70" s="3">
        <v>1744.32</v>
      </c>
      <c r="M70" s="3">
        <v>1851.32</v>
      </c>
      <c r="N70" s="4">
        <f>M70*$N$82</f>
        <v>1927.1751479284394</v>
      </c>
      <c r="O70" s="4">
        <f t="shared" ref="O70:O81" si="54">N70*$O$82</f>
        <v>2044.7002786421069</v>
      </c>
      <c r="P70" s="4">
        <f t="shared" si="53"/>
        <v>2125.592975614878</v>
      </c>
      <c r="Q70" s="4">
        <f t="shared" si="52"/>
        <v>2207.7988484698253</v>
      </c>
      <c r="R70" s="4">
        <f t="shared" si="51"/>
        <v>2289.9366465437815</v>
      </c>
      <c r="S70" s="4">
        <f t="shared" si="50"/>
        <v>2362.1258901767692</v>
      </c>
      <c r="T70" s="4">
        <f t="shared" si="49"/>
        <v>2435.1412270566361</v>
      </c>
      <c r="U70" s="4">
        <f t="shared" si="48"/>
        <v>2499.9572965291327</v>
      </c>
      <c r="V70" s="4">
        <f t="shared" si="47"/>
        <v>2574.2870722375374</v>
      </c>
      <c r="W70" s="4">
        <f t="shared" si="46"/>
        <v>2637.8290239419707</v>
      </c>
      <c r="X70" s="4">
        <f t="shared" si="45"/>
        <v>2687.3372204358302</v>
      </c>
      <c r="Y70" s="4">
        <f t="shared" si="44"/>
        <v>2742.1426526572436</v>
      </c>
      <c r="Z70" s="4">
        <f t="shared" si="43"/>
        <v>2783.7581335016416</v>
      </c>
      <c r="AA70" s="4">
        <f t="shared" si="42"/>
        <v>2819.1333221042637</v>
      </c>
      <c r="AB70" s="4">
        <f t="shared" si="41"/>
        <v>2851.9120740669787</v>
      </c>
      <c r="AC70" s="4">
        <f t="shared" si="40"/>
        <v>2891.0896202195718</v>
      </c>
      <c r="AD70" s="4">
        <f t="shared" si="39"/>
        <v>2910.6733012033728</v>
      </c>
      <c r="AE70" s="4">
        <f t="shared" si="38"/>
        <v>2926.6575945400791</v>
      </c>
      <c r="AF70" s="4">
        <f t="shared" si="37"/>
        <v>2950.7506321334886</v>
      </c>
      <c r="AG70" s="4">
        <f t="shared" si="36"/>
        <v>2975.5530296225375</v>
      </c>
      <c r="AH70" s="4">
        <f t="shared" si="35"/>
        <v>2995.7908010704546</v>
      </c>
      <c r="AI70" s="4">
        <f t="shared" si="34"/>
        <v>2995.7908010704546</v>
      </c>
      <c r="AJ70" s="4">
        <f t="shared" si="33"/>
        <v>3019.8771659615791</v>
      </c>
      <c r="AK70" s="4">
        <f t="shared" si="32"/>
        <v>3027.8660570633183</v>
      </c>
      <c r="AL70" s="34">
        <f t="shared" si="31"/>
        <v>3027.8660570633183</v>
      </c>
      <c r="AM70" s="17">
        <f>AL70-M70</f>
        <v>1176.5460570633184</v>
      </c>
    </row>
    <row r="71" spans="1:39" x14ac:dyDescent="0.2">
      <c r="A71" s="1" t="s">
        <v>3</v>
      </c>
      <c r="B71" s="3">
        <v>313</v>
      </c>
      <c r="C71" s="3">
        <v>654</v>
      </c>
      <c r="D71" s="3">
        <v>737.06999999999994</v>
      </c>
      <c r="E71" s="3">
        <v>832.07999999999993</v>
      </c>
      <c r="F71" s="3">
        <v>856.27</v>
      </c>
      <c r="G71" s="3">
        <v>953.31</v>
      </c>
      <c r="H71" s="3">
        <v>1025.78</v>
      </c>
      <c r="I71" s="3">
        <v>1116.78</v>
      </c>
      <c r="J71" s="3">
        <v>1192.78</v>
      </c>
      <c r="K71" s="3">
        <v>1270.78</v>
      </c>
      <c r="L71" s="3">
        <v>1344.78</v>
      </c>
      <c r="M71" s="4">
        <f>L71*$M$82</f>
        <v>1404.7991323286262</v>
      </c>
      <c r="N71" s="4">
        <f t="shared" ref="N71:N81" si="55">M71*$N$82</f>
        <v>1462.3587362828489</v>
      </c>
      <c r="O71" s="4">
        <f t="shared" si="54"/>
        <v>1551.5379174364953</v>
      </c>
      <c r="P71" s="4">
        <f t="shared" si="53"/>
        <v>1612.9200612685022</v>
      </c>
      <c r="Q71" s="4">
        <f t="shared" si="52"/>
        <v>1675.298655384564</v>
      </c>
      <c r="R71" s="4">
        <f t="shared" si="51"/>
        <v>1737.6255937127175</v>
      </c>
      <c r="S71" s="4">
        <f t="shared" si="50"/>
        <v>1792.4034748024703</v>
      </c>
      <c r="T71" s="4">
        <f t="shared" si="49"/>
        <v>1847.808203264065</v>
      </c>
      <c r="U71" s="4">
        <f t="shared" si="48"/>
        <v>1896.9912500392932</v>
      </c>
      <c r="V71" s="4">
        <f t="shared" si="47"/>
        <v>1953.3933871205909</v>
      </c>
      <c r="W71" s="4">
        <f t="shared" si="46"/>
        <v>2001.6096212783029</v>
      </c>
      <c r="X71" s="4">
        <f t="shared" si="45"/>
        <v>2039.1769092013681</v>
      </c>
      <c r="Y71" s="4">
        <f t="shared" si="44"/>
        <v>2080.7637897144814</v>
      </c>
      <c r="Z71" s="4">
        <f t="shared" si="43"/>
        <v>2112.3420103255312</v>
      </c>
      <c r="AA71" s="4">
        <f t="shared" si="42"/>
        <v>2139.1850381407789</v>
      </c>
      <c r="AB71" s="4">
        <f t="shared" si="41"/>
        <v>2164.0578652673898</v>
      </c>
      <c r="AC71" s="4">
        <f t="shared" si="40"/>
        <v>2193.7861579676942</v>
      </c>
      <c r="AD71" s="4">
        <f t="shared" si="39"/>
        <v>2208.6464403898817</v>
      </c>
      <c r="AE71" s="4">
        <f t="shared" si="38"/>
        <v>2220.7754734097221</v>
      </c>
      <c r="AF71" s="4">
        <f t="shared" si="37"/>
        <v>2239.0574982927151</v>
      </c>
      <c r="AG71" s="4">
        <f t="shared" si="36"/>
        <v>2257.8777921761525</v>
      </c>
      <c r="AH71" s="4">
        <f t="shared" si="35"/>
        <v>2273.2344046312114</v>
      </c>
      <c r="AI71" s="4">
        <f t="shared" si="34"/>
        <v>2273.2344046312114</v>
      </c>
      <c r="AJ71" s="4">
        <f t="shared" si="33"/>
        <v>2291.5113662045769</v>
      </c>
      <c r="AK71" s="4">
        <f t="shared" si="32"/>
        <v>2297.5734123597476</v>
      </c>
      <c r="AL71" s="34">
        <f t="shared" si="31"/>
        <v>2297.5734123597476</v>
      </c>
      <c r="AM71" s="17">
        <f>AL71-L71</f>
        <v>952.79341235974766</v>
      </c>
    </row>
    <row r="72" spans="1:39" x14ac:dyDescent="0.2">
      <c r="A72" s="1" t="s">
        <v>2</v>
      </c>
      <c r="B72" s="3">
        <v>314</v>
      </c>
      <c r="C72" s="3">
        <v>569</v>
      </c>
      <c r="D72" s="3">
        <v>707</v>
      </c>
      <c r="E72" s="3">
        <v>774.55</v>
      </c>
      <c r="F72" s="3">
        <v>893</v>
      </c>
      <c r="G72" s="3">
        <v>987.74</v>
      </c>
      <c r="H72" s="3">
        <v>1078.74</v>
      </c>
      <c r="I72" s="3">
        <v>1159.74</v>
      </c>
      <c r="J72" s="3">
        <v>1280.74</v>
      </c>
      <c r="K72" s="3">
        <v>1384.74</v>
      </c>
      <c r="L72" s="4">
        <f>K72*$L$82</f>
        <v>1444.5149171367398</v>
      </c>
      <c r="M72" s="4">
        <f t="shared" ref="M72:M81" si="56">L72*$M$82</f>
        <v>1508.9853375492271</v>
      </c>
      <c r="N72" s="4">
        <f t="shared" si="55"/>
        <v>1570.8138199302541</v>
      </c>
      <c r="O72" s="4">
        <f t="shared" si="54"/>
        <v>1666.6069291930939</v>
      </c>
      <c r="P72" s="4">
        <f t="shared" si="53"/>
        <v>1732.5414481561711</v>
      </c>
      <c r="Q72" s="4">
        <f t="shared" si="52"/>
        <v>1799.5463186261879</v>
      </c>
      <c r="R72" s="4">
        <f t="shared" si="51"/>
        <v>1866.495702283351</v>
      </c>
      <c r="S72" s="4">
        <f t="shared" si="50"/>
        <v>1925.3361567541867</v>
      </c>
      <c r="T72" s="4">
        <f t="shared" si="49"/>
        <v>1984.8499484098361</v>
      </c>
      <c r="U72" s="4">
        <f t="shared" si="48"/>
        <v>2037.6806305563962</v>
      </c>
      <c r="V72" s="4">
        <f t="shared" si="47"/>
        <v>2098.2658031291039</v>
      </c>
      <c r="W72" s="4">
        <f t="shared" si="46"/>
        <v>2150.0579694975604</v>
      </c>
      <c r="X72" s="4">
        <f t="shared" si="45"/>
        <v>2190.4114160101785</v>
      </c>
      <c r="Y72" s="4">
        <f t="shared" si="44"/>
        <v>2235.0825661301797</v>
      </c>
      <c r="Z72" s="4">
        <f t="shared" si="43"/>
        <v>2269.0027692335098</v>
      </c>
      <c r="AA72" s="4">
        <f t="shared" si="42"/>
        <v>2297.836596402446</v>
      </c>
      <c r="AB72" s="4">
        <f t="shared" si="41"/>
        <v>2324.5541039618629</v>
      </c>
      <c r="AC72" s="4">
        <f t="shared" si="40"/>
        <v>2356.4871802022867</v>
      </c>
      <c r="AD72" s="4">
        <f t="shared" si="39"/>
        <v>2372.4495678283038</v>
      </c>
      <c r="AE72" s="4">
        <f t="shared" si="38"/>
        <v>2385.4781443446141</v>
      </c>
      <c r="AF72" s="4">
        <f t="shared" si="37"/>
        <v>2405.116046201385</v>
      </c>
      <c r="AG72" s="4">
        <f t="shared" si="36"/>
        <v>2425.3321375022097</v>
      </c>
      <c r="AH72" s="4">
        <f t="shared" si="35"/>
        <v>2441.8276652227441</v>
      </c>
      <c r="AI72" s="4">
        <f t="shared" si="34"/>
        <v>2441.8276652227441</v>
      </c>
      <c r="AJ72" s="4">
        <f t="shared" si="33"/>
        <v>2461.4601282521326</v>
      </c>
      <c r="AK72" s="4">
        <f t="shared" si="32"/>
        <v>2467.9717629429488</v>
      </c>
      <c r="AL72" s="34">
        <f t="shared" si="31"/>
        <v>2467.9717629429488</v>
      </c>
      <c r="AM72" s="17">
        <f>AL72-K72</f>
        <v>1083.2317629429488</v>
      </c>
    </row>
    <row r="73" spans="1:39" x14ac:dyDescent="0.2">
      <c r="A73" s="1" t="s">
        <v>1</v>
      </c>
      <c r="B73" s="3">
        <v>419</v>
      </c>
      <c r="C73" s="3">
        <v>804.01</v>
      </c>
      <c r="D73" s="3">
        <v>917.9</v>
      </c>
      <c r="E73" s="3">
        <v>1060.17</v>
      </c>
      <c r="F73" s="3">
        <v>1191.31</v>
      </c>
      <c r="G73" s="3">
        <v>1319.31</v>
      </c>
      <c r="H73" s="3">
        <v>1412.31</v>
      </c>
      <c r="I73" s="3">
        <v>1537.31</v>
      </c>
      <c r="J73" s="3">
        <v>1659.31</v>
      </c>
      <c r="K73" s="4">
        <f>J73*$K$82</f>
        <v>1729.5303064982097</v>
      </c>
      <c r="L73" s="4">
        <f t="shared" ref="L73:L81" si="57">K73*$L$82</f>
        <v>1804.1887483402959</v>
      </c>
      <c r="M73" s="4">
        <f t="shared" si="56"/>
        <v>1884.7118400225449</v>
      </c>
      <c r="N73" s="4">
        <f t="shared" si="55"/>
        <v>1961.9351700937329</v>
      </c>
      <c r="O73" s="4">
        <f t="shared" si="54"/>
        <v>2081.5800750027961</v>
      </c>
      <c r="P73" s="4">
        <f t="shared" si="53"/>
        <v>2163.9318152508013</v>
      </c>
      <c r="Q73" s="4">
        <f t="shared" si="52"/>
        <v>2247.6204168372951</v>
      </c>
      <c r="R73" s="4">
        <f t="shared" si="51"/>
        <v>2331.2397157933729</v>
      </c>
      <c r="S73" s="4">
        <f t="shared" si="50"/>
        <v>2404.7310204826563</v>
      </c>
      <c r="T73" s="4">
        <f t="shared" si="49"/>
        <v>2479.063318475829</v>
      </c>
      <c r="U73" s="4">
        <f t="shared" si="48"/>
        <v>2545.0484607302951</v>
      </c>
      <c r="V73" s="4">
        <f t="shared" si="47"/>
        <v>2620.7189057877949</v>
      </c>
      <c r="W73" s="4">
        <f t="shared" si="46"/>
        <v>2685.4069493002544</v>
      </c>
      <c r="X73" s="4">
        <f t="shared" si="45"/>
        <v>2735.8081139342125</v>
      </c>
      <c r="Y73" s="4">
        <f t="shared" si="44"/>
        <v>2791.6020593381677</v>
      </c>
      <c r="Z73" s="4">
        <f t="shared" si="43"/>
        <v>2833.9681491960359</v>
      </c>
      <c r="AA73" s="4">
        <f t="shared" si="42"/>
        <v>2869.981392072682</v>
      </c>
      <c r="AB73" s="4">
        <f t="shared" si="41"/>
        <v>2903.3513669691292</v>
      </c>
      <c r="AC73" s="4">
        <f t="shared" si="40"/>
        <v>2943.2355496586815</v>
      </c>
      <c r="AD73" s="4">
        <f t="shared" si="39"/>
        <v>2963.1724570660417</v>
      </c>
      <c r="AE73" s="4">
        <f t="shared" si="38"/>
        <v>2979.445055485593</v>
      </c>
      <c r="AF73" s="4">
        <f t="shared" si="37"/>
        <v>3003.972653747594</v>
      </c>
      <c r="AG73" s="4">
        <f t="shared" si="36"/>
        <v>3029.2224064691959</v>
      </c>
      <c r="AH73" s="4">
        <f t="shared" si="35"/>
        <v>3049.8252020224013</v>
      </c>
      <c r="AI73" s="4">
        <f t="shared" si="34"/>
        <v>3049.8252020224013</v>
      </c>
      <c r="AJ73" s="4">
        <f t="shared" si="33"/>
        <v>3074.3460072280955</v>
      </c>
      <c r="AK73" s="4">
        <f t="shared" si="32"/>
        <v>3082.4789921513388</v>
      </c>
      <c r="AL73" s="34">
        <f t="shared" si="31"/>
        <v>3082.4789921513388</v>
      </c>
      <c r="AM73" s="17">
        <f>AL73-J73</f>
        <v>1423.1689921513389</v>
      </c>
    </row>
    <row r="74" spans="1:39" x14ac:dyDescent="0.2">
      <c r="A74" s="2" t="s">
        <v>24</v>
      </c>
      <c r="B74" s="3">
        <v>392</v>
      </c>
      <c r="C74" s="3">
        <v>701</v>
      </c>
      <c r="D74" s="3">
        <v>806.22</v>
      </c>
      <c r="E74" s="3">
        <v>948.74</v>
      </c>
      <c r="F74" s="3">
        <v>1066.74</v>
      </c>
      <c r="G74" s="3">
        <v>1156.74</v>
      </c>
      <c r="H74" s="3">
        <v>1238.74</v>
      </c>
      <c r="I74" s="3">
        <v>1334.74</v>
      </c>
      <c r="J74" s="4">
        <f>I74*$J$82</f>
        <v>1390.0220055784796</v>
      </c>
      <c r="K74" s="4">
        <f t="shared" ref="K74:K81" si="58">J74*$K$82</f>
        <v>1448.8463188598901</v>
      </c>
      <c r="L74" s="4">
        <f t="shared" si="57"/>
        <v>1511.3885063129283</v>
      </c>
      <c r="M74" s="4">
        <f t="shared" si="56"/>
        <v>1578.8435746217674</v>
      </c>
      <c r="N74" s="4">
        <f t="shared" si="55"/>
        <v>1643.5343967966483</v>
      </c>
      <c r="O74" s="4">
        <f t="shared" si="54"/>
        <v>1743.7622328724522</v>
      </c>
      <c r="P74" s="4">
        <f t="shared" si="53"/>
        <v>1812.7491799422646</v>
      </c>
      <c r="Q74" s="4">
        <f t="shared" si="52"/>
        <v>1882.8560302724115</v>
      </c>
      <c r="R74" s="4">
        <f t="shared" si="51"/>
        <v>1952.9048250364965</v>
      </c>
      <c r="S74" s="4">
        <f t="shared" si="50"/>
        <v>2014.4692890225972</v>
      </c>
      <c r="T74" s="4">
        <f t="shared" si="49"/>
        <v>2076.7382622317787</v>
      </c>
      <c r="U74" s="4">
        <f t="shared" si="48"/>
        <v>2132.0147324362215</v>
      </c>
      <c r="V74" s="4">
        <f t="shared" si="47"/>
        <v>2195.4046859722343</v>
      </c>
      <c r="W74" s="4">
        <f t="shared" si="46"/>
        <v>2249.5945624752003</v>
      </c>
      <c r="X74" s="4">
        <f t="shared" si="45"/>
        <v>2291.8161653992988</v>
      </c>
      <c r="Y74" s="4">
        <f t="shared" si="44"/>
        <v>2338.5553593350564</v>
      </c>
      <c r="Z74" s="4">
        <f t="shared" si="43"/>
        <v>2374.0458928657117</v>
      </c>
      <c r="AA74" s="4">
        <f t="shared" si="42"/>
        <v>2404.2145774941296</v>
      </c>
      <c r="AB74" s="4">
        <f t="shared" si="41"/>
        <v>2432.168967832079</v>
      </c>
      <c r="AC74" s="4">
        <f t="shared" si="40"/>
        <v>2465.5803807766101</v>
      </c>
      <c r="AD74" s="4">
        <f t="shared" si="39"/>
        <v>2482.2817446082095</v>
      </c>
      <c r="AE74" s="4">
        <f t="shared" si="38"/>
        <v>2495.9134770097003</v>
      </c>
      <c r="AF74" s="4">
        <f t="shared" si="37"/>
        <v>2516.460512420907</v>
      </c>
      <c r="AG74" s="4">
        <f t="shared" si="36"/>
        <v>2537.6125044648538</v>
      </c>
      <c r="AH74" s="4">
        <f t="shared" si="35"/>
        <v>2554.8716900271597</v>
      </c>
      <c r="AI74" s="4">
        <f t="shared" si="34"/>
        <v>2554.8716900271597</v>
      </c>
      <c r="AJ74" s="4">
        <f t="shared" si="33"/>
        <v>2575.4130348213325</v>
      </c>
      <c r="AK74" s="4">
        <f t="shared" si="32"/>
        <v>2582.2261246082594</v>
      </c>
      <c r="AL74" s="34">
        <f t="shared" si="31"/>
        <v>2582.2261246082594</v>
      </c>
      <c r="AM74" s="17">
        <f>AL74-I74</f>
        <v>1247.4861246082594</v>
      </c>
    </row>
    <row r="75" spans="1:39" x14ac:dyDescent="0.2">
      <c r="A75" s="2" t="s">
        <v>23</v>
      </c>
      <c r="B75" s="3">
        <v>256</v>
      </c>
      <c r="C75" s="3">
        <v>448.07</v>
      </c>
      <c r="D75" s="3">
        <v>534.67000000000007</v>
      </c>
      <c r="E75" s="3">
        <v>657.67000000000007</v>
      </c>
      <c r="F75" s="3">
        <v>726.67000000000007</v>
      </c>
      <c r="G75" s="3">
        <v>806.67000000000007</v>
      </c>
      <c r="H75" s="3">
        <v>845.67000000000007</v>
      </c>
      <c r="I75" s="4">
        <f>H75*$I$82</f>
        <v>899.7072869801566</v>
      </c>
      <c r="J75" s="4">
        <f t="shared" ref="J75:J81" si="59">I75*$J$82</f>
        <v>936.97119100478744</v>
      </c>
      <c r="K75" s="4">
        <f t="shared" si="58"/>
        <v>976.62285598140352</v>
      </c>
      <c r="L75" s="4">
        <f t="shared" si="57"/>
        <v>1018.7806258805431</v>
      </c>
      <c r="M75" s="4">
        <f t="shared" si="56"/>
        <v>1064.2500180477118</v>
      </c>
      <c r="N75" s="4">
        <f t="shared" si="55"/>
        <v>1107.8561166972449</v>
      </c>
      <c r="O75" s="4">
        <f t="shared" si="54"/>
        <v>1175.4166262164422</v>
      </c>
      <c r="P75" s="4">
        <f t="shared" si="53"/>
        <v>1221.91861086156</v>
      </c>
      <c r="Q75" s="4">
        <f t="shared" si="52"/>
        <v>1269.1754879381895</v>
      </c>
      <c r="R75" s="4">
        <f t="shared" si="51"/>
        <v>1316.3932315387594</v>
      </c>
      <c r="S75" s="4">
        <f t="shared" si="50"/>
        <v>1357.8919480433387</v>
      </c>
      <c r="T75" s="4">
        <f t="shared" si="49"/>
        <v>1399.8655526023335</v>
      </c>
      <c r="U75" s="4">
        <f t="shared" si="48"/>
        <v>1437.12572540114</v>
      </c>
      <c r="V75" s="4">
        <f t="shared" si="47"/>
        <v>1479.85494840913</v>
      </c>
      <c r="W75" s="4">
        <f t="shared" si="46"/>
        <v>1516.3826817281833</v>
      </c>
      <c r="X75" s="4">
        <f t="shared" si="45"/>
        <v>1544.8429689892184</v>
      </c>
      <c r="Y75" s="4">
        <f t="shared" si="44"/>
        <v>1576.3484257610091</v>
      </c>
      <c r="Z75" s="4">
        <f t="shared" si="43"/>
        <v>1600.2715056389961</v>
      </c>
      <c r="AA75" s="4">
        <f t="shared" si="42"/>
        <v>1620.6072904351315</v>
      </c>
      <c r="AB75" s="4">
        <f t="shared" si="41"/>
        <v>1639.4504873799606</v>
      </c>
      <c r="AC75" s="4">
        <f t="shared" si="40"/>
        <v>1661.972095853894</v>
      </c>
      <c r="AD75" s="4">
        <f t="shared" si="39"/>
        <v>1673.2299728500109</v>
      </c>
      <c r="AE75" s="4">
        <f t="shared" si="38"/>
        <v>1682.4187054689367</v>
      </c>
      <c r="AF75" s="4">
        <f t="shared" si="37"/>
        <v>1696.2688316997398</v>
      </c>
      <c r="AG75" s="4">
        <f t="shared" si="36"/>
        <v>1710.5267406378741</v>
      </c>
      <c r="AH75" s="4">
        <f t="shared" si="35"/>
        <v>1722.1606281498609</v>
      </c>
      <c r="AI75" s="4">
        <f t="shared" si="34"/>
        <v>1722.1606281498609</v>
      </c>
      <c r="AJ75" s="4">
        <f t="shared" si="33"/>
        <v>1736.0069185102975</v>
      </c>
      <c r="AK75" s="4">
        <f t="shared" si="32"/>
        <v>1740.5994133243798</v>
      </c>
      <c r="AL75" s="34">
        <f t="shared" si="31"/>
        <v>1740.5994133243798</v>
      </c>
      <c r="AM75" s="17">
        <f>AL75-H75</f>
        <v>894.92941332437977</v>
      </c>
    </row>
    <row r="76" spans="1:39" x14ac:dyDescent="0.2">
      <c r="A76" s="2" t="s">
        <v>22</v>
      </c>
      <c r="B76" s="3">
        <v>253</v>
      </c>
      <c r="C76" s="3">
        <v>449.08</v>
      </c>
      <c r="D76" s="3">
        <v>590.07999999999993</v>
      </c>
      <c r="E76" s="3">
        <v>657.07999999999993</v>
      </c>
      <c r="F76" s="3">
        <v>746.07999999999993</v>
      </c>
      <c r="G76" s="3">
        <v>790.07999999999993</v>
      </c>
      <c r="H76" s="4">
        <f t="shared" ref="H76:H81" si="60">G76*$H$82</f>
        <v>839.51092898470904</v>
      </c>
      <c r="I76" s="4">
        <f t="shared" ref="I76:I81" si="61">H76*$I$82</f>
        <v>893.15465879955946</v>
      </c>
      <c r="J76" s="4">
        <f t="shared" si="59"/>
        <v>930.14716732571605</v>
      </c>
      <c r="K76" s="4">
        <f t="shared" si="58"/>
        <v>969.51004658158354</v>
      </c>
      <c r="L76" s="4">
        <f t="shared" si="57"/>
        <v>1011.3607786306692</v>
      </c>
      <c r="M76" s="4">
        <f t="shared" si="56"/>
        <v>1056.4990141819242</v>
      </c>
      <c r="N76" s="4">
        <f t="shared" si="55"/>
        <v>1099.7875267065122</v>
      </c>
      <c r="O76" s="4">
        <f t="shared" si="54"/>
        <v>1166.855988528667</v>
      </c>
      <c r="P76" s="4">
        <f t="shared" si="53"/>
        <v>1213.0192961179814</v>
      </c>
      <c r="Q76" s="4">
        <f t="shared" si="52"/>
        <v>1259.9319982068782</v>
      </c>
      <c r="R76" s="4">
        <f t="shared" si="51"/>
        <v>1306.8058518314319</v>
      </c>
      <c r="S76" s="4">
        <f t="shared" si="50"/>
        <v>1348.0023304157883</v>
      </c>
      <c r="T76" s="4">
        <f t="shared" si="49"/>
        <v>1389.6702384131852</v>
      </c>
      <c r="U76" s="4">
        <f t="shared" si="48"/>
        <v>1426.6590428882839</v>
      </c>
      <c r="V76" s="4">
        <f t="shared" si="47"/>
        <v>1469.0770661151128</v>
      </c>
      <c r="W76" s="4">
        <f t="shared" si="46"/>
        <v>1505.3387655160425</v>
      </c>
      <c r="X76" s="4">
        <f t="shared" si="45"/>
        <v>1533.5917746066846</v>
      </c>
      <c r="Y76" s="4">
        <f t="shared" si="44"/>
        <v>1564.8677750354259</v>
      </c>
      <c r="Z76" s="4">
        <f t="shared" si="43"/>
        <v>1588.6166215270175</v>
      </c>
      <c r="AA76" s="4">
        <f t="shared" si="42"/>
        <v>1608.8042994461075</v>
      </c>
      <c r="AB76" s="4">
        <f t="shared" si="41"/>
        <v>1627.510260130766</v>
      </c>
      <c r="AC76" s="4">
        <f t="shared" si="40"/>
        <v>1649.8678422280163</v>
      </c>
      <c r="AD76" s="4">
        <f t="shared" si="39"/>
        <v>1661.043727355082</v>
      </c>
      <c r="AE76" s="4">
        <f t="shared" si="38"/>
        <v>1670.1655378214653</v>
      </c>
      <c r="AF76" s="4">
        <f t="shared" si="37"/>
        <v>1683.9147926591406</v>
      </c>
      <c r="AG76" s="4">
        <f t="shared" si="36"/>
        <v>1698.068860295491</v>
      </c>
      <c r="AH76" s="4">
        <f t="shared" si="35"/>
        <v>1709.6180174287601</v>
      </c>
      <c r="AI76" s="4">
        <f t="shared" si="34"/>
        <v>1709.6180174287601</v>
      </c>
      <c r="AJ76" s="4">
        <f t="shared" si="33"/>
        <v>1723.3634643329688</v>
      </c>
      <c r="AK76" s="4">
        <f t="shared" si="32"/>
        <v>1727.9225117010058</v>
      </c>
      <c r="AL76" s="34">
        <f t="shared" si="31"/>
        <v>1727.9225117010058</v>
      </c>
      <c r="AM76" s="17">
        <f>AL76-G76</f>
        <v>937.84251170100583</v>
      </c>
    </row>
    <row r="77" spans="1:39" x14ac:dyDescent="0.2">
      <c r="A77" s="8" t="s">
        <v>21</v>
      </c>
      <c r="B77" s="3">
        <v>389</v>
      </c>
      <c r="C77" s="3">
        <v>765</v>
      </c>
      <c r="D77" s="3">
        <v>900</v>
      </c>
      <c r="E77" s="3">
        <v>1051</v>
      </c>
      <c r="F77" s="3">
        <v>1172</v>
      </c>
      <c r="G77" s="4">
        <f>F77*$G$82</f>
        <v>1272.1209208904629</v>
      </c>
      <c r="H77" s="4">
        <f t="shared" si="60"/>
        <v>1351.7104800496611</v>
      </c>
      <c r="I77" s="4">
        <f t="shared" si="61"/>
        <v>1438.0831397449663</v>
      </c>
      <c r="J77" s="4">
        <f t="shared" si="59"/>
        <v>1497.6453916844441</v>
      </c>
      <c r="K77" s="4">
        <f t="shared" si="58"/>
        <v>1561.0242168766706</v>
      </c>
      <c r="L77" s="4">
        <f t="shared" si="57"/>
        <v>1628.4087751419383</v>
      </c>
      <c r="M77" s="4">
        <f t="shared" si="56"/>
        <v>1701.0865973584648</v>
      </c>
      <c r="N77" s="4">
        <f t="shared" si="55"/>
        <v>1770.7861498300592</v>
      </c>
      <c r="O77" s="4">
        <f t="shared" si="54"/>
        <v>1878.7741933394589</v>
      </c>
      <c r="P77" s="4">
        <f t="shared" si="53"/>
        <v>1953.1025010574981</v>
      </c>
      <c r="Q77" s="4">
        <f t="shared" si="52"/>
        <v>2028.6374212969517</v>
      </c>
      <c r="R77" s="4">
        <f t="shared" si="51"/>
        <v>2104.1097909792015</v>
      </c>
      <c r="S77" s="4">
        <f t="shared" si="50"/>
        <v>2170.4409248823195</v>
      </c>
      <c r="T77" s="4">
        <f t="shared" si="49"/>
        <v>2237.531115107648</v>
      </c>
      <c r="U77" s="4">
        <f t="shared" si="48"/>
        <v>2297.0874030930418</v>
      </c>
      <c r="V77" s="4">
        <f t="shared" si="47"/>
        <v>2365.3853662988777</v>
      </c>
      <c r="W77" s="4">
        <f t="shared" si="46"/>
        <v>2423.770930336651</v>
      </c>
      <c r="X77" s="4">
        <f t="shared" si="45"/>
        <v>2469.2615691862788</v>
      </c>
      <c r="Y77" s="4">
        <f t="shared" si="44"/>
        <v>2519.6195765617103</v>
      </c>
      <c r="Z77" s="4">
        <f t="shared" si="43"/>
        <v>2557.8579884554042</v>
      </c>
      <c r="AA77" s="4">
        <f t="shared" si="42"/>
        <v>2590.3625037261017</v>
      </c>
      <c r="AB77" s="4">
        <f t="shared" si="41"/>
        <v>2620.4812814857064</v>
      </c>
      <c r="AC77" s="4">
        <f t="shared" si="40"/>
        <v>2656.4795954873748</v>
      </c>
      <c r="AD77" s="4">
        <f t="shared" si="39"/>
        <v>2674.4740736156768</v>
      </c>
      <c r="AE77" s="4">
        <f t="shared" si="38"/>
        <v>2689.1612520415119</v>
      </c>
      <c r="AF77" s="4">
        <f t="shared" si="37"/>
        <v>2711.2991554508644</v>
      </c>
      <c r="AG77" s="4">
        <f t="shared" si="36"/>
        <v>2734.0888546660071</v>
      </c>
      <c r="AH77" s="4">
        <f t="shared" si="35"/>
        <v>2752.6843442466607</v>
      </c>
      <c r="AI77" s="4">
        <f t="shared" si="34"/>
        <v>2752.6843442466607</v>
      </c>
      <c r="AJ77" s="4">
        <f t="shared" si="33"/>
        <v>2774.8161164391381</v>
      </c>
      <c r="AK77" s="4">
        <f t="shared" si="32"/>
        <v>2782.1567142725353</v>
      </c>
      <c r="AL77" s="34">
        <f t="shared" si="31"/>
        <v>2782.1567142725353</v>
      </c>
      <c r="AM77" s="17">
        <f>AL77-F77</f>
        <v>1610.1567142725353</v>
      </c>
    </row>
    <row r="78" spans="1:39" x14ac:dyDescent="0.2">
      <c r="A78" s="21" t="s">
        <v>20</v>
      </c>
      <c r="B78" s="3">
        <v>279</v>
      </c>
      <c r="C78" s="3">
        <v>524</v>
      </c>
      <c r="D78" s="3">
        <v>684</v>
      </c>
      <c r="E78" s="3">
        <v>819</v>
      </c>
      <c r="F78" s="4">
        <f>E78*$F$82</f>
        <v>903.11500790176865</v>
      </c>
      <c r="G78" s="4">
        <f>F78*$G$82</f>
        <v>980.26578116211226</v>
      </c>
      <c r="H78" s="4">
        <f t="shared" si="60"/>
        <v>1041.5955809479121</v>
      </c>
      <c r="I78" s="4">
        <f t="shared" si="61"/>
        <v>1108.1522748414466</v>
      </c>
      <c r="J78" s="4">
        <f t="shared" si="59"/>
        <v>1154.0495134344233</v>
      </c>
      <c r="K78" s="4">
        <f t="shared" si="58"/>
        <v>1202.8877115694766</v>
      </c>
      <c r="L78" s="4">
        <f t="shared" si="57"/>
        <v>1254.812631253943</v>
      </c>
      <c r="M78" s="4">
        <f t="shared" si="56"/>
        <v>1310.8164128114188</v>
      </c>
      <c r="N78" s="4">
        <f t="shared" si="55"/>
        <v>1364.5252113448093</v>
      </c>
      <c r="O78" s="4">
        <f t="shared" si="54"/>
        <v>1447.7382000540995</v>
      </c>
      <c r="P78" s="4">
        <f t="shared" si="53"/>
        <v>1505.0138060371216</v>
      </c>
      <c r="Q78" s="4">
        <f t="shared" si="52"/>
        <v>1563.219198604454</v>
      </c>
      <c r="R78" s="4">
        <f t="shared" si="51"/>
        <v>1621.3763912170396</v>
      </c>
      <c r="S78" s="4">
        <f t="shared" si="50"/>
        <v>1672.4895674278312</v>
      </c>
      <c r="T78" s="4">
        <f t="shared" si="49"/>
        <v>1724.1876541816525</v>
      </c>
      <c r="U78" s="4">
        <f t="shared" si="48"/>
        <v>1770.0802970950731</v>
      </c>
      <c r="V78" s="4">
        <f t="shared" si="47"/>
        <v>1822.7090646550671</v>
      </c>
      <c r="W78" s="4">
        <f t="shared" si="46"/>
        <v>1867.6995758558544</v>
      </c>
      <c r="X78" s="4">
        <f t="shared" si="45"/>
        <v>1902.7535678901022</v>
      </c>
      <c r="Y78" s="4">
        <f t="shared" si="44"/>
        <v>1941.5582370272866</v>
      </c>
      <c r="Z78" s="4">
        <f t="shared" si="43"/>
        <v>1971.0238374193723</v>
      </c>
      <c r="AA78" s="4">
        <f t="shared" si="42"/>
        <v>1996.0710350008903</v>
      </c>
      <c r="AB78" s="4">
        <f t="shared" si="41"/>
        <v>2019.2798406445397</v>
      </c>
      <c r="AC78" s="4">
        <f t="shared" si="40"/>
        <v>2047.019275485894</v>
      </c>
      <c r="AD78" s="4">
        <f t="shared" si="39"/>
        <v>2060.8853874799465</v>
      </c>
      <c r="AE78" s="4">
        <f t="shared" si="38"/>
        <v>2072.2029738793517</v>
      </c>
      <c r="AF78" s="4">
        <f t="shared" si="37"/>
        <v>2089.2619097261659</v>
      </c>
      <c r="AG78" s="4">
        <f t="shared" si="36"/>
        <v>2106.8231037421751</v>
      </c>
      <c r="AH78" s="4">
        <f t="shared" si="35"/>
        <v>2121.152340704265</v>
      </c>
      <c r="AI78" s="4">
        <f t="shared" si="34"/>
        <v>2121.152340704265</v>
      </c>
      <c r="AJ78" s="4">
        <f t="shared" si="33"/>
        <v>2138.2065519828398</v>
      </c>
      <c r="AK78" s="4">
        <f t="shared" si="32"/>
        <v>2143.8630400974407</v>
      </c>
      <c r="AL78" s="34">
        <f t="shared" si="31"/>
        <v>2143.8630400974407</v>
      </c>
      <c r="AM78" s="17">
        <f>AL78-E78</f>
        <v>1324.8630400974407</v>
      </c>
    </row>
    <row r="79" spans="1:39" x14ac:dyDescent="0.2">
      <c r="A79" s="21" t="s">
        <v>19</v>
      </c>
      <c r="B79" s="3">
        <v>289</v>
      </c>
      <c r="C79" s="3">
        <v>503</v>
      </c>
      <c r="D79" s="3">
        <v>645</v>
      </c>
      <c r="E79" s="4">
        <f>D79*$E$82</f>
        <v>731.23726260811782</v>
      </c>
      <c r="F79" s="4">
        <f>E79*$F$82</f>
        <v>806.33864004688394</v>
      </c>
      <c r="G79" s="4">
        <f>F79*$G$82</f>
        <v>875.22205915188181</v>
      </c>
      <c r="H79" s="4">
        <f t="shared" si="60"/>
        <v>929.97985513682954</v>
      </c>
      <c r="I79" s="4">
        <f t="shared" si="61"/>
        <v>989.40443957022933</v>
      </c>
      <c r="J79" s="4">
        <f t="shared" si="59"/>
        <v>1030.3834030745029</v>
      </c>
      <c r="K79" s="4">
        <f t="shared" si="58"/>
        <v>1073.9881775738793</v>
      </c>
      <c r="L79" s="4">
        <f t="shared" si="57"/>
        <v>1120.3489054508213</v>
      </c>
      <c r="M79" s="4">
        <f t="shared" si="56"/>
        <v>1170.3514108498343</v>
      </c>
      <c r="N79" s="4">
        <f t="shared" si="55"/>
        <v>1218.3048599554843</v>
      </c>
      <c r="O79" s="4">
        <f t="shared" si="54"/>
        <v>1292.6008771437889</v>
      </c>
      <c r="P79" s="4">
        <f t="shared" si="53"/>
        <v>1343.7389202857257</v>
      </c>
      <c r="Q79" s="4">
        <f t="shared" si="52"/>
        <v>1395.7071155604108</v>
      </c>
      <c r="R79" s="4">
        <f t="shared" si="51"/>
        <v>1447.6322759108382</v>
      </c>
      <c r="S79" s="4">
        <f t="shared" si="50"/>
        <v>1493.2682454536778</v>
      </c>
      <c r="T79" s="4">
        <f t="shared" si="49"/>
        <v>1539.4264474560482</v>
      </c>
      <c r="U79" s="4">
        <f t="shared" si="48"/>
        <v>1580.4013077464774</v>
      </c>
      <c r="V79" s="4">
        <f t="shared" si="47"/>
        <v>1627.3904602800658</v>
      </c>
      <c r="W79" s="4">
        <f t="shared" si="46"/>
        <v>1667.5598598573595</v>
      </c>
      <c r="X79" s="4">
        <f t="shared" si="45"/>
        <v>1698.8575218581043</v>
      </c>
      <c r="Y79" s="4">
        <f t="shared" si="44"/>
        <v>1733.5039443688349</v>
      </c>
      <c r="Z79" s="4">
        <f t="shared" si="43"/>
        <v>1759.8120578875325</v>
      </c>
      <c r="AA79" s="4">
        <f t="shared" si="42"/>
        <v>1782.1752376134348</v>
      </c>
      <c r="AB79" s="4">
        <f t="shared" si="41"/>
        <v>1802.8970245575936</v>
      </c>
      <c r="AC79" s="4">
        <f t="shared" si="40"/>
        <v>1827.6639456805337</v>
      </c>
      <c r="AD79" s="4">
        <f t="shared" si="39"/>
        <v>1840.0441871671621</v>
      </c>
      <c r="AE79" s="4">
        <f t="shared" si="38"/>
        <v>1850.1489990084708</v>
      </c>
      <c r="AF79" s="4">
        <f t="shared" si="37"/>
        <v>1865.3799264219406</v>
      </c>
      <c r="AG79" s="4">
        <f t="shared" si="36"/>
        <v>1881.0592908180292</v>
      </c>
      <c r="AH79" s="4">
        <f t="shared" si="35"/>
        <v>1893.8530295377138</v>
      </c>
      <c r="AI79" s="4">
        <f t="shared" si="34"/>
        <v>1893.8530295377138</v>
      </c>
      <c r="AJ79" s="4">
        <f t="shared" si="33"/>
        <v>1909.0797386601625</v>
      </c>
      <c r="AK79" s="4">
        <f t="shared" si="32"/>
        <v>1914.1300865049684</v>
      </c>
      <c r="AL79" s="34">
        <f t="shared" si="31"/>
        <v>1914.1300865049684</v>
      </c>
      <c r="AM79" s="17">
        <f>AL79-D79</f>
        <v>1269.1300865049684</v>
      </c>
    </row>
    <row r="80" spans="1:39" x14ac:dyDescent="0.2">
      <c r="A80" s="21" t="s">
        <v>18</v>
      </c>
      <c r="B80" s="3">
        <v>349</v>
      </c>
      <c r="C80" s="3">
        <v>668</v>
      </c>
      <c r="D80" s="4">
        <f>C80*$D$82</f>
        <v>819.09601903015107</v>
      </c>
      <c r="E80" s="4">
        <f>D80*$E$82</f>
        <v>928.61012522296812</v>
      </c>
      <c r="F80" s="4">
        <f>E80*$F$82</f>
        <v>1023.9825892288195</v>
      </c>
      <c r="G80" s="4">
        <f>F80*$G$82</f>
        <v>1111.4587665405857</v>
      </c>
      <c r="H80" s="4">
        <f t="shared" si="60"/>
        <v>1180.996584683432</v>
      </c>
      <c r="I80" s="4">
        <f t="shared" si="61"/>
        <v>1256.4608335856319</v>
      </c>
      <c r="J80" s="4">
        <f t="shared" si="59"/>
        <v>1308.5006876481625</v>
      </c>
      <c r="K80" s="4">
        <f t="shared" si="58"/>
        <v>1363.8751019166068</v>
      </c>
      <c r="L80" s="4">
        <f t="shared" si="57"/>
        <v>1422.7493463248911</v>
      </c>
      <c r="M80" s="4">
        <f t="shared" si="56"/>
        <v>1486.248343400651</v>
      </c>
      <c r="N80" s="4">
        <f t="shared" si="55"/>
        <v>1547.1452104722835</v>
      </c>
      <c r="O80" s="4">
        <f t="shared" si="54"/>
        <v>1641.4949343617966</v>
      </c>
      <c r="P80" s="4">
        <f t="shared" si="53"/>
        <v>1706.4359693362967</v>
      </c>
      <c r="Q80" s="4">
        <f t="shared" si="52"/>
        <v>1772.4312280427712</v>
      </c>
      <c r="R80" s="4">
        <f t="shared" si="51"/>
        <v>1838.3718359970926</v>
      </c>
      <c r="S80" s="4">
        <f t="shared" si="50"/>
        <v>1896.3256979771252</v>
      </c>
      <c r="T80" s="4">
        <f t="shared" si="49"/>
        <v>1954.9427514743827</v>
      </c>
      <c r="U80" s="4">
        <f t="shared" si="48"/>
        <v>2006.9773947987348</v>
      </c>
      <c r="V80" s="4">
        <f t="shared" si="47"/>
        <v>2066.6496859272042</v>
      </c>
      <c r="W80" s="4">
        <f t="shared" si="46"/>
        <v>2117.6614615560302</v>
      </c>
      <c r="X80" s="4">
        <f t="shared" si="45"/>
        <v>2157.4068729510091</v>
      </c>
      <c r="Y80" s="4">
        <f t="shared" si="44"/>
        <v>2201.4049299311268</v>
      </c>
      <c r="Z80" s="4">
        <f t="shared" si="43"/>
        <v>2234.8140323363341</v>
      </c>
      <c r="AA80" s="4">
        <f t="shared" si="42"/>
        <v>2263.2133989818262</v>
      </c>
      <c r="AB80" s="4">
        <f t="shared" si="41"/>
        <v>2289.5283341650065</v>
      </c>
      <c r="AC80" s="4">
        <f t="shared" si="40"/>
        <v>2320.9802512121914</v>
      </c>
      <c r="AD80" s="4">
        <f t="shared" si="39"/>
        <v>2336.7021217801434</v>
      </c>
      <c r="AE80" s="4">
        <f t="shared" si="38"/>
        <v>2349.5343871324917</v>
      </c>
      <c r="AF80" s="4">
        <f t="shared" si="37"/>
        <v>2368.8763902495621</v>
      </c>
      <c r="AG80" s="4">
        <f t="shared" si="36"/>
        <v>2388.7878708042276</v>
      </c>
      <c r="AH80" s="4">
        <f t="shared" si="35"/>
        <v>2405.034848251988</v>
      </c>
      <c r="AI80" s="4">
        <f t="shared" si="34"/>
        <v>2405.034848251988</v>
      </c>
      <c r="AJ80" s="4">
        <f t="shared" si="33"/>
        <v>2424.3714944924964</v>
      </c>
      <c r="AK80" s="4">
        <f t="shared" si="32"/>
        <v>2430.7850135845865</v>
      </c>
      <c r="AL80" s="34">
        <f t="shared" si="31"/>
        <v>2430.7850135845865</v>
      </c>
      <c r="AM80" s="17">
        <f>AL80-C80</f>
        <v>1762.7850135845865</v>
      </c>
    </row>
    <row r="81" spans="1:39" x14ac:dyDescent="0.2">
      <c r="A81" s="21" t="s">
        <v>17</v>
      </c>
      <c r="B81" s="3">
        <v>373</v>
      </c>
      <c r="C81" s="4">
        <f>B81*C82</f>
        <v>687.8444352135084</v>
      </c>
      <c r="D81" s="4">
        <f>C81*$D$82</f>
        <v>843.42909969375364</v>
      </c>
      <c r="E81" s="4">
        <f>D81*$E$82</f>
        <v>956.19656754122434</v>
      </c>
      <c r="F81" s="4">
        <f>E81*$F$82</f>
        <v>1054.4022840667117</v>
      </c>
      <c r="G81" s="4">
        <f>F81*$G$82</f>
        <v>1144.4771370272633</v>
      </c>
      <c r="H81" s="4">
        <f t="shared" si="60"/>
        <v>1216.0807317075714</v>
      </c>
      <c r="I81" s="4">
        <f t="shared" si="61"/>
        <v>1293.7868150383279</v>
      </c>
      <c r="J81" s="4">
        <f t="shared" si="59"/>
        <v>1347.372629448859</v>
      </c>
      <c r="K81" s="4">
        <f t="shared" si="58"/>
        <v>1404.3920646401118</v>
      </c>
      <c r="L81" s="4">
        <f t="shared" si="57"/>
        <v>1465.0153002593308</v>
      </c>
      <c r="M81" s="4">
        <f t="shared" si="56"/>
        <v>1530.4006771757984</v>
      </c>
      <c r="N81" s="4">
        <f t="shared" si="55"/>
        <v>1593.1066219919048</v>
      </c>
      <c r="O81" s="4">
        <f t="shared" si="54"/>
        <v>1690.2592156166543</v>
      </c>
      <c r="P81" s="4">
        <f t="shared" si="53"/>
        <v>1757.1294693954203</v>
      </c>
      <c r="Q81" s="4">
        <f t="shared" si="52"/>
        <v>1825.0852649818339</v>
      </c>
      <c r="R81" s="4">
        <f t="shared" si="51"/>
        <v>1892.9847862931747</v>
      </c>
      <c r="S81" s="4">
        <f t="shared" si="50"/>
        <v>1952.6602974639788</v>
      </c>
      <c r="T81" s="4">
        <f t="shared" si="49"/>
        <v>2013.0187017404776</v>
      </c>
      <c r="U81" s="4">
        <f t="shared" si="48"/>
        <v>2066.599150616189</v>
      </c>
      <c r="V81" s="4">
        <f t="shared" si="47"/>
        <v>2128.0441407197191</v>
      </c>
      <c r="W81" s="4">
        <f t="shared" si="46"/>
        <v>2180.5713353254796</v>
      </c>
      <c r="X81" s="4">
        <f t="shared" si="45"/>
        <v>2221.4974731298325</v>
      </c>
      <c r="Y81" s="4">
        <f t="shared" si="44"/>
        <v>2266.8025908753129</v>
      </c>
      <c r="Z81" s="4">
        <f t="shared" si="43"/>
        <v>2301.2041854485165</v>
      </c>
      <c r="AA81" s="4">
        <f t="shared" si="42"/>
        <v>2330.4472188477525</v>
      </c>
      <c r="AB81" s="4">
        <f t="shared" si="41"/>
        <v>2357.5438980824156</v>
      </c>
      <c r="AC81" s="4">
        <f t="shared" si="40"/>
        <v>2389.9301647256834</v>
      </c>
      <c r="AD81" s="4">
        <f t="shared" si="39"/>
        <v>2406.1190886498048</v>
      </c>
      <c r="AE81" s="4">
        <f t="shared" si="38"/>
        <v>2419.3325651674636</v>
      </c>
      <c r="AF81" s="4">
        <f t="shared" si="37"/>
        <v>2439.2491657811747</v>
      </c>
      <c r="AG81" s="4">
        <f t="shared" si="36"/>
        <v>2459.7521614344514</v>
      </c>
      <c r="AH81" s="4">
        <f t="shared" si="35"/>
        <v>2476.4817917136152</v>
      </c>
      <c r="AI81" s="4">
        <f t="shared" si="34"/>
        <v>2476.4817917136152</v>
      </c>
      <c r="AJ81" s="4">
        <f t="shared" si="33"/>
        <v>2496.3928763127556</v>
      </c>
      <c r="AK81" s="4">
        <f t="shared" si="32"/>
        <v>2502.9969233451352</v>
      </c>
      <c r="AL81" s="34">
        <f t="shared" si="31"/>
        <v>2502.9969233451352</v>
      </c>
      <c r="AM81" s="17">
        <f>AL81-B81</f>
        <v>2129.9969233451352</v>
      </c>
    </row>
    <row r="82" spans="1:39" ht="25.5" customHeight="1" x14ac:dyDescent="0.2">
      <c r="A82" s="7" t="s">
        <v>41</v>
      </c>
      <c r="B82" s="25"/>
      <c r="C82" s="23">
        <f>IF(SUM(C46:C80)/SUM(B46:B80)&lt;1,1,SUM(C46:C80)/SUM(B46:B80))</f>
        <v>1.8440869576769663</v>
      </c>
      <c r="D82" s="23">
        <f>IF(SUM(D46:D79)/SUM(C46:C79)&lt;1,1,SUM(D46:D79)/SUM(C46:C79))</f>
        <v>1.2261916452547172</v>
      </c>
      <c r="E82" s="23">
        <f>IF(SUM(E46:E78)/SUM(D46:D78)&lt;1,1,SUM(E46:E78)/SUM(D46:D78))</f>
        <v>1.1337011823381671</v>
      </c>
      <c r="F82" s="23">
        <f>IF(SUM(F46:F77)/SUM(E46:E77)&lt;1,1,SUM(F46:F77)/SUM(E46:E77))</f>
        <v>1.1027045273525868</v>
      </c>
      <c r="G82" s="23">
        <f>IF(SUM(G46:G76)/SUM(F46:F76)&lt;1,1,SUM(G46:G76)/SUM(F46:F76))</f>
        <v>1.0854274069031253</v>
      </c>
      <c r="H82" s="23">
        <f>IF(SUM(H46:H75)/SUM(G46:G75)&lt;1,1,SUM(H46:H75)/SUM(G46:G75))</f>
        <v>1.0625644605416023</v>
      </c>
      <c r="I82" s="23">
        <f>IF(SUM(I46:I74)/SUM(H46:H74)&lt;1,1,SUM(I46:I74)/SUM(H46:H74))</f>
        <v>1.0638987867373284</v>
      </c>
      <c r="J82" s="23">
        <f>IF(SUM(J46:J73)/SUM(I46:I73)&lt;1,1,SUM(J46:J73)/SUM(I46:I73))</f>
        <v>1.041417808396002</v>
      </c>
      <c r="K82" s="23">
        <f>IF(SUM(K46:K72)/SUM(J46:J72)&lt;1,1,SUM(K46:K72)/SUM(J46:J72))</f>
        <v>1.042318979876099</v>
      </c>
      <c r="L82" s="23">
        <f>IF(SUM(L46:L71)/SUM(K46:K71)&lt;1,1,SUM(L46:L71)/SUM(K46:K71))</f>
        <v>1.0431668884676832</v>
      </c>
      <c r="M82" s="23">
        <f>IF(SUM(M46:M70)/SUM(L46:L70)&lt;1,1,SUM(M46:M70)/SUM(L46:L70))</f>
        <v>1.0446311904762313</v>
      </c>
      <c r="N82" s="23">
        <f>IF(SUM(N46:N69)/SUM(M46:M69)&lt;1,1,SUM(N46:N69)/SUM(M46:M69))</f>
        <v>1.0409735474841948</v>
      </c>
      <c r="O82" s="23">
        <f>IF(SUM(O46:O68)/SUM(N46:N68)&lt;1,1,SUM(O46:O68)/SUM(N46:N68))</f>
        <v>1.0609831082763794</v>
      </c>
      <c r="P82" s="23">
        <f>IF(SUM(P46:P67)/SUM(O46:O67)&lt;1,1,SUM(P46:P67)/SUM(O46:O67))</f>
        <v>1.0395621293828414</v>
      </c>
      <c r="Q82" s="23">
        <f>IF(SUM(Q46:Q66)/SUM(P46:P66)&lt;1,1,SUM(Q46:Q66)/SUM(P46:P66))</f>
        <v>1.0386743246698806</v>
      </c>
      <c r="R82" s="23">
        <f>IF(SUM(R46:R65)/SUM(Q46:Q65)&lt;1,1,SUM(R46:R65)/SUM(Q46:Q65))</f>
        <v>1.0372034789903455</v>
      </c>
      <c r="S82" s="23">
        <f>IF(SUM(S46:S64)/SUM(R46:R64)&lt;1,1,SUM(S46:S64)/SUM(R46:R64))</f>
        <v>1.0315245593112559</v>
      </c>
      <c r="T82" s="23">
        <f>IF(SUM(T46:T63)/SUM(S46:S63)&lt;1,1,SUM(T46:T63)/SUM(S46:S63))</f>
        <v>1.0309108575387584</v>
      </c>
      <c r="U82" s="23">
        <f>IF(SUM(U46:U62)/SUM(T46:T62)&lt;1,1,SUM(U46:U62)/SUM(T46:T62))</f>
        <v>1.0266169652718007</v>
      </c>
      <c r="V82" s="23">
        <f>IF(SUM(V46:V61)/SUM(U46:U61)&lt;1,1,SUM(V46:V61)/SUM(U46:U61))</f>
        <v>1.0297324181543428</v>
      </c>
      <c r="W82" s="23">
        <f>IF(SUM(W46:W60)/SUM(V46:V60)&lt;1,1,SUM(W46:W60)/SUM(V46:V60))</f>
        <v>1.0246833200499288</v>
      </c>
      <c r="X82" s="23">
        <f>IF(SUM(X46:X59)/SUM(W46:W59)&lt;1,1,SUM(X46:X59)/SUM(W46:W59))</f>
        <v>1.0187685388417913</v>
      </c>
      <c r="Y82" s="23">
        <f>IF(SUM(Y46:Y58)/SUM(X46:X58)&lt;1,1,SUM(Y46:Y58)/SUM(X46:X58))</f>
        <v>1.0203939542103782</v>
      </c>
      <c r="Z82" s="23">
        <f>IF(SUM(Z46:Z57)/SUM(Y46:Y57)&lt;1,1,SUM(Z46:Z57)/SUM(Y46:Y57))</f>
        <v>1.0151762640080271</v>
      </c>
      <c r="AA82" s="23">
        <f>IF(SUM(AA46:AA56)/SUM(Z46:Z56)&lt;1,1,SUM(AA46:AA56)/SUM(Z46:Z56))</f>
        <v>1.0127077091134078</v>
      </c>
      <c r="AB82" s="23">
        <f>IF(SUM(AB46:AB55)/SUM(AA46:AA55)&lt;1,1,SUM(AB46:AB55)/SUM(AA46:AA55))</f>
        <v>1.0116272443398484</v>
      </c>
      <c r="AC82" s="23">
        <f>IF(SUM(AC46:AC54)/SUM(AB46:AB54)&lt;1,1,SUM(AC46:AC54)/SUM(AB46:AB54))</f>
        <v>1.0137372910297069</v>
      </c>
      <c r="AD82" s="23">
        <f>IF(SUM(AD46:AD53)/SUM(AC46:AC53)&lt;1,1,SUM(AD46:AD53)/SUM(AC46:AC53))</f>
        <v>1.0067738062655816</v>
      </c>
      <c r="AE82" s="23">
        <f>IF(SUM(AE46:AE52)/SUM(AD46:AD52)&lt;1,1,SUM(AE46:AE52)/SUM(AD46:AD52))</f>
        <v>1.0054916136861178</v>
      </c>
      <c r="AF82" s="23">
        <f>IF(SUM(AF46:AF51)/SUM(AE46:AE51)&lt;1,1,SUM(AF46:AF51)/SUM(AE46:AE51))</f>
        <v>1.0082322707098901</v>
      </c>
      <c r="AG82" s="23">
        <f>IF(SUM(AG46:AG50)/SUM(AF46:AF50)&lt;1,1,SUM(AG46:AG50)/SUM(AF46:AF50))</f>
        <v>1.0084054535883014</v>
      </c>
      <c r="AH82" s="23">
        <f>IF(SUM(AH46:AH49)/SUM(AG46:AG49)&lt;1,1,SUM(AH46:AH49)/SUM(AG46:AG49))</f>
        <v>1.0068013479331217</v>
      </c>
      <c r="AI82" s="23">
        <f>IF(SUM(AI46:AI48)/SUM(AH46:AH48)&lt;1,1,SUM(AI46:AI48)/SUM(AH46:AH48))</f>
        <v>1</v>
      </c>
      <c r="AJ82" s="23">
        <f>IF(SUM(AJ46:AJ47)/SUM(AI46:AI47)&lt;1,1,SUM(AJ46:AJ47)/SUM(AI46:AI47))</f>
        <v>1.0080400690470503</v>
      </c>
      <c r="AK82" s="23">
        <f>IF(SUM(AK46:AK46)/SUM(AJ46:AJ46)&lt;1,1,SUM(AK46:AK46)/SUM(AJ46:AJ46))</f>
        <v>1.0026454357785759</v>
      </c>
      <c r="AL82" s="17">
        <f>SUM(AL46:AL81)</f>
        <v>92034.046595506574</v>
      </c>
      <c r="AM82" s="17">
        <f>SUM(AM46:AM81)</f>
        <v>25157.782103156384</v>
      </c>
    </row>
    <row r="83" spans="1:39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</row>
    <row r="84" spans="1:39" ht="15.75" x14ac:dyDescent="0.2">
      <c r="AM84" s="9">
        <f>AM42+AM82</f>
        <v>70686.789027761624</v>
      </c>
    </row>
  </sheetData>
  <mergeCells count="10">
    <mergeCell ref="A44:A45"/>
    <mergeCell ref="B44:AK44"/>
    <mergeCell ref="AL44:AL45"/>
    <mergeCell ref="AM44:AM45"/>
    <mergeCell ref="A1:AD1"/>
    <mergeCell ref="A2:AK2"/>
    <mergeCell ref="A4:A5"/>
    <mergeCell ref="B4:AK4"/>
    <mergeCell ref="AL4:AL5"/>
    <mergeCell ref="AM4:AM5"/>
  </mergeCells>
  <conditionalFormatting sqref="AM46">
    <cfRule type="cellIs" dxfId="15" priority="4" operator="lessThan">
      <formula>0</formula>
    </cfRule>
  </conditionalFormatting>
  <conditionalFormatting sqref="AM47:AM81">
    <cfRule type="cellIs" dxfId="14" priority="3" operator="lessThan">
      <formula>0</formula>
    </cfRule>
  </conditionalFormatting>
  <conditionalFormatting sqref="AM6">
    <cfRule type="cellIs" dxfId="13" priority="2" operator="lessThan">
      <formula>0</formula>
    </cfRule>
  </conditionalFormatting>
  <conditionalFormatting sqref="AM7:AM41">
    <cfRule type="cellIs" dxfId="12" priority="1" operator="lessThan">
      <formula>0</formula>
    </cfRule>
  </conditionalFormatting>
  <printOptions horizontalCentered="1" verticalCentered="1"/>
  <pageMargins left="0.51181102362204722" right="0.39370078740157483" top="0.51181102362204722" bottom="0.74803149606299213" header="0.31496062992125984" footer="0.31496062992125984"/>
  <pageSetup paperSize="9" scale="4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8.7109375" style="33" customWidth="1"/>
    <col min="5" max="37" width="8.7109375" style="10" customWidth="1"/>
    <col min="38" max="38" width="13.42578125" style="10" customWidth="1"/>
    <col min="39" max="39" width="14.42578125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39" ht="17.25" customHeight="1" x14ac:dyDescent="0.2">
      <c r="A1" s="57" t="str">
        <f>'Описание на групите'!B8</f>
        <v>Товарни автомобили с допустима максимална маса над 5 тона и автобуси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"/>
      <c r="AF1" s="5"/>
      <c r="AG1" s="5"/>
      <c r="AH1" s="5"/>
      <c r="AI1" s="5"/>
      <c r="AJ1" s="5"/>
      <c r="AK1" s="5"/>
    </row>
    <row r="2" spans="1:39" ht="16.5" customHeight="1" x14ac:dyDescent="0.2">
      <c r="A2" s="58" t="str">
        <f>"Справка № 2.2: Брой на предявените претенции към края на "&amp;'Описание на групите'!B2&amp;" тримесечие на "&amp;'Описание на групите'!B1&amp; " година"</f>
        <v>Справка № 2.2: Брой на предявените претенции към края на трето тримесечие на 2021 година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</row>
    <row r="3" spans="1:39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39" s="15" customFormat="1" ht="41.25" customHeight="1" x14ac:dyDescent="0.2">
      <c r="A4" s="59" t="s">
        <v>0</v>
      </c>
      <c r="B4" s="60" t="s">
        <v>39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2" t="s">
        <v>49</v>
      </c>
      <c r="AM4" s="61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30.9.2021 г.</v>
      </c>
    </row>
    <row r="5" spans="1:39" s="15" customFormat="1" ht="25.5" customHeight="1" x14ac:dyDescent="0.2">
      <c r="A5" s="59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2">
        <v>0</v>
      </c>
      <c r="AM5" s="61">
        <v>0</v>
      </c>
    </row>
    <row r="6" spans="1:39" s="19" customFormat="1" ht="12.75" customHeight="1" x14ac:dyDescent="0.2">
      <c r="A6" s="1" t="s">
        <v>37</v>
      </c>
      <c r="B6" s="3">
        <v>456.8958217270195</v>
      </c>
      <c r="C6" s="3">
        <v>691.69192200557109</v>
      </c>
      <c r="D6" s="3">
        <v>763.30607242339829</v>
      </c>
      <c r="E6" s="3">
        <v>789.42665738161566</v>
      </c>
      <c r="F6" s="3">
        <v>832.91471056038472</v>
      </c>
      <c r="G6" s="3">
        <v>824.96603292028851</v>
      </c>
      <c r="H6" s="3">
        <v>834.13710745330127</v>
      </c>
      <c r="I6" s="3">
        <v>845.25685962641023</v>
      </c>
      <c r="J6" s="3">
        <v>842.27622756640346</v>
      </c>
      <c r="K6" s="3">
        <v>856.39557430007176</v>
      </c>
      <c r="L6" s="3">
        <v>852.37852476669059</v>
      </c>
      <c r="M6" s="3">
        <v>854.44672290021538</v>
      </c>
      <c r="N6" s="3">
        <v>852.28647617372951</v>
      </c>
      <c r="O6" s="3">
        <v>857.41647617372951</v>
      </c>
      <c r="P6" s="3">
        <v>855.41647617372951</v>
      </c>
      <c r="Q6" s="3">
        <v>855.3496571127132</v>
      </c>
      <c r="R6" s="3">
        <v>859.00252123142252</v>
      </c>
      <c r="S6" s="3">
        <v>863.1525212314225</v>
      </c>
      <c r="T6" s="3">
        <v>869.05252123142247</v>
      </c>
      <c r="U6" s="3">
        <v>869.05252123142247</v>
      </c>
      <c r="V6" s="3">
        <v>1103.0525212314226</v>
      </c>
      <c r="W6" s="3">
        <v>1128.0525212314226</v>
      </c>
      <c r="X6" s="3">
        <v>1130.0525212314226</v>
      </c>
      <c r="Y6" s="3">
        <v>1132.0525212314226</v>
      </c>
      <c r="Z6" s="3">
        <v>1132.0525212314226</v>
      </c>
      <c r="AA6" s="3">
        <v>1131.0525212314226</v>
      </c>
      <c r="AB6" s="3">
        <v>1133.0525212314226</v>
      </c>
      <c r="AC6" s="3">
        <v>1133.0525212314226</v>
      </c>
      <c r="AD6" s="3">
        <v>1135.0525212314226</v>
      </c>
      <c r="AE6" s="3">
        <v>1136.0525212314226</v>
      </c>
      <c r="AF6" s="3">
        <v>1135.0525212314226</v>
      </c>
      <c r="AG6" s="3">
        <v>1136.0525212314226</v>
      </c>
      <c r="AH6" s="3">
        <v>1137.0525212314226</v>
      </c>
      <c r="AI6" s="3">
        <v>1130.0525212314226</v>
      </c>
      <c r="AJ6" s="3">
        <v>1137.0525212314226</v>
      </c>
      <c r="AK6" s="3">
        <v>1137.0525212314226</v>
      </c>
      <c r="AL6" s="34">
        <f>AK6</f>
        <v>1137.0525212314226</v>
      </c>
      <c r="AM6" s="17">
        <f>AL6-AK6</f>
        <v>0</v>
      </c>
    </row>
    <row r="7" spans="1:39" s="19" customFormat="1" x14ac:dyDescent="0.2">
      <c r="A7" s="1" t="s">
        <v>36</v>
      </c>
      <c r="B7" s="3">
        <v>425.9360589612071</v>
      </c>
      <c r="C7" s="3">
        <v>589.76226283551614</v>
      </c>
      <c r="D7" s="3">
        <v>670.71679697226239</v>
      </c>
      <c r="E7" s="3">
        <v>656.06100293810073</v>
      </c>
      <c r="F7" s="3">
        <v>702.01006221034606</v>
      </c>
      <c r="G7" s="3">
        <v>707.15911652958118</v>
      </c>
      <c r="H7" s="3">
        <v>715.3081708488163</v>
      </c>
      <c r="I7" s="3">
        <v>701.52110559058076</v>
      </c>
      <c r="J7" s="3">
        <v>726.42250811590714</v>
      </c>
      <c r="K7" s="3">
        <v>728.38082641978281</v>
      </c>
      <c r="L7" s="3">
        <v>729.46418981203158</v>
      </c>
      <c r="M7" s="3">
        <v>725.58923490040479</v>
      </c>
      <c r="N7" s="3">
        <v>732.4343701212922</v>
      </c>
      <c r="O7" s="3">
        <v>732.39353908970816</v>
      </c>
      <c r="P7" s="3">
        <v>731.3322925423322</v>
      </c>
      <c r="Q7" s="3">
        <v>732.21051999519636</v>
      </c>
      <c r="R7" s="3">
        <v>735.052997055383</v>
      </c>
      <c r="S7" s="3">
        <v>730.802997055383</v>
      </c>
      <c r="T7" s="3">
        <v>754.802997055383</v>
      </c>
      <c r="U7" s="3">
        <v>953.802997055383</v>
      </c>
      <c r="V7" s="3">
        <v>963.802997055383</v>
      </c>
      <c r="W7" s="3">
        <v>967.802997055383</v>
      </c>
      <c r="X7" s="3">
        <v>969.802997055383</v>
      </c>
      <c r="Y7" s="3">
        <v>971.802997055383</v>
      </c>
      <c r="Z7" s="3">
        <v>971.802997055383</v>
      </c>
      <c r="AA7" s="3">
        <v>971.802997055383</v>
      </c>
      <c r="AB7" s="3">
        <v>972.802997055383</v>
      </c>
      <c r="AC7" s="3">
        <v>972.802997055383</v>
      </c>
      <c r="AD7" s="3">
        <v>972.802997055383</v>
      </c>
      <c r="AE7" s="3">
        <v>972.802997055383</v>
      </c>
      <c r="AF7" s="3">
        <v>971.802997055383</v>
      </c>
      <c r="AG7" s="3">
        <v>972.802997055383</v>
      </c>
      <c r="AH7" s="3">
        <v>967.802997055383</v>
      </c>
      <c r="AI7" s="3">
        <v>972.802997055383</v>
      </c>
      <c r="AJ7" s="3">
        <v>972.802997055383</v>
      </c>
      <c r="AK7" s="4">
        <f>AJ7*$AK$42</f>
        <v>972.802997055383</v>
      </c>
      <c r="AL7" s="34">
        <f t="shared" ref="AL7:AL41" si="0">AK7</f>
        <v>972.802997055383</v>
      </c>
      <c r="AM7" s="17">
        <f>AL7-AJ7</f>
        <v>0</v>
      </c>
    </row>
    <row r="8" spans="1:39" s="19" customFormat="1" x14ac:dyDescent="0.2">
      <c r="A8" s="1" t="s">
        <v>35</v>
      </c>
      <c r="B8" s="3">
        <v>442.86987699815745</v>
      </c>
      <c r="C8" s="3">
        <v>640.52950550271396</v>
      </c>
      <c r="D8" s="3">
        <v>652.43782680145409</v>
      </c>
      <c r="E8" s="3">
        <v>721.25872964493794</v>
      </c>
      <c r="F8" s="3">
        <v>737.44240532754372</v>
      </c>
      <c r="G8" s="3">
        <v>740.63404659513162</v>
      </c>
      <c r="H8" s="3">
        <v>720.17404659513181</v>
      </c>
      <c r="I8" s="3">
        <v>753.36568786271971</v>
      </c>
      <c r="J8" s="3">
        <v>756.25063484429484</v>
      </c>
      <c r="K8" s="3">
        <v>762.10483908460583</v>
      </c>
      <c r="L8" s="3">
        <v>760.22988417297904</v>
      </c>
      <c r="M8" s="3">
        <v>768.31324756522793</v>
      </c>
      <c r="N8" s="3">
        <v>770.1599327488891</v>
      </c>
      <c r="O8" s="3">
        <v>769.9199327488891</v>
      </c>
      <c r="P8" s="3">
        <v>773.67602738080939</v>
      </c>
      <c r="Q8" s="3">
        <v>775.37850590940263</v>
      </c>
      <c r="R8" s="3">
        <v>777.12850590940263</v>
      </c>
      <c r="S8" s="3">
        <v>774.0385059094026</v>
      </c>
      <c r="T8" s="3">
        <v>995.0385059094026</v>
      </c>
      <c r="U8" s="3">
        <v>1012.0385059094026</v>
      </c>
      <c r="V8" s="3">
        <v>1015.4685059094027</v>
      </c>
      <c r="W8" s="3">
        <v>1010.4785059094027</v>
      </c>
      <c r="X8" s="3">
        <v>1011.4485059094027</v>
      </c>
      <c r="Y8" s="3">
        <v>1011.4585059094027</v>
      </c>
      <c r="Z8" s="3">
        <v>1010.4585059094027</v>
      </c>
      <c r="AA8" s="3">
        <v>1011.4585059094027</v>
      </c>
      <c r="AB8" s="3">
        <v>1011.4785059094027</v>
      </c>
      <c r="AC8" s="3">
        <v>1011.4885059094026</v>
      </c>
      <c r="AD8" s="3">
        <v>1011.4885059094026</v>
      </c>
      <c r="AE8" s="3">
        <v>1013.0385059094026</v>
      </c>
      <c r="AF8" s="3">
        <v>1013.0385059094026</v>
      </c>
      <c r="AG8" s="3">
        <v>1027.0385059094026</v>
      </c>
      <c r="AH8" s="3">
        <v>1013.0385059094026</v>
      </c>
      <c r="AI8" s="3">
        <v>1013.0385059094026</v>
      </c>
      <c r="AJ8" s="4">
        <f>AI8*$AJ$42</f>
        <v>1016.4107154976024</v>
      </c>
      <c r="AK8" s="4">
        <f t="shared" ref="AK8:AK41" si="1">AJ8*$AK$42</f>
        <v>1016.4107154976024</v>
      </c>
      <c r="AL8" s="34">
        <f t="shared" si="0"/>
        <v>1016.4107154976024</v>
      </c>
      <c r="AM8" s="17">
        <f>AL8-AI8</f>
        <v>3.3722095881997802</v>
      </c>
    </row>
    <row r="9" spans="1:39" s="19" customFormat="1" x14ac:dyDescent="0.2">
      <c r="A9" s="1" t="s">
        <v>34</v>
      </c>
      <c r="B9" s="3">
        <v>500.34594492306161</v>
      </c>
      <c r="C9" s="3">
        <v>630.04146357253126</v>
      </c>
      <c r="D9" s="3">
        <v>739.72668841193172</v>
      </c>
      <c r="E9" s="3">
        <v>767.0194621781784</v>
      </c>
      <c r="F9" s="3">
        <v>785.96998956202253</v>
      </c>
      <c r="G9" s="3">
        <v>777.20421777796344</v>
      </c>
      <c r="H9" s="3">
        <v>799.55844599390412</v>
      </c>
      <c r="I9" s="3">
        <v>802.67491336478645</v>
      </c>
      <c r="J9" s="3">
        <v>807.6526119193619</v>
      </c>
      <c r="K9" s="3">
        <v>806.86102039998389</v>
      </c>
      <c r="L9" s="3">
        <v>807.00690633641932</v>
      </c>
      <c r="M9" s="3">
        <v>812.94438379223277</v>
      </c>
      <c r="N9" s="3">
        <v>815.5642656418878</v>
      </c>
      <c r="O9" s="3">
        <v>824.38304791641644</v>
      </c>
      <c r="P9" s="3">
        <v>826.71052680408206</v>
      </c>
      <c r="Q9" s="3">
        <v>825.34052680408217</v>
      </c>
      <c r="R9" s="3">
        <v>843.34052680408217</v>
      </c>
      <c r="S9" s="3">
        <v>1127.3405268040822</v>
      </c>
      <c r="T9" s="3">
        <v>1162.3405268040822</v>
      </c>
      <c r="U9" s="3">
        <v>1165.3405268040822</v>
      </c>
      <c r="V9" s="3">
        <v>1162.3405268040822</v>
      </c>
      <c r="W9" s="3">
        <v>1163.3405268040822</v>
      </c>
      <c r="X9" s="3">
        <v>1163.3405268040822</v>
      </c>
      <c r="Y9" s="3">
        <v>1163.3405268040822</v>
      </c>
      <c r="Z9" s="3">
        <v>1165.3405268040822</v>
      </c>
      <c r="AA9" s="3">
        <v>1167.3405268040822</v>
      </c>
      <c r="AB9" s="3">
        <v>1167.3405268040822</v>
      </c>
      <c r="AC9" s="3">
        <v>1167.3405268040822</v>
      </c>
      <c r="AD9" s="3">
        <v>1167.3405268040822</v>
      </c>
      <c r="AE9" s="3">
        <v>1169.3405268040822</v>
      </c>
      <c r="AF9" s="3">
        <v>1186.3405268040822</v>
      </c>
      <c r="AG9" s="3">
        <v>1169.3405268040822</v>
      </c>
      <c r="AH9" s="3">
        <v>1170.3405268040822</v>
      </c>
      <c r="AI9" s="4">
        <f>AH9*$AI$42</f>
        <v>1170.3405268040822</v>
      </c>
      <c r="AJ9" s="4">
        <f t="shared" ref="AJ9:AJ41" si="2">AI9*$AJ$42</f>
        <v>1174.2363644478889</v>
      </c>
      <c r="AK9" s="4">
        <f t="shared" si="1"/>
        <v>1174.2363644478889</v>
      </c>
      <c r="AL9" s="34">
        <f>AK9</f>
        <v>1174.2363644478889</v>
      </c>
      <c r="AM9" s="17">
        <f>AL9-AH9</f>
        <v>3.8958376438067717</v>
      </c>
    </row>
    <row r="10" spans="1:39" s="19" customFormat="1" x14ac:dyDescent="0.2">
      <c r="A10" s="2" t="s">
        <v>33</v>
      </c>
      <c r="B10" s="3">
        <v>467.68970668791394</v>
      </c>
      <c r="C10" s="3">
        <v>723.84099397440366</v>
      </c>
      <c r="D10" s="3">
        <v>765.5580897365669</v>
      </c>
      <c r="E10" s="3">
        <v>795.7530571186694</v>
      </c>
      <c r="F10" s="3">
        <v>801.35063003632422</v>
      </c>
      <c r="G10" s="3">
        <v>821.56356477808868</v>
      </c>
      <c r="H10" s="3">
        <v>823.6700321489709</v>
      </c>
      <c r="I10" s="3">
        <v>831.69132562314735</v>
      </c>
      <c r="J10" s="3">
        <v>820.41986052663219</v>
      </c>
      <c r="K10" s="3">
        <v>838.45986052663216</v>
      </c>
      <c r="L10" s="3">
        <v>842.56322391888102</v>
      </c>
      <c r="M10" s="3">
        <v>841.45901967857003</v>
      </c>
      <c r="N10" s="3">
        <v>842.61378647772301</v>
      </c>
      <c r="O10" s="3">
        <v>843.39786212738488</v>
      </c>
      <c r="P10" s="3">
        <v>848.09786212738493</v>
      </c>
      <c r="Q10" s="3">
        <v>851.09786212738493</v>
      </c>
      <c r="R10" s="3">
        <v>1110.0978621273848</v>
      </c>
      <c r="S10" s="3">
        <v>1129.0978621273848</v>
      </c>
      <c r="T10" s="3">
        <v>1134.0978621273848</v>
      </c>
      <c r="U10" s="3">
        <v>1133.0978621273848</v>
      </c>
      <c r="V10" s="3">
        <v>1133.0978621273848</v>
      </c>
      <c r="W10" s="3">
        <v>1134.0978621273848</v>
      </c>
      <c r="X10" s="3">
        <v>1137.0978621273848</v>
      </c>
      <c r="Y10" s="3">
        <v>1137.0978621273848</v>
      </c>
      <c r="Z10" s="3">
        <v>1137.0978621273848</v>
      </c>
      <c r="AA10" s="3">
        <v>1136.0978621273848</v>
      </c>
      <c r="AB10" s="3">
        <v>1134.0978621273848</v>
      </c>
      <c r="AC10" s="3">
        <v>1134.0978621273848</v>
      </c>
      <c r="AD10" s="3">
        <v>1135.0978621273848</v>
      </c>
      <c r="AE10" s="3">
        <v>1134.0978621273848</v>
      </c>
      <c r="AF10" s="3">
        <v>1136.0978621273848</v>
      </c>
      <c r="AG10" s="3">
        <v>1136.0978621273848</v>
      </c>
      <c r="AH10" s="4">
        <f>AG10*$AH$42</f>
        <v>1136.0978621273848</v>
      </c>
      <c r="AI10" s="4">
        <f t="shared" ref="AI10:AI41" si="3">AH10*$AI$42</f>
        <v>1136.0978621273848</v>
      </c>
      <c r="AJ10" s="4">
        <f t="shared" si="2"/>
        <v>1139.8797125520732</v>
      </c>
      <c r="AK10" s="4">
        <f t="shared" si="1"/>
        <v>1139.8797125520732</v>
      </c>
      <c r="AL10" s="34">
        <f t="shared" si="0"/>
        <v>1139.8797125520732</v>
      </c>
      <c r="AM10" s="17">
        <f>AL10-AG10</f>
        <v>3.7818504246884004</v>
      </c>
    </row>
    <row r="11" spans="1:39" s="19" customFormat="1" x14ac:dyDescent="0.2">
      <c r="A11" s="2" t="s">
        <v>32</v>
      </c>
      <c r="B11" s="3">
        <v>464.51012048192769</v>
      </c>
      <c r="C11" s="3">
        <v>633.76590361445778</v>
      </c>
      <c r="D11" s="3">
        <v>677.515421686747</v>
      </c>
      <c r="E11" s="3">
        <v>669.04036144578311</v>
      </c>
      <c r="F11" s="3">
        <v>717.35662122687438</v>
      </c>
      <c r="G11" s="3">
        <v>718.35662122687438</v>
      </c>
      <c r="H11" s="3">
        <v>725.98052580331057</v>
      </c>
      <c r="I11" s="3">
        <v>717.41674780915287</v>
      </c>
      <c r="J11" s="3">
        <v>735.71435476075396</v>
      </c>
      <c r="K11" s="3">
        <v>733.77718704688255</v>
      </c>
      <c r="L11" s="3">
        <v>736.77718704688255</v>
      </c>
      <c r="M11" s="3">
        <v>738.52585790236833</v>
      </c>
      <c r="N11" s="3">
        <v>738.52159763313614</v>
      </c>
      <c r="O11" s="3">
        <v>740.22159763313607</v>
      </c>
      <c r="P11" s="3">
        <v>741.22159763313607</v>
      </c>
      <c r="Q11" s="3">
        <v>1008.2215976331361</v>
      </c>
      <c r="R11" s="3">
        <v>1030.2215976331361</v>
      </c>
      <c r="S11" s="3">
        <v>1032.2215976331361</v>
      </c>
      <c r="T11" s="3">
        <v>1035.2215976331361</v>
      </c>
      <c r="U11" s="3">
        <v>1034.2215976331361</v>
      </c>
      <c r="V11" s="3">
        <v>1035.2215976331361</v>
      </c>
      <c r="W11" s="3">
        <v>1034.2215976331361</v>
      </c>
      <c r="X11" s="3">
        <v>1033.2215976331361</v>
      </c>
      <c r="Y11" s="3">
        <v>1035.2215976331361</v>
      </c>
      <c r="Z11" s="3">
        <v>1036.2215976331361</v>
      </c>
      <c r="AA11" s="3">
        <v>1037.2215976331361</v>
      </c>
      <c r="AB11" s="3">
        <v>1038.2215976331361</v>
      </c>
      <c r="AC11" s="3">
        <v>1039.2215976331361</v>
      </c>
      <c r="AD11" s="3">
        <v>1055.2215976331361</v>
      </c>
      <c r="AE11" s="3">
        <v>1042.2215976331361</v>
      </c>
      <c r="AF11" s="3">
        <v>1042.2215976331361</v>
      </c>
      <c r="AG11" s="4">
        <f>AF11*$AG$42</f>
        <v>1042.2215976331361</v>
      </c>
      <c r="AH11" s="4">
        <f t="shared" ref="AH11:AH41" si="4">AG11*$AH$42</f>
        <v>1042.2215976331361</v>
      </c>
      <c r="AI11" s="4">
        <f t="shared" si="3"/>
        <v>1042.2215976331361</v>
      </c>
      <c r="AJ11" s="4">
        <f t="shared" si="2"/>
        <v>1045.6909520989984</v>
      </c>
      <c r="AK11" s="4">
        <f t="shared" si="1"/>
        <v>1045.6909520989984</v>
      </c>
      <c r="AL11" s="34">
        <f t="shared" si="0"/>
        <v>1045.6909520989984</v>
      </c>
      <c r="AM11" s="17">
        <f>AL11-AF11</f>
        <v>3.4693544658623523</v>
      </c>
    </row>
    <row r="12" spans="1:39" s="19" customFormat="1" x14ac:dyDescent="0.2">
      <c r="A12" s="2" t="s">
        <v>31</v>
      </c>
      <c r="B12" s="3">
        <v>568.30349397590351</v>
      </c>
      <c r="C12" s="3">
        <v>764.20361445783135</v>
      </c>
      <c r="D12" s="3">
        <v>820.88313253012052</v>
      </c>
      <c r="E12" s="3">
        <v>887.96987951807228</v>
      </c>
      <c r="F12" s="3">
        <v>905.3277312560856</v>
      </c>
      <c r="G12" s="3">
        <v>918.09931840311583</v>
      </c>
      <c r="H12" s="3">
        <v>914.59785783836412</v>
      </c>
      <c r="I12" s="3">
        <v>926.90944498539432</v>
      </c>
      <c r="J12" s="3">
        <v>929.29047849202516</v>
      </c>
      <c r="K12" s="3">
        <v>933.03914934751083</v>
      </c>
      <c r="L12" s="3">
        <v>946.41179313678106</v>
      </c>
      <c r="M12" s="3">
        <v>950.97544378698228</v>
      </c>
      <c r="N12" s="3">
        <v>952.67544378698221</v>
      </c>
      <c r="O12" s="3">
        <v>960.67544378698221</v>
      </c>
      <c r="P12" s="3">
        <v>1244.6754437869822</v>
      </c>
      <c r="Q12" s="3">
        <v>1267.6754437869822</v>
      </c>
      <c r="R12" s="3">
        <v>1271.6754437869822</v>
      </c>
      <c r="S12" s="3">
        <v>1270.6754437869822</v>
      </c>
      <c r="T12" s="3">
        <v>1272.6754437869822</v>
      </c>
      <c r="U12" s="3">
        <v>1268.6754437869822</v>
      </c>
      <c r="V12" s="3">
        <v>1266.6754437869822</v>
      </c>
      <c r="W12" s="3">
        <v>1265.6754437869822</v>
      </c>
      <c r="X12" s="3">
        <v>1266.6754437869822</v>
      </c>
      <c r="Y12" s="3">
        <v>1267.6754437869822</v>
      </c>
      <c r="Z12" s="3">
        <v>1265.6754437869822</v>
      </c>
      <c r="AA12" s="3">
        <v>1265.6754437869822</v>
      </c>
      <c r="AB12" s="3">
        <v>1265.6754437869822</v>
      </c>
      <c r="AC12" s="3">
        <v>1247.6754437869822</v>
      </c>
      <c r="AD12" s="3">
        <v>1267.6754437869822</v>
      </c>
      <c r="AE12" s="3">
        <v>1267.6754437869822</v>
      </c>
      <c r="AF12" s="4">
        <f>AE12*$AF$42</f>
        <v>1271.0075354105734</v>
      </c>
      <c r="AG12" s="4">
        <f t="shared" ref="AG12:AG41" si="5">AF12*$AG$42</f>
        <v>1271.0075354105734</v>
      </c>
      <c r="AH12" s="4">
        <f t="shared" si="4"/>
        <v>1271.0075354105734</v>
      </c>
      <c r="AI12" s="4">
        <f t="shared" si="3"/>
        <v>1271.0075354105734</v>
      </c>
      <c r="AJ12" s="4">
        <f t="shared" si="2"/>
        <v>1275.2384740891955</v>
      </c>
      <c r="AK12" s="4">
        <f t="shared" si="1"/>
        <v>1275.2384740891955</v>
      </c>
      <c r="AL12" s="34">
        <f t="shared" si="0"/>
        <v>1275.2384740891955</v>
      </c>
      <c r="AM12" s="17">
        <f>AL12-AE12</f>
        <v>7.5630303022132921</v>
      </c>
    </row>
    <row r="13" spans="1:39" s="19" customFormat="1" x14ac:dyDescent="0.2">
      <c r="A13" s="2" t="s">
        <v>30</v>
      </c>
      <c r="B13" s="3">
        <v>559.5324096385541</v>
      </c>
      <c r="C13" s="3">
        <v>759.57469879518067</v>
      </c>
      <c r="D13" s="3">
        <v>852.91277108433735</v>
      </c>
      <c r="E13" s="3">
        <v>879.80192771084342</v>
      </c>
      <c r="F13" s="3">
        <v>910.46677702044792</v>
      </c>
      <c r="G13" s="3">
        <v>911.06763388510228</v>
      </c>
      <c r="H13" s="3">
        <v>925.10458617332029</v>
      </c>
      <c r="I13" s="3">
        <v>932.41617332035048</v>
      </c>
      <c r="J13" s="3">
        <v>933.51342194296751</v>
      </c>
      <c r="K13" s="3">
        <v>948.42525857902376</v>
      </c>
      <c r="L13" s="3">
        <v>949.71041420118354</v>
      </c>
      <c r="M13" s="3">
        <v>954.07041420118344</v>
      </c>
      <c r="N13" s="3">
        <v>959.79041420118347</v>
      </c>
      <c r="O13" s="3">
        <v>1237.0704142011834</v>
      </c>
      <c r="P13" s="3">
        <v>1279.0704142011834</v>
      </c>
      <c r="Q13" s="3">
        <v>1282.1204142011834</v>
      </c>
      <c r="R13" s="3">
        <v>1285.1204142011834</v>
      </c>
      <c r="S13" s="3">
        <v>1286.1204142011834</v>
      </c>
      <c r="T13" s="3">
        <v>1286.1204142011834</v>
      </c>
      <c r="U13" s="3">
        <v>1291.1204142011834</v>
      </c>
      <c r="V13" s="3">
        <v>1292.1204142011834</v>
      </c>
      <c r="W13" s="3">
        <v>1292.1204142011834</v>
      </c>
      <c r="X13" s="3">
        <v>1293.1204142011834</v>
      </c>
      <c r="Y13" s="3">
        <v>1294.1204142011834</v>
      </c>
      <c r="Z13" s="3">
        <v>1295.1204142011834</v>
      </c>
      <c r="AA13" s="3">
        <v>1296.1204142011834</v>
      </c>
      <c r="AB13" s="3">
        <v>1300.1204142011834</v>
      </c>
      <c r="AC13" s="3">
        <v>1298.1204142011834</v>
      </c>
      <c r="AD13" s="3">
        <v>1299.1204142011834</v>
      </c>
      <c r="AE13" s="4">
        <f>AD13*$AE$42</f>
        <v>1299.1204142011834</v>
      </c>
      <c r="AF13" s="4">
        <f t="shared" ref="AF13:AF41" si="6">AE13*$AF$42</f>
        <v>1302.5351590961893</v>
      </c>
      <c r="AG13" s="4">
        <f t="shared" si="5"/>
        <v>1302.5351590961893</v>
      </c>
      <c r="AH13" s="4">
        <f t="shared" si="4"/>
        <v>1302.5351590961893</v>
      </c>
      <c r="AI13" s="4">
        <f t="shared" si="3"/>
        <v>1302.5351590961893</v>
      </c>
      <c r="AJ13" s="4">
        <f t="shared" si="2"/>
        <v>1306.8710471466918</v>
      </c>
      <c r="AK13" s="4">
        <f t="shared" si="1"/>
        <v>1306.8710471466918</v>
      </c>
      <c r="AL13" s="34">
        <f t="shared" si="0"/>
        <v>1306.8710471466918</v>
      </c>
      <c r="AM13" s="17">
        <f>AL13-AD13</f>
        <v>7.7506329455084142</v>
      </c>
    </row>
    <row r="14" spans="1:39" s="19" customFormat="1" x14ac:dyDescent="0.2">
      <c r="A14" s="1" t="s">
        <v>29</v>
      </c>
      <c r="B14" s="3">
        <v>535.29180722891567</v>
      </c>
      <c r="C14" s="3">
        <v>786.04566265060248</v>
      </c>
      <c r="D14" s="3">
        <v>869.31795180722895</v>
      </c>
      <c r="E14" s="3">
        <v>909.52650602409642</v>
      </c>
      <c r="F14" s="3">
        <v>918.4477604673807</v>
      </c>
      <c r="G14" s="3">
        <v>932.19556962025308</v>
      </c>
      <c r="H14" s="3">
        <v>939.75642648490748</v>
      </c>
      <c r="I14" s="3">
        <v>941.75642648490748</v>
      </c>
      <c r="J14" s="3">
        <v>957.69502174963748</v>
      </c>
      <c r="K14" s="3">
        <v>959.96597633136093</v>
      </c>
      <c r="L14" s="3">
        <v>967.46597633136093</v>
      </c>
      <c r="M14" s="3">
        <v>992.46597633136093</v>
      </c>
      <c r="N14" s="3">
        <v>1251.4659763313609</v>
      </c>
      <c r="O14" s="3">
        <v>1278.4659763313609</v>
      </c>
      <c r="P14" s="3">
        <v>1283.4659763313609</v>
      </c>
      <c r="Q14" s="3">
        <v>1283.4659763313609</v>
      </c>
      <c r="R14" s="3">
        <v>1283.4659763313609</v>
      </c>
      <c r="S14" s="3">
        <v>1284.4659763313609</v>
      </c>
      <c r="T14" s="3">
        <v>1284.4659763313609</v>
      </c>
      <c r="U14" s="3">
        <v>1287.4659763313609</v>
      </c>
      <c r="V14" s="3">
        <v>1287.4659763313609</v>
      </c>
      <c r="W14" s="3">
        <v>1288.4659763313609</v>
      </c>
      <c r="X14" s="3">
        <v>1285.4659763313609</v>
      </c>
      <c r="Y14" s="3">
        <v>1286.4659763313609</v>
      </c>
      <c r="Z14" s="3">
        <v>1286.4659763313609</v>
      </c>
      <c r="AA14" s="3">
        <v>1269.4659763313609</v>
      </c>
      <c r="AB14" s="3">
        <v>1287.4659763313609</v>
      </c>
      <c r="AC14" s="3">
        <v>1287.4659763313609</v>
      </c>
      <c r="AD14" s="4">
        <f>AC14*$AD$42</f>
        <v>1293.1856324547716</v>
      </c>
      <c r="AE14" s="4">
        <f t="shared" ref="AE14:AE41" si="7">AD14*$AE$42</f>
        <v>1293.1856324547716</v>
      </c>
      <c r="AF14" s="4">
        <f t="shared" si="6"/>
        <v>1296.5847777444985</v>
      </c>
      <c r="AG14" s="4">
        <f t="shared" si="5"/>
        <v>1296.5847777444985</v>
      </c>
      <c r="AH14" s="4">
        <f t="shared" si="4"/>
        <v>1296.5847777444985</v>
      </c>
      <c r="AI14" s="4">
        <f t="shared" si="3"/>
        <v>1296.5847777444985</v>
      </c>
      <c r="AJ14" s="4">
        <f t="shared" si="2"/>
        <v>1300.9008581243838</v>
      </c>
      <c r="AK14" s="4">
        <f t="shared" si="1"/>
        <v>1300.9008581243838</v>
      </c>
      <c r="AL14" s="34">
        <f t="shared" si="0"/>
        <v>1300.9008581243838</v>
      </c>
      <c r="AM14" s="17">
        <f>AL14-AC14</f>
        <v>13.434881793022896</v>
      </c>
    </row>
    <row r="15" spans="1:39" s="19" customFormat="1" x14ac:dyDescent="0.2">
      <c r="A15" s="1" t="s">
        <v>28</v>
      </c>
      <c r="B15" s="3">
        <v>491.13371104815866</v>
      </c>
      <c r="C15" s="3">
        <v>684.93257790368273</v>
      </c>
      <c r="D15" s="3">
        <v>741.23640226628891</v>
      </c>
      <c r="E15" s="3">
        <v>751.5174220963172</v>
      </c>
      <c r="F15" s="3">
        <v>774.29972495088407</v>
      </c>
      <c r="G15" s="3">
        <v>783.06593320235754</v>
      </c>
      <c r="H15" s="3">
        <v>784.71426326129665</v>
      </c>
      <c r="I15" s="3">
        <v>828.41846758349709</v>
      </c>
      <c r="J15" s="3">
        <v>830.88333333333333</v>
      </c>
      <c r="K15" s="3">
        <v>839.33333333333337</v>
      </c>
      <c r="L15" s="3">
        <v>841.33333333333337</v>
      </c>
      <c r="M15" s="3">
        <v>1058.3333333333333</v>
      </c>
      <c r="N15" s="3">
        <v>1095.3333333333333</v>
      </c>
      <c r="O15" s="3">
        <v>1097.3333333333333</v>
      </c>
      <c r="P15" s="3">
        <v>1102.3333333333333</v>
      </c>
      <c r="Q15" s="3">
        <v>1102.3333333333333</v>
      </c>
      <c r="R15" s="3">
        <v>1101.3333333333333</v>
      </c>
      <c r="S15" s="3">
        <v>1104.3333333333333</v>
      </c>
      <c r="T15" s="3">
        <v>1104.3333333333333</v>
      </c>
      <c r="U15" s="3">
        <v>1104.3333333333333</v>
      </c>
      <c r="V15" s="3">
        <v>1103.3333333333333</v>
      </c>
      <c r="W15" s="3">
        <v>1104.3333333333333</v>
      </c>
      <c r="X15" s="3">
        <v>1108.3333333333333</v>
      </c>
      <c r="Y15" s="3">
        <v>1111.3333333333333</v>
      </c>
      <c r="Z15" s="3">
        <v>1113.3333333333333</v>
      </c>
      <c r="AA15" s="3">
        <v>1114.3333333333333</v>
      </c>
      <c r="AB15" s="3">
        <v>1114.3333333333333</v>
      </c>
      <c r="AC15" s="4">
        <f>AB15*$AC$42</f>
        <v>1114.3333333333333</v>
      </c>
      <c r="AD15" s="4">
        <f t="shared" ref="AD15:AD41" si="8">AC15*$AD$42</f>
        <v>1119.2838357859746</v>
      </c>
      <c r="AE15" s="4">
        <f t="shared" si="7"/>
        <v>1119.2838357859746</v>
      </c>
      <c r="AF15" s="4">
        <f t="shared" si="6"/>
        <v>1122.2258792813523</v>
      </c>
      <c r="AG15" s="4">
        <f t="shared" si="5"/>
        <v>1122.2258792813523</v>
      </c>
      <c r="AH15" s="4">
        <f t="shared" si="4"/>
        <v>1122.2258792813523</v>
      </c>
      <c r="AI15" s="4">
        <f t="shared" si="3"/>
        <v>1122.2258792813523</v>
      </c>
      <c r="AJ15" s="4">
        <f t="shared" si="2"/>
        <v>1125.9615525535555</v>
      </c>
      <c r="AK15" s="4">
        <f t="shared" si="1"/>
        <v>1125.9615525535555</v>
      </c>
      <c r="AL15" s="34">
        <f t="shared" si="0"/>
        <v>1125.9615525535555</v>
      </c>
      <c r="AM15" s="17">
        <f>AL15-AB15</f>
        <v>11.628219220222263</v>
      </c>
    </row>
    <row r="16" spans="1:39" s="19" customFormat="1" x14ac:dyDescent="0.2">
      <c r="A16" s="1" t="s">
        <v>27</v>
      </c>
      <c r="B16" s="3">
        <v>522.18405099150141</v>
      </c>
      <c r="C16" s="3">
        <v>701.21657223796035</v>
      </c>
      <c r="D16" s="3">
        <v>762.02456090651549</v>
      </c>
      <c r="E16" s="3">
        <v>815.32722379603388</v>
      </c>
      <c r="F16" s="3">
        <v>837.54495088408635</v>
      </c>
      <c r="G16" s="3">
        <v>850.63601178781926</v>
      </c>
      <c r="H16" s="3">
        <v>909.93499017681734</v>
      </c>
      <c r="I16" s="3">
        <v>916.5291979949875</v>
      </c>
      <c r="J16" s="3">
        <v>920.07919799498745</v>
      </c>
      <c r="K16" s="3">
        <v>937.07919799498745</v>
      </c>
      <c r="L16" s="3">
        <v>1198.0791979949875</v>
      </c>
      <c r="M16" s="3">
        <v>1223.0791979949875</v>
      </c>
      <c r="N16" s="3">
        <v>1227.0791979949875</v>
      </c>
      <c r="O16" s="3">
        <v>1227.0791979949875</v>
      </c>
      <c r="P16" s="3">
        <v>1227.0791979949875</v>
      </c>
      <c r="Q16" s="3">
        <v>1226.0791979949875</v>
      </c>
      <c r="R16" s="3">
        <v>1229.0791979949875</v>
      </c>
      <c r="S16" s="3">
        <v>1232.0791979949875</v>
      </c>
      <c r="T16" s="3">
        <v>1233.0791979949875</v>
      </c>
      <c r="U16" s="3">
        <v>1238.0791979949875</v>
      </c>
      <c r="V16" s="3">
        <v>1236.0791979949875</v>
      </c>
      <c r="W16" s="3">
        <v>1231.0791979949875</v>
      </c>
      <c r="X16" s="3">
        <v>1230.0791979949875</v>
      </c>
      <c r="Y16" s="3">
        <v>1228.0791979949875</v>
      </c>
      <c r="Z16" s="3">
        <v>1230.0791979949875</v>
      </c>
      <c r="AA16" s="3">
        <v>1231.0791979949875</v>
      </c>
      <c r="AB16" s="4">
        <f>AA16*$AB$42</f>
        <v>1233.672973961176</v>
      </c>
      <c r="AC16" s="4">
        <f t="shared" ref="AC16:AC41" si="9">AB16*$AC$42</f>
        <v>1233.672973961176</v>
      </c>
      <c r="AD16" s="4">
        <f t="shared" si="8"/>
        <v>1239.1536509728589</v>
      </c>
      <c r="AE16" s="4">
        <f t="shared" si="7"/>
        <v>1239.1536509728589</v>
      </c>
      <c r="AF16" s="4">
        <f t="shared" si="6"/>
        <v>1242.4107729128521</v>
      </c>
      <c r="AG16" s="4">
        <f t="shared" si="5"/>
        <v>1242.4107729128521</v>
      </c>
      <c r="AH16" s="4">
        <f t="shared" si="4"/>
        <v>1242.4107729128521</v>
      </c>
      <c r="AI16" s="4">
        <f t="shared" si="3"/>
        <v>1242.4107729128521</v>
      </c>
      <c r="AJ16" s="4">
        <f t="shared" si="2"/>
        <v>1246.5465184905963</v>
      </c>
      <c r="AK16" s="4">
        <f t="shared" si="1"/>
        <v>1246.5465184905963</v>
      </c>
      <c r="AL16" s="34">
        <f t="shared" si="0"/>
        <v>1246.5465184905963</v>
      </c>
      <c r="AM16" s="17">
        <f>AL16-AA16</f>
        <v>15.467320495608874</v>
      </c>
    </row>
    <row r="17" spans="1:39" s="19" customFormat="1" x14ac:dyDescent="0.2">
      <c r="A17" s="1" t="s">
        <v>26</v>
      </c>
      <c r="B17" s="3">
        <v>645.39490084985835</v>
      </c>
      <c r="C17" s="3">
        <v>841.2632294617564</v>
      </c>
      <c r="D17" s="3">
        <v>945.24810198300281</v>
      </c>
      <c r="E17" s="3">
        <v>974.68623229461764</v>
      </c>
      <c r="F17" s="3">
        <v>989.72636542239684</v>
      </c>
      <c r="G17" s="3">
        <v>1056.9610805500981</v>
      </c>
      <c r="H17" s="3">
        <v>1070.954411027569</v>
      </c>
      <c r="I17" s="3">
        <v>1073.5444110275689</v>
      </c>
      <c r="J17" s="3">
        <v>1085.654411027569</v>
      </c>
      <c r="K17" s="3">
        <v>1309.5944110275691</v>
      </c>
      <c r="L17" s="3">
        <v>1350.6344110275691</v>
      </c>
      <c r="M17" s="3">
        <v>1354.6344110275691</v>
      </c>
      <c r="N17" s="3">
        <v>1366.6344110275691</v>
      </c>
      <c r="O17" s="3">
        <v>1363.6344110275691</v>
      </c>
      <c r="P17" s="3">
        <v>1359.6344110275691</v>
      </c>
      <c r="Q17" s="3">
        <v>1357.654411027569</v>
      </c>
      <c r="R17" s="3">
        <v>1358.664411027569</v>
      </c>
      <c r="S17" s="3">
        <v>1361.664411027569</v>
      </c>
      <c r="T17" s="3">
        <v>1367.664411027569</v>
      </c>
      <c r="U17" s="3">
        <v>1367.174411027569</v>
      </c>
      <c r="V17" s="3">
        <v>1370.8144110275691</v>
      </c>
      <c r="W17" s="3">
        <v>1374.8144110275691</v>
      </c>
      <c r="X17" s="3">
        <v>1367.8144110275691</v>
      </c>
      <c r="Y17" s="3">
        <v>1374.8144110275691</v>
      </c>
      <c r="Z17" s="3">
        <v>1376.8144110275691</v>
      </c>
      <c r="AA17" s="4">
        <f>Z17*$AA$42</f>
        <v>1376.8144110275691</v>
      </c>
      <c r="AB17" s="4">
        <f t="shared" ref="AB17:AB41" si="10">AA17*$AB$42</f>
        <v>1379.7152383139385</v>
      </c>
      <c r="AC17" s="4">
        <f t="shared" si="9"/>
        <v>1379.7152383139385</v>
      </c>
      <c r="AD17" s="4">
        <f t="shared" si="8"/>
        <v>1385.8447181265794</v>
      </c>
      <c r="AE17" s="4">
        <f t="shared" si="7"/>
        <v>1385.8447181265794</v>
      </c>
      <c r="AF17" s="4">
        <f t="shared" si="6"/>
        <v>1389.4874183141549</v>
      </c>
      <c r="AG17" s="4">
        <f t="shared" si="5"/>
        <v>1389.4874183141549</v>
      </c>
      <c r="AH17" s="4">
        <f t="shared" si="4"/>
        <v>1389.4874183141549</v>
      </c>
      <c r="AI17" s="4">
        <f t="shared" si="3"/>
        <v>1389.4874183141549</v>
      </c>
      <c r="AJ17" s="4">
        <f t="shared" si="2"/>
        <v>1394.1127536468091</v>
      </c>
      <c r="AK17" s="4">
        <f t="shared" si="1"/>
        <v>1394.1127536468091</v>
      </c>
      <c r="AL17" s="34">
        <f t="shared" si="0"/>
        <v>1394.1127536468091</v>
      </c>
      <c r="AM17" s="17">
        <f>AL17-Z17</f>
        <v>17.298342619239975</v>
      </c>
    </row>
    <row r="18" spans="1:39" s="19" customFormat="1" x14ac:dyDescent="0.2">
      <c r="A18" s="2" t="s">
        <v>16</v>
      </c>
      <c r="B18" s="3">
        <v>513.49478753541075</v>
      </c>
      <c r="C18" s="3">
        <v>730.80453257790373</v>
      </c>
      <c r="D18" s="3">
        <v>800.58498583569406</v>
      </c>
      <c r="E18" s="3">
        <v>824.94951841359773</v>
      </c>
      <c r="F18" s="3">
        <v>933.41426326129658</v>
      </c>
      <c r="G18" s="3">
        <v>944.19238095238097</v>
      </c>
      <c r="H18" s="3">
        <v>950.74238095238093</v>
      </c>
      <c r="I18" s="3">
        <v>1030.2423809523809</v>
      </c>
      <c r="J18" s="3">
        <v>1235.2423809523809</v>
      </c>
      <c r="K18" s="3">
        <v>1270.0923809523808</v>
      </c>
      <c r="L18" s="3">
        <v>1277.0923809523808</v>
      </c>
      <c r="M18" s="3">
        <v>1292.0923809523808</v>
      </c>
      <c r="N18" s="3">
        <v>1297.0923809523808</v>
      </c>
      <c r="O18" s="3">
        <v>1298.9923809523809</v>
      </c>
      <c r="P18" s="3">
        <v>1296.0923809523808</v>
      </c>
      <c r="Q18" s="3">
        <v>1304.0923809523808</v>
      </c>
      <c r="R18" s="3">
        <v>1302.702380952381</v>
      </c>
      <c r="S18" s="3">
        <v>1305.202380952381</v>
      </c>
      <c r="T18" s="3">
        <v>1307.202380952381</v>
      </c>
      <c r="U18" s="3">
        <v>1308.202380952381</v>
      </c>
      <c r="V18" s="3">
        <v>1314.202380952381</v>
      </c>
      <c r="W18" s="3">
        <v>1315.202380952381</v>
      </c>
      <c r="X18" s="3">
        <v>1307.202380952381</v>
      </c>
      <c r="Y18" s="3">
        <v>1309.202380952381</v>
      </c>
      <c r="Z18" s="4">
        <f>Y18*$Z$42</f>
        <v>1309.8563532649832</v>
      </c>
      <c r="AA18" s="4">
        <f t="shared" ref="AA18:AA41" si="11">Z18*$AA$42</f>
        <v>1309.8563532649832</v>
      </c>
      <c r="AB18" s="4">
        <f t="shared" si="10"/>
        <v>1312.6161057925149</v>
      </c>
      <c r="AC18" s="4">
        <f t="shared" si="9"/>
        <v>1312.6161057925149</v>
      </c>
      <c r="AD18" s="4">
        <f t="shared" si="8"/>
        <v>1318.4474930953288</v>
      </c>
      <c r="AE18" s="4">
        <f t="shared" si="7"/>
        <v>1318.4474930953288</v>
      </c>
      <c r="AF18" s="4">
        <f t="shared" si="6"/>
        <v>1321.9130393196556</v>
      </c>
      <c r="AG18" s="4">
        <f t="shared" si="5"/>
        <v>1321.9130393196556</v>
      </c>
      <c r="AH18" s="4">
        <f t="shared" si="4"/>
        <v>1321.9130393196556</v>
      </c>
      <c r="AI18" s="4">
        <f t="shared" si="3"/>
        <v>1321.9130393196556</v>
      </c>
      <c r="AJ18" s="4">
        <f t="shared" si="2"/>
        <v>1326.3134325919314</v>
      </c>
      <c r="AK18" s="4">
        <f t="shared" si="1"/>
        <v>1326.3134325919314</v>
      </c>
      <c r="AL18" s="34">
        <f t="shared" si="0"/>
        <v>1326.3134325919314</v>
      </c>
      <c r="AM18" s="17">
        <f>AL18-Y18</f>
        <v>17.111051639550396</v>
      </c>
    </row>
    <row r="19" spans="1:39" s="19" customFormat="1" x14ac:dyDescent="0.2">
      <c r="A19" s="2" t="s">
        <v>15</v>
      </c>
      <c r="B19" s="3">
        <v>526.84</v>
      </c>
      <c r="C19" s="3">
        <v>723</v>
      </c>
      <c r="D19" s="3">
        <v>780.73</v>
      </c>
      <c r="E19" s="3">
        <v>817.73</v>
      </c>
      <c r="F19" s="3">
        <v>841.62</v>
      </c>
      <c r="G19" s="3">
        <v>850.38</v>
      </c>
      <c r="H19" s="3">
        <v>1011.38</v>
      </c>
      <c r="I19" s="3">
        <v>1154.3799999999999</v>
      </c>
      <c r="J19" s="3">
        <v>1199.4499999999998</v>
      </c>
      <c r="K19" s="3">
        <v>1205.19</v>
      </c>
      <c r="L19" s="3">
        <v>1212.3399999999999</v>
      </c>
      <c r="M19" s="3">
        <v>1215.32</v>
      </c>
      <c r="N19" s="3">
        <v>1218.32</v>
      </c>
      <c r="O19" s="3">
        <v>1224.33</v>
      </c>
      <c r="P19" s="3">
        <v>1228.33</v>
      </c>
      <c r="Q19" s="3">
        <v>1230.3499999999999</v>
      </c>
      <c r="R19" s="3">
        <v>1235.3499999999999</v>
      </c>
      <c r="S19" s="3">
        <v>1240.3499999999999</v>
      </c>
      <c r="T19" s="3">
        <v>1239.5899999999999</v>
      </c>
      <c r="U19" s="3">
        <v>1243.5899999999999</v>
      </c>
      <c r="V19" s="3">
        <v>1243.5899999999999</v>
      </c>
      <c r="W19" s="3">
        <v>1240.5899999999999</v>
      </c>
      <c r="X19" s="3">
        <v>1242.5899999999999</v>
      </c>
      <c r="Y19" s="4">
        <f>X19*$Y$42</f>
        <v>1244.1335290223208</v>
      </c>
      <c r="Z19" s="4">
        <f t="shared" ref="Z19:Z41" si="12">Y19*$Z$42</f>
        <v>1244.7549981649058</v>
      </c>
      <c r="AA19" s="4">
        <f t="shared" si="11"/>
        <v>1244.7549981649058</v>
      </c>
      <c r="AB19" s="4">
        <f t="shared" si="10"/>
        <v>1247.3775878433698</v>
      </c>
      <c r="AC19" s="4">
        <f t="shared" si="9"/>
        <v>1247.3775878433698</v>
      </c>
      <c r="AD19" s="4">
        <f t="shared" si="8"/>
        <v>1252.919148544526</v>
      </c>
      <c r="AE19" s="4">
        <f t="shared" si="7"/>
        <v>1252.919148544526</v>
      </c>
      <c r="AF19" s="4">
        <f t="shared" si="6"/>
        <v>1256.2124531678533</v>
      </c>
      <c r="AG19" s="4">
        <f t="shared" si="5"/>
        <v>1256.2124531678533</v>
      </c>
      <c r="AH19" s="4">
        <f t="shared" si="4"/>
        <v>1256.2124531678533</v>
      </c>
      <c r="AI19" s="4">
        <f t="shared" si="3"/>
        <v>1256.2124531678533</v>
      </c>
      <c r="AJ19" s="4">
        <f t="shared" si="2"/>
        <v>1260.3941418743311</v>
      </c>
      <c r="AK19" s="4">
        <f t="shared" si="1"/>
        <v>1260.3941418743311</v>
      </c>
      <c r="AL19" s="34">
        <f t="shared" si="0"/>
        <v>1260.3941418743311</v>
      </c>
      <c r="AM19" s="17">
        <f>AL19-X19</f>
        <v>17.804141874331208</v>
      </c>
    </row>
    <row r="20" spans="1:39" s="19" customFormat="1" x14ac:dyDescent="0.2">
      <c r="A20" s="2" t="s">
        <v>14</v>
      </c>
      <c r="B20" s="3">
        <v>593</v>
      </c>
      <c r="C20" s="3">
        <v>767.85</v>
      </c>
      <c r="D20" s="3">
        <v>854.23</v>
      </c>
      <c r="E20" s="3">
        <v>904.58</v>
      </c>
      <c r="F20" s="3">
        <v>926.23</v>
      </c>
      <c r="G20" s="3">
        <v>1076.75</v>
      </c>
      <c r="H20" s="3">
        <v>1245.82</v>
      </c>
      <c r="I20" s="3">
        <v>1305.82</v>
      </c>
      <c r="J20" s="3">
        <v>1322.08</v>
      </c>
      <c r="K20" s="3">
        <v>1339.33</v>
      </c>
      <c r="L20" s="3">
        <v>1347.33</v>
      </c>
      <c r="M20" s="3">
        <v>1344.33</v>
      </c>
      <c r="N20" s="3">
        <v>1354.6</v>
      </c>
      <c r="O20" s="3">
        <v>1356.0900000000001</v>
      </c>
      <c r="P20" s="3">
        <v>1359.0900000000001</v>
      </c>
      <c r="Q20" s="3">
        <v>1366</v>
      </c>
      <c r="R20" s="3">
        <v>1367</v>
      </c>
      <c r="S20" s="3">
        <v>1367</v>
      </c>
      <c r="T20" s="3">
        <v>1371</v>
      </c>
      <c r="U20" s="3">
        <v>1378</v>
      </c>
      <c r="V20" s="3">
        <v>1372</v>
      </c>
      <c r="W20" s="3">
        <v>1372</v>
      </c>
      <c r="X20" s="4">
        <f>W20*$X$42</f>
        <v>1372</v>
      </c>
      <c r="Y20" s="4">
        <f t="shared" ref="Y20:Y41" si="13">X20*$Y$42</f>
        <v>1373.7042804292842</v>
      </c>
      <c r="Z20" s="4">
        <f t="shared" si="12"/>
        <v>1374.3904727080137</v>
      </c>
      <c r="AA20" s="4">
        <f t="shared" si="11"/>
        <v>1374.3904727080137</v>
      </c>
      <c r="AB20" s="4">
        <f t="shared" si="10"/>
        <v>1377.2861929688017</v>
      </c>
      <c r="AC20" s="4">
        <f t="shared" si="9"/>
        <v>1377.2861929688017</v>
      </c>
      <c r="AD20" s="4">
        <f t="shared" si="8"/>
        <v>1383.4048815804808</v>
      </c>
      <c r="AE20" s="4">
        <f t="shared" si="7"/>
        <v>1383.4048815804808</v>
      </c>
      <c r="AF20" s="4">
        <f t="shared" si="6"/>
        <v>1387.0411686447619</v>
      </c>
      <c r="AG20" s="4">
        <f t="shared" si="5"/>
        <v>1387.0411686447619</v>
      </c>
      <c r="AH20" s="4">
        <f t="shared" si="4"/>
        <v>1387.0411686447619</v>
      </c>
      <c r="AI20" s="4">
        <f t="shared" si="3"/>
        <v>1387.0411686447619</v>
      </c>
      <c r="AJ20" s="4">
        <f t="shared" si="2"/>
        <v>1391.6583608845899</v>
      </c>
      <c r="AK20" s="4">
        <f t="shared" si="1"/>
        <v>1391.6583608845899</v>
      </c>
      <c r="AL20" s="34">
        <f t="shared" si="0"/>
        <v>1391.6583608845899</v>
      </c>
      <c r="AM20" s="17">
        <f>AL20-W20</f>
        <v>19.658360884589911</v>
      </c>
    </row>
    <row r="21" spans="1:39" s="19" customFormat="1" x14ac:dyDescent="0.2">
      <c r="A21" s="2" t="s">
        <v>13</v>
      </c>
      <c r="B21" s="3">
        <v>598.44000000000005</v>
      </c>
      <c r="C21" s="3">
        <v>823.9</v>
      </c>
      <c r="D21" s="3">
        <v>939.32999999999993</v>
      </c>
      <c r="E21" s="3">
        <v>969.28</v>
      </c>
      <c r="F21" s="3">
        <v>1219.1300000000001</v>
      </c>
      <c r="G21" s="3">
        <v>1359.13</v>
      </c>
      <c r="H21" s="3">
        <v>1418.13</v>
      </c>
      <c r="I21" s="3">
        <v>1441.3</v>
      </c>
      <c r="J21" s="3">
        <v>1464.31</v>
      </c>
      <c r="K21" s="3">
        <v>1466.29</v>
      </c>
      <c r="L21" s="3">
        <v>1461.28</v>
      </c>
      <c r="M21" s="3">
        <v>1473.28</v>
      </c>
      <c r="N21" s="3">
        <v>1478.28</v>
      </c>
      <c r="O21" s="3">
        <v>1483.28</v>
      </c>
      <c r="P21" s="3">
        <v>1505</v>
      </c>
      <c r="Q21" s="3">
        <v>1490</v>
      </c>
      <c r="R21" s="3">
        <v>1494</v>
      </c>
      <c r="S21" s="3">
        <v>1504</v>
      </c>
      <c r="T21" s="3">
        <v>1502</v>
      </c>
      <c r="U21" s="3">
        <v>1509</v>
      </c>
      <c r="V21" s="3">
        <v>1510</v>
      </c>
      <c r="W21" s="4">
        <f>V21*$W$42</f>
        <v>1511.9411467271495</v>
      </c>
      <c r="X21" s="4">
        <f t="shared" ref="X21:X41" si="14">W21*$X$42</f>
        <v>1511.9411467271495</v>
      </c>
      <c r="Y21" s="4">
        <f t="shared" si="13"/>
        <v>1513.8192602159227</v>
      </c>
      <c r="Z21" s="4">
        <f t="shared" si="12"/>
        <v>1514.5754426800463</v>
      </c>
      <c r="AA21" s="4">
        <f t="shared" si="11"/>
        <v>1514.5754426800463</v>
      </c>
      <c r="AB21" s="4">
        <f t="shared" si="10"/>
        <v>1517.7665203853646</v>
      </c>
      <c r="AC21" s="4">
        <f t="shared" si="9"/>
        <v>1517.7665203853646</v>
      </c>
      <c r="AD21" s="4">
        <f t="shared" si="8"/>
        <v>1524.5093025107351</v>
      </c>
      <c r="AE21" s="4">
        <f t="shared" si="7"/>
        <v>1524.5093025107351</v>
      </c>
      <c r="AF21" s="4">
        <f t="shared" si="6"/>
        <v>1528.516483293387</v>
      </c>
      <c r="AG21" s="4">
        <f t="shared" si="5"/>
        <v>1528.516483293387</v>
      </c>
      <c r="AH21" s="4">
        <f t="shared" si="4"/>
        <v>1528.516483293387</v>
      </c>
      <c r="AI21" s="4">
        <f t="shared" si="3"/>
        <v>1528.516483293387</v>
      </c>
      <c r="AJ21" s="4">
        <f t="shared" si="2"/>
        <v>1533.6046195395568</v>
      </c>
      <c r="AK21" s="4">
        <f t="shared" si="1"/>
        <v>1533.6046195395568</v>
      </c>
      <c r="AL21" s="34">
        <f t="shared" si="0"/>
        <v>1533.6046195395568</v>
      </c>
      <c r="AM21" s="17">
        <f>AL21-V21</f>
        <v>23.604619539556779</v>
      </c>
    </row>
    <row r="22" spans="1:39" s="19" customFormat="1" x14ac:dyDescent="0.2">
      <c r="A22" s="1" t="s">
        <v>12</v>
      </c>
      <c r="B22" s="3">
        <v>620</v>
      </c>
      <c r="C22" s="3">
        <v>931.8</v>
      </c>
      <c r="D22" s="3">
        <v>1037.71</v>
      </c>
      <c r="E22" s="3">
        <v>1276.6500000000001</v>
      </c>
      <c r="F22" s="3">
        <v>1397.27</v>
      </c>
      <c r="G22" s="3">
        <v>1452.27</v>
      </c>
      <c r="H22" s="3">
        <v>1466.27</v>
      </c>
      <c r="I22" s="3">
        <v>1473.99</v>
      </c>
      <c r="J22" s="3">
        <v>1480.99</v>
      </c>
      <c r="K22" s="3">
        <v>1482.99</v>
      </c>
      <c r="L22" s="3">
        <v>1494.99</v>
      </c>
      <c r="M22" s="3">
        <v>1506.99</v>
      </c>
      <c r="N22" s="3">
        <v>1517.99</v>
      </c>
      <c r="O22" s="3">
        <v>1536.99</v>
      </c>
      <c r="P22" s="3">
        <v>1521.99</v>
      </c>
      <c r="Q22" s="3">
        <v>1527.99</v>
      </c>
      <c r="R22" s="3">
        <v>1534.99</v>
      </c>
      <c r="S22" s="3">
        <v>1532.99</v>
      </c>
      <c r="T22" s="3">
        <v>1546.99</v>
      </c>
      <c r="U22" s="3">
        <v>1547.99</v>
      </c>
      <c r="V22" s="4">
        <f>U22*$V$42</f>
        <v>1567.8673688809656</v>
      </c>
      <c r="W22" s="4">
        <f t="shared" ref="W22:W41" si="15">V22*$W$42</f>
        <v>1569.8829057099113</v>
      </c>
      <c r="X22" s="4">
        <f t="shared" si="14"/>
        <v>1569.8829057099113</v>
      </c>
      <c r="Y22" s="4">
        <f t="shared" si="13"/>
        <v>1571.8329936927605</v>
      </c>
      <c r="Z22" s="4">
        <f t="shared" si="12"/>
        <v>1572.6181551566144</v>
      </c>
      <c r="AA22" s="4">
        <f t="shared" si="11"/>
        <v>1572.6181551566144</v>
      </c>
      <c r="AB22" s="4">
        <f t="shared" si="10"/>
        <v>1575.9315237696821</v>
      </c>
      <c r="AC22" s="4">
        <f t="shared" si="9"/>
        <v>1575.9315237696821</v>
      </c>
      <c r="AD22" s="4">
        <f t="shared" si="8"/>
        <v>1582.9327079218956</v>
      </c>
      <c r="AE22" s="4">
        <f t="shared" si="7"/>
        <v>1582.9327079218956</v>
      </c>
      <c r="AF22" s="4">
        <f t="shared" si="6"/>
        <v>1587.0934549353569</v>
      </c>
      <c r="AG22" s="4">
        <f t="shared" si="5"/>
        <v>1587.0934549353569</v>
      </c>
      <c r="AH22" s="4">
        <f t="shared" si="4"/>
        <v>1587.0934549353569</v>
      </c>
      <c r="AI22" s="4">
        <f t="shared" si="3"/>
        <v>1587.0934549353569</v>
      </c>
      <c r="AJ22" s="4">
        <f t="shared" si="2"/>
        <v>1592.3765826100525</v>
      </c>
      <c r="AK22" s="4">
        <f t="shared" si="1"/>
        <v>1592.3765826100525</v>
      </c>
      <c r="AL22" s="34">
        <f t="shared" si="0"/>
        <v>1592.3765826100525</v>
      </c>
      <c r="AM22" s="17">
        <f>AL22-U22</f>
        <v>44.386582610052528</v>
      </c>
    </row>
    <row r="23" spans="1:39" s="19" customFormat="1" x14ac:dyDescent="0.2">
      <c r="A23" s="1" t="s">
        <v>11</v>
      </c>
      <c r="B23" s="3">
        <v>1007</v>
      </c>
      <c r="C23" s="3">
        <v>1251</v>
      </c>
      <c r="D23" s="3">
        <v>1494.48</v>
      </c>
      <c r="E23" s="3">
        <v>1415.48</v>
      </c>
      <c r="F23" s="3">
        <v>1486.48</v>
      </c>
      <c r="G23" s="3">
        <v>1503.48</v>
      </c>
      <c r="H23" s="3">
        <v>1521.48</v>
      </c>
      <c r="I23" s="3">
        <v>1545.48</v>
      </c>
      <c r="J23" s="3">
        <v>1553.48</v>
      </c>
      <c r="K23" s="3">
        <v>1574.48</v>
      </c>
      <c r="L23" s="3">
        <v>1573.48</v>
      </c>
      <c r="M23" s="3">
        <v>1570.48</v>
      </c>
      <c r="N23" s="3">
        <v>1574.48</v>
      </c>
      <c r="O23" s="3">
        <v>1585</v>
      </c>
      <c r="P23" s="3">
        <v>1587.48</v>
      </c>
      <c r="Q23" s="3">
        <v>1595.48</v>
      </c>
      <c r="R23" s="3">
        <v>1587.48</v>
      </c>
      <c r="S23" s="3">
        <v>1598.48</v>
      </c>
      <c r="T23" s="3">
        <v>1600.48</v>
      </c>
      <c r="U23" s="4">
        <f>T23*$U$42</f>
        <v>1619.6796521769743</v>
      </c>
      <c r="V23" s="4">
        <f t="shared" ref="V23:V41" si="16">U23*$V$42</f>
        <v>1640.4775707134738</v>
      </c>
      <c r="W23" s="4">
        <f t="shared" si="15"/>
        <v>1642.5864499633763</v>
      </c>
      <c r="X23" s="4">
        <f t="shared" si="14"/>
        <v>1642.5864499633763</v>
      </c>
      <c r="Y23" s="4">
        <f t="shared" si="13"/>
        <v>1644.6268493366124</v>
      </c>
      <c r="Z23" s="4">
        <f t="shared" si="12"/>
        <v>1645.4483727616202</v>
      </c>
      <c r="AA23" s="4">
        <f t="shared" si="11"/>
        <v>1645.4483727616202</v>
      </c>
      <c r="AB23" s="4">
        <f t="shared" si="10"/>
        <v>1648.9151882596193</v>
      </c>
      <c r="AC23" s="4">
        <f t="shared" si="9"/>
        <v>1648.9151882596193</v>
      </c>
      <c r="AD23" s="4">
        <f t="shared" si="8"/>
        <v>1656.2406073595384</v>
      </c>
      <c r="AE23" s="4">
        <f t="shared" si="7"/>
        <v>1656.2406073595384</v>
      </c>
      <c r="AF23" s="4">
        <f t="shared" si="6"/>
        <v>1660.5940445752567</v>
      </c>
      <c r="AG23" s="4">
        <f t="shared" si="5"/>
        <v>1660.5940445752567</v>
      </c>
      <c r="AH23" s="4">
        <f t="shared" si="4"/>
        <v>1660.5940445752567</v>
      </c>
      <c r="AI23" s="4">
        <f t="shared" si="3"/>
        <v>1660.5940445752567</v>
      </c>
      <c r="AJ23" s="4">
        <f t="shared" si="2"/>
        <v>1666.1218415213334</v>
      </c>
      <c r="AK23" s="4">
        <f t="shared" si="1"/>
        <v>1666.1218415213334</v>
      </c>
      <c r="AL23" s="34">
        <f t="shared" si="0"/>
        <v>1666.1218415213334</v>
      </c>
      <c r="AM23" s="17">
        <f>AL23-T23</f>
        <v>65.64184152133339</v>
      </c>
    </row>
    <row r="24" spans="1:39" s="19" customFormat="1" x14ac:dyDescent="0.2">
      <c r="A24" s="1" t="s">
        <v>10</v>
      </c>
      <c r="B24" s="3">
        <v>836</v>
      </c>
      <c r="C24" s="3">
        <v>1321</v>
      </c>
      <c r="D24" s="3">
        <v>1239.3899999999999</v>
      </c>
      <c r="E24" s="3">
        <v>1363</v>
      </c>
      <c r="F24" s="3">
        <v>1386</v>
      </c>
      <c r="G24" s="3">
        <v>1421</v>
      </c>
      <c r="H24" s="3">
        <v>1443</v>
      </c>
      <c r="I24" s="3">
        <v>1463</v>
      </c>
      <c r="J24" s="3">
        <v>1484</v>
      </c>
      <c r="K24" s="3">
        <v>1491</v>
      </c>
      <c r="L24" s="3">
        <v>1497</v>
      </c>
      <c r="M24" s="3">
        <v>1504</v>
      </c>
      <c r="N24" s="3">
        <v>1507</v>
      </c>
      <c r="O24" s="3">
        <v>1508</v>
      </c>
      <c r="P24" s="3">
        <v>1516</v>
      </c>
      <c r="Q24" s="3">
        <v>1524</v>
      </c>
      <c r="R24" s="3">
        <v>1518</v>
      </c>
      <c r="S24" s="3">
        <v>1519</v>
      </c>
      <c r="T24" s="4">
        <f>S24*$T$42</f>
        <v>1541.5041537273844</v>
      </c>
      <c r="U24" s="4">
        <f t="shared" ref="U24:U41" si="17">T24*$U$42</f>
        <v>1559.9963208153374</v>
      </c>
      <c r="V24" s="4">
        <f t="shared" si="16"/>
        <v>1580.0278599866472</v>
      </c>
      <c r="W24" s="4">
        <f t="shared" si="15"/>
        <v>1582.0590294629505</v>
      </c>
      <c r="X24" s="4">
        <f t="shared" si="14"/>
        <v>1582.0590294629505</v>
      </c>
      <c r="Y24" s="4">
        <f t="shared" si="13"/>
        <v>1584.0242424672408</v>
      </c>
      <c r="Z24" s="4">
        <f t="shared" si="12"/>
        <v>1584.8154936993924</v>
      </c>
      <c r="AA24" s="4">
        <f t="shared" si="11"/>
        <v>1584.8154936993924</v>
      </c>
      <c r="AB24" s="4">
        <f t="shared" si="10"/>
        <v>1588.1545610356741</v>
      </c>
      <c r="AC24" s="4">
        <f t="shared" si="9"/>
        <v>1588.1545610356741</v>
      </c>
      <c r="AD24" s="4">
        <f t="shared" si="8"/>
        <v>1595.2100468713729</v>
      </c>
      <c r="AE24" s="4">
        <f t="shared" si="7"/>
        <v>1595.2100468713729</v>
      </c>
      <c r="AF24" s="4">
        <f t="shared" si="6"/>
        <v>1599.4030649353417</v>
      </c>
      <c r="AG24" s="4">
        <f t="shared" si="5"/>
        <v>1599.4030649353417</v>
      </c>
      <c r="AH24" s="4">
        <f t="shared" si="4"/>
        <v>1599.4030649353417</v>
      </c>
      <c r="AI24" s="4">
        <f t="shared" si="3"/>
        <v>1599.4030649353417</v>
      </c>
      <c r="AJ24" s="4">
        <f t="shared" si="2"/>
        <v>1604.7271689249817</v>
      </c>
      <c r="AK24" s="4">
        <f t="shared" si="1"/>
        <v>1604.7271689249817</v>
      </c>
      <c r="AL24" s="34">
        <f t="shared" si="0"/>
        <v>1604.7271689249817</v>
      </c>
      <c r="AM24" s="17">
        <f>AL24-S24</f>
        <v>85.727168924981697</v>
      </c>
    </row>
    <row r="25" spans="1:39" s="19" customFormat="1" x14ac:dyDescent="0.2">
      <c r="A25" s="1" t="s">
        <v>9</v>
      </c>
      <c r="B25" s="3">
        <v>1168</v>
      </c>
      <c r="C25" s="3">
        <v>1089.19</v>
      </c>
      <c r="D25" s="3">
        <v>1180.83</v>
      </c>
      <c r="E25" s="3">
        <v>1241.83</v>
      </c>
      <c r="F25" s="3">
        <v>1293.22</v>
      </c>
      <c r="G25" s="3">
        <v>1328.22</v>
      </c>
      <c r="H25" s="3">
        <v>1348.22</v>
      </c>
      <c r="I25" s="3">
        <v>1385.22</v>
      </c>
      <c r="J25" s="3">
        <v>1386.22</v>
      </c>
      <c r="K25" s="3">
        <v>1395</v>
      </c>
      <c r="L25" s="3">
        <v>1400</v>
      </c>
      <c r="M25" s="3">
        <v>1401</v>
      </c>
      <c r="N25" s="3">
        <v>1401</v>
      </c>
      <c r="O25" s="3">
        <v>1407</v>
      </c>
      <c r="P25" s="3">
        <v>1409</v>
      </c>
      <c r="Q25" s="3">
        <v>1414</v>
      </c>
      <c r="R25" s="3">
        <v>1418</v>
      </c>
      <c r="S25" s="4">
        <f>R25*$S$42</f>
        <v>1438.9888225514035</v>
      </c>
      <c r="T25" s="4">
        <f t="shared" ref="T25:T41" si="18">S25*$T$42</f>
        <v>1460.3076017974106</v>
      </c>
      <c r="U25" s="4">
        <f t="shared" si="17"/>
        <v>1477.8257201280999</v>
      </c>
      <c r="V25" s="4">
        <f t="shared" si="16"/>
        <v>1496.8021262940085</v>
      </c>
      <c r="W25" s="4">
        <f t="shared" si="15"/>
        <v>1498.7263067898007</v>
      </c>
      <c r="X25" s="4">
        <f t="shared" si="14"/>
        <v>1498.7263067898007</v>
      </c>
      <c r="Y25" s="4">
        <f t="shared" si="13"/>
        <v>1500.5880049774939</v>
      </c>
      <c r="Z25" s="4">
        <f t="shared" si="12"/>
        <v>1501.3375781696573</v>
      </c>
      <c r="AA25" s="4">
        <f t="shared" si="11"/>
        <v>1501.3375781696573</v>
      </c>
      <c r="AB25" s="4">
        <f t="shared" si="10"/>
        <v>1504.5007648547498</v>
      </c>
      <c r="AC25" s="4">
        <f t="shared" si="9"/>
        <v>1504.5007648547498</v>
      </c>
      <c r="AD25" s="4">
        <f t="shared" si="8"/>
        <v>1511.1846129490491</v>
      </c>
      <c r="AE25" s="4">
        <f t="shared" si="7"/>
        <v>1511.1846129490491</v>
      </c>
      <c r="AF25" s="4">
        <f t="shared" si="6"/>
        <v>1515.1567697145576</v>
      </c>
      <c r="AG25" s="4">
        <f t="shared" si="5"/>
        <v>1515.1567697145576</v>
      </c>
      <c r="AH25" s="4">
        <f t="shared" si="4"/>
        <v>1515.1567697145576</v>
      </c>
      <c r="AI25" s="4">
        <f t="shared" si="3"/>
        <v>1515.1567697145576</v>
      </c>
      <c r="AJ25" s="4">
        <f t="shared" si="2"/>
        <v>1520.2004340537237</v>
      </c>
      <c r="AK25" s="4">
        <f t="shared" si="1"/>
        <v>1520.2004340537237</v>
      </c>
      <c r="AL25" s="34">
        <f t="shared" si="0"/>
        <v>1520.2004340537237</v>
      </c>
      <c r="AM25" s="17">
        <f>AL25-R25</f>
        <v>102.20043405372371</v>
      </c>
    </row>
    <row r="26" spans="1:39" s="19" customFormat="1" x14ac:dyDescent="0.2">
      <c r="A26" s="2" t="s">
        <v>8</v>
      </c>
      <c r="B26" s="3">
        <v>661</v>
      </c>
      <c r="C26" s="3">
        <v>878</v>
      </c>
      <c r="D26" s="3">
        <v>1007</v>
      </c>
      <c r="E26" s="3">
        <v>1099</v>
      </c>
      <c r="F26" s="3">
        <v>1152</v>
      </c>
      <c r="G26" s="3">
        <v>1175</v>
      </c>
      <c r="H26" s="3">
        <v>1218</v>
      </c>
      <c r="I26" s="3">
        <v>1235</v>
      </c>
      <c r="J26" s="3">
        <v>1239</v>
      </c>
      <c r="K26" s="3">
        <v>1239</v>
      </c>
      <c r="L26" s="3">
        <v>1255</v>
      </c>
      <c r="M26" s="3">
        <v>1259</v>
      </c>
      <c r="N26" s="3">
        <v>1265</v>
      </c>
      <c r="O26" s="3">
        <v>1273</v>
      </c>
      <c r="P26" s="3">
        <v>1276</v>
      </c>
      <c r="Q26" s="3">
        <v>1281</v>
      </c>
      <c r="R26" s="4">
        <f>Q26*$R$42</f>
        <v>1298.219420464332</v>
      </c>
      <c r="S26" s="4">
        <f t="shared" ref="S26:S41" si="19">R26*$S$42</f>
        <v>1317.4352858020695</v>
      </c>
      <c r="T26" s="4">
        <f t="shared" si="18"/>
        <v>1336.9532358992192</v>
      </c>
      <c r="U26" s="4">
        <f t="shared" si="17"/>
        <v>1352.9915725895528</v>
      </c>
      <c r="V26" s="4">
        <f t="shared" si="16"/>
        <v>1370.3650133619094</v>
      </c>
      <c r="W26" s="4">
        <f t="shared" si="15"/>
        <v>1372.12665545508</v>
      </c>
      <c r="X26" s="4">
        <f t="shared" si="14"/>
        <v>1372.12665545508</v>
      </c>
      <c r="Y26" s="4">
        <f t="shared" si="13"/>
        <v>1373.8310932141117</v>
      </c>
      <c r="Z26" s="4">
        <f t="shared" si="12"/>
        <v>1374.5173488383189</v>
      </c>
      <c r="AA26" s="4">
        <f t="shared" si="11"/>
        <v>1374.5173488383189</v>
      </c>
      <c r="AB26" s="4">
        <f t="shared" si="10"/>
        <v>1377.4133364159927</v>
      </c>
      <c r="AC26" s="4">
        <f t="shared" si="9"/>
        <v>1377.4133364159927</v>
      </c>
      <c r="AD26" s="4">
        <f t="shared" si="8"/>
        <v>1383.5325898711781</v>
      </c>
      <c r="AE26" s="4">
        <f t="shared" si="7"/>
        <v>1383.5325898711781</v>
      </c>
      <c r="AF26" s="4">
        <f t="shared" si="6"/>
        <v>1387.1692126173782</v>
      </c>
      <c r="AG26" s="4">
        <f t="shared" si="5"/>
        <v>1387.1692126173782</v>
      </c>
      <c r="AH26" s="4">
        <f t="shared" si="4"/>
        <v>1387.1692126173782</v>
      </c>
      <c r="AI26" s="4">
        <f t="shared" si="3"/>
        <v>1387.1692126173782</v>
      </c>
      <c r="AJ26" s="4">
        <f t="shared" si="2"/>
        <v>1391.7868310908682</v>
      </c>
      <c r="AK26" s="4">
        <f t="shared" si="1"/>
        <v>1391.7868310908682</v>
      </c>
      <c r="AL26" s="34">
        <f>AK26</f>
        <v>1391.7868310908682</v>
      </c>
      <c r="AM26" s="17">
        <f>AL26-Q26</f>
        <v>110.78683109086819</v>
      </c>
    </row>
    <row r="27" spans="1:39" s="19" customFormat="1" x14ac:dyDescent="0.2">
      <c r="A27" s="2" t="s">
        <v>7</v>
      </c>
      <c r="B27" s="3">
        <v>654</v>
      </c>
      <c r="C27" s="3">
        <v>887</v>
      </c>
      <c r="D27" s="3">
        <v>1043</v>
      </c>
      <c r="E27" s="3">
        <v>1116</v>
      </c>
      <c r="F27" s="3">
        <v>1140</v>
      </c>
      <c r="G27" s="3">
        <v>1195</v>
      </c>
      <c r="H27" s="3">
        <v>1206</v>
      </c>
      <c r="I27" s="3">
        <v>1212</v>
      </c>
      <c r="J27" s="3">
        <v>1230</v>
      </c>
      <c r="K27" s="3">
        <v>1229</v>
      </c>
      <c r="L27" s="3">
        <v>1233</v>
      </c>
      <c r="M27" s="3">
        <v>1252</v>
      </c>
      <c r="N27" s="3">
        <v>1247</v>
      </c>
      <c r="O27" s="3">
        <v>1262</v>
      </c>
      <c r="P27" s="3">
        <v>1263</v>
      </c>
      <c r="Q27" s="4">
        <f>P27*$Q$42</f>
        <v>1279.5966192352942</v>
      </c>
      <c r="R27" s="4">
        <f t="shared" ref="R27:R41" si="20">Q27*$R$42</f>
        <v>1296.7971752160515</v>
      </c>
      <c r="S27" s="4">
        <f t="shared" si="19"/>
        <v>1315.9919888943105</v>
      </c>
      <c r="T27" s="4">
        <f t="shared" si="18"/>
        <v>1335.4885563874532</v>
      </c>
      <c r="U27" s="4">
        <f t="shared" si="17"/>
        <v>1351.5093225132209</v>
      </c>
      <c r="V27" s="4">
        <f t="shared" si="16"/>
        <v>1368.8637300673131</v>
      </c>
      <c r="W27" s="4">
        <f t="shared" si="15"/>
        <v>1370.6234422193224</v>
      </c>
      <c r="X27" s="4">
        <f t="shared" si="14"/>
        <v>1370.6234422193224</v>
      </c>
      <c r="Y27" s="4">
        <f t="shared" si="13"/>
        <v>1372.3260127065619</v>
      </c>
      <c r="Z27" s="4">
        <f t="shared" si="12"/>
        <v>1373.0115165134837</v>
      </c>
      <c r="AA27" s="4">
        <f t="shared" si="11"/>
        <v>1373.0115165134837</v>
      </c>
      <c r="AB27" s="4">
        <f t="shared" si="10"/>
        <v>1375.9043314344351</v>
      </c>
      <c r="AC27" s="4">
        <f t="shared" si="9"/>
        <v>1375.9043314344351</v>
      </c>
      <c r="AD27" s="4">
        <f t="shared" si="8"/>
        <v>1382.0168810312337</v>
      </c>
      <c r="AE27" s="4">
        <f t="shared" si="7"/>
        <v>1382.0168810312337</v>
      </c>
      <c r="AF27" s="4">
        <f t="shared" si="6"/>
        <v>1385.6495197287136</v>
      </c>
      <c r="AG27" s="4">
        <f t="shared" si="5"/>
        <v>1385.6495197287136</v>
      </c>
      <c r="AH27" s="4">
        <f t="shared" si="4"/>
        <v>1385.6495197287136</v>
      </c>
      <c r="AI27" s="4">
        <f t="shared" si="3"/>
        <v>1385.6495197287136</v>
      </c>
      <c r="AJ27" s="4">
        <f t="shared" si="2"/>
        <v>1390.2620794380002</v>
      </c>
      <c r="AK27" s="4">
        <f t="shared" si="1"/>
        <v>1390.2620794380002</v>
      </c>
      <c r="AL27" s="34">
        <f t="shared" si="0"/>
        <v>1390.2620794380002</v>
      </c>
      <c r="AM27" s="17">
        <f>AL27-P27</f>
        <v>127.26207943800023</v>
      </c>
    </row>
    <row r="28" spans="1:39" s="19" customFormat="1" x14ac:dyDescent="0.2">
      <c r="A28" s="2" t="s">
        <v>6</v>
      </c>
      <c r="B28" s="3">
        <v>654</v>
      </c>
      <c r="C28" s="3">
        <v>950</v>
      </c>
      <c r="D28" s="3">
        <v>1082</v>
      </c>
      <c r="E28" s="3">
        <v>1130.1100000000001</v>
      </c>
      <c r="F28" s="3">
        <v>1213</v>
      </c>
      <c r="G28" s="3">
        <v>1233</v>
      </c>
      <c r="H28" s="3">
        <v>1255</v>
      </c>
      <c r="I28" s="3">
        <v>1247</v>
      </c>
      <c r="J28" s="3">
        <v>1266</v>
      </c>
      <c r="K28" s="3">
        <v>1270</v>
      </c>
      <c r="L28" s="3">
        <v>1286</v>
      </c>
      <c r="M28" s="3">
        <v>1286</v>
      </c>
      <c r="N28" s="3">
        <v>1297</v>
      </c>
      <c r="O28" s="3">
        <v>1300</v>
      </c>
      <c r="P28" s="4">
        <f>O28*$P$42</f>
        <v>1318.4959624966068</v>
      </c>
      <c r="Q28" s="4">
        <f t="shared" ref="Q28:Q41" si="21">P28*$Q$42</f>
        <v>1335.8218337973422</v>
      </c>
      <c r="R28" s="4">
        <f t="shared" si="20"/>
        <v>1353.7781787010044</v>
      </c>
      <c r="S28" s="4">
        <f t="shared" si="19"/>
        <v>1373.8164085788026</v>
      </c>
      <c r="T28" s="4">
        <f t="shared" si="18"/>
        <v>1394.1696512725882</v>
      </c>
      <c r="U28" s="4">
        <f t="shared" si="17"/>
        <v>1410.8943665955708</v>
      </c>
      <c r="V28" s="4">
        <f t="shared" si="16"/>
        <v>1429.0113232793326</v>
      </c>
      <c r="W28" s="4">
        <f t="shared" si="15"/>
        <v>1430.8483568245269</v>
      </c>
      <c r="X28" s="4">
        <f t="shared" si="14"/>
        <v>1430.8483568245269</v>
      </c>
      <c r="Y28" s="4">
        <f t="shared" si="13"/>
        <v>1432.6257379118517</v>
      </c>
      <c r="Z28" s="4">
        <f t="shared" si="12"/>
        <v>1433.3413626162876</v>
      </c>
      <c r="AA28" s="4">
        <f t="shared" si="11"/>
        <v>1433.3413626162876</v>
      </c>
      <c r="AB28" s="4">
        <f t="shared" si="10"/>
        <v>1436.3612872350718</v>
      </c>
      <c r="AC28" s="4">
        <f t="shared" si="9"/>
        <v>1436.3612872350718</v>
      </c>
      <c r="AD28" s="4">
        <f t="shared" si="8"/>
        <v>1442.7424210149129</v>
      </c>
      <c r="AE28" s="4">
        <f t="shared" si="7"/>
        <v>1442.7424210149129</v>
      </c>
      <c r="AF28" s="4">
        <f t="shared" si="6"/>
        <v>1446.5346771161294</v>
      </c>
      <c r="AG28" s="4">
        <f t="shared" si="5"/>
        <v>1446.5346771161294</v>
      </c>
      <c r="AH28" s="4">
        <f t="shared" si="4"/>
        <v>1446.5346771161294</v>
      </c>
      <c r="AI28" s="4">
        <f t="shared" si="3"/>
        <v>1446.5346771161294</v>
      </c>
      <c r="AJ28" s="4">
        <f t="shared" si="2"/>
        <v>1451.3499117586225</v>
      </c>
      <c r="AK28" s="4">
        <f t="shared" si="1"/>
        <v>1451.3499117586225</v>
      </c>
      <c r="AL28" s="34">
        <f t="shared" si="0"/>
        <v>1451.3499117586225</v>
      </c>
      <c r="AM28" s="17">
        <f>AL28-O28</f>
        <v>151.34991175862251</v>
      </c>
    </row>
    <row r="29" spans="1:39" s="19" customFormat="1" x14ac:dyDescent="0.2">
      <c r="A29" s="2" t="s">
        <v>5</v>
      </c>
      <c r="B29" s="3">
        <v>744</v>
      </c>
      <c r="C29" s="3">
        <v>1003.39</v>
      </c>
      <c r="D29" s="3">
        <v>1095.9000000000001</v>
      </c>
      <c r="E29" s="3">
        <v>1247.46</v>
      </c>
      <c r="F29" s="3">
        <v>1266</v>
      </c>
      <c r="G29" s="3">
        <v>1289</v>
      </c>
      <c r="H29" s="3">
        <v>1286</v>
      </c>
      <c r="I29" s="3">
        <v>1306</v>
      </c>
      <c r="J29" s="3">
        <v>1317</v>
      </c>
      <c r="K29" s="3">
        <v>1325</v>
      </c>
      <c r="L29" s="3">
        <v>1344</v>
      </c>
      <c r="M29" s="3">
        <v>1342</v>
      </c>
      <c r="N29" s="3">
        <v>1345</v>
      </c>
      <c r="O29" s="4">
        <f>N29*$O$42</f>
        <v>1365.3216105304716</v>
      </c>
      <c r="P29" s="4">
        <f t="shared" ref="P29:P41" si="22">O29*$P$42</f>
        <v>1384.7469469183011</v>
      </c>
      <c r="Q29" s="4">
        <f t="shared" si="21"/>
        <v>1402.943398078427</v>
      </c>
      <c r="R29" s="4">
        <f t="shared" si="20"/>
        <v>1421.8020024962029</v>
      </c>
      <c r="S29" s="4">
        <f t="shared" si="19"/>
        <v>1442.8471011799991</v>
      </c>
      <c r="T29" s="4">
        <f t="shared" si="18"/>
        <v>1464.2230412524584</v>
      </c>
      <c r="U29" s="4">
        <f t="shared" si="17"/>
        <v>1481.7881299143339</v>
      </c>
      <c r="V29" s="4">
        <f t="shared" si="16"/>
        <v>1500.8154164353989</v>
      </c>
      <c r="W29" s="4">
        <f t="shared" si="15"/>
        <v>1502.7447561265706</v>
      </c>
      <c r="X29" s="4">
        <f t="shared" si="14"/>
        <v>1502.7447561265706</v>
      </c>
      <c r="Y29" s="4">
        <f t="shared" si="13"/>
        <v>1504.6114459793957</v>
      </c>
      <c r="Z29" s="4">
        <f t="shared" si="12"/>
        <v>1505.3630289593923</v>
      </c>
      <c r="AA29" s="4">
        <f t="shared" si="11"/>
        <v>1505.3630289593923</v>
      </c>
      <c r="AB29" s="4">
        <f t="shared" si="10"/>
        <v>1508.5346969164684</v>
      </c>
      <c r="AC29" s="4">
        <f t="shared" si="9"/>
        <v>1508.5346969164684</v>
      </c>
      <c r="AD29" s="4">
        <f t="shared" si="8"/>
        <v>1515.2364660313169</v>
      </c>
      <c r="AE29" s="4">
        <f t="shared" si="7"/>
        <v>1515.2364660313169</v>
      </c>
      <c r="AF29" s="4">
        <f t="shared" si="6"/>
        <v>1519.2192731141299</v>
      </c>
      <c r="AG29" s="4">
        <f t="shared" si="5"/>
        <v>1519.2192731141299</v>
      </c>
      <c r="AH29" s="4">
        <f t="shared" si="4"/>
        <v>1519.2192731141299</v>
      </c>
      <c r="AI29" s="4">
        <f t="shared" si="3"/>
        <v>1519.2192731141299</v>
      </c>
      <c r="AJ29" s="4">
        <f t="shared" si="2"/>
        <v>1524.276460742723</v>
      </c>
      <c r="AK29" s="4">
        <f t="shared" si="1"/>
        <v>1524.276460742723</v>
      </c>
      <c r="AL29" s="34">
        <f t="shared" si="0"/>
        <v>1524.276460742723</v>
      </c>
      <c r="AM29" s="17">
        <f>AL29-N29</f>
        <v>179.27646074272297</v>
      </c>
    </row>
    <row r="30" spans="1:39" s="19" customFormat="1" x14ac:dyDescent="0.2">
      <c r="A30" s="1" t="s">
        <v>4</v>
      </c>
      <c r="B30" s="3">
        <v>809</v>
      </c>
      <c r="C30" s="3">
        <v>1047</v>
      </c>
      <c r="D30" s="3">
        <v>1286</v>
      </c>
      <c r="E30" s="3">
        <v>1353</v>
      </c>
      <c r="F30" s="3">
        <v>1389</v>
      </c>
      <c r="G30" s="3">
        <v>1390</v>
      </c>
      <c r="H30" s="3">
        <v>1409.13</v>
      </c>
      <c r="I30" s="3">
        <v>1422</v>
      </c>
      <c r="J30" s="3">
        <v>1446</v>
      </c>
      <c r="K30" s="3">
        <v>1452</v>
      </c>
      <c r="L30" s="3">
        <v>1455</v>
      </c>
      <c r="M30" s="3">
        <v>1461</v>
      </c>
      <c r="N30" s="4">
        <f>M30*$N$42</f>
        <v>1481.3429728735132</v>
      </c>
      <c r="O30" s="4">
        <f t="shared" ref="O30:O41" si="23">N30*$O$42</f>
        <v>1503.724589941756</v>
      </c>
      <c r="P30" s="4">
        <f t="shared" si="22"/>
        <v>1525.1190773423621</v>
      </c>
      <c r="Q30" s="4">
        <f t="shared" si="21"/>
        <v>1545.1601071247328</v>
      </c>
      <c r="R30" s="4">
        <f t="shared" si="20"/>
        <v>1565.9304127994346</v>
      </c>
      <c r="S30" s="4">
        <f t="shared" si="19"/>
        <v>1589.1088581887811</v>
      </c>
      <c r="T30" s="4">
        <f t="shared" si="18"/>
        <v>1612.6516824377795</v>
      </c>
      <c r="U30" s="4">
        <f t="shared" si="17"/>
        <v>1631.9973483538909</v>
      </c>
      <c r="V30" s="4">
        <f t="shared" si="16"/>
        <v>1652.9534354771849</v>
      </c>
      <c r="W30" s="4">
        <f t="shared" si="15"/>
        <v>1655.0783527959977</v>
      </c>
      <c r="X30" s="4">
        <f t="shared" si="14"/>
        <v>1655.0783527959977</v>
      </c>
      <c r="Y30" s="4">
        <f t="shared" si="13"/>
        <v>1657.1342694473112</v>
      </c>
      <c r="Z30" s="4">
        <f t="shared" si="12"/>
        <v>1657.962040574411</v>
      </c>
      <c r="AA30" s="4">
        <f t="shared" si="11"/>
        <v>1657.962040574411</v>
      </c>
      <c r="AB30" s="4">
        <f t="shared" si="10"/>
        <v>1661.4552212736696</v>
      </c>
      <c r="AC30" s="4">
        <f t="shared" si="9"/>
        <v>1661.4552212736696</v>
      </c>
      <c r="AD30" s="4">
        <f t="shared" si="8"/>
        <v>1668.8363503324811</v>
      </c>
      <c r="AE30" s="4">
        <f t="shared" si="7"/>
        <v>1668.8363503324811</v>
      </c>
      <c r="AF30" s="4">
        <f t="shared" si="6"/>
        <v>1673.2228955253702</v>
      </c>
      <c r="AG30" s="4">
        <f t="shared" si="5"/>
        <v>1673.2228955253702</v>
      </c>
      <c r="AH30" s="4">
        <f t="shared" si="4"/>
        <v>1673.2228955253702</v>
      </c>
      <c r="AI30" s="4">
        <f t="shared" si="3"/>
        <v>1673.2228955253702</v>
      </c>
      <c r="AJ30" s="4">
        <f t="shared" si="2"/>
        <v>1678.7927314778751</v>
      </c>
      <c r="AK30" s="4">
        <f t="shared" si="1"/>
        <v>1678.7927314778751</v>
      </c>
      <c r="AL30" s="34">
        <f t="shared" si="0"/>
        <v>1678.7927314778751</v>
      </c>
      <c r="AM30" s="17">
        <f>AL30-M30</f>
        <v>217.79273147787512</v>
      </c>
    </row>
    <row r="31" spans="1:39" s="19" customFormat="1" x14ac:dyDescent="0.2">
      <c r="A31" s="1" t="s">
        <v>3</v>
      </c>
      <c r="B31" s="3">
        <v>605</v>
      </c>
      <c r="C31" s="3">
        <v>916</v>
      </c>
      <c r="D31" s="3">
        <v>1014</v>
      </c>
      <c r="E31" s="3">
        <v>1066</v>
      </c>
      <c r="F31" s="3">
        <v>1081</v>
      </c>
      <c r="G31" s="3">
        <v>1112</v>
      </c>
      <c r="H31" s="3">
        <v>1120</v>
      </c>
      <c r="I31" s="3">
        <v>1132</v>
      </c>
      <c r="J31" s="3">
        <v>1136</v>
      </c>
      <c r="K31" s="3">
        <v>1192</v>
      </c>
      <c r="L31" s="3">
        <v>1199</v>
      </c>
      <c r="M31" s="4">
        <f>L31*$M$42</f>
        <v>1214.1343705951358</v>
      </c>
      <c r="N31" s="4">
        <f t="shared" ref="N31:N40" si="24">M31*$N$42</f>
        <v>1231.0399849454554</v>
      </c>
      <c r="O31" s="4">
        <f t="shared" si="23"/>
        <v>1249.6397731398788</v>
      </c>
      <c r="P31" s="4">
        <f t="shared" si="22"/>
        <v>1267.4192272770044</v>
      </c>
      <c r="Q31" s="4">
        <f t="shared" si="21"/>
        <v>1284.0739179552365</v>
      </c>
      <c r="R31" s="4">
        <f t="shared" si="20"/>
        <v>1301.3346585489548</v>
      </c>
      <c r="S31" s="4">
        <f t="shared" si="19"/>
        <v>1320.5966347325059</v>
      </c>
      <c r="T31" s="4">
        <f t="shared" si="18"/>
        <v>1340.1614205652161</v>
      </c>
      <c r="U31" s="4">
        <f t="shared" si="17"/>
        <v>1356.2382432283246</v>
      </c>
      <c r="V31" s="4">
        <f t="shared" si="16"/>
        <v>1373.6533737208485</v>
      </c>
      <c r="W31" s="4">
        <f t="shared" si="15"/>
        <v>1375.4192430921307</v>
      </c>
      <c r="X31" s="4">
        <f t="shared" si="14"/>
        <v>1375.4192430921307</v>
      </c>
      <c r="Y31" s="4">
        <f t="shared" si="13"/>
        <v>1377.1277708603982</v>
      </c>
      <c r="Z31" s="4">
        <f t="shared" si="12"/>
        <v>1377.8156732398631</v>
      </c>
      <c r="AA31" s="4">
        <f t="shared" si="11"/>
        <v>1377.8156732398631</v>
      </c>
      <c r="AB31" s="4">
        <f t="shared" si="10"/>
        <v>1380.7186100979532</v>
      </c>
      <c r="AC31" s="4">
        <f t="shared" si="9"/>
        <v>1380.7186100979532</v>
      </c>
      <c r="AD31" s="4">
        <f t="shared" si="8"/>
        <v>1386.8525474587345</v>
      </c>
      <c r="AE31" s="4">
        <f t="shared" si="7"/>
        <v>1386.8525474587345</v>
      </c>
      <c r="AF31" s="4">
        <f t="shared" si="6"/>
        <v>1390.4978967310517</v>
      </c>
      <c r="AG31" s="4">
        <f t="shared" si="5"/>
        <v>1390.4978967310517</v>
      </c>
      <c r="AH31" s="4">
        <f t="shared" si="4"/>
        <v>1390.4978967310517</v>
      </c>
      <c r="AI31" s="4">
        <f t="shared" si="3"/>
        <v>1390.4978967310517</v>
      </c>
      <c r="AJ31" s="4">
        <f t="shared" si="2"/>
        <v>1395.1265957512521</v>
      </c>
      <c r="AK31" s="4">
        <f t="shared" si="1"/>
        <v>1395.1265957512521</v>
      </c>
      <c r="AL31" s="34">
        <f t="shared" si="0"/>
        <v>1395.1265957512521</v>
      </c>
      <c r="AM31" s="17">
        <f>AL31-L31</f>
        <v>196.12659575125213</v>
      </c>
    </row>
    <row r="32" spans="1:39" s="19" customFormat="1" x14ac:dyDescent="0.2">
      <c r="A32" s="1" t="s">
        <v>2</v>
      </c>
      <c r="B32" s="3">
        <v>762</v>
      </c>
      <c r="C32" s="3">
        <v>1101</v>
      </c>
      <c r="D32" s="3">
        <v>1240</v>
      </c>
      <c r="E32" s="3">
        <v>1265</v>
      </c>
      <c r="F32" s="3">
        <v>1289</v>
      </c>
      <c r="G32" s="3">
        <v>1304</v>
      </c>
      <c r="H32" s="3">
        <v>1321</v>
      </c>
      <c r="I32" s="3">
        <v>1325</v>
      </c>
      <c r="J32" s="3">
        <v>1340</v>
      </c>
      <c r="K32" s="3">
        <v>1349</v>
      </c>
      <c r="L32" s="4">
        <f>K32*$L$42</f>
        <v>1368.7337243698933</v>
      </c>
      <c r="M32" s="4">
        <f t="shared" ref="M32:M41" si="25">L32*$M$42</f>
        <v>1386.0105579234166</v>
      </c>
      <c r="N32" s="4">
        <f t="shared" si="24"/>
        <v>1405.3093773500004</v>
      </c>
      <c r="O32" s="4">
        <f t="shared" si="23"/>
        <v>1426.542202510838</v>
      </c>
      <c r="P32" s="4">
        <f t="shared" si="22"/>
        <v>1446.8385648781205</v>
      </c>
      <c r="Q32" s="4">
        <f t="shared" si="21"/>
        <v>1465.8509391902514</v>
      </c>
      <c r="R32" s="4">
        <f t="shared" si="20"/>
        <v>1485.555157504032</v>
      </c>
      <c r="S32" s="4">
        <f t="shared" si="19"/>
        <v>1507.5439117996416</v>
      </c>
      <c r="T32" s="4">
        <f t="shared" si="18"/>
        <v>1529.8783423078191</v>
      </c>
      <c r="U32" s="4">
        <f t="shared" si="17"/>
        <v>1548.2310440256763</v>
      </c>
      <c r="V32" s="4">
        <f t="shared" si="16"/>
        <v>1568.1115080952511</v>
      </c>
      <c r="W32" s="4">
        <f t="shared" si="15"/>
        <v>1570.1273587719033</v>
      </c>
      <c r="X32" s="4">
        <f t="shared" si="14"/>
        <v>1570.1273587719033</v>
      </c>
      <c r="Y32" s="4">
        <f t="shared" si="13"/>
        <v>1572.0777504111443</v>
      </c>
      <c r="Z32" s="4">
        <f t="shared" si="12"/>
        <v>1572.8630341357882</v>
      </c>
      <c r="AA32" s="4">
        <f t="shared" si="11"/>
        <v>1572.8630341357882</v>
      </c>
      <c r="AB32" s="4">
        <f t="shared" si="10"/>
        <v>1576.1769186874014</v>
      </c>
      <c r="AC32" s="4">
        <f t="shared" si="9"/>
        <v>1576.1769186874014</v>
      </c>
      <c r="AD32" s="4">
        <f t="shared" si="8"/>
        <v>1583.1791930234097</v>
      </c>
      <c r="AE32" s="4">
        <f t="shared" si="7"/>
        <v>1583.1791930234097</v>
      </c>
      <c r="AF32" s="4">
        <f t="shared" si="6"/>
        <v>1587.3405879242669</v>
      </c>
      <c r="AG32" s="4">
        <f t="shared" si="5"/>
        <v>1587.3405879242669</v>
      </c>
      <c r="AH32" s="4">
        <f t="shared" si="4"/>
        <v>1587.3405879242669</v>
      </c>
      <c r="AI32" s="4">
        <f t="shared" si="3"/>
        <v>1587.3405879242669</v>
      </c>
      <c r="AJ32" s="4">
        <f t="shared" si="2"/>
        <v>1592.6245382569659</v>
      </c>
      <c r="AK32" s="4">
        <f t="shared" si="1"/>
        <v>1592.6245382569659</v>
      </c>
      <c r="AL32" s="34">
        <f t="shared" si="0"/>
        <v>1592.6245382569659</v>
      </c>
      <c r="AM32" s="17">
        <f>AL32-K32</f>
        <v>243.62453825696593</v>
      </c>
    </row>
    <row r="33" spans="1:39" s="19" customFormat="1" x14ac:dyDescent="0.2">
      <c r="A33" s="1" t="s">
        <v>1</v>
      </c>
      <c r="B33" s="3">
        <v>755</v>
      </c>
      <c r="C33" s="3">
        <v>1055</v>
      </c>
      <c r="D33" s="3">
        <v>1189</v>
      </c>
      <c r="E33" s="3">
        <v>1221</v>
      </c>
      <c r="F33" s="3">
        <v>1244</v>
      </c>
      <c r="G33" s="3">
        <v>1269</v>
      </c>
      <c r="H33" s="3">
        <v>1296</v>
      </c>
      <c r="I33" s="3">
        <v>1299</v>
      </c>
      <c r="J33" s="3">
        <v>1307</v>
      </c>
      <c r="K33" s="4">
        <f>J33*$K$42</f>
        <v>1327.9564135216813</v>
      </c>
      <c r="L33" s="4">
        <f t="shared" ref="L33:L41" si="26">K33*$L$42</f>
        <v>1347.3823036919325</v>
      </c>
      <c r="M33" s="4">
        <f t="shared" si="25"/>
        <v>1364.389629060908</v>
      </c>
      <c r="N33" s="4">
        <f t="shared" si="24"/>
        <v>1383.3873985426935</v>
      </c>
      <c r="O33" s="4">
        <f t="shared" si="23"/>
        <v>1404.2890044355909</v>
      </c>
      <c r="P33" s="4">
        <f t="shared" si="22"/>
        <v>1424.2687557897739</v>
      </c>
      <c r="Q33" s="4">
        <f t="shared" si="21"/>
        <v>1442.9845485281498</v>
      </c>
      <c r="R33" s="4">
        <f t="shared" si="20"/>
        <v>1462.3813929189698</v>
      </c>
      <c r="S33" s="4">
        <f t="shared" si="19"/>
        <v>1484.0271359080041</v>
      </c>
      <c r="T33" s="4">
        <f t="shared" si="18"/>
        <v>1506.0131627691521</v>
      </c>
      <c r="U33" s="4">
        <f t="shared" si="17"/>
        <v>1524.0795734079059</v>
      </c>
      <c r="V33" s="4">
        <f t="shared" si="16"/>
        <v>1543.6499142270156</v>
      </c>
      <c r="W33" s="4">
        <f t="shared" si="15"/>
        <v>1545.6343188487815</v>
      </c>
      <c r="X33" s="4">
        <f t="shared" si="14"/>
        <v>1545.6343188487815</v>
      </c>
      <c r="Y33" s="4">
        <f t="shared" si="13"/>
        <v>1547.5542855546446</v>
      </c>
      <c r="Z33" s="4">
        <f t="shared" si="12"/>
        <v>1548.3273193267535</v>
      </c>
      <c r="AA33" s="4">
        <f t="shared" si="11"/>
        <v>1548.3273193267535</v>
      </c>
      <c r="AB33" s="4">
        <f t="shared" si="10"/>
        <v>1551.5895092778173</v>
      </c>
      <c r="AC33" s="4">
        <f t="shared" si="9"/>
        <v>1551.5895092778173</v>
      </c>
      <c r="AD33" s="4">
        <f t="shared" si="8"/>
        <v>1558.482552356943</v>
      </c>
      <c r="AE33" s="4">
        <f t="shared" si="7"/>
        <v>1558.482552356943</v>
      </c>
      <c r="AF33" s="4">
        <f t="shared" si="6"/>
        <v>1562.5790320068984</v>
      </c>
      <c r="AG33" s="4">
        <f t="shared" si="5"/>
        <v>1562.5790320068984</v>
      </c>
      <c r="AH33" s="4">
        <f t="shared" si="4"/>
        <v>1562.5790320068984</v>
      </c>
      <c r="AI33" s="4">
        <f t="shared" si="3"/>
        <v>1562.5790320068984</v>
      </c>
      <c r="AJ33" s="4">
        <f t="shared" si="2"/>
        <v>1567.7805559009219</v>
      </c>
      <c r="AK33" s="4">
        <f t="shared" si="1"/>
        <v>1567.7805559009219</v>
      </c>
      <c r="AL33" s="34">
        <f t="shared" si="0"/>
        <v>1567.7805559009219</v>
      </c>
      <c r="AM33" s="17">
        <f>AL33-J33</f>
        <v>260.78055590092185</v>
      </c>
    </row>
    <row r="34" spans="1:39" s="19" customFormat="1" x14ac:dyDescent="0.2">
      <c r="A34" s="2" t="s">
        <v>24</v>
      </c>
      <c r="B34" s="3">
        <v>784</v>
      </c>
      <c r="C34" s="3">
        <v>1107</v>
      </c>
      <c r="D34" s="3">
        <v>1174</v>
      </c>
      <c r="E34" s="3">
        <v>1216</v>
      </c>
      <c r="F34" s="3">
        <v>1237</v>
      </c>
      <c r="G34" s="3">
        <v>1244</v>
      </c>
      <c r="H34" s="3">
        <v>1272</v>
      </c>
      <c r="I34" s="3">
        <v>1280</v>
      </c>
      <c r="J34" s="4">
        <f>I34*$J$42</f>
        <v>1300.6319000506701</v>
      </c>
      <c r="K34" s="4">
        <f t="shared" ref="K34:K41" si="27">J34*$K$42</f>
        <v>1321.4862075770297</v>
      </c>
      <c r="L34" s="4">
        <f t="shared" si="26"/>
        <v>1340.817448925392</v>
      </c>
      <c r="M34" s="4">
        <f t="shared" si="25"/>
        <v>1357.7419094528827</v>
      </c>
      <c r="N34" s="4">
        <f t="shared" si="24"/>
        <v>1376.6471160464707</v>
      </c>
      <c r="O34" s="4">
        <f t="shared" si="23"/>
        <v>1397.4468829834175</v>
      </c>
      <c r="P34" s="4">
        <f t="shared" si="22"/>
        <v>1417.3292869362338</v>
      </c>
      <c r="Q34" s="4">
        <f t="shared" si="21"/>
        <v>1435.9538906625296</v>
      </c>
      <c r="R34" s="4">
        <f t="shared" si="20"/>
        <v>1455.2562277512973</v>
      </c>
      <c r="S34" s="4">
        <f t="shared" si="19"/>
        <v>1476.7965061230159</v>
      </c>
      <c r="T34" s="4">
        <f t="shared" si="18"/>
        <v>1498.6754104007357</v>
      </c>
      <c r="U34" s="4">
        <f t="shared" si="17"/>
        <v>1516.6537960137257</v>
      </c>
      <c r="V34" s="4">
        <f t="shared" si="16"/>
        <v>1536.1287842036247</v>
      </c>
      <c r="W34" s="4">
        <f t="shared" si="15"/>
        <v>1538.1035202049077</v>
      </c>
      <c r="X34" s="4">
        <f t="shared" si="14"/>
        <v>1538.1035202049077</v>
      </c>
      <c r="Y34" s="4">
        <f t="shared" si="13"/>
        <v>1540.014132251335</v>
      </c>
      <c r="Z34" s="4">
        <f t="shared" si="12"/>
        <v>1540.7833995687195</v>
      </c>
      <c r="AA34" s="4">
        <f t="shared" si="11"/>
        <v>1540.7833995687195</v>
      </c>
      <c r="AB34" s="4">
        <f t="shared" si="10"/>
        <v>1544.0296951420771</v>
      </c>
      <c r="AC34" s="4">
        <f t="shared" si="9"/>
        <v>1544.0296951420771</v>
      </c>
      <c r="AD34" s="4">
        <f t="shared" si="8"/>
        <v>1550.889153227107</v>
      </c>
      <c r="AE34" s="4">
        <f t="shared" si="7"/>
        <v>1550.889153227107</v>
      </c>
      <c r="AF34" s="4">
        <f t="shared" si="6"/>
        <v>1554.9656735871993</v>
      </c>
      <c r="AG34" s="4">
        <f t="shared" si="5"/>
        <v>1554.9656735871993</v>
      </c>
      <c r="AH34" s="4">
        <f t="shared" si="4"/>
        <v>1554.9656735871993</v>
      </c>
      <c r="AI34" s="4">
        <f t="shared" si="3"/>
        <v>1554.9656735871993</v>
      </c>
      <c r="AJ34" s="4">
        <f t="shared" si="2"/>
        <v>1560.1418540810346</v>
      </c>
      <c r="AK34" s="4">
        <f t="shared" si="1"/>
        <v>1560.1418540810346</v>
      </c>
      <c r="AL34" s="34">
        <f t="shared" si="0"/>
        <v>1560.1418540810346</v>
      </c>
      <c r="AM34" s="17">
        <f>AL34-I34</f>
        <v>280.14185408103458</v>
      </c>
    </row>
    <row r="35" spans="1:39" s="19" customFormat="1" x14ac:dyDescent="0.2">
      <c r="A35" s="2" t="s">
        <v>23</v>
      </c>
      <c r="B35" s="3">
        <v>661</v>
      </c>
      <c r="C35" s="3">
        <v>891</v>
      </c>
      <c r="D35" s="3">
        <v>974</v>
      </c>
      <c r="E35" s="3">
        <v>1000</v>
      </c>
      <c r="F35" s="3">
        <v>1016</v>
      </c>
      <c r="G35" s="3">
        <v>1037</v>
      </c>
      <c r="H35" s="3">
        <v>1045</v>
      </c>
      <c r="I35" s="4">
        <f>H35*$I$42</f>
        <v>1063.8666703065801</v>
      </c>
      <c r="J35" s="4">
        <f t="shared" ref="J35:J41" si="28">I35*$J$42</f>
        <v>1081.014788126115</v>
      </c>
      <c r="K35" s="4">
        <f t="shared" si="27"/>
        <v>1098.3477589930037</v>
      </c>
      <c r="L35" s="4">
        <f t="shared" si="26"/>
        <v>1114.414839747828</v>
      </c>
      <c r="M35" s="4">
        <f t="shared" si="25"/>
        <v>1128.4815346447942</v>
      </c>
      <c r="N35" s="4">
        <f t="shared" si="24"/>
        <v>1144.1945183871212</v>
      </c>
      <c r="O35" s="4">
        <f t="shared" si="23"/>
        <v>1161.4821580702169</v>
      </c>
      <c r="P35" s="4">
        <f t="shared" si="22"/>
        <v>1178.0073353287896</v>
      </c>
      <c r="Q35" s="4">
        <f t="shared" si="21"/>
        <v>1193.4870971663472</v>
      </c>
      <c r="R35" s="4">
        <f t="shared" si="20"/>
        <v>1209.5301542661616</v>
      </c>
      <c r="S35" s="4">
        <f t="shared" si="19"/>
        <v>1227.4332669449093</v>
      </c>
      <c r="T35" s="4">
        <f t="shared" si="18"/>
        <v>1245.6178271354518</v>
      </c>
      <c r="U35" s="4">
        <f t="shared" si="17"/>
        <v>1260.5604874788733</v>
      </c>
      <c r="V35" s="4">
        <f t="shared" si="16"/>
        <v>1276.7470428225045</v>
      </c>
      <c r="W35" s="4">
        <f t="shared" si="15"/>
        <v>1278.3883364275196</v>
      </c>
      <c r="X35" s="4">
        <f t="shared" si="14"/>
        <v>1278.3883364275196</v>
      </c>
      <c r="Y35" s="4">
        <f t="shared" si="13"/>
        <v>1279.9763336744572</v>
      </c>
      <c r="Z35" s="4">
        <f t="shared" si="12"/>
        <v>1280.6157070022084</v>
      </c>
      <c r="AA35" s="4">
        <f t="shared" si="11"/>
        <v>1280.6157070022084</v>
      </c>
      <c r="AB35" s="4">
        <f t="shared" si="10"/>
        <v>1283.3138520510045</v>
      </c>
      <c r="AC35" s="4">
        <f t="shared" si="9"/>
        <v>1283.3138520510045</v>
      </c>
      <c r="AD35" s="4">
        <f t="shared" si="8"/>
        <v>1289.0150620768079</v>
      </c>
      <c r="AE35" s="4">
        <f t="shared" si="7"/>
        <v>1289.0150620768079</v>
      </c>
      <c r="AF35" s="4">
        <f t="shared" si="6"/>
        <v>1292.4032450001894</v>
      </c>
      <c r="AG35" s="4">
        <f t="shared" si="5"/>
        <v>1292.4032450001894</v>
      </c>
      <c r="AH35" s="4">
        <f t="shared" si="4"/>
        <v>1292.4032450001894</v>
      </c>
      <c r="AI35" s="4">
        <f t="shared" si="3"/>
        <v>1292.4032450001894</v>
      </c>
      <c r="AJ35" s="4">
        <f t="shared" si="2"/>
        <v>1296.7054058649412</v>
      </c>
      <c r="AK35" s="4">
        <f t="shared" si="1"/>
        <v>1296.7054058649412</v>
      </c>
      <c r="AL35" s="34">
        <f t="shared" si="0"/>
        <v>1296.7054058649412</v>
      </c>
      <c r="AM35" s="17">
        <f>AL35-H35</f>
        <v>251.70540586494121</v>
      </c>
    </row>
    <row r="36" spans="1:39" s="19" customFormat="1" x14ac:dyDescent="0.2">
      <c r="A36" s="2" t="s">
        <v>22</v>
      </c>
      <c r="B36" s="3">
        <v>511</v>
      </c>
      <c r="C36" s="3">
        <v>700</v>
      </c>
      <c r="D36" s="3">
        <v>751</v>
      </c>
      <c r="E36" s="3">
        <v>785</v>
      </c>
      <c r="F36" s="3">
        <v>796</v>
      </c>
      <c r="G36" s="3">
        <v>808</v>
      </c>
      <c r="H36" s="4">
        <f t="shared" ref="H36:H41" si="29">G36*$H$42</f>
        <v>827.3499708888711</v>
      </c>
      <c r="I36" s="4">
        <f t="shared" ref="I36:I41" si="30">H36*$I$42</f>
        <v>842.28713751941552</v>
      </c>
      <c r="J36" s="4">
        <f t="shared" si="28"/>
        <v>855.86368754696684</v>
      </c>
      <c r="K36" s="4">
        <f t="shared" si="27"/>
        <v>869.58658988394109</v>
      </c>
      <c r="L36" s="4">
        <f t="shared" si="26"/>
        <v>882.30725858707308</v>
      </c>
      <c r="M36" s="4">
        <f t="shared" si="25"/>
        <v>893.44417687751104</v>
      </c>
      <c r="N36" s="4">
        <f>M36*$N$42</f>
        <v>905.88449902276602</v>
      </c>
      <c r="O36" s="4">
        <f t="shared" si="23"/>
        <v>919.57151164338472</v>
      </c>
      <c r="P36" s="4">
        <f t="shared" si="22"/>
        <v>932.6548656374647</v>
      </c>
      <c r="Q36" s="4">
        <f t="shared" si="21"/>
        <v>944.91054076250771</v>
      </c>
      <c r="R36" s="4">
        <f t="shared" si="20"/>
        <v>957.61218939839284</v>
      </c>
      <c r="S36" s="4">
        <f t="shared" si="19"/>
        <v>971.7864858133039</v>
      </c>
      <c r="T36" s="4">
        <f t="shared" si="18"/>
        <v>986.18361054466482</v>
      </c>
      <c r="U36" s="4">
        <f t="shared" si="17"/>
        <v>998.0140503534036</v>
      </c>
      <c r="V36" s="4">
        <f t="shared" si="16"/>
        <v>1010.8293097719148</v>
      </c>
      <c r="W36" s="4">
        <f t="shared" si="15"/>
        <v>1012.1287587827563</v>
      </c>
      <c r="X36" s="4">
        <f t="shared" si="14"/>
        <v>1012.1287587827563</v>
      </c>
      <c r="Y36" s="4">
        <f t="shared" si="13"/>
        <v>1013.3860118698622</v>
      </c>
      <c r="Z36" s="4">
        <f t="shared" si="12"/>
        <v>1013.8922180938832</v>
      </c>
      <c r="AA36" s="4">
        <f t="shared" si="11"/>
        <v>1013.8922180938832</v>
      </c>
      <c r="AB36" s="4">
        <f t="shared" si="10"/>
        <v>1016.0284001298405</v>
      </c>
      <c r="AC36" s="4">
        <f t="shared" si="9"/>
        <v>1016.0284001298405</v>
      </c>
      <c r="AD36" s="4">
        <f t="shared" si="8"/>
        <v>1020.5421761574768</v>
      </c>
      <c r="AE36" s="4">
        <f t="shared" si="7"/>
        <v>1020.5421761574768</v>
      </c>
      <c r="AF36" s="4">
        <f t="shared" si="6"/>
        <v>1023.2246766771186</v>
      </c>
      <c r="AG36" s="4">
        <f t="shared" si="5"/>
        <v>1023.2246766771186</v>
      </c>
      <c r="AH36" s="4">
        <f t="shared" si="4"/>
        <v>1023.2246766771186</v>
      </c>
      <c r="AI36" s="4">
        <f t="shared" si="3"/>
        <v>1023.2246766771186</v>
      </c>
      <c r="AJ36" s="4">
        <f t="shared" si="2"/>
        <v>1026.6307940610534</v>
      </c>
      <c r="AK36" s="4">
        <f t="shared" si="1"/>
        <v>1026.6307940610534</v>
      </c>
      <c r="AL36" s="34">
        <f t="shared" si="0"/>
        <v>1026.6307940610534</v>
      </c>
      <c r="AM36" s="17">
        <f>AL36-G36</f>
        <v>218.63079406105339</v>
      </c>
    </row>
    <row r="37" spans="1:39" s="19" customFormat="1" x14ac:dyDescent="0.2">
      <c r="A37" s="8" t="s">
        <v>21</v>
      </c>
      <c r="B37" s="3">
        <v>750</v>
      </c>
      <c r="C37" s="3">
        <v>990</v>
      </c>
      <c r="D37" s="3">
        <v>1064</v>
      </c>
      <c r="E37" s="3">
        <v>1097</v>
      </c>
      <c r="F37" s="3">
        <v>1120</v>
      </c>
      <c r="G37" s="4">
        <f>F37*$G$42</f>
        <v>1148.2999595890078</v>
      </c>
      <c r="H37" s="4">
        <f t="shared" si="29"/>
        <v>1175.7994283881901</v>
      </c>
      <c r="I37" s="4">
        <f t="shared" si="30"/>
        <v>1197.0275816533244</v>
      </c>
      <c r="J37" s="4">
        <f t="shared" si="28"/>
        <v>1216.3220765147048</v>
      </c>
      <c r="K37" s="4">
        <f t="shared" si="27"/>
        <v>1235.8245619094962</v>
      </c>
      <c r="L37" s="4">
        <f t="shared" si="26"/>
        <v>1253.9027096294858</v>
      </c>
      <c r="M37" s="4">
        <f t="shared" si="25"/>
        <v>1269.7300893607432</v>
      </c>
      <c r="N37" s="4">
        <f t="shared" si="24"/>
        <v>1287.4098188368207</v>
      </c>
      <c r="O37" s="4">
        <f t="shared" si="23"/>
        <v>1306.8612990832944</v>
      </c>
      <c r="P37" s="4">
        <f t="shared" si="22"/>
        <v>1325.4548818341493</v>
      </c>
      <c r="Q37" s="4">
        <f t="shared" si="21"/>
        <v>1342.8721977386331</v>
      </c>
      <c r="R37" s="4">
        <f t="shared" si="20"/>
        <v>1360.9233148367775</v>
      </c>
      <c r="S37" s="4">
        <f t="shared" si="19"/>
        <v>1381.0673049363381</v>
      </c>
      <c r="T37" s="4">
        <f t="shared" si="18"/>
        <v>1401.5279704650754</v>
      </c>
      <c r="U37" s="4">
        <f t="shared" si="17"/>
        <v>1418.3409575372227</v>
      </c>
      <c r="V37" s="4">
        <f t="shared" si="16"/>
        <v>1436.5535341119742</v>
      </c>
      <c r="W37" s="4">
        <f t="shared" si="15"/>
        <v>1438.4002633776142</v>
      </c>
      <c r="X37" s="4">
        <f t="shared" si="14"/>
        <v>1438.4002633776142</v>
      </c>
      <c r="Y37" s="4">
        <f t="shared" si="13"/>
        <v>1440.1870253443428</v>
      </c>
      <c r="Z37" s="4">
        <f t="shared" si="12"/>
        <v>1440.906427060416</v>
      </c>
      <c r="AA37" s="4">
        <f t="shared" si="11"/>
        <v>1440.906427060416</v>
      </c>
      <c r="AB37" s="4">
        <f t="shared" si="10"/>
        <v>1443.9422906069067</v>
      </c>
      <c r="AC37" s="4">
        <f t="shared" si="9"/>
        <v>1443.9422906069067</v>
      </c>
      <c r="AD37" s="4">
        <f t="shared" si="8"/>
        <v>1450.3571035154816</v>
      </c>
      <c r="AE37" s="4">
        <f t="shared" si="7"/>
        <v>1450.3571035154816</v>
      </c>
      <c r="AF37" s="4">
        <f t="shared" si="6"/>
        <v>1454.1693748500143</v>
      </c>
      <c r="AG37" s="4">
        <f t="shared" si="5"/>
        <v>1454.1693748500143</v>
      </c>
      <c r="AH37" s="4">
        <f t="shared" si="4"/>
        <v>1454.1693748500143</v>
      </c>
      <c r="AI37" s="4">
        <f t="shared" si="3"/>
        <v>1454.1693748500143</v>
      </c>
      <c r="AJ37" s="4">
        <f t="shared" si="2"/>
        <v>1459.0100239271524</v>
      </c>
      <c r="AK37" s="4">
        <f t="shared" si="1"/>
        <v>1459.0100239271524</v>
      </c>
      <c r="AL37" s="34">
        <f t="shared" si="0"/>
        <v>1459.0100239271524</v>
      </c>
      <c r="AM37" s="17">
        <f>AL37-F37</f>
        <v>339.01002392715236</v>
      </c>
    </row>
    <row r="38" spans="1:39" s="19" customFormat="1" x14ac:dyDescent="0.2">
      <c r="A38" s="21" t="s">
        <v>20</v>
      </c>
      <c r="B38" s="3">
        <v>635</v>
      </c>
      <c r="C38" s="3">
        <v>857</v>
      </c>
      <c r="D38" s="3">
        <v>926</v>
      </c>
      <c r="E38" s="3">
        <v>960</v>
      </c>
      <c r="F38" s="4">
        <f>E38*$F$42</f>
        <v>999.35038498247752</v>
      </c>
      <c r="G38" s="4">
        <f>F38*$G$42</f>
        <v>1024.6017916880701</v>
      </c>
      <c r="H38" s="4">
        <f t="shared" si="29"/>
        <v>1049.1389387695669</v>
      </c>
      <c r="I38" s="4">
        <f t="shared" si="30"/>
        <v>1068.0803344284768</v>
      </c>
      <c r="J38" s="4">
        <f t="shared" si="28"/>
        <v>1085.2963709175508</v>
      </c>
      <c r="K38" s="4">
        <f t="shared" si="27"/>
        <v>1102.6979926027293</v>
      </c>
      <c r="L38" s="4">
        <f t="shared" si="26"/>
        <v>1118.8287103560701</v>
      </c>
      <c r="M38" s="4">
        <f t="shared" si="25"/>
        <v>1132.9511193093701</v>
      </c>
      <c r="N38" s="4">
        <f t="shared" si="24"/>
        <v>1148.7263375757129</v>
      </c>
      <c r="O38" s="4">
        <f t="shared" si="23"/>
        <v>1166.0824485335634</v>
      </c>
      <c r="P38" s="4">
        <f t="shared" si="22"/>
        <v>1182.673077176662</v>
      </c>
      <c r="Q38" s="4">
        <f t="shared" si="21"/>
        <v>1198.214149814615</v>
      </c>
      <c r="R38" s="4">
        <f t="shared" si="20"/>
        <v>1214.3207487622885</v>
      </c>
      <c r="S38" s="4">
        <f t="shared" si="19"/>
        <v>1232.2947704239664</v>
      </c>
      <c r="T38" s="4">
        <f t="shared" si="18"/>
        <v>1250.5513543285567</v>
      </c>
      <c r="U38" s="4">
        <f t="shared" si="17"/>
        <v>1265.5531981707493</v>
      </c>
      <c r="V38" s="4">
        <f t="shared" si="16"/>
        <v>1281.8038637167319</v>
      </c>
      <c r="W38" s="4">
        <f t="shared" si="15"/>
        <v>1283.4516580047462</v>
      </c>
      <c r="X38" s="4">
        <f t="shared" si="14"/>
        <v>1283.4516580047462</v>
      </c>
      <c r="Y38" s="4">
        <f t="shared" si="13"/>
        <v>1285.0459448434269</v>
      </c>
      <c r="Z38" s="4">
        <f t="shared" si="12"/>
        <v>1285.687850541565</v>
      </c>
      <c r="AA38" s="4">
        <f t="shared" si="11"/>
        <v>1285.687850541565</v>
      </c>
      <c r="AB38" s="4">
        <f t="shared" si="10"/>
        <v>1288.3966821522256</v>
      </c>
      <c r="AC38" s="4">
        <f t="shared" si="9"/>
        <v>1288.3966821522256</v>
      </c>
      <c r="AD38" s="4">
        <f t="shared" si="8"/>
        <v>1294.1204730002389</v>
      </c>
      <c r="AE38" s="4">
        <f t="shared" si="7"/>
        <v>1294.1204730002389</v>
      </c>
      <c r="AF38" s="4">
        <f t="shared" si="6"/>
        <v>1297.5220755232949</v>
      </c>
      <c r="AG38" s="4">
        <f t="shared" si="5"/>
        <v>1297.5220755232949</v>
      </c>
      <c r="AH38" s="4">
        <f t="shared" si="4"/>
        <v>1297.5220755232949</v>
      </c>
      <c r="AI38" s="4">
        <f t="shared" si="3"/>
        <v>1297.5220755232949</v>
      </c>
      <c r="AJ38" s="4">
        <f t="shared" si="2"/>
        <v>1301.8412759865118</v>
      </c>
      <c r="AK38" s="4">
        <f t="shared" si="1"/>
        <v>1301.8412759865118</v>
      </c>
      <c r="AL38" s="34">
        <f t="shared" si="0"/>
        <v>1301.8412759865118</v>
      </c>
      <c r="AM38" s="17">
        <f>AL38-E38</f>
        <v>341.84127598651185</v>
      </c>
    </row>
    <row r="39" spans="1:39" s="19" customFormat="1" x14ac:dyDescent="0.2">
      <c r="A39" s="21" t="s">
        <v>19</v>
      </c>
      <c r="B39" s="3">
        <v>663</v>
      </c>
      <c r="C39" s="3">
        <v>870</v>
      </c>
      <c r="D39" s="3">
        <v>951</v>
      </c>
      <c r="E39" s="4">
        <f>D39*E42</f>
        <v>997.96567019897873</v>
      </c>
      <c r="F39" s="4">
        <f>E39*$F$42</f>
        <v>1038.8722674090059</v>
      </c>
      <c r="G39" s="4">
        <f>F39*$G$42</f>
        <v>1065.12230596777</v>
      </c>
      <c r="H39" s="4">
        <f t="shared" si="29"/>
        <v>1090.629837667725</v>
      </c>
      <c r="I39" s="4">
        <f t="shared" si="30"/>
        <v>1110.320319556525</v>
      </c>
      <c r="J39" s="4">
        <f t="shared" si="28"/>
        <v>1128.2172085075549</v>
      </c>
      <c r="K39" s="4">
        <f t="shared" si="27"/>
        <v>1146.3070220988031</v>
      </c>
      <c r="L39" s="4">
        <f t="shared" si="26"/>
        <v>1163.0756705920357</v>
      </c>
      <c r="M39" s="4">
        <f t="shared" si="25"/>
        <v>1177.7565865461024</v>
      </c>
      <c r="N39" s="4">
        <f t="shared" si="24"/>
        <v>1194.1556764103796</v>
      </c>
      <c r="O39" s="4">
        <f t="shared" si="23"/>
        <v>1212.1981794354826</v>
      </c>
      <c r="P39" s="4">
        <f t="shared" si="22"/>
        <v>1229.4449271780161</v>
      </c>
      <c r="Q39" s="4">
        <f t="shared" si="21"/>
        <v>1245.600611522543</v>
      </c>
      <c r="R39" s="4">
        <f t="shared" si="20"/>
        <v>1262.3441873698775</v>
      </c>
      <c r="S39" s="4">
        <f t="shared" si="19"/>
        <v>1281.0290379675519</v>
      </c>
      <c r="T39" s="4">
        <f t="shared" si="18"/>
        <v>1300.0076254591024</v>
      </c>
      <c r="U39" s="4">
        <f t="shared" si="17"/>
        <v>1315.6027558176379</v>
      </c>
      <c r="V39" s="4">
        <f t="shared" si="16"/>
        <v>1332.496095747613</v>
      </c>
      <c r="W39" s="4">
        <f t="shared" si="15"/>
        <v>1334.2090563007257</v>
      </c>
      <c r="X39" s="4">
        <f t="shared" si="14"/>
        <v>1334.2090563007257</v>
      </c>
      <c r="Y39" s="4">
        <f t="shared" si="13"/>
        <v>1335.8663933147395</v>
      </c>
      <c r="Z39" s="4">
        <f t="shared" si="12"/>
        <v>1336.5336848254135</v>
      </c>
      <c r="AA39" s="4">
        <f t="shared" si="11"/>
        <v>1336.5336848254135</v>
      </c>
      <c r="AB39" s="4">
        <f t="shared" si="10"/>
        <v>1339.3496441522771</v>
      </c>
      <c r="AC39" s="4">
        <f t="shared" si="9"/>
        <v>1339.3496441522771</v>
      </c>
      <c r="AD39" s="4">
        <f t="shared" si="8"/>
        <v>1345.2997970373983</v>
      </c>
      <c r="AE39" s="4">
        <f t="shared" si="7"/>
        <v>1345.2997970373983</v>
      </c>
      <c r="AF39" s="4">
        <f t="shared" si="6"/>
        <v>1348.8359246849734</v>
      </c>
      <c r="AG39" s="4">
        <f t="shared" si="5"/>
        <v>1348.8359246849734</v>
      </c>
      <c r="AH39" s="4">
        <f t="shared" si="4"/>
        <v>1348.8359246849734</v>
      </c>
      <c r="AI39" s="4">
        <f t="shared" si="3"/>
        <v>1348.8359246849734</v>
      </c>
      <c r="AJ39" s="4">
        <f t="shared" si="2"/>
        <v>1353.3259390443463</v>
      </c>
      <c r="AK39" s="4">
        <f t="shared" si="1"/>
        <v>1353.3259390443463</v>
      </c>
      <c r="AL39" s="34">
        <f t="shared" si="0"/>
        <v>1353.3259390443463</v>
      </c>
      <c r="AM39" s="17">
        <f>AL39-D39</f>
        <v>402.32593904434634</v>
      </c>
    </row>
    <row r="40" spans="1:39" s="15" customFormat="1" x14ac:dyDescent="0.2">
      <c r="A40" s="21" t="s">
        <v>18</v>
      </c>
      <c r="B40" s="3">
        <v>780</v>
      </c>
      <c r="C40" s="3">
        <v>1059</v>
      </c>
      <c r="D40" s="4">
        <f>C40*D42</f>
        <v>1168.9964627688305</v>
      </c>
      <c r="E40" s="4">
        <f>D40*E42</f>
        <v>1226.7280109645967</v>
      </c>
      <c r="F40" s="4">
        <f>E40*$F$42</f>
        <v>1277.0115729440195</v>
      </c>
      <c r="G40" s="4">
        <f>F40*$G$42</f>
        <v>1309.2788728627795</v>
      </c>
      <c r="H40" s="4">
        <f t="shared" si="29"/>
        <v>1340.6334620648943</v>
      </c>
      <c r="I40" s="4">
        <f t="shared" si="30"/>
        <v>1364.8375668790065</v>
      </c>
      <c r="J40" s="4">
        <f t="shared" si="28"/>
        <v>1386.8369358362311</v>
      </c>
      <c r="K40" s="4">
        <f t="shared" si="27"/>
        <v>1409.0734532918741</v>
      </c>
      <c r="L40" s="4">
        <f t="shared" si="26"/>
        <v>1429.6859567345691</v>
      </c>
      <c r="M40" s="4">
        <f t="shared" si="25"/>
        <v>1447.7321594901007</v>
      </c>
      <c r="N40" s="4">
        <f t="shared" si="24"/>
        <v>1467.8903908717707</v>
      </c>
      <c r="O40" s="4">
        <f t="shared" si="23"/>
        <v>1490.0687528232338</v>
      </c>
      <c r="P40" s="4">
        <f t="shared" si="22"/>
        <v>1511.2689495690677</v>
      </c>
      <c r="Q40" s="4">
        <f t="shared" si="21"/>
        <v>1531.1279799080389</v>
      </c>
      <c r="R40" s="4">
        <f t="shared" si="20"/>
        <v>1551.7096633356264</v>
      </c>
      <c r="S40" s="4">
        <f t="shared" si="19"/>
        <v>1574.6776173377771</v>
      </c>
      <c r="T40" s="4">
        <f t="shared" si="18"/>
        <v>1598.0066411505754</v>
      </c>
      <c r="U40" s="4">
        <f t="shared" si="17"/>
        <v>1617.1766224602989</v>
      </c>
      <c r="V40" s="4">
        <f t="shared" si="16"/>
        <v>1637.9424001916263</v>
      </c>
      <c r="W40" s="4">
        <f t="shared" si="15"/>
        <v>1640.0480204097664</v>
      </c>
      <c r="X40" s="4">
        <f t="shared" si="14"/>
        <v>1640.0480204097664</v>
      </c>
      <c r="Y40" s="4">
        <f t="shared" si="13"/>
        <v>1642.0852665790599</v>
      </c>
      <c r="Z40" s="4">
        <f t="shared" si="12"/>
        <v>1642.905520433543</v>
      </c>
      <c r="AA40" s="4">
        <f t="shared" si="11"/>
        <v>1642.905520433543</v>
      </c>
      <c r="AB40" s="4">
        <f t="shared" si="10"/>
        <v>1646.3669783645676</v>
      </c>
      <c r="AC40" s="4">
        <f t="shared" si="9"/>
        <v>1646.3669783645676</v>
      </c>
      <c r="AD40" s="4">
        <f t="shared" si="8"/>
        <v>1653.6810768668183</v>
      </c>
      <c r="AE40" s="4">
        <f t="shared" si="7"/>
        <v>1653.6810768668183</v>
      </c>
      <c r="AF40" s="4">
        <f t="shared" si="6"/>
        <v>1658.027786343069</v>
      </c>
      <c r="AG40" s="4">
        <f t="shared" si="5"/>
        <v>1658.027786343069</v>
      </c>
      <c r="AH40" s="4">
        <f t="shared" si="4"/>
        <v>1658.027786343069</v>
      </c>
      <c r="AI40" s="4">
        <f t="shared" si="3"/>
        <v>1658.027786343069</v>
      </c>
      <c r="AJ40" s="4">
        <f t="shared" si="2"/>
        <v>1663.5470407109854</v>
      </c>
      <c r="AK40" s="4">
        <f t="shared" si="1"/>
        <v>1663.5470407109854</v>
      </c>
      <c r="AL40" s="34">
        <f t="shared" si="0"/>
        <v>1663.5470407109854</v>
      </c>
      <c r="AM40" s="17">
        <f>AL40-C40</f>
        <v>604.54704071098536</v>
      </c>
    </row>
    <row r="41" spans="1:39" s="15" customFormat="1" x14ac:dyDescent="0.2">
      <c r="A41" s="21" t="s">
        <v>17</v>
      </c>
      <c r="B41" s="3">
        <v>844</v>
      </c>
      <c r="C41" s="4">
        <f>B41*C42</f>
        <v>1146.7998367036903</v>
      </c>
      <c r="D41" s="4">
        <f>C41*D42</f>
        <v>1265.9159137020647</v>
      </c>
      <c r="E41" s="4">
        <f>D41*E42</f>
        <v>1328.4338835260078</v>
      </c>
      <c r="F41" s="4">
        <f>E41*$F$42</f>
        <v>1382.8863676307121</v>
      </c>
      <c r="G41" s="4">
        <f>F41*$G$42</f>
        <v>1417.8288929165506</v>
      </c>
      <c r="H41" s="4">
        <f t="shared" si="29"/>
        <v>1451.7830362375105</v>
      </c>
      <c r="I41" s="4">
        <f t="shared" si="30"/>
        <v>1477.993861023519</v>
      </c>
      <c r="J41" s="4">
        <f t="shared" si="28"/>
        <v>1501.8171591611294</v>
      </c>
      <c r="K41" s="4">
        <f t="shared" si="27"/>
        <v>1525.897267364142</v>
      </c>
      <c r="L41" s="4">
        <f t="shared" si="26"/>
        <v>1548.2187173944883</v>
      </c>
      <c r="M41" s="4">
        <f t="shared" si="25"/>
        <v>1567.761099238837</v>
      </c>
      <c r="N41" s="4">
        <f>M41*$N$42</f>
        <v>1589.5906143065747</v>
      </c>
      <c r="O41" s="4">
        <f t="shared" si="23"/>
        <v>1613.6077454343304</v>
      </c>
      <c r="P41" s="4">
        <f t="shared" si="22"/>
        <v>1636.56561339109</v>
      </c>
      <c r="Q41" s="4">
        <f t="shared" si="21"/>
        <v>1658.0711211812938</v>
      </c>
      <c r="R41" s="4">
        <f t="shared" si="20"/>
        <v>1680.3591959630166</v>
      </c>
      <c r="S41" s="4">
        <f t="shared" si="19"/>
        <v>1705.2313828365616</v>
      </c>
      <c r="T41" s="4">
        <f t="shared" si="18"/>
        <v>1730.4945751868672</v>
      </c>
      <c r="U41" s="4">
        <f t="shared" si="17"/>
        <v>1751.2539060986742</v>
      </c>
      <c r="V41" s="4">
        <f t="shared" si="16"/>
        <v>1773.7413381206868</v>
      </c>
      <c r="W41" s="4">
        <f t="shared" si="15"/>
        <v>1776.0215316261854</v>
      </c>
      <c r="X41" s="4">
        <f t="shared" si="14"/>
        <v>1776.0215316261854</v>
      </c>
      <c r="Y41" s="4">
        <f t="shared" si="13"/>
        <v>1778.2276823101051</v>
      </c>
      <c r="Z41" s="4">
        <f t="shared" si="12"/>
        <v>1779.1159419761834</v>
      </c>
      <c r="AA41" s="4">
        <f t="shared" si="11"/>
        <v>1779.1159419761834</v>
      </c>
      <c r="AB41" s="4">
        <f t="shared" si="10"/>
        <v>1782.8643833265664</v>
      </c>
      <c r="AC41" s="4">
        <f t="shared" si="9"/>
        <v>1782.8643833265664</v>
      </c>
      <c r="AD41" s="4">
        <f t="shared" si="8"/>
        <v>1790.7848809356465</v>
      </c>
      <c r="AE41" s="4">
        <f t="shared" si="7"/>
        <v>1790.7848809356465</v>
      </c>
      <c r="AF41" s="4">
        <f t="shared" si="6"/>
        <v>1795.4919684876413</v>
      </c>
      <c r="AG41" s="4">
        <f t="shared" si="5"/>
        <v>1795.4919684876413</v>
      </c>
      <c r="AH41" s="4">
        <f t="shared" si="4"/>
        <v>1795.4919684876413</v>
      </c>
      <c r="AI41" s="4">
        <f t="shared" si="3"/>
        <v>1795.4919684876413</v>
      </c>
      <c r="AJ41" s="4">
        <f t="shared" si="2"/>
        <v>1801.468814576265</v>
      </c>
      <c r="AK41" s="4">
        <f t="shared" si="1"/>
        <v>1801.468814576265</v>
      </c>
      <c r="AL41" s="34">
        <f t="shared" si="0"/>
        <v>1801.468814576265</v>
      </c>
      <c r="AM41" s="17">
        <f>AL41-B41</f>
        <v>957.468814576265</v>
      </c>
    </row>
    <row r="42" spans="1:39" s="15" customFormat="1" ht="25.5" customHeight="1" x14ac:dyDescent="0.2">
      <c r="A42" s="7" t="s">
        <v>41</v>
      </c>
      <c r="B42" s="22"/>
      <c r="C42" s="23">
        <f>IF(SUM(C6:C40)/SUM(B6:B40)&lt;1,1,SUM(C6:C40)/SUM(B6:B40))</f>
        <v>1.3587675790328084</v>
      </c>
      <c r="D42" s="23">
        <f>IF(SUM(D6:D39)/SUM(C6:C39)&lt;1,1,SUM(D6:D39)/SUM(C6:C39))</f>
        <v>1.1038682367977626</v>
      </c>
      <c r="E42" s="23">
        <f>IF(SUM(E6:E38)/SUM(D6:D38)&lt;1,1,SUM(E6:E38)/SUM(D6:D38))</f>
        <v>1.0493855627749513</v>
      </c>
      <c r="F42" s="23">
        <f>IF(SUM(F6:F37)/SUM(E6:E37)&lt;1,1,SUM(F6:F37)/SUM(E6:E37))</f>
        <v>1.0409899843567474</v>
      </c>
      <c r="G42" s="23">
        <f>IF(SUM(G6:G36)/SUM(F6:F36)&lt;1,1,SUM(G6:G36)/SUM(F6:F36))</f>
        <v>1.0252678210616142</v>
      </c>
      <c r="H42" s="23">
        <f>IF(SUM(H6:H35)/SUM(G6:G35)&lt;1,1,SUM(H6:H35)/SUM(G6:G35))</f>
        <v>1.0239479837733554</v>
      </c>
      <c r="I42" s="23">
        <f>IF(SUM(I6:I34)/SUM(H6:H34)&lt;1,1,SUM(I6:I34)/SUM(H6:H34))</f>
        <v>1.0180542299584499</v>
      </c>
      <c r="J42" s="23">
        <f>IF(SUM(J6:J33)/SUM(I6:I33)&lt;1,1,SUM(J6:J33)/SUM(I6:I33))</f>
        <v>1.016118671914586</v>
      </c>
      <c r="K42" s="23">
        <f>IF(SUM(K6:K32)/SUM(J6:J32)&lt;1,1,SUM(K6:K32)/SUM(J6:J32))</f>
        <v>1.0160339812713706</v>
      </c>
      <c r="L42" s="23">
        <f>IF(SUM(L6:L31)/SUM(K6:K31)&lt;1,1,SUM(L6:L31)/SUM(K6:K31))</f>
        <v>1.0146284094661921</v>
      </c>
      <c r="M42" s="23">
        <f>IF(SUM(M6:M30)/SUM(L6:L30)&lt;1,1,SUM(M6:M30)/SUM(L6:L30))</f>
        <v>1.0126224942411475</v>
      </c>
      <c r="N42" s="23">
        <f>IF(SUM(N6:N29)/SUM(M6:M29)&lt;1,1,SUM(N6:N29)/SUM(M6:M29))</f>
        <v>1.0139240060735888</v>
      </c>
      <c r="O42" s="23">
        <f>IF(SUM(O6:O28)/SUM(N6:N28)&lt;1,1,SUM(O6:O28)/SUM(N6:N28))</f>
        <v>1.0151090041118749</v>
      </c>
      <c r="P42" s="23">
        <f>IF(SUM(P6:P27)/SUM(O6:O27)&lt;1,1,SUM(P6:P27)/SUM(O6:O27))</f>
        <v>1.0142276634589282</v>
      </c>
      <c r="Q42" s="23">
        <f>IF(SUM(Q6:Q26)/SUM(P6:P26)&lt;1,1,SUM(Q6:Q26)/SUM(P6:P26))</f>
        <v>1.013140632807042</v>
      </c>
      <c r="R42" s="23">
        <f>IF(SUM(R6:R25)/SUM(Q6:Q25)&lt;1,1,SUM(R6:R25)/SUM(Q6:Q25))</f>
        <v>1.0134421705420233</v>
      </c>
      <c r="S42" s="23">
        <f>IF(SUM(S6:S24)/SUM(R6:R24)&lt;1,1,SUM(S6:S24)/SUM(R6:R24))</f>
        <v>1.0148017084283523</v>
      </c>
      <c r="T42" s="23">
        <f>IF(SUM(T6:T23)/SUM(S6:S23)&lt;1,1,SUM(T6:T23)/SUM(S6:S23))</f>
        <v>1.0148151110779358</v>
      </c>
      <c r="U42" s="23">
        <f>IF(SUM(U6:U22)/SUM(T6:T22)&lt;1,1,SUM(U6:U22)/SUM(T6:T22))</f>
        <v>1.0119961837554823</v>
      </c>
      <c r="V42" s="23">
        <f>IF(SUM(V6:V21)/SUM(U6:U21)&lt;1,1,SUM(V6:V21)/SUM(U6:U21))</f>
        <v>1.0128407605223326</v>
      </c>
      <c r="W42" s="23">
        <f>IF(SUM(W6:W20)/SUM(V6:V20)&lt;1,1,SUM(W6:W20)/SUM(V6:V20))</f>
        <v>1.0012855276338739</v>
      </c>
      <c r="X42" s="23">
        <f>IF(SUM(X6:X19)/SUM(W6:W19)&lt;1,1,SUM(X6:X19)/SUM(W6:W19))</f>
        <v>1</v>
      </c>
      <c r="Y42" s="23">
        <f>IF(SUM(Y6:Y18)/SUM(X6:X18)&lt;1,1,SUM(Y6:Y18)/SUM(X6:X18))</f>
        <v>1.0012421869018107</v>
      </c>
      <c r="Z42" s="23">
        <f>IF(SUM(Z6:Z17)/SUM(Y6:Y17)&lt;1,1,SUM(Z6:Z17)/SUM(Y6:Y17))</f>
        <v>1.0004995196480826</v>
      </c>
      <c r="AA42" s="23">
        <f>IF(SUM(AA6:AA16)/SUM(Z6:Z16)&lt;1,1,SUM(AA6:AA16)/SUM(Z6:Z16))</f>
        <v>1</v>
      </c>
      <c r="AB42" s="23">
        <f>IF(SUM(AB6:AB15)/SUM(AA6:AA15)&lt;1,1,SUM(AB6:AB15)/SUM(AA6:AA15))</f>
        <v>1.0021069123500852</v>
      </c>
      <c r="AC42" s="23">
        <f>IF(SUM(AC6:AC14)/SUM(AB6:AB14)&lt;1,1,SUM(AC6:AC14)/SUM(AB6:AB14))</f>
        <v>1</v>
      </c>
      <c r="AD42" s="23">
        <f>IF(SUM(AD6:AD13)/SUM(AC6:AC13)&lt;1,1,SUM(AD6:AD13)/SUM(AC6:AC13))</f>
        <v>1.004442568757979</v>
      </c>
      <c r="AE42" s="23">
        <f>IF(SUM(AE6:AE12)/SUM(AD6:AD12)&lt;1,1,SUM(AE6:AE12)/SUM(AD6:AD12))</f>
        <v>1</v>
      </c>
      <c r="AF42" s="23">
        <f>IF(SUM(AF6:AF11)/SUM(AE6:AE11)&lt;1,1,SUM(AF6:AF11)/SUM(AE6:AE11))</f>
        <v>1.0026285053007236</v>
      </c>
      <c r="AG42" s="23">
        <f>IF(SUM(AG6:AG10)/SUM(AF6:AF10)&lt;1,1,SUM(AG6:AG10)/SUM(AF6:AF10))</f>
        <v>1</v>
      </c>
      <c r="AH42" s="23">
        <f>IF(SUM(AH6:AH9)/SUM(AG6:AG9)&lt;1,1,SUM(AH6:AH9)/SUM(AG6:AG9))</f>
        <v>1</v>
      </c>
      <c r="AI42" s="23">
        <f>IF(SUM(AI6:AI8)/SUM(AH6:AH8)&lt;1,1,SUM(AI6:AI8)/SUM(AH6:AH8))</f>
        <v>1</v>
      </c>
      <c r="AJ42" s="23">
        <f>IF(SUM(AJ6:AJ7)/SUM(AI6:AI7)&lt;1,1,SUM(AJ6:AJ7)/SUM(AI6:AI7))</f>
        <v>1.0033288069195085</v>
      </c>
      <c r="AK42" s="23">
        <f>IF(SUM(AK6:AK6)/SUM(AJ6:AJ6)&lt;1,1,SUM(AK6:AK6)/SUM(AJ6:AJ6))</f>
        <v>1</v>
      </c>
      <c r="AL42" s="17">
        <f>SUM(AL6:AL41)</f>
        <v>49485.771901604618</v>
      </c>
      <c r="AM42" s="17">
        <f>SUM(AM6:AM41)</f>
        <v>5346.4667332160116</v>
      </c>
    </row>
    <row r="43" spans="1:39" s="24" customFormat="1" ht="25.5" customHeight="1" x14ac:dyDescent="0.2">
      <c r="A43" s="11" t="s">
        <v>61</v>
      </c>
    </row>
    <row r="44" spans="1:39" ht="41.25" customHeight="1" x14ac:dyDescent="0.2">
      <c r="A44" s="59" t="s">
        <v>0</v>
      </c>
      <c r="B44" s="60" t="s">
        <v>39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2" t="s">
        <v>49</v>
      </c>
      <c r="AM44" s="61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30.9.2021 г.</v>
      </c>
    </row>
    <row r="45" spans="1:39" ht="25.5" customHeight="1" x14ac:dyDescent="0.2">
      <c r="A45" s="59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2">
        <v>0</v>
      </c>
      <c r="AM45" s="61">
        <v>0</v>
      </c>
    </row>
    <row r="46" spans="1:39" s="19" customFormat="1" x14ac:dyDescent="0.2">
      <c r="A46" s="1" t="s">
        <v>37</v>
      </c>
      <c r="B46" s="3">
        <v>8</v>
      </c>
      <c r="C46" s="3">
        <v>17</v>
      </c>
      <c r="D46" s="3">
        <v>24</v>
      </c>
      <c r="E46" s="3">
        <v>25</v>
      </c>
      <c r="F46" s="3">
        <v>34</v>
      </c>
      <c r="G46" s="3">
        <v>33</v>
      </c>
      <c r="H46" s="3">
        <v>33</v>
      </c>
      <c r="I46" s="3">
        <v>33</v>
      </c>
      <c r="J46" s="3">
        <v>43</v>
      </c>
      <c r="K46" s="3">
        <v>38</v>
      </c>
      <c r="L46" s="3">
        <v>38</v>
      </c>
      <c r="M46" s="3">
        <v>38</v>
      </c>
      <c r="N46" s="3">
        <v>49</v>
      </c>
      <c r="O46" s="3">
        <v>41</v>
      </c>
      <c r="P46" s="3">
        <v>44</v>
      </c>
      <c r="Q46" s="3">
        <v>46</v>
      </c>
      <c r="R46" s="3">
        <v>46.221929824561407</v>
      </c>
      <c r="S46" s="3">
        <v>46</v>
      </c>
      <c r="T46" s="3">
        <v>48</v>
      </c>
      <c r="U46" s="3">
        <v>53</v>
      </c>
      <c r="V46" s="3">
        <v>82</v>
      </c>
      <c r="W46" s="3">
        <v>83</v>
      </c>
      <c r="X46" s="3">
        <v>86</v>
      </c>
      <c r="Y46" s="3">
        <v>85</v>
      </c>
      <c r="Z46" s="3">
        <v>86</v>
      </c>
      <c r="AA46" s="3">
        <v>85</v>
      </c>
      <c r="AB46" s="3">
        <v>86</v>
      </c>
      <c r="AC46" s="3">
        <v>86</v>
      </c>
      <c r="AD46" s="3">
        <v>90</v>
      </c>
      <c r="AE46" s="3">
        <v>90</v>
      </c>
      <c r="AF46" s="3">
        <v>89</v>
      </c>
      <c r="AG46" s="3">
        <v>89</v>
      </c>
      <c r="AH46" s="3">
        <v>90</v>
      </c>
      <c r="AI46" s="3">
        <v>90</v>
      </c>
      <c r="AJ46" s="3">
        <v>94</v>
      </c>
      <c r="AK46" s="3">
        <v>94</v>
      </c>
      <c r="AL46" s="34">
        <f>AK46</f>
        <v>94</v>
      </c>
      <c r="AM46" s="17">
        <f>AL46-AK46</f>
        <v>0</v>
      </c>
    </row>
    <row r="47" spans="1:39" s="19" customFormat="1" x14ac:dyDescent="0.2">
      <c r="A47" s="1" t="s">
        <v>36</v>
      </c>
      <c r="B47" s="3">
        <v>32.074183976261125</v>
      </c>
      <c r="C47" s="3">
        <v>49.136498516320472</v>
      </c>
      <c r="D47" s="3">
        <v>54.166172106824924</v>
      </c>
      <c r="E47" s="3">
        <v>56.192878338278931</v>
      </c>
      <c r="F47" s="3">
        <v>64</v>
      </c>
      <c r="G47" s="3">
        <v>66</v>
      </c>
      <c r="H47" s="3">
        <v>63</v>
      </c>
      <c r="I47" s="3">
        <v>65</v>
      </c>
      <c r="J47" s="3">
        <v>71</v>
      </c>
      <c r="K47" s="3">
        <v>73</v>
      </c>
      <c r="L47" s="3">
        <v>74</v>
      </c>
      <c r="M47" s="3">
        <v>73</v>
      </c>
      <c r="N47" s="3">
        <v>78</v>
      </c>
      <c r="O47" s="3">
        <v>78</v>
      </c>
      <c r="P47" s="3">
        <v>77</v>
      </c>
      <c r="Q47" s="3">
        <v>77</v>
      </c>
      <c r="R47" s="3">
        <v>77</v>
      </c>
      <c r="S47" s="3">
        <v>78</v>
      </c>
      <c r="T47" s="3">
        <v>84</v>
      </c>
      <c r="U47" s="3">
        <v>114</v>
      </c>
      <c r="V47" s="3">
        <v>118</v>
      </c>
      <c r="W47" s="3">
        <v>119</v>
      </c>
      <c r="X47" s="3">
        <v>119</v>
      </c>
      <c r="Y47" s="3">
        <v>119</v>
      </c>
      <c r="Z47" s="3">
        <v>118</v>
      </c>
      <c r="AA47" s="3">
        <v>118</v>
      </c>
      <c r="AB47" s="3">
        <v>118</v>
      </c>
      <c r="AC47" s="3">
        <v>118</v>
      </c>
      <c r="AD47" s="3">
        <v>118</v>
      </c>
      <c r="AE47" s="3">
        <v>118</v>
      </c>
      <c r="AF47" s="3">
        <v>118</v>
      </c>
      <c r="AG47" s="3">
        <v>116</v>
      </c>
      <c r="AH47" s="3">
        <v>117</v>
      </c>
      <c r="AI47" s="3">
        <v>116</v>
      </c>
      <c r="AJ47" s="3">
        <v>116</v>
      </c>
      <c r="AK47" s="4">
        <f>AJ47*$AK$82</f>
        <v>116</v>
      </c>
      <c r="AL47" s="34">
        <f t="shared" ref="AL47:AL81" si="31">AK47</f>
        <v>116</v>
      </c>
      <c r="AM47" s="17">
        <f>AL47-AJ47</f>
        <v>0</v>
      </c>
    </row>
    <row r="48" spans="1:39" s="19" customFormat="1" x14ac:dyDescent="0.2">
      <c r="A48" s="1" t="s">
        <v>35</v>
      </c>
      <c r="B48" s="3">
        <v>14.091988130563799</v>
      </c>
      <c r="C48" s="3">
        <v>20.268545994065281</v>
      </c>
      <c r="D48" s="3">
        <v>22.357566765578635</v>
      </c>
      <c r="E48" s="3">
        <v>28.461424332344215</v>
      </c>
      <c r="F48" s="3">
        <v>29</v>
      </c>
      <c r="G48" s="3">
        <v>29</v>
      </c>
      <c r="H48" s="3">
        <v>31</v>
      </c>
      <c r="I48" s="3">
        <v>35</v>
      </c>
      <c r="J48" s="3">
        <v>36</v>
      </c>
      <c r="K48" s="3">
        <v>35</v>
      </c>
      <c r="L48" s="3">
        <v>34</v>
      </c>
      <c r="M48" s="3">
        <v>38</v>
      </c>
      <c r="N48" s="3">
        <v>36</v>
      </c>
      <c r="O48" s="3">
        <v>37</v>
      </c>
      <c r="P48" s="3">
        <v>38</v>
      </c>
      <c r="Q48" s="3">
        <v>38.1</v>
      </c>
      <c r="R48" s="3">
        <v>37</v>
      </c>
      <c r="S48" s="3">
        <v>38</v>
      </c>
      <c r="T48" s="3">
        <v>47</v>
      </c>
      <c r="U48" s="3">
        <v>49</v>
      </c>
      <c r="V48" s="3">
        <v>49</v>
      </c>
      <c r="W48" s="3">
        <v>52</v>
      </c>
      <c r="X48" s="3">
        <v>51</v>
      </c>
      <c r="Y48" s="3">
        <v>52</v>
      </c>
      <c r="Z48" s="3">
        <v>52</v>
      </c>
      <c r="AA48" s="3">
        <v>52</v>
      </c>
      <c r="AB48" s="3">
        <v>53</v>
      </c>
      <c r="AC48" s="3">
        <v>53</v>
      </c>
      <c r="AD48" s="3">
        <v>53</v>
      </c>
      <c r="AE48" s="3">
        <v>53</v>
      </c>
      <c r="AF48" s="3">
        <v>52</v>
      </c>
      <c r="AG48" s="3">
        <v>52</v>
      </c>
      <c r="AH48" s="3">
        <v>50</v>
      </c>
      <c r="AI48" s="3">
        <v>50</v>
      </c>
      <c r="AJ48" s="4">
        <f>AI48*$AJ$82</f>
        <v>50.970873786407765</v>
      </c>
      <c r="AK48" s="4">
        <f t="shared" ref="AK48:AK81" si="32">AJ48*$AK$82</f>
        <v>50.970873786407765</v>
      </c>
      <c r="AL48" s="34">
        <f t="shared" si="31"/>
        <v>50.970873786407765</v>
      </c>
      <c r="AM48" s="17">
        <f>AL48-AI48</f>
        <v>0.97087378640776478</v>
      </c>
    </row>
    <row r="49" spans="1:39" s="19" customFormat="1" x14ac:dyDescent="0.2">
      <c r="A49" s="1" t="s">
        <v>34</v>
      </c>
      <c r="B49" s="3">
        <v>9.1379821958456979</v>
      </c>
      <c r="C49" s="3">
        <v>20.345697329376854</v>
      </c>
      <c r="D49" s="3">
        <v>21.46439169139466</v>
      </c>
      <c r="E49" s="3">
        <v>24.523738872403563</v>
      </c>
      <c r="F49" s="3">
        <v>28</v>
      </c>
      <c r="G49" s="3">
        <v>29</v>
      </c>
      <c r="H49" s="3">
        <v>29</v>
      </c>
      <c r="I49" s="3">
        <v>34</v>
      </c>
      <c r="J49" s="3">
        <v>40</v>
      </c>
      <c r="K49" s="3">
        <v>40</v>
      </c>
      <c r="L49" s="3">
        <v>43</v>
      </c>
      <c r="M49" s="3">
        <v>45</v>
      </c>
      <c r="N49" s="3">
        <v>46</v>
      </c>
      <c r="O49" s="3">
        <v>52</v>
      </c>
      <c r="P49" s="3">
        <v>49.3</v>
      </c>
      <c r="Q49" s="3">
        <v>53</v>
      </c>
      <c r="R49" s="3">
        <v>61</v>
      </c>
      <c r="S49" s="3">
        <v>81</v>
      </c>
      <c r="T49" s="3">
        <v>82</v>
      </c>
      <c r="U49" s="3">
        <v>85</v>
      </c>
      <c r="V49" s="3">
        <v>87</v>
      </c>
      <c r="W49" s="3">
        <v>84</v>
      </c>
      <c r="X49" s="3">
        <v>86</v>
      </c>
      <c r="Y49" s="3">
        <v>92</v>
      </c>
      <c r="Z49" s="3">
        <v>92</v>
      </c>
      <c r="AA49" s="3">
        <v>94</v>
      </c>
      <c r="AB49" s="3">
        <v>94</v>
      </c>
      <c r="AC49" s="3">
        <v>97</v>
      </c>
      <c r="AD49" s="3">
        <v>97</v>
      </c>
      <c r="AE49" s="3">
        <v>97</v>
      </c>
      <c r="AF49" s="3">
        <v>97</v>
      </c>
      <c r="AG49" s="3">
        <v>98</v>
      </c>
      <c r="AH49" s="3">
        <v>98</v>
      </c>
      <c r="AI49" s="4">
        <f>AH49*$AI$82</f>
        <v>98</v>
      </c>
      <c r="AJ49" s="4">
        <f t="shared" ref="AJ49:AJ81" si="33">AI49*$AJ$82</f>
        <v>99.902912621359221</v>
      </c>
      <c r="AK49" s="4">
        <f t="shared" si="32"/>
        <v>99.902912621359221</v>
      </c>
      <c r="AL49" s="34">
        <f>AK49</f>
        <v>99.902912621359221</v>
      </c>
      <c r="AM49" s="17">
        <f>AL49-AH49</f>
        <v>1.9029126213592207</v>
      </c>
    </row>
    <row r="50" spans="1:39" s="19" customFormat="1" x14ac:dyDescent="0.2">
      <c r="A50" s="2" t="s">
        <v>33</v>
      </c>
      <c r="B50" s="3">
        <v>4.103857566765579</v>
      </c>
      <c r="C50" s="3">
        <v>16.252225519287833</v>
      </c>
      <c r="D50" s="3">
        <v>21.267062314540059</v>
      </c>
      <c r="E50" s="3">
        <v>20.326409495548962</v>
      </c>
      <c r="F50" s="3">
        <v>19.939999999999998</v>
      </c>
      <c r="G50" s="3">
        <v>19.939999999999998</v>
      </c>
      <c r="H50" s="3">
        <v>22.91</v>
      </c>
      <c r="I50" s="3">
        <v>25.91</v>
      </c>
      <c r="J50" s="3">
        <v>31.31</v>
      </c>
      <c r="K50" s="3">
        <v>25.009999999999998</v>
      </c>
      <c r="L50" s="3">
        <v>28.009999999999998</v>
      </c>
      <c r="M50" s="3">
        <v>27.009999999999998</v>
      </c>
      <c r="N50" s="3">
        <v>24.009999999999998</v>
      </c>
      <c r="O50" s="3">
        <v>26.11</v>
      </c>
      <c r="P50" s="3">
        <v>30.009999999999998</v>
      </c>
      <c r="Q50" s="3">
        <v>31.009999999999998</v>
      </c>
      <c r="R50" s="3">
        <v>44.01</v>
      </c>
      <c r="S50" s="3">
        <v>47.01</v>
      </c>
      <c r="T50" s="3">
        <v>47.01</v>
      </c>
      <c r="U50" s="3">
        <v>47.01</v>
      </c>
      <c r="V50" s="3">
        <v>47.01</v>
      </c>
      <c r="W50" s="3">
        <v>53.01</v>
      </c>
      <c r="X50" s="3">
        <v>55.01</v>
      </c>
      <c r="Y50" s="3">
        <v>55.01</v>
      </c>
      <c r="Z50" s="3">
        <v>56.01</v>
      </c>
      <c r="AA50" s="3">
        <v>52.01</v>
      </c>
      <c r="AB50" s="3">
        <v>55.01</v>
      </c>
      <c r="AC50" s="3">
        <v>55.01</v>
      </c>
      <c r="AD50" s="3">
        <v>55.01</v>
      </c>
      <c r="AE50" s="3">
        <v>55.01</v>
      </c>
      <c r="AF50" s="3">
        <v>55.01</v>
      </c>
      <c r="AG50" s="3">
        <v>55.01</v>
      </c>
      <c r="AH50" s="4">
        <f>AG50*$AH$82</f>
        <v>55.01</v>
      </c>
      <c r="AI50" s="4">
        <f t="shared" ref="AI50:AI81" si="34">AH50*$AI$82</f>
        <v>55.01</v>
      </c>
      <c r="AJ50" s="4">
        <f t="shared" si="33"/>
        <v>56.078155339805825</v>
      </c>
      <c r="AK50" s="4">
        <f t="shared" si="32"/>
        <v>56.078155339805825</v>
      </c>
      <c r="AL50" s="34">
        <f t="shared" si="31"/>
        <v>56.078155339805825</v>
      </c>
      <c r="AM50" s="17">
        <f>AL50-AG50</f>
        <v>1.068155339805827</v>
      </c>
    </row>
    <row r="51" spans="1:39" s="19" customFormat="1" x14ac:dyDescent="0.2">
      <c r="A51" s="2" t="s">
        <v>32</v>
      </c>
      <c r="B51" s="3">
        <v>7.1428571428571432</v>
      </c>
      <c r="C51" s="3">
        <v>16.285714285714285</v>
      </c>
      <c r="D51" s="3">
        <v>21.285714285714285</v>
      </c>
      <c r="E51" s="3">
        <v>22.428571428571427</v>
      </c>
      <c r="F51" s="3">
        <v>24.531645569620252</v>
      </c>
      <c r="G51" s="3">
        <v>26.620253164556964</v>
      </c>
      <c r="H51" s="3">
        <v>26.620253164556964</v>
      </c>
      <c r="I51" s="3">
        <v>23.443037974683545</v>
      </c>
      <c r="J51" s="3">
        <v>27.329670329670328</v>
      </c>
      <c r="K51" s="3">
        <v>28.46153846153846</v>
      </c>
      <c r="L51" s="3">
        <v>26.593406593406595</v>
      </c>
      <c r="M51" s="3">
        <v>34.654545454545456</v>
      </c>
      <c r="N51" s="3">
        <v>34.654545454545456</v>
      </c>
      <c r="O51" s="3">
        <v>35.654545454545456</v>
      </c>
      <c r="P51" s="3">
        <v>36.654545454545456</v>
      </c>
      <c r="Q51" s="3">
        <v>46.924545454545452</v>
      </c>
      <c r="R51" s="3">
        <v>49.924545454545452</v>
      </c>
      <c r="S51" s="3">
        <v>50.924545454545452</v>
      </c>
      <c r="T51" s="3">
        <v>51.934545454545457</v>
      </c>
      <c r="U51" s="3">
        <v>52.954545454545453</v>
      </c>
      <c r="V51" s="3">
        <v>52.954545454545453</v>
      </c>
      <c r="W51" s="3">
        <v>54.964545454545458</v>
      </c>
      <c r="X51" s="3">
        <v>54.964545454545458</v>
      </c>
      <c r="Y51" s="3">
        <v>54.964545454545458</v>
      </c>
      <c r="Z51" s="3">
        <v>54.654545454545456</v>
      </c>
      <c r="AA51" s="3">
        <v>54.654545454545456</v>
      </c>
      <c r="AB51" s="3">
        <v>54.654545454545456</v>
      </c>
      <c r="AC51" s="3">
        <v>54.654545454545456</v>
      </c>
      <c r="AD51" s="3">
        <v>58.654545454545456</v>
      </c>
      <c r="AE51" s="3">
        <v>56.654545454545456</v>
      </c>
      <c r="AF51" s="3">
        <v>56.654545454545456</v>
      </c>
      <c r="AG51" s="4">
        <f>AF51*$AG$82</f>
        <v>56.654545454545456</v>
      </c>
      <c r="AH51" s="4">
        <f t="shared" ref="AH51:AH81" si="35">AG51*$AH$82</f>
        <v>56.654545454545456</v>
      </c>
      <c r="AI51" s="4">
        <f t="shared" si="34"/>
        <v>56.654545454545456</v>
      </c>
      <c r="AJ51" s="4">
        <f t="shared" si="33"/>
        <v>57.754633715798768</v>
      </c>
      <c r="AK51" s="4">
        <f t="shared" si="32"/>
        <v>57.754633715798768</v>
      </c>
      <c r="AL51" s="34">
        <f t="shared" si="31"/>
        <v>57.754633715798768</v>
      </c>
      <c r="AM51" s="17">
        <f>AL51-AF51</f>
        <v>1.1000882612533118</v>
      </c>
    </row>
    <row r="52" spans="1:39" s="19" customFormat="1" x14ac:dyDescent="0.2">
      <c r="A52" s="2" t="s">
        <v>31</v>
      </c>
      <c r="B52" s="3">
        <v>11.857142857142858</v>
      </c>
      <c r="C52" s="3">
        <v>17.571428571428573</v>
      </c>
      <c r="D52" s="3">
        <v>26</v>
      </c>
      <c r="E52" s="3">
        <v>30.285714285714285</v>
      </c>
      <c r="F52" s="3">
        <v>37.12658227848101</v>
      </c>
      <c r="G52" s="3">
        <v>37.392405063291136</v>
      </c>
      <c r="H52" s="3">
        <v>38.481012658227847</v>
      </c>
      <c r="I52" s="3">
        <v>38.746835443037973</v>
      </c>
      <c r="J52" s="3">
        <v>41.241758241758241</v>
      </c>
      <c r="K52" s="3">
        <v>40.912087912087912</v>
      </c>
      <c r="L52" s="3">
        <v>47.909090909090907</v>
      </c>
      <c r="M52" s="3">
        <v>50.909090909090907</v>
      </c>
      <c r="N52" s="3">
        <v>50.909090909090907</v>
      </c>
      <c r="O52" s="3">
        <v>55.909090909090907</v>
      </c>
      <c r="P52" s="3">
        <v>80.909090909090907</v>
      </c>
      <c r="Q52" s="3">
        <v>78.909090909090907</v>
      </c>
      <c r="R52" s="3">
        <v>78.909090909090907</v>
      </c>
      <c r="S52" s="3">
        <v>80.909090909090907</v>
      </c>
      <c r="T52" s="3">
        <v>77.909090909090907</v>
      </c>
      <c r="U52" s="3">
        <v>81.909090909090907</v>
      </c>
      <c r="V52" s="3">
        <v>82.909090909090907</v>
      </c>
      <c r="W52" s="3">
        <v>81.909090909090907</v>
      </c>
      <c r="X52" s="3">
        <v>80.909090909090907</v>
      </c>
      <c r="Y52" s="3">
        <v>80.909090909090907</v>
      </c>
      <c r="Z52" s="3">
        <v>80.909090909090907</v>
      </c>
      <c r="AA52" s="3">
        <v>80.909090909090907</v>
      </c>
      <c r="AB52" s="3">
        <v>79.909090909090907</v>
      </c>
      <c r="AC52" s="3">
        <v>75.909090909090907</v>
      </c>
      <c r="AD52" s="3">
        <v>79.909090909090907</v>
      </c>
      <c r="AE52" s="3">
        <v>79.909090909090907</v>
      </c>
      <c r="AF52" s="4">
        <f>AE52*$AF$82</f>
        <v>79.909090909090907</v>
      </c>
      <c r="AG52" s="4">
        <f t="shared" ref="AG52:AG81" si="36">AF52*$AG$82</f>
        <v>79.909090909090907</v>
      </c>
      <c r="AH52" s="4">
        <f t="shared" si="35"/>
        <v>79.909090909090907</v>
      </c>
      <c r="AI52" s="4">
        <f t="shared" si="34"/>
        <v>79.909090909090907</v>
      </c>
      <c r="AJ52" s="4">
        <f t="shared" si="33"/>
        <v>81.460723742277139</v>
      </c>
      <c r="AK52" s="4">
        <f t="shared" si="32"/>
        <v>81.460723742277139</v>
      </c>
      <c r="AL52" s="34">
        <f t="shared" si="31"/>
        <v>81.460723742277139</v>
      </c>
      <c r="AM52" s="17">
        <f>AL52-AE52</f>
        <v>1.5516328331862326</v>
      </c>
    </row>
    <row r="53" spans="1:39" x14ac:dyDescent="0.2">
      <c r="A53" s="2" t="s">
        <v>30</v>
      </c>
      <c r="B53" s="3">
        <v>11.857142857142858</v>
      </c>
      <c r="C53" s="3">
        <v>17.584285714285716</v>
      </c>
      <c r="D53" s="3">
        <v>20.755714285714284</v>
      </c>
      <c r="E53" s="3">
        <v>25.47</v>
      </c>
      <c r="F53" s="3">
        <v>29.419367088607594</v>
      </c>
      <c r="G53" s="3">
        <v>36.18518987341772</v>
      </c>
      <c r="H53" s="3">
        <v>35.700759493670887</v>
      </c>
      <c r="I53" s="3">
        <v>37.700759493670887</v>
      </c>
      <c r="J53" s="3">
        <v>37.290549450549456</v>
      </c>
      <c r="K53" s="3">
        <v>44.22461538461539</v>
      </c>
      <c r="L53" s="3">
        <v>45.14</v>
      </c>
      <c r="M53" s="3">
        <v>46.14</v>
      </c>
      <c r="N53" s="3">
        <v>52.14</v>
      </c>
      <c r="O53" s="3">
        <v>73.14</v>
      </c>
      <c r="P53" s="3">
        <v>78.3</v>
      </c>
      <c r="Q53" s="3">
        <v>79.3</v>
      </c>
      <c r="R53" s="3">
        <v>79.260000000000005</v>
      </c>
      <c r="S53" s="3">
        <v>81.290000000000006</v>
      </c>
      <c r="T53" s="3">
        <v>89.29</v>
      </c>
      <c r="U53" s="3">
        <v>90.3</v>
      </c>
      <c r="V53" s="3">
        <v>97.3</v>
      </c>
      <c r="W53" s="3">
        <v>97.3</v>
      </c>
      <c r="X53" s="3">
        <v>97.3</v>
      </c>
      <c r="Y53" s="3">
        <v>97.3</v>
      </c>
      <c r="Z53" s="3">
        <v>100.08</v>
      </c>
      <c r="AA53" s="3">
        <v>99.08</v>
      </c>
      <c r="AB53" s="3">
        <v>100.08</v>
      </c>
      <c r="AC53" s="3">
        <v>100.08</v>
      </c>
      <c r="AD53" s="3">
        <v>100.08</v>
      </c>
      <c r="AE53" s="4">
        <f>AD53*$AE$82</f>
        <v>100.08</v>
      </c>
      <c r="AF53" s="4">
        <f t="shared" ref="AF53:AF81" si="37">AE53*$AF$82</f>
        <v>100.08</v>
      </c>
      <c r="AG53" s="4">
        <f t="shared" si="36"/>
        <v>100.08</v>
      </c>
      <c r="AH53" s="4">
        <f t="shared" si="35"/>
        <v>100.08</v>
      </c>
      <c r="AI53" s="4">
        <f t="shared" si="34"/>
        <v>100.08</v>
      </c>
      <c r="AJ53" s="4">
        <f t="shared" si="33"/>
        <v>102.02330097087378</v>
      </c>
      <c r="AK53" s="4">
        <f t="shared" si="32"/>
        <v>102.02330097087378</v>
      </c>
      <c r="AL53" s="34">
        <f t="shared" si="31"/>
        <v>102.02330097087378</v>
      </c>
      <c r="AM53" s="17">
        <f>AL53-AD53</f>
        <v>1.9433009708737785</v>
      </c>
    </row>
    <row r="54" spans="1:39" x14ac:dyDescent="0.2">
      <c r="A54" s="1" t="s">
        <v>29</v>
      </c>
      <c r="B54" s="3">
        <v>14.857142857142858</v>
      </c>
      <c r="C54" s="3">
        <v>29.285714285714285</v>
      </c>
      <c r="D54" s="3">
        <v>34.162857142857142</v>
      </c>
      <c r="E54" s="3">
        <v>37.714285714285715</v>
      </c>
      <c r="F54" s="3">
        <v>47.860759493670884</v>
      </c>
      <c r="G54" s="3">
        <v>54.534936708860755</v>
      </c>
      <c r="H54" s="3">
        <v>59.800759493670881</v>
      </c>
      <c r="I54" s="3">
        <v>63.066582278481008</v>
      </c>
      <c r="J54" s="3">
        <v>61.456483516483516</v>
      </c>
      <c r="K54" s="3">
        <v>61.86272727272727</v>
      </c>
      <c r="L54" s="3">
        <v>64.86272727272727</v>
      </c>
      <c r="M54" s="3">
        <v>63.282727272727271</v>
      </c>
      <c r="N54" s="3">
        <v>59.282727272727271</v>
      </c>
      <c r="O54" s="3">
        <v>64.282727272727271</v>
      </c>
      <c r="P54" s="3">
        <v>67.802727272727267</v>
      </c>
      <c r="Q54" s="3">
        <v>69.802727272727267</v>
      </c>
      <c r="R54" s="3">
        <v>69.832727272727269</v>
      </c>
      <c r="S54" s="3">
        <v>70.842727272727274</v>
      </c>
      <c r="T54" s="3">
        <v>73.842727272727274</v>
      </c>
      <c r="U54" s="3">
        <v>76.852727272727279</v>
      </c>
      <c r="V54" s="3">
        <v>83.942727272727268</v>
      </c>
      <c r="W54" s="3">
        <v>85.86272727272727</v>
      </c>
      <c r="X54" s="3">
        <v>81.922727272727272</v>
      </c>
      <c r="Y54" s="3">
        <v>84.282727272727271</v>
      </c>
      <c r="Z54" s="3">
        <v>85.282727272727271</v>
      </c>
      <c r="AA54" s="3">
        <v>87.282727272727271</v>
      </c>
      <c r="AB54" s="3">
        <v>91.282727272727271</v>
      </c>
      <c r="AC54" s="3">
        <v>92.282727272727271</v>
      </c>
      <c r="AD54" s="4">
        <f>AC54*$AD$82</f>
        <v>94.01396534333081</v>
      </c>
      <c r="AE54" s="4">
        <f t="shared" ref="AE54:AE81" si="38">AD54*$AE$82</f>
        <v>94.01396534333081</v>
      </c>
      <c r="AF54" s="4">
        <f t="shared" si="37"/>
        <v>94.01396534333081</v>
      </c>
      <c r="AG54" s="4">
        <f t="shared" si="36"/>
        <v>94.01396534333081</v>
      </c>
      <c r="AH54" s="4">
        <f t="shared" si="35"/>
        <v>94.01396534333081</v>
      </c>
      <c r="AI54" s="4">
        <f t="shared" si="34"/>
        <v>94.01396534333081</v>
      </c>
      <c r="AJ54" s="4">
        <f t="shared" si="33"/>
        <v>95.839479233492568</v>
      </c>
      <c r="AK54" s="4">
        <f t="shared" si="32"/>
        <v>95.839479233492568</v>
      </c>
      <c r="AL54" s="34">
        <f t="shared" si="31"/>
        <v>95.839479233492568</v>
      </c>
      <c r="AM54" s="17">
        <f>AL54-AC54</f>
        <v>3.5567519607652969</v>
      </c>
    </row>
    <row r="55" spans="1:39" x14ac:dyDescent="0.2">
      <c r="A55" s="1" t="s">
        <v>28</v>
      </c>
      <c r="B55" s="3">
        <v>5.0714285714285712</v>
      </c>
      <c r="C55" s="3">
        <v>12.333333333333334</v>
      </c>
      <c r="D55" s="3">
        <v>14.333333333333334</v>
      </c>
      <c r="E55" s="3">
        <v>18.444444444444443</v>
      </c>
      <c r="F55" s="3">
        <v>24.189189189189189</v>
      </c>
      <c r="G55" s="3">
        <v>27.202702702702702</v>
      </c>
      <c r="H55" s="3">
        <v>29.243243243243242</v>
      </c>
      <c r="I55" s="3">
        <v>44.5</v>
      </c>
      <c r="J55" s="3">
        <v>44.75</v>
      </c>
      <c r="K55" s="3">
        <v>46.75</v>
      </c>
      <c r="L55" s="3">
        <v>46.75</v>
      </c>
      <c r="M55" s="3">
        <v>43.75</v>
      </c>
      <c r="N55" s="3">
        <v>45.69</v>
      </c>
      <c r="O55" s="3">
        <v>49.69</v>
      </c>
      <c r="P55" s="3">
        <v>52.7</v>
      </c>
      <c r="Q55" s="3">
        <v>59.730000000000004</v>
      </c>
      <c r="R55" s="3">
        <v>60.730000000000004</v>
      </c>
      <c r="S55" s="3">
        <v>65.73</v>
      </c>
      <c r="T55" s="3">
        <v>66.740000000000009</v>
      </c>
      <c r="U55" s="3">
        <v>69.740000000000009</v>
      </c>
      <c r="V55" s="3">
        <v>70.75</v>
      </c>
      <c r="W55" s="3">
        <v>72.75</v>
      </c>
      <c r="X55" s="3">
        <v>73.13</v>
      </c>
      <c r="Y55" s="3">
        <v>76.13</v>
      </c>
      <c r="Z55" s="3">
        <v>76.13</v>
      </c>
      <c r="AA55" s="3">
        <v>79.13</v>
      </c>
      <c r="AB55" s="3">
        <v>82.13</v>
      </c>
      <c r="AC55" s="4">
        <f>AB55*$AC$82</f>
        <v>82.13</v>
      </c>
      <c r="AD55" s="4">
        <f t="shared" ref="AD55:AD81" si="39">AC55*$AD$82</f>
        <v>83.670771354952024</v>
      </c>
      <c r="AE55" s="4">
        <f t="shared" si="38"/>
        <v>83.670771354952024</v>
      </c>
      <c r="AF55" s="4">
        <f t="shared" si="37"/>
        <v>83.670771354952024</v>
      </c>
      <c r="AG55" s="4">
        <f t="shared" si="36"/>
        <v>83.670771354952024</v>
      </c>
      <c r="AH55" s="4">
        <f t="shared" si="35"/>
        <v>83.670771354952024</v>
      </c>
      <c r="AI55" s="4">
        <f t="shared" si="34"/>
        <v>83.670771354952024</v>
      </c>
      <c r="AJ55" s="4">
        <f t="shared" si="33"/>
        <v>85.295446526892846</v>
      </c>
      <c r="AK55" s="4">
        <f t="shared" si="32"/>
        <v>85.295446526892846</v>
      </c>
      <c r="AL55" s="34">
        <f t="shared" si="31"/>
        <v>85.295446526892846</v>
      </c>
      <c r="AM55" s="17">
        <f>AL55-AB55</f>
        <v>3.1654465268928504</v>
      </c>
    </row>
    <row r="56" spans="1:39" x14ac:dyDescent="0.2">
      <c r="A56" s="1" t="s">
        <v>27</v>
      </c>
      <c r="B56" s="3">
        <v>9.1904761904761898</v>
      </c>
      <c r="C56" s="3">
        <v>14.400952380952381</v>
      </c>
      <c r="D56" s="3">
        <v>23.868571428571425</v>
      </c>
      <c r="E56" s="3">
        <v>27.655555555555559</v>
      </c>
      <c r="F56" s="3">
        <v>32.249729729729722</v>
      </c>
      <c r="G56" s="3">
        <v>31.33081081081081</v>
      </c>
      <c r="H56" s="3">
        <v>34.68666666666666</v>
      </c>
      <c r="I56" s="3">
        <v>36.786666666666662</v>
      </c>
      <c r="J56" s="3">
        <v>42.786666666666662</v>
      </c>
      <c r="K56" s="3">
        <v>42.786666666666662</v>
      </c>
      <c r="L56" s="3">
        <v>51.786666666666662</v>
      </c>
      <c r="M56" s="3">
        <v>53.786666666666662</v>
      </c>
      <c r="N56" s="3">
        <v>57.786666666666662</v>
      </c>
      <c r="O56" s="3">
        <v>58.786666666666662</v>
      </c>
      <c r="P56" s="3">
        <v>60.786666666666662</v>
      </c>
      <c r="Q56" s="3">
        <v>62.766666666666666</v>
      </c>
      <c r="R56" s="3">
        <v>62.766666666666666</v>
      </c>
      <c r="S56" s="3">
        <v>71.766666666666666</v>
      </c>
      <c r="T56" s="3">
        <v>74.766666666666666</v>
      </c>
      <c r="U56" s="3">
        <v>76.766666666666666</v>
      </c>
      <c r="V56" s="3">
        <v>74.766666666666666</v>
      </c>
      <c r="W56" s="3">
        <v>76.766666666666666</v>
      </c>
      <c r="X56" s="3">
        <v>77.766666666666666</v>
      </c>
      <c r="Y56" s="3">
        <v>78.766666666666666</v>
      </c>
      <c r="Z56" s="3">
        <v>78.766666666666666</v>
      </c>
      <c r="AA56" s="3">
        <v>77.766666666666666</v>
      </c>
      <c r="AB56" s="4">
        <f>AA56*$AB$82</f>
        <v>78.930161412623974</v>
      </c>
      <c r="AC56" s="4">
        <f t="shared" ref="AC56:AC81" si="40">AB56*$AC$82</f>
        <v>78.930161412623974</v>
      </c>
      <c r="AD56" s="4">
        <f t="shared" si="39"/>
        <v>80.410903306527686</v>
      </c>
      <c r="AE56" s="4">
        <f t="shared" si="38"/>
        <v>80.410903306527686</v>
      </c>
      <c r="AF56" s="4">
        <f t="shared" si="37"/>
        <v>80.410903306527686</v>
      </c>
      <c r="AG56" s="4">
        <f t="shared" si="36"/>
        <v>80.410903306527686</v>
      </c>
      <c r="AH56" s="4">
        <f t="shared" si="35"/>
        <v>80.410903306527686</v>
      </c>
      <c r="AI56" s="4">
        <f t="shared" si="34"/>
        <v>80.410903306527686</v>
      </c>
      <c r="AJ56" s="4">
        <f t="shared" si="33"/>
        <v>81.972280069761226</v>
      </c>
      <c r="AK56" s="4">
        <f t="shared" si="32"/>
        <v>81.972280069761226</v>
      </c>
      <c r="AL56" s="34">
        <f t="shared" si="31"/>
        <v>81.972280069761226</v>
      </c>
      <c r="AM56" s="17">
        <f>AL56-AA56</f>
        <v>4.20561340309456</v>
      </c>
    </row>
    <row r="57" spans="1:39" x14ac:dyDescent="0.2">
      <c r="A57" s="1" t="s">
        <v>26</v>
      </c>
      <c r="B57" s="3">
        <v>34.214285714285715</v>
      </c>
      <c r="C57" s="3">
        <v>42.214285714285715</v>
      </c>
      <c r="D57" s="3">
        <v>55.333333333333336</v>
      </c>
      <c r="E57" s="3">
        <v>62.777777777777779</v>
      </c>
      <c r="F57" s="3">
        <v>69.19047619047619</v>
      </c>
      <c r="G57" s="3">
        <v>75.19047619047619</v>
      </c>
      <c r="H57" s="3">
        <v>88.240476190476187</v>
      </c>
      <c r="I57" s="3">
        <v>91.240476190476187</v>
      </c>
      <c r="J57" s="3">
        <v>94.240476190476187</v>
      </c>
      <c r="K57" s="3">
        <v>99.240476190476187</v>
      </c>
      <c r="L57" s="3">
        <v>111.24047619047619</v>
      </c>
      <c r="M57" s="3">
        <v>117.24047619047619</v>
      </c>
      <c r="N57" s="3">
        <v>132.24047619047619</v>
      </c>
      <c r="O57" s="3">
        <v>140.24047619047619</v>
      </c>
      <c r="P57" s="3">
        <v>144.24047619047619</v>
      </c>
      <c r="Q57" s="3">
        <v>177.24047619047619</v>
      </c>
      <c r="R57" s="3">
        <v>187.24047619047619</v>
      </c>
      <c r="S57" s="3">
        <v>192.03047619047618</v>
      </c>
      <c r="T57" s="3">
        <v>199.24047619047619</v>
      </c>
      <c r="U57" s="3">
        <v>203.24047619047619</v>
      </c>
      <c r="V57" s="3">
        <v>213.24047619047619</v>
      </c>
      <c r="W57" s="3">
        <v>217.24047619047619</v>
      </c>
      <c r="X57" s="3">
        <v>227.24047619047619</v>
      </c>
      <c r="Y57" s="3">
        <v>227.24047619047619</v>
      </c>
      <c r="Z57" s="3">
        <v>230.24047619047619</v>
      </c>
      <c r="AA57" s="4">
        <f>Z57*$AA$82</f>
        <v>230.24047619047619</v>
      </c>
      <c r="AB57" s="4">
        <f t="shared" ref="AB57:AB81" si="41">AA57*$AB$82</f>
        <v>233.68518580497678</v>
      </c>
      <c r="AC57" s="4">
        <f t="shared" si="40"/>
        <v>233.68518580497678</v>
      </c>
      <c r="AD57" s="4">
        <f t="shared" si="39"/>
        <v>238.06915561338968</v>
      </c>
      <c r="AE57" s="4">
        <f t="shared" si="38"/>
        <v>238.06915561338968</v>
      </c>
      <c r="AF57" s="4">
        <f t="shared" si="37"/>
        <v>238.06915561338968</v>
      </c>
      <c r="AG57" s="4">
        <f t="shared" si="36"/>
        <v>238.06915561338968</v>
      </c>
      <c r="AH57" s="4">
        <f t="shared" si="35"/>
        <v>238.06915561338968</v>
      </c>
      <c r="AI57" s="4">
        <f t="shared" si="34"/>
        <v>238.06915561338968</v>
      </c>
      <c r="AJ57" s="4">
        <f t="shared" si="33"/>
        <v>242.69185766413511</v>
      </c>
      <c r="AK57" s="4">
        <f t="shared" si="32"/>
        <v>242.69185766413511</v>
      </c>
      <c r="AL57" s="34">
        <f t="shared" si="31"/>
        <v>242.69185766413511</v>
      </c>
      <c r="AM57" s="17">
        <f>AL57-Z57</f>
        <v>12.451381473658927</v>
      </c>
    </row>
    <row r="58" spans="1:39" x14ac:dyDescent="0.2">
      <c r="A58" s="2" t="s">
        <v>16</v>
      </c>
      <c r="B58" s="3">
        <v>17.222222222222221</v>
      </c>
      <c r="C58" s="3">
        <v>26.444444444444443</v>
      </c>
      <c r="D58" s="3">
        <v>34.666666666666664</v>
      </c>
      <c r="E58" s="3">
        <v>38.777777777777779</v>
      </c>
      <c r="F58" s="3">
        <v>46.166666666666664</v>
      </c>
      <c r="G58" s="3">
        <v>48.216666666666669</v>
      </c>
      <c r="H58" s="3">
        <v>53</v>
      </c>
      <c r="I58" s="3">
        <v>59</v>
      </c>
      <c r="J58" s="3">
        <v>67</v>
      </c>
      <c r="K58" s="3">
        <v>75</v>
      </c>
      <c r="L58" s="3">
        <v>80</v>
      </c>
      <c r="M58" s="3">
        <v>77</v>
      </c>
      <c r="N58" s="3">
        <v>78.930000000000007</v>
      </c>
      <c r="O58" s="3">
        <v>77.98</v>
      </c>
      <c r="P58" s="3">
        <v>87.990000000000009</v>
      </c>
      <c r="Q58" s="3">
        <v>90.1</v>
      </c>
      <c r="R58" s="3">
        <v>96.11</v>
      </c>
      <c r="S58" s="3">
        <v>109.12</v>
      </c>
      <c r="T58" s="3">
        <v>99.12</v>
      </c>
      <c r="U58" s="3">
        <v>104.47</v>
      </c>
      <c r="V58" s="3">
        <v>113.47</v>
      </c>
      <c r="W58" s="3">
        <v>116.47</v>
      </c>
      <c r="X58" s="3">
        <v>116.47</v>
      </c>
      <c r="Y58" s="3">
        <v>119.47</v>
      </c>
      <c r="Z58" s="4">
        <f>Y58*$Z$82</f>
        <v>120.27939421536772</v>
      </c>
      <c r="AA58" s="4">
        <f t="shared" ref="AA58:AA81" si="42">Z58*$AA$82</f>
        <v>120.27939421536772</v>
      </c>
      <c r="AB58" s="4">
        <f t="shared" si="41"/>
        <v>122.07893699140513</v>
      </c>
      <c r="AC58" s="4">
        <f t="shared" si="40"/>
        <v>122.07893699140513</v>
      </c>
      <c r="AD58" s="4">
        <f t="shared" si="39"/>
        <v>124.36915651118294</v>
      </c>
      <c r="AE58" s="4">
        <f t="shared" si="38"/>
        <v>124.36915651118294</v>
      </c>
      <c r="AF58" s="4">
        <f t="shared" si="37"/>
        <v>124.36915651118294</v>
      </c>
      <c r="AG58" s="4">
        <f t="shared" si="36"/>
        <v>124.36915651118294</v>
      </c>
      <c r="AH58" s="4">
        <f t="shared" si="35"/>
        <v>124.36915651118294</v>
      </c>
      <c r="AI58" s="4">
        <f t="shared" si="34"/>
        <v>124.36915651118294</v>
      </c>
      <c r="AJ58" s="4">
        <f t="shared" si="33"/>
        <v>126.78409158906999</v>
      </c>
      <c r="AK58" s="4">
        <f t="shared" si="32"/>
        <v>126.78409158906999</v>
      </c>
      <c r="AL58" s="34">
        <f t="shared" si="31"/>
        <v>126.78409158906999</v>
      </c>
      <c r="AM58" s="17">
        <f>AL58-Y58</f>
        <v>7.3140915890699887</v>
      </c>
    </row>
    <row r="59" spans="1:39" x14ac:dyDescent="0.2">
      <c r="A59" s="2" t="s">
        <v>15</v>
      </c>
      <c r="B59" s="3">
        <v>15</v>
      </c>
      <c r="C59" s="3">
        <v>30.13</v>
      </c>
      <c r="D59" s="3">
        <v>46.129999999999995</v>
      </c>
      <c r="E59" s="3">
        <v>55.4</v>
      </c>
      <c r="F59" s="3">
        <v>65.400000000000006</v>
      </c>
      <c r="G59" s="3">
        <v>70.48</v>
      </c>
      <c r="H59" s="3">
        <v>79.48</v>
      </c>
      <c r="I59" s="3">
        <v>83.48</v>
      </c>
      <c r="J59" s="3">
        <v>88.83</v>
      </c>
      <c r="K59" s="3">
        <v>90.84</v>
      </c>
      <c r="L59" s="3">
        <v>90.84</v>
      </c>
      <c r="M59" s="3">
        <v>92.89</v>
      </c>
      <c r="N59" s="3">
        <v>89.89</v>
      </c>
      <c r="O59" s="3">
        <v>93</v>
      </c>
      <c r="P59" s="3">
        <v>95</v>
      </c>
      <c r="Q59" s="3">
        <v>95.009999999999991</v>
      </c>
      <c r="R59" s="3">
        <v>100.00999999999999</v>
      </c>
      <c r="S59" s="3">
        <v>98.009999999999991</v>
      </c>
      <c r="T59" s="3">
        <v>97.14</v>
      </c>
      <c r="U59" s="3">
        <v>98.14</v>
      </c>
      <c r="V59" s="3">
        <v>99.14</v>
      </c>
      <c r="W59" s="3">
        <v>100.14</v>
      </c>
      <c r="X59" s="3">
        <v>98.14</v>
      </c>
      <c r="Y59" s="4">
        <f>X59*$Y$82</f>
        <v>99.389203221716073</v>
      </c>
      <c r="Z59" s="4">
        <f t="shared" ref="Z59:Z81" si="43">Y59*$Z$82</f>
        <v>100.06255256596705</v>
      </c>
      <c r="AA59" s="4">
        <f t="shared" si="42"/>
        <v>100.06255256596705</v>
      </c>
      <c r="AB59" s="4">
        <f t="shared" si="41"/>
        <v>101.55962398702466</v>
      </c>
      <c r="AC59" s="4">
        <f t="shared" si="40"/>
        <v>101.55962398702466</v>
      </c>
      <c r="AD59" s="4">
        <f t="shared" si="39"/>
        <v>103.46489805811814</v>
      </c>
      <c r="AE59" s="4">
        <f t="shared" si="38"/>
        <v>103.46489805811814</v>
      </c>
      <c r="AF59" s="4">
        <f t="shared" si="37"/>
        <v>103.46489805811814</v>
      </c>
      <c r="AG59" s="4">
        <f t="shared" si="36"/>
        <v>103.46489805811814</v>
      </c>
      <c r="AH59" s="4">
        <f t="shared" si="35"/>
        <v>103.46489805811814</v>
      </c>
      <c r="AI59" s="4">
        <f t="shared" si="34"/>
        <v>103.46489805811814</v>
      </c>
      <c r="AJ59" s="4">
        <f t="shared" si="33"/>
        <v>105.47392520487772</v>
      </c>
      <c r="AK59" s="4">
        <f t="shared" si="32"/>
        <v>105.47392520487772</v>
      </c>
      <c r="AL59" s="34">
        <f t="shared" si="31"/>
        <v>105.47392520487772</v>
      </c>
      <c r="AM59" s="17">
        <f>AL59-X59</f>
        <v>7.3339252048777155</v>
      </c>
    </row>
    <row r="60" spans="1:39" x14ac:dyDescent="0.2">
      <c r="A60" s="2" t="s">
        <v>14</v>
      </c>
      <c r="B60" s="3">
        <v>16</v>
      </c>
      <c r="C60" s="3">
        <v>31</v>
      </c>
      <c r="D60" s="3">
        <v>39</v>
      </c>
      <c r="E60" s="3">
        <v>47</v>
      </c>
      <c r="F60" s="3">
        <v>52</v>
      </c>
      <c r="G60" s="3">
        <v>42</v>
      </c>
      <c r="H60" s="3">
        <v>45</v>
      </c>
      <c r="I60" s="3">
        <v>56</v>
      </c>
      <c r="J60" s="3">
        <v>62</v>
      </c>
      <c r="K60" s="3">
        <v>61</v>
      </c>
      <c r="L60" s="3">
        <v>87</v>
      </c>
      <c r="M60" s="3">
        <v>89</v>
      </c>
      <c r="N60" s="3">
        <v>94</v>
      </c>
      <c r="O60" s="3">
        <v>95</v>
      </c>
      <c r="P60" s="3">
        <v>104</v>
      </c>
      <c r="Q60" s="3">
        <v>112</v>
      </c>
      <c r="R60" s="3">
        <v>108</v>
      </c>
      <c r="S60" s="3">
        <v>110</v>
      </c>
      <c r="T60" s="3">
        <v>116</v>
      </c>
      <c r="U60" s="3">
        <v>120</v>
      </c>
      <c r="V60" s="3">
        <v>118</v>
      </c>
      <c r="W60" s="3">
        <v>119</v>
      </c>
      <c r="X60" s="4">
        <f>W60*$X$82</f>
        <v>119.95978602955518</v>
      </c>
      <c r="Y60" s="4">
        <f t="shared" ref="Y60:Y81" si="44">X60*$Y$82</f>
        <v>121.48672867459788</v>
      </c>
      <c r="Z60" s="4">
        <f t="shared" si="43"/>
        <v>122.30978597294197</v>
      </c>
      <c r="AA60" s="4">
        <f t="shared" si="42"/>
        <v>122.30978597294197</v>
      </c>
      <c r="AB60" s="4">
        <f t="shared" si="41"/>
        <v>124.13970616186629</v>
      </c>
      <c r="AC60" s="4">
        <f t="shared" si="40"/>
        <v>124.13970616186629</v>
      </c>
      <c r="AD60" s="4">
        <f t="shared" si="39"/>
        <v>126.46858602630518</v>
      </c>
      <c r="AE60" s="4">
        <f t="shared" si="38"/>
        <v>126.46858602630518</v>
      </c>
      <c r="AF60" s="4">
        <f t="shared" si="37"/>
        <v>126.46858602630518</v>
      </c>
      <c r="AG60" s="4">
        <f t="shared" si="36"/>
        <v>126.46858602630518</v>
      </c>
      <c r="AH60" s="4">
        <f t="shared" si="35"/>
        <v>126.46858602630518</v>
      </c>
      <c r="AI60" s="4">
        <f t="shared" si="34"/>
        <v>126.46858602630518</v>
      </c>
      <c r="AJ60" s="4">
        <f t="shared" si="33"/>
        <v>128.92428672584509</v>
      </c>
      <c r="AK60" s="4">
        <f t="shared" si="32"/>
        <v>128.92428672584509</v>
      </c>
      <c r="AL60" s="34">
        <f t="shared" si="31"/>
        <v>128.92428672584509</v>
      </c>
      <c r="AM60" s="17">
        <f>AL60-W60</f>
        <v>9.9242867258450929</v>
      </c>
    </row>
    <row r="61" spans="1:39" x14ac:dyDescent="0.2">
      <c r="A61" s="2" t="s">
        <v>13</v>
      </c>
      <c r="B61" s="3">
        <v>12</v>
      </c>
      <c r="C61" s="3">
        <v>30</v>
      </c>
      <c r="D61" s="3">
        <v>36</v>
      </c>
      <c r="E61" s="3">
        <v>80</v>
      </c>
      <c r="F61" s="3">
        <v>84</v>
      </c>
      <c r="G61" s="3">
        <v>86</v>
      </c>
      <c r="H61" s="3">
        <v>91</v>
      </c>
      <c r="I61" s="3">
        <v>93</v>
      </c>
      <c r="J61" s="3">
        <v>101.38</v>
      </c>
      <c r="K61" s="3">
        <v>102.38</v>
      </c>
      <c r="L61" s="3">
        <v>100.41</v>
      </c>
      <c r="M61" s="3">
        <v>105.38</v>
      </c>
      <c r="N61" s="3">
        <v>106.38</v>
      </c>
      <c r="O61" s="3">
        <v>106.4</v>
      </c>
      <c r="P61" s="3">
        <v>106.99000000000001</v>
      </c>
      <c r="Q61" s="3">
        <v>109</v>
      </c>
      <c r="R61" s="3">
        <v>111.62</v>
      </c>
      <c r="S61" s="3">
        <v>113.62</v>
      </c>
      <c r="T61" s="3">
        <v>109.62</v>
      </c>
      <c r="U61" s="3">
        <v>112.62</v>
      </c>
      <c r="V61" s="3">
        <v>113.62</v>
      </c>
      <c r="W61" s="4">
        <f>V61*$W$82</f>
        <v>115.57678940217254</v>
      </c>
      <c r="X61" s="4">
        <f t="shared" ref="X61:X81" si="45">W61*$X$82</f>
        <v>116.50896577031578</v>
      </c>
      <c r="Y61" s="4">
        <f t="shared" si="44"/>
        <v>117.99198365699895</v>
      </c>
      <c r="Z61" s="4">
        <f t="shared" si="43"/>
        <v>118.79136449764295</v>
      </c>
      <c r="AA61" s="4">
        <f t="shared" si="42"/>
        <v>118.79136449764295</v>
      </c>
      <c r="AB61" s="4">
        <f t="shared" si="41"/>
        <v>120.56864433208068</v>
      </c>
      <c r="AC61" s="4">
        <f t="shared" si="40"/>
        <v>120.56864433208068</v>
      </c>
      <c r="AD61" s="4">
        <f t="shared" si="39"/>
        <v>122.83053053069592</v>
      </c>
      <c r="AE61" s="4">
        <f t="shared" si="38"/>
        <v>122.83053053069592</v>
      </c>
      <c r="AF61" s="4">
        <f t="shared" si="37"/>
        <v>122.83053053069592</v>
      </c>
      <c r="AG61" s="4">
        <f t="shared" si="36"/>
        <v>122.83053053069592</v>
      </c>
      <c r="AH61" s="4">
        <f t="shared" si="35"/>
        <v>122.83053053069592</v>
      </c>
      <c r="AI61" s="4">
        <f t="shared" si="34"/>
        <v>122.83053053069592</v>
      </c>
      <c r="AJ61" s="4">
        <f t="shared" si="33"/>
        <v>125.21558937595215</v>
      </c>
      <c r="AK61" s="4">
        <f t="shared" si="32"/>
        <v>125.21558937595215</v>
      </c>
      <c r="AL61" s="34">
        <f t="shared" si="31"/>
        <v>125.21558937595215</v>
      </c>
      <c r="AM61" s="17">
        <f>AL61-V61</f>
        <v>11.595589375952144</v>
      </c>
    </row>
    <row r="62" spans="1:39" x14ac:dyDescent="0.2">
      <c r="A62" s="1" t="s">
        <v>12</v>
      </c>
      <c r="B62" s="3">
        <v>14</v>
      </c>
      <c r="C62" s="3">
        <v>35.99</v>
      </c>
      <c r="D62" s="3">
        <v>37.97</v>
      </c>
      <c r="E62" s="3">
        <v>36</v>
      </c>
      <c r="F62" s="3">
        <v>39</v>
      </c>
      <c r="G62" s="3">
        <v>41</v>
      </c>
      <c r="H62" s="3">
        <v>41</v>
      </c>
      <c r="I62" s="3">
        <v>43</v>
      </c>
      <c r="J62" s="3">
        <v>44</v>
      </c>
      <c r="K62" s="3">
        <v>41</v>
      </c>
      <c r="L62" s="3">
        <v>49</v>
      </c>
      <c r="M62" s="3">
        <v>49</v>
      </c>
      <c r="N62" s="3">
        <v>50</v>
      </c>
      <c r="O62" s="3">
        <v>49</v>
      </c>
      <c r="P62" s="3">
        <v>51</v>
      </c>
      <c r="Q62" s="3">
        <v>52.230000000000004</v>
      </c>
      <c r="R62" s="3">
        <v>54.230000000000004</v>
      </c>
      <c r="S62" s="3">
        <v>54.230000000000004</v>
      </c>
      <c r="T62" s="3">
        <v>55.230000000000004</v>
      </c>
      <c r="U62" s="3">
        <v>57.230000000000004</v>
      </c>
      <c r="V62" s="4">
        <f>U62*$V$82</f>
        <v>59.945925767682176</v>
      </c>
      <c r="W62" s="4">
        <f t="shared" ref="W62:W81" si="46">V62*$W$82</f>
        <v>60.978328093378551</v>
      </c>
      <c r="X62" s="4">
        <f t="shared" si="45"/>
        <v>61.470144458165585</v>
      </c>
      <c r="Y62" s="4">
        <f t="shared" si="44"/>
        <v>62.252584874881428</v>
      </c>
      <c r="Z62" s="4">
        <f t="shared" si="43"/>
        <v>62.674338303268613</v>
      </c>
      <c r="AA62" s="4">
        <f t="shared" si="42"/>
        <v>62.674338303268613</v>
      </c>
      <c r="AB62" s="4">
        <f t="shared" si="41"/>
        <v>63.612031359276386</v>
      </c>
      <c r="AC62" s="4">
        <f t="shared" si="40"/>
        <v>63.612031359276386</v>
      </c>
      <c r="AD62" s="4">
        <f t="shared" si="39"/>
        <v>64.805402791745436</v>
      </c>
      <c r="AE62" s="4">
        <f t="shared" si="38"/>
        <v>64.805402791745436</v>
      </c>
      <c r="AF62" s="4">
        <f t="shared" si="37"/>
        <v>64.805402791745436</v>
      </c>
      <c r="AG62" s="4">
        <f t="shared" si="36"/>
        <v>64.805402791745436</v>
      </c>
      <c r="AH62" s="4">
        <f t="shared" si="35"/>
        <v>64.805402791745436</v>
      </c>
      <c r="AI62" s="4">
        <f t="shared" si="34"/>
        <v>64.805402791745436</v>
      </c>
      <c r="AJ62" s="4">
        <f t="shared" si="33"/>
        <v>66.063760127507479</v>
      </c>
      <c r="AK62" s="4">
        <f t="shared" si="32"/>
        <v>66.063760127507479</v>
      </c>
      <c r="AL62" s="34">
        <f t="shared" si="31"/>
        <v>66.063760127507479</v>
      </c>
      <c r="AM62" s="17">
        <f>AL62-U62</f>
        <v>8.8337601275074746</v>
      </c>
    </row>
    <row r="63" spans="1:39" x14ac:dyDescent="0.2">
      <c r="A63" s="1" t="s">
        <v>11</v>
      </c>
      <c r="B63" s="3">
        <v>18</v>
      </c>
      <c r="C63" s="3">
        <v>38</v>
      </c>
      <c r="D63" s="3">
        <v>40</v>
      </c>
      <c r="E63" s="3">
        <v>40</v>
      </c>
      <c r="F63" s="3">
        <v>56</v>
      </c>
      <c r="G63" s="3">
        <v>61</v>
      </c>
      <c r="H63" s="3">
        <v>64</v>
      </c>
      <c r="I63" s="3">
        <v>70</v>
      </c>
      <c r="J63" s="3">
        <v>70</v>
      </c>
      <c r="K63" s="3">
        <v>80</v>
      </c>
      <c r="L63" s="3">
        <v>84</v>
      </c>
      <c r="M63" s="3">
        <v>84</v>
      </c>
      <c r="N63" s="3">
        <v>90</v>
      </c>
      <c r="O63" s="3">
        <v>94</v>
      </c>
      <c r="P63" s="3">
        <v>100</v>
      </c>
      <c r="Q63" s="3">
        <v>104</v>
      </c>
      <c r="R63" s="3">
        <v>106</v>
      </c>
      <c r="S63" s="3">
        <v>108</v>
      </c>
      <c r="T63" s="3">
        <v>108</v>
      </c>
      <c r="U63" s="4">
        <f>T63*$U$82</f>
        <v>113.58632432944518</v>
      </c>
      <c r="V63" s="4">
        <f t="shared" ref="V63:V81" si="47">U63*$V$82</f>
        <v>118.9767144238475</v>
      </c>
      <c r="W63" s="4">
        <f t="shared" si="46"/>
        <v>121.02575837640772</v>
      </c>
      <c r="X63" s="4">
        <f t="shared" si="45"/>
        <v>122.00188301595392</v>
      </c>
      <c r="Y63" s="4">
        <f t="shared" si="44"/>
        <v>123.55481907993352</v>
      </c>
      <c r="Z63" s="4">
        <f t="shared" si="43"/>
        <v>124.39188743051614</v>
      </c>
      <c r="AA63" s="4">
        <f t="shared" si="42"/>
        <v>124.39188743051614</v>
      </c>
      <c r="AB63" s="4">
        <f t="shared" si="41"/>
        <v>126.25295867953182</v>
      </c>
      <c r="AC63" s="4">
        <f t="shared" si="40"/>
        <v>126.25295867953182</v>
      </c>
      <c r="AD63" s="4">
        <f t="shared" si="39"/>
        <v>128.6214834842483</v>
      </c>
      <c r="AE63" s="4">
        <f t="shared" si="38"/>
        <v>128.6214834842483</v>
      </c>
      <c r="AF63" s="4">
        <f t="shared" si="37"/>
        <v>128.6214834842483</v>
      </c>
      <c r="AG63" s="4">
        <f t="shared" si="36"/>
        <v>128.6214834842483</v>
      </c>
      <c r="AH63" s="4">
        <f t="shared" si="35"/>
        <v>128.6214834842483</v>
      </c>
      <c r="AI63" s="4">
        <f t="shared" si="34"/>
        <v>128.6214834842483</v>
      </c>
      <c r="AJ63" s="4">
        <f t="shared" si="33"/>
        <v>131.11898801792302</v>
      </c>
      <c r="AK63" s="4">
        <f t="shared" si="32"/>
        <v>131.11898801792302</v>
      </c>
      <c r="AL63" s="34">
        <f t="shared" si="31"/>
        <v>131.11898801792302</v>
      </c>
      <c r="AM63" s="17">
        <f>AL63-T63</f>
        <v>23.118988017923016</v>
      </c>
    </row>
    <row r="64" spans="1:39" x14ac:dyDescent="0.2">
      <c r="A64" s="1" t="s">
        <v>10</v>
      </c>
      <c r="B64" s="3">
        <v>19</v>
      </c>
      <c r="C64" s="3">
        <v>39</v>
      </c>
      <c r="D64" s="3">
        <v>33</v>
      </c>
      <c r="E64" s="3">
        <v>57</v>
      </c>
      <c r="F64" s="3">
        <v>60</v>
      </c>
      <c r="G64" s="3">
        <v>64</v>
      </c>
      <c r="H64" s="3">
        <v>70</v>
      </c>
      <c r="I64" s="3">
        <v>73</v>
      </c>
      <c r="J64" s="3">
        <v>86</v>
      </c>
      <c r="K64" s="3">
        <v>87</v>
      </c>
      <c r="L64" s="3">
        <v>90</v>
      </c>
      <c r="M64" s="3">
        <v>85</v>
      </c>
      <c r="N64" s="3">
        <v>95</v>
      </c>
      <c r="O64" s="3">
        <v>97</v>
      </c>
      <c r="P64" s="3">
        <v>99</v>
      </c>
      <c r="Q64" s="3">
        <v>102</v>
      </c>
      <c r="R64" s="3">
        <v>101</v>
      </c>
      <c r="S64" s="3">
        <v>108</v>
      </c>
      <c r="T64" s="4">
        <f>S64*$T$82</f>
        <v>110.19105655743773</v>
      </c>
      <c r="U64" s="4">
        <f t="shared" ref="U64:U81" si="48">T64*$U$82</f>
        <v>115.89071378090148</v>
      </c>
      <c r="V64" s="4">
        <f t="shared" si="47"/>
        <v>121.39046174163239</v>
      </c>
      <c r="W64" s="4">
        <f t="shared" si="46"/>
        <v>123.48107579779202</v>
      </c>
      <c r="X64" s="4">
        <f t="shared" si="45"/>
        <v>124.47700362523038</v>
      </c>
      <c r="Y64" s="4">
        <f t="shared" si="44"/>
        <v>126.06144497389761</v>
      </c>
      <c r="Z64" s="4">
        <f t="shared" si="43"/>
        <v>126.91549539946695</v>
      </c>
      <c r="AA64" s="4">
        <f t="shared" si="42"/>
        <v>126.91549539946695</v>
      </c>
      <c r="AB64" s="4">
        <f t="shared" si="41"/>
        <v>128.81432324444572</v>
      </c>
      <c r="AC64" s="4">
        <f t="shared" si="40"/>
        <v>128.81432324444572</v>
      </c>
      <c r="AD64" s="4">
        <f t="shared" si="39"/>
        <v>131.23089963994767</v>
      </c>
      <c r="AE64" s="4">
        <f t="shared" si="38"/>
        <v>131.23089963994767</v>
      </c>
      <c r="AF64" s="4">
        <f t="shared" si="37"/>
        <v>131.23089963994767</v>
      </c>
      <c r="AG64" s="4">
        <f t="shared" si="36"/>
        <v>131.23089963994767</v>
      </c>
      <c r="AH64" s="4">
        <f t="shared" si="35"/>
        <v>131.23089963994767</v>
      </c>
      <c r="AI64" s="4">
        <f t="shared" si="34"/>
        <v>131.23089963994767</v>
      </c>
      <c r="AJ64" s="4">
        <f t="shared" si="33"/>
        <v>133.77907244849033</v>
      </c>
      <c r="AK64" s="4">
        <f t="shared" si="32"/>
        <v>133.77907244849033</v>
      </c>
      <c r="AL64" s="34">
        <f t="shared" si="31"/>
        <v>133.77907244849033</v>
      </c>
      <c r="AM64" s="17">
        <f>AL64-S64</f>
        <v>25.779072448490325</v>
      </c>
    </row>
    <row r="65" spans="1:39" x14ac:dyDescent="0.2">
      <c r="A65" s="1" t="s">
        <v>9</v>
      </c>
      <c r="B65" s="3">
        <v>20</v>
      </c>
      <c r="C65" s="3">
        <v>44</v>
      </c>
      <c r="D65" s="3">
        <v>54</v>
      </c>
      <c r="E65" s="3">
        <v>55</v>
      </c>
      <c r="F65" s="3">
        <v>60</v>
      </c>
      <c r="G65" s="3">
        <v>68</v>
      </c>
      <c r="H65" s="3">
        <v>77</v>
      </c>
      <c r="I65" s="3">
        <v>78</v>
      </c>
      <c r="J65" s="3">
        <v>86</v>
      </c>
      <c r="K65" s="3">
        <v>87</v>
      </c>
      <c r="L65" s="3">
        <v>91</v>
      </c>
      <c r="M65" s="3">
        <v>94</v>
      </c>
      <c r="N65" s="3">
        <v>101</v>
      </c>
      <c r="O65" s="3">
        <v>122</v>
      </c>
      <c r="P65" s="3">
        <v>143</v>
      </c>
      <c r="Q65" s="3">
        <v>159</v>
      </c>
      <c r="R65" s="3">
        <v>172</v>
      </c>
      <c r="S65" s="4">
        <f>R65*$S$82</f>
        <v>180.27133970744674</v>
      </c>
      <c r="T65" s="4">
        <f t="shared" ref="T65:T81" si="49">S65*$T$82</f>
        <v>183.9286054572994</v>
      </c>
      <c r="U65" s="4">
        <f t="shared" si="48"/>
        <v>193.44235400866083</v>
      </c>
      <c r="V65" s="4">
        <f t="shared" si="47"/>
        <v>202.62241820249656</v>
      </c>
      <c r="W65" s="4">
        <f t="shared" si="46"/>
        <v>206.11202743134021</v>
      </c>
      <c r="X65" s="4">
        <f t="shared" si="45"/>
        <v>207.77440931749058</v>
      </c>
      <c r="Y65" s="4">
        <f t="shared" si="44"/>
        <v>210.41912565649164</v>
      </c>
      <c r="Z65" s="4">
        <f t="shared" si="43"/>
        <v>211.84468875274257</v>
      </c>
      <c r="AA65" s="4">
        <f t="shared" si="42"/>
        <v>211.84468875274257</v>
      </c>
      <c r="AB65" s="4">
        <f t="shared" si="41"/>
        <v>215.01417245170671</v>
      </c>
      <c r="AC65" s="4">
        <f t="shared" si="40"/>
        <v>215.01417245170671</v>
      </c>
      <c r="AD65" s="4">
        <f t="shared" si="39"/>
        <v>219.0478711954338</v>
      </c>
      <c r="AE65" s="4">
        <f t="shared" si="38"/>
        <v>219.0478711954338</v>
      </c>
      <c r="AF65" s="4">
        <f t="shared" si="37"/>
        <v>219.0478711954338</v>
      </c>
      <c r="AG65" s="4">
        <f t="shared" si="36"/>
        <v>219.0478711954338</v>
      </c>
      <c r="AH65" s="4">
        <f t="shared" si="35"/>
        <v>219.0478711954338</v>
      </c>
      <c r="AI65" s="4">
        <f t="shared" si="34"/>
        <v>219.0478711954338</v>
      </c>
      <c r="AJ65" s="4">
        <f t="shared" si="33"/>
        <v>223.30122791767522</v>
      </c>
      <c r="AK65" s="4">
        <f t="shared" si="32"/>
        <v>223.30122791767522</v>
      </c>
      <c r="AL65" s="34">
        <f t="shared" si="31"/>
        <v>223.30122791767522</v>
      </c>
      <c r="AM65" s="17">
        <f>AL65-R65</f>
        <v>51.30122791767522</v>
      </c>
    </row>
    <row r="66" spans="1:39" x14ac:dyDescent="0.2">
      <c r="A66" s="2" t="s">
        <v>8</v>
      </c>
      <c r="B66" s="3">
        <v>18</v>
      </c>
      <c r="C66" s="3">
        <v>75</v>
      </c>
      <c r="D66" s="3">
        <v>89</v>
      </c>
      <c r="E66" s="3">
        <v>89</v>
      </c>
      <c r="F66" s="3">
        <v>119</v>
      </c>
      <c r="G66" s="3">
        <v>126</v>
      </c>
      <c r="H66" s="3">
        <v>132</v>
      </c>
      <c r="I66" s="3">
        <v>137</v>
      </c>
      <c r="J66" s="3">
        <v>140</v>
      </c>
      <c r="K66" s="3">
        <v>148</v>
      </c>
      <c r="L66" s="3">
        <v>149</v>
      </c>
      <c r="M66" s="3">
        <v>156</v>
      </c>
      <c r="N66" s="3">
        <v>173</v>
      </c>
      <c r="O66" s="3">
        <v>175</v>
      </c>
      <c r="P66" s="3">
        <v>183</v>
      </c>
      <c r="Q66" s="3">
        <v>188</v>
      </c>
      <c r="R66" s="4">
        <f>Q66*$R$82</f>
        <v>194.83544649116851</v>
      </c>
      <c r="S66" s="4">
        <f t="shared" ref="S66:S81" si="50">R66*$S$82</f>
        <v>204.20492419454362</v>
      </c>
      <c r="T66" s="4">
        <f t="shared" si="49"/>
        <v>208.34774399285411</v>
      </c>
      <c r="U66" s="4">
        <f t="shared" si="48"/>
        <v>219.12457798593093</v>
      </c>
      <c r="V66" s="4">
        <f t="shared" si="47"/>
        <v>229.52342627676566</v>
      </c>
      <c r="W66" s="4">
        <f t="shared" si="46"/>
        <v>233.47633076619272</v>
      </c>
      <c r="X66" s="4">
        <f t="shared" si="45"/>
        <v>235.35941749309353</v>
      </c>
      <c r="Y66" s="4">
        <f t="shared" si="44"/>
        <v>238.35525754397585</v>
      </c>
      <c r="Z66" s="4">
        <f t="shared" si="43"/>
        <v>239.97008441815831</v>
      </c>
      <c r="AA66" s="4">
        <f t="shared" si="42"/>
        <v>239.97008441815831</v>
      </c>
      <c r="AB66" s="4">
        <f t="shared" si="41"/>
        <v>243.56036216021738</v>
      </c>
      <c r="AC66" s="4">
        <f t="shared" si="40"/>
        <v>243.56036216021738</v>
      </c>
      <c r="AD66" s="4">
        <f t="shared" si="39"/>
        <v>248.12959178664141</v>
      </c>
      <c r="AE66" s="4">
        <f t="shared" si="38"/>
        <v>248.12959178664141</v>
      </c>
      <c r="AF66" s="4">
        <f t="shared" si="37"/>
        <v>248.12959178664141</v>
      </c>
      <c r="AG66" s="4">
        <f t="shared" si="36"/>
        <v>248.12959178664141</v>
      </c>
      <c r="AH66" s="4">
        <f t="shared" si="35"/>
        <v>248.12959178664141</v>
      </c>
      <c r="AI66" s="4">
        <f t="shared" si="34"/>
        <v>248.12959178664141</v>
      </c>
      <c r="AJ66" s="4">
        <f t="shared" si="33"/>
        <v>252.94764211259562</v>
      </c>
      <c r="AK66" s="4">
        <f t="shared" si="32"/>
        <v>252.94764211259562</v>
      </c>
      <c r="AL66" s="34">
        <f>AK66</f>
        <v>252.94764211259562</v>
      </c>
      <c r="AM66" s="17">
        <f>AL66-Q66</f>
        <v>64.947642112595616</v>
      </c>
    </row>
    <row r="67" spans="1:39" x14ac:dyDescent="0.2">
      <c r="A67" s="2" t="s">
        <v>7</v>
      </c>
      <c r="B67" s="3">
        <v>13</v>
      </c>
      <c r="C67" s="3">
        <v>26</v>
      </c>
      <c r="D67" s="3">
        <v>31</v>
      </c>
      <c r="E67" s="3">
        <v>40.97</v>
      </c>
      <c r="F67" s="3">
        <v>46.97</v>
      </c>
      <c r="G67" s="3">
        <v>43.75</v>
      </c>
      <c r="H67" s="3">
        <v>47.51</v>
      </c>
      <c r="I67" s="3">
        <v>53.71</v>
      </c>
      <c r="J67" s="3">
        <v>57.99</v>
      </c>
      <c r="K67" s="3">
        <v>60.010000000000005</v>
      </c>
      <c r="L67" s="3">
        <v>65.900000000000006</v>
      </c>
      <c r="M67" s="3">
        <v>67.900000000000006</v>
      </c>
      <c r="N67" s="3">
        <v>71.900000000000006</v>
      </c>
      <c r="O67" s="3">
        <v>79.900000000000006</v>
      </c>
      <c r="P67" s="3">
        <v>84.9</v>
      </c>
      <c r="Q67" s="4">
        <f>P67*$Q$82</f>
        <v>89.879093555363298</v>
      </c>
      <c r="R67" s="4">
        <f t="shared" ref="R67:R81" si="51">Q67*$R$82</f>
        <v>93.14698576106764</v>
      </c>
      <c r="S67" s="4">
        <f t="shared" si="50"/>
        <v>97.626348330570522</v>
      </c>
      <c r="T67" s="4">
        <f t="shared" si="49"/>
        <v>99.606948799907528</v>
      </c>
      <c r="U67" s="4">
        <f t="shared" si="48"/>
        <v>104.75914066530312</v>
      </c>
      <c r="V67" s="4">
        <f t="shared" si="47"/>
        <v>109.73062501849442</v>
      </c>
      <c r="W67" s="4">
        <f t="shared" si="46"/>
        <v>111.62043072285948</v>
      </c>
      <c r="X67" s="4">
        <f t="shared" si="45"/>
        <v>112.52069736168917</v>
      </c>
      <c r="Y67" s="4">
        <f t="shared" si="44"/>
        <v>113.95294942663682</v>
      </c>
      <c r="Z67" s="4">
        <f t="shared" si="43"/>
        <v>114.72496631866001</v>
      </c>
      <c r="AA67" s="4">
        <f t="shared" si="42"/>
        <v>114.72496631866001</v>
      </c>
      <c r="AB67" s="4">
        <f t="shared" si="41"/>
        <v>116.44140732434228</v>
      </c>
      <c r="AC67" s="4">
        <f t="shared" si="40"/>
        <v>116.44140732434228</v>
      </c>
      <c r="AD67" s="4">
        <f t="shared" si="39"/>
        <v>118.62586592577475</v>
      </c>
      <c r="AE67" s="4">
        <f t="shared" si="38"/>
        <v>118.62586592577475</v>
      </c>
      <c r="AF67" s="4">
        <f t="shared" si="37"/>
        <v>118.62586592577475</v>
      </c>
      <c r="AG67" s="4">
        <f t="shared" si="36"/>
        <v>118.62586592577475</v>
      </c>
      <c r="AH67" s="4">
        <f t="shared" si="35"/>
        <v>118.62586592577475</v>
      </c>
      <c r="AI67" s="4">
        <f t="shared" si="34"/>
        <v>118.62586592577475</v>
      </c>
      <c r="AJ67" s="4">
        <f t="shared" si="33"/>
        <v>120.92928079811989</v>
      </c>
      <c r="AK67" s="4">
        <f t="shared" si="32"/>
        <v>120.92928079811989</v>
      </c>
      <c r="AL67" s="34">
        <f t="shared" si="31"/>
        <v>120.92928079811989</v>
      </c>
      <c r="AM67" s="17">
        <f>AL67-P67</f>
        <v>36.029280798119885</v>
      </c>
    </row>
    <row r="68" spans="1:39" x14ac:dyDescent="0.2">
      <c r="A68" s="2" t="s">
        <v>6</v>
      </c>
      <c r="B68" s="3">
        <v>24</v>
      </c>
      <c r="C68" s="3">
        <v>43.17</v>
      </c>
      <c r="D68" s="3">
        <v>54.17</v>
      </c>
      <c r="E68" s="3">
        <v>70.17</v>
      </c>
      <c r="F68" s="3">
        <v>94.17</v>
      </c>
      <c r="G68" s="3">
        <v>104.17</v>
      </c>
      <c r="H68" s="3">
        <v>119</v>
      </c>
      <c r="I68" s="3">
        <v>125</v>
      </c>
      <c r="J68" s="3">
        <v>132</v>
      </c>
      <c r="K68" s="3">
        <v>155</v>
      </c>
      <c r="L68" s="3">
        <v>167</v>
      </c>
      <c r="M68" s="3">
        <v>176</v>
      </c>
      <c r="N68" s="3">
        <v>186</v>
      </c>
      <c r="O68" s="3">
        <v>175</v>
      </c>
      <c r="P68" s="4">
        <f>O68*$P$82</f>
        <v>186.67528411823716</v>
      </c>
      <c r="Q68" s="4">
        <f t="shared" ref="Q68:Q81" si="52">P68*$Q$82</f>
        <v>197.6231487130396</v>
      </c>
      <c r="R68" s="4">
        <f t="shared" si="51"/>
        <v>204.80848093880672</v>
      </c>
      <c r="S68" s="4">
        <f t="shared" si="50"/>
        <v>214.65755373421953</v>
      </c>
      <c r="T68" s="4">
        <f t="shared" si="49"/>
        <v>219.01243188896865</v>
      </c>
      <c r="U68" s="4">
        <f t="shared" si="48"/>
        <v>230.34089926593441</v>
      </c>
      <c r="V68" s="4">
        <f t="shared" si="47"/>
        <v>241.2720330011683</v>
      </c>
      <c r="W68" s="4">
        <f t="shared" si="46"/>
        <v>245.42727465947939</v>
      </c>
      <c r="X68" s="4">
        <f t="shared" si="45"/>
        <v>247.40675087368083</v>
      </c>
      <c r="Y68" s="4">
        <f t="shared" si="44"/>
        <v>250.55593887312764</v>
      </c>
      <c r="Z68" s="4">
        <f t="shared" si="43"/>
        <v>252.25342382792749</v>
      </c>
      <c r="AA68" s="4">
        <f t="shared" si="42"/>
        <v>252.25342382792749</v>
      </c>
      <c r="AB68" s="4">
        <f t="shared" si="41"/>
        <v>256.02747697760861</v>
      </c>
      <c r="AC68" s="4">
        <f t="shared" si="40"/>
        <v>256.02747697760861</v>
      </c>
      <c r="AD68" s="4">
        <f t="shared" si="39"/>
        <v>260.83059158381513</v>
      </c>
      <c r="AE68" s="4">
        <f t="shared" si="38"/>
        <v>260.83059158381513</v>
      </c>
      <c r="AF68" s="4">
        <f t="shared" si="37"/>
        <v>260.83059158381513</v>
      </c>
      <c r="AG68" s="4">
        <f t="shared" si="36"/>
        <v>260.83059158381513</v>
      </c>
      <c r="AH68" s="4">
        <f t="shared" si="35"/>
        <v>260.83059158381513</v>
      </c>
      <c r="AI68" s="4">
        <f t="shared" si="34"/>
        <v>260.83059158381513</v>
      </c>
      <c r="AJ68" s="4">
        <f t="shared" si="33"/>
        <v>265.89526326505427</v>
      </c>
      <c r="AK68" s="4">
        <f t="shared" si="32"/>
        <v>265.89526326505427</v>
      </c>
      <c r="AL68" s="34">
        <f t="shared" si="31"/>
        <v>265.89526326505427</v>
      </c>
      <c r="AM68" s="17">
        <f>AL68-O68</f>
        <v>90.895263265054268</v>
      </c>
    </row>
    <row r="69" spans="1:39" x14ac:dyDescent="0.2">
      <c r="A69" s="2" t="s">
        <v>5</v>
      </c>
      <c r="B69" s="3">
        <v>17</v>
      </c>
      <c r="C69" s="3">
        <v>71</v>
      </c>
      <c r="D69" s="3">
        <v>74</v>
      </c>
      <c r="E69" s="3">
        <v>94</v>
      </c>
      <c r="F69" s="3">
        <v>108</v>
      </c>
      <c r="G69" s="3">
        <v>122</v>
      </c>
      <c r="H69" s="3">
        <v>128</v>
      </c>
      <c r="I69" s="3">
        <v>146</v>
      </c>
      <c r="J69" s="3">
        <v>168</v>
      </c>
      <c r="K69" s="3">
        <v>178</v>
      </c>
      <c r="L69" s="3">
        <v>183</v>
      </c>
      <c r="M69" s="3">
        <v>188</v>
      </c>
      <c r="N69" s="3">
        <v>191</v>
      </c>
      <c r="O69" s="4">
        <f>N69*$O$82</f>
        <v>198.8740002496763</v>
      </c>
      <c r="P69" s="4">
        <f t="shared" ref="P69:P81" si="53">O69*$P$82</f>
        <v>212.14206000193539</v>
      </c>
      <c r="Q69" s="4">
        <f t="shared" si="52"/>
        <v>224.58346357999343</v>
      </c>
      <c r="R69" s="4">
        <f t="shared" si="51"/>
        <v>232.74903936777184</v>
      </c>
      <c r="S69" s="4">
        <f t="shared" si="50"/>
        <v>243.94175082819473</v>
      </c>
      <c r="T69" s="4">
        <f t="shared" si="49"/>
        <v>248.89073390953695</v>
      </c>
      <c r="U69" s="4">
        <f t="shared" si="48"/>
        <v>261.76466318928061</v>
      </c>
      <c r="V69" s="4">
        <f t="shared" si="47"/>
        <v>274.18705343608144</v>
      </c>
      <c r="W69" s="4">
        <f t="shared" si="46"/>
        <v>278.90916503946676</v>
      </c>
      <c r="X69" s="4">
        <f t="shared" si="45"/>
        <v>281.15868705728002</v>
      </c>
      <c r="Y69" s="4">
        <f t="shared" si="44"/>
        <v>284.73749628578435</v>
      </c>
      <c r="Z69" s="4">
        <f t="shared" si="43"/>
        <v>286.66655699049687</v>
      </c>
      <c r="AA69" s="4">
        <f t="shared" si="42"/>
        <v>286.66655699049687</v>
      </c>
      <c r="AB69" s="4">
        <f t="shared" si="41"/>
        <v>290.95547725925104</v>
      </c>
      <c r="AC69" s="4">
        <f t="shared" si="40"/>
        <v>290.95547725925104</v>
      </c>
      <c r="AD69" s="4">
        <f t="shared" si="39"/>
        <v>296.41384649007352</v>
      </c>
      <c r="AE69" s="4">
        <f t="shared" si="38"/>
        <v>296.41384649007352</v>
      </c>
      <c r="AF69" s="4">
        <f t="shared" si="37"/>
        <v>296.41384649007352</v>
      </c>
      <c r="AG69" s="4">
        <f t="shared" si="36"/>
        <v>296.41384649007352</v>
      </c>
      <c r="AH69" s="4">
        <f t="shared" si="35"/>
        <v>296.41384649007352</v>
      </c>
      <c r="AI69" s="4">
        <f t="shared" si="34"/>
        <v>296.41384649007352</v>
      </c>
      <c r="AJ69" s="4">
        <f t="shared" si="33"/>
        <v>302.16945515978369</v>
      </c>
      <c r="AK69" s="4">
        <f t="shared" si="32"/>
        <v>302.16945515978369</v>
      </c>
      <c r="AL69" s="34">
        <f t="shared" si="31"/>
        <v>302.16945515978369</v>
      </c>
      <c r="AM69" s="17">
        <f>AL69-N69</f>
        <v>111.16945515978369</v>
      </c>
    </row>
    <row r="70" spans="1:39" x14ac:dyDescent="0.2">
      <c r="A70" s="1" t="s">
        <v>4</v>
      </c>
      <c r="B70" s="3">
        <v>26</v>
      </c>
      <c r="C70" s="3">
        <v>46</v>
      </c>
      <c r="D70" s="3">
        <v>58</v>
      </c>
      <c r="E70" s="3">
        <v>66</v>
      </c>
      <c r="F70" s="3">
        <v>75</v>
      </c>
      <c r="G70" s="3">
        <v>74</v>
      </c>
      <c r="H70" s="3">
        <v>79</v>
      </c>
      <c r="I70" s="3">
        <v>87</v>
      </c>
      <c r="J70" s="3">
        <v>96</v>
      </c>
      <c r="K70" s="3">
        <v>98</v>
      </c>
      <c r="L70" s="3">
        <v>105</v>
      </c>
      <c r="M70" s="3">
        <v>106</v>
      </c>
      <c r="N70" s="4">
        <f>M70*$N$82</f>
        <v>111.47468563809429</v>
      </c>
      <c r="O70" s="4">
        <f t="shared" ref="O70:O81" si="54">N70*$O$82</f>
        <v>116.07024429017251</v>
      </c>
      <c r="P70" s="4">
        <f t="shared" si="53"/>
        <v>123.81397617452085</v>
      </c>
      <c r="Q70" s="4">
        <f t="shared" si="52"/>
        <v>131.07524084866054</v>
      </c>
      <c r="R70" s="4">
        <f t="shared" si="51"/>
        <v>135.84097380152249</v>
      </c>
      <c r="S70" s="4">
        <f t="shared" si="50"/>
        <v>142.37345543235253</v>
      </c>
      <c r="T70" s="4">
        <f t="shared" si="49"/>
        <v>145.26186555392778</v>
      </c>
      <c r="U70" s="4">
        <f t="shared" si="48"/>
        <v>152.77556827322871</v>
      </c>
      <c r="V70" s="4">
        <f t="shared" si="47"/>
        <v>160.0257360618981</v>
      </c>
      <c r="W70" s="4">
        <f t="shared" si="46"/>
        <v>162.78173557255451</v>
      </c>
      <c r="X70" s="4">
        <f t="shared" si="45"/>
        <v>164.09464007397705</v>
      </c>
      <c r="Y70" s="4">
        <f t="shared" si="44"/>
        <v>166.18336590489974</v>
      </c>
      <c r="Z70" s="4">
        <f t="shared" si="43"/>
        <v>167.30923729565694</v>
      </c>
      <c r="AA70" s="4">
        <f t="shared" si="42"/>
        <v>167.30923729565694</v>
      </c>
      <c r="AB70" s="4">
        <f t="shared" si="41"/>
        <v>169.81241027307172</v>
      </c>
      <c r="AC70" s="4">
        <f t="shared" si="40"/>
        <v>169.81241027307172</v>
      </c>
      <c r="AD70" s="4">
        <f t="shared" si="39"/>
        <v>172.99811704847792</v>
      </c>
      <c r="AE70" s="4">
        <f t="shared" si="38"/>
        <v>172.99811704847792</v>
      </c>
      <c r="AF70" s="4">
        <f t="shared" si="37"/>
        <v>172.99811704847792</v>
      </c>
      <c r="AG70" s="4">
        <f t="shared" si="36"/>
        <v>172.99811704847792</v>
      </c>
      <c r="AH70" s="4">
        <f t="shared" si="35"/>
        <v>172.99811704847792</v>
      </c>
      <c r="AI70" s="4">
        <f t="shared" si="34"/>
        <v>172.99811704847792</v>
      </c>
      <c r="AJ70" s="4">
        <f t="shared" si="33"/>
        <v>176.35730378728331</v>
      </c>
      <c r="AK70" s="4">
        <f t="shared" si="32"/>
        <v>176.35730378728331</v>
      </c>
      <c r="AL70" s="34">
        <f t="shared" si="31"/>
        <v>176.35730378728331</v>
      </c>
      <c r="AM70" s="17">
        <f>AL70-M70</f>
        <v>70.357303787283314</v>
      </c>
    </row>
    <row r="71" spans="1:39" x14ac:dyDescent="0.2">
      <c r="A71" s="1" t="s">
        <v>3</v>
      </c>
      <c r="B71" s="3">
        <v>25</v>
      </c>
      <c r="C71" s="3">
        <v>41</v>
      </c>
      <c r="D71" s="3">
        <v>43</v>
      </c>
      <c r="E71" s="3">
        <v>45</v>
      </c>
      <c r="F71" s="3">
        <v>50</v>
      </c>
      <c r="G71" s="3">
        <v>50</v>
      </c>
      <c r="H71" s="3">
        <v>62</v>
      </c>
      <c r="I71" s="3">
        <v>70</v>
      </c>
      <c r="J71" s="3">
        <v>75</v>
      </c>
      <c r="K71" s="3">
        <v>80</v>
      </c>
      <c r="L71" s="3">
        <v>91</v>
      </c>
      <c r="M71" s="4">
        <f>L71*$M$82</f>
        <v>93.212813496823443</v>
      </c>
      <c r="N71" s="4">
        <f t="shared" ref="N71:N81" si="55">M71*$N$82</f>
        <v>98.027066811327416</v>
      </c>
      <c r="O71" s="4">
        <f t="shared" si="54"/>
        <v>102.06824559953384</v>
      </c>
      <c r="P71" s="4">
        <f t="shared" si="53"/>
        <v>108.87782140995994</v>
      </c>
      <c r="Q71" s="4">
        <f t="shared" si="52"/>
        <v>115.26313187997556</v>
      </c>
      <c r="R71" s="4">
        <f t="shared" si="51"/>
        <v>119.45395619045468</v>
      </c>
      <c r="S71" s="4">
        <f t="shared" si="50"/>
        <v>125.19839951051114</v>
      </c>
      <c r="T71" s="4">
        <f t="shared" si="49"/>
        <v>127.73836964225387</v>
      </c>
      <c r="U71" s="4">
        <f t="shared" si="48"/>
        <v>134.34566558795927</v>
      </c>
      <c r="V71" s="4">
        <f t="shared" si="47"/>
        <v>140.72121783235471</v>
      </c>
      <c r="W71" s="4">
        <f t="shared" si="46"/>
        <v>143.14475055295992</v>
      </c>
      <c r="X71" s="4">
        <f t="shared" si="45"/>
        <v>144.29927434947163</v>
      </c>
      <c r="Y71" s="4">
        <f t="shared" si="44"/>
        <v>146.136029173281</v>
      </c>
      <c r="Z71" s="4">
        <f t="shared" si="43"/>
        <v>147.12608238052687</v>
      </c>
      <c r="AA71" s="4">
        <f t="shared" si="42"/>
        <v>147.12608238052687</v>
      </c>
      <c r="AB71" s="4">
        <f t="shared" si="41"/>
        <v>149.32728800216887</v>
      </c>
      <c r="AC71" s="4">
        <f t="shared" si="40"/>
        <v>149.32728800216887</v>
      </c>
      <c r="AD71" s="4">
        <f t="shared" si="39"/>
        <v>152.12869075227741</v>
      </c>
      <c r="AE71" s="4">
        <f t="shared" si="38"/>
        <v>152.12869075227741</v>
      </c>
      <c r="AF71" s="4">
        <f t="shared" si="37"/>
        <v>152.12869075227741</v>
      </c>
      <c r="AG71" s="4">
        <f t="shared" si="36"/>
        <v>152.12869075227741</v>
      </c>
      <c r="AH71" s="4">
        <f t="shared" si="35"/>
        <v>152.12869075227741</v>
      </c>
      <c r="AI71" s="4">
        <f t="shared" si="34"/>
        <v>152.12869075227741</v>
      </c>
      <c r="AJ71" s="4">
        <f t="shared" si="33"/>
        <v>155.0826459125158</v>
      </c>
      <c r="AK71" s="4">
        <f t="shared" si="32"/>
        <v>155.0826459125158</v>
      </c>
      <c r="AL71" s="34">
        <f t="shared" si="31"/>
        <v>155.0826459125158</v>
      </c>
      <c r="AM71" s="17">
        <f>AL71-L71</f>
        <v>64.082645912515801</v>
      </c>
    </row>
    <row r="72" spans="1:39" x14ac:dyDescent="0.2">
      <c r="A72" s="1" t="s">
        <v>2</v>
      </c>
      <c r="B72" s="3">
        <v>22</v>
      </c>
      <c r="C72" s="3">
        <v>29.02</v>
      </c>
      <c r="D72" s="3">
        <v>43</v>
      </c>
      <c r="E72" s="3">
        <v>43</v>
      </c>
      <c r="F72" s="3">
        <v>47</v>
      </c>
      <c r="G72" s="3">
        <v>54</v>
      </c>
      <c r="H72" s="3">
        <v>58</v>
      </c>
      <c r="I72" s="3">
        <v>66</v>
      </c>
      <c r="J72" s="3">
        <v>68</v>
      </c>
      <c r="K72" s="3">
        <v>70</v>
      </c>
      <c r="L72" s="4">
        <f>K72*$L$82</f>
        <v>74.596089914948251</v>
      </c>
      <c r="M72" s="4">
        <f t="shared" ref="M72:M81" si="56">L72*$M$82</f>
        <v>76.410015569608163</v>
      </c>
      <c r="N72" s="4">
        <f t="shared" si="55"/>
        <v>80.35643835116943</v>
      </c>
      <c r="O72" s="4">
        <f t="shared" si="54"/>
        <v>83.669143145097209</v>
      </c>
      <c r="P72" s="4">
        <f t="shared" si="53"/>
        <v>89.251206105945585</v>
      </c>
      <c r="Q72" s="4">
        <f t="shared" si="52"/>
        <v>94.485482962606525</v>
      </c>
      <c r="R72" s="4">
        <f t="shared" si="51"/>
        <v>97.920857765708192</v>
      </c>
      <c r="S72" s="4">
        <f t="shared" si="50"/>
        <v>102.62979194608462</v>
      </c>
      <c r="T72" s="4">
        <f t="shared" si="49"/>
        <v>104.71190008156555</v>
      </c>
      <c r="U72" s="4">
        <f t="shared" si="48"/>
        <v>110.12814670201075</v>
      </c>
      <c r="V72" s="4">
        <f t="shared" si="47"/>
        <v>115.35442437761924</v>
      </c>
      <c r="W72" s="4">
        <f t="shared" si="46"/>
        <v>117.34108442968611</v>
      </c>
      <c r="X72" s="4">
        <f t="shared" si="45"/>
        <v>118.28749059379088</v>
      </c>
      <c r="Y72" s="4">
        <f t="shared" si="44"/>
        <v>119.79314694531395</v>
      </c>
      <c r="Z72" s="4">
        <f t="shared" si="43"/>
        <v>120.60473044056994</v>
      </c>
      <c r="AA72" s="4">
        <f t="shared" si="42"/>
        <v>120.60473044056994</v>
      </c>
      <c r="AB72" s="4">
        <f t="shared" si="41"/>
        <v>122.40914068752923</v>
      </c>
      <c r="AC72" s="4">
        <f t="shared" si="40"/>
        <v>122.40914068752923</v>
      </c>
      <c r="AD72" s="4">
        <f t="shared" si="39"/>
        <v>124.70555487912351</v>
      </c>
      <c r="AE72" s="4">
        <f t="shared" si="38"/>
        <v>124.70555487912351</v>
      </c>
      <c r="AF72" s="4">
        <f t="shared" si="37"/>
        <v>124.70555487912351</v>
      </c>
      <c r="AG72" s="4">
        <f t="shared" si="36"/>
        <v>124.70555487912351</v>
      </c>
      <c r="AH72" s="4">
        <f t="shared" si="35"/>
        <v>124.70555487912351</v>
      </c>
      <c r="AI72" s="4">
        <f t="shared" si="34"/>
        <v>124.70555487912351</v>
      </c>
      <c r="AJ72" s="4">
        <f t="shared" si="33"/>
        <v>127.12702196415503</v>
      </c>
      <c r="AK72" s="4">
        <f t="shared" si="32"/>
        <v>127.12702196415503</v>
      </c>
      <c r="AL72" s="34">
        <f t="shared" si="31"/>
        <v>127.12702196415503</v>
      </c>
      <c r="AM72" s="17">
        <f>AL72-K72</f>
        <v>57.127021964155034</v>
      </c>
    </row>
    <row r="73" spans="1:39" x14ac:dyDescent="0.2">
      <c r="A73" s="1" t="s">
        <v>1</v>
      </c>
      <c r="B73" s="3">
        <v>22</v>
      </c>
      <c r="C73" s="3">
        <v>44</v>
      </c>
      <c r="D73" s="3">
        <v>51</v>
      </c>
      <c r="E73" s="3">
        <v>60</v>
      </c>
      <c r="F73" s="3">
        <v>67</v>
      </c>
      <c r="G73" s="3">
        <v>81</v>
      </c>
      <c r="H73" s="3">
        <v>93</v>
      </c>
      <c r="I73" s="3">
        <v>99</v>
      </c>
      <c r="J73" s="3">
        <v>107</v>
      </c>
      <c r="K73" s="4">
        <f>J73*$K$82</f>
        <v>111.24465884813915</v>
      </c>
      <c r="L73" s="4">
        <f t="shared" ref="L73:L81" si="57">K73*$L$82</f>
        <v>118.5488081999076</v>
      </c>
      <c r="M73" s="4">
        <f t="shared" si="56"/>
        <v>121.43151592317231</v>
      </c>
      <c r="N73" s="4">
        <f t="shared" si="55"/>
        <v>127.70320815181957</v>
      </c>
      <c r="O73" s="4">
        <f t="shared" si="54"/>
        <v>132.96778978989229</v>
      </c>
      <c r="P73" s="4">
        <f t="shared" si="53"/>
        <v>141.83885678629815</v>
      </c>
      <c r="Q73" s="4">
        <f t="shared" si="52"/>
        <v>150.15721883252613</v>
      </c>
      <c r="R73" s="4">
        <f t="shared" si="51"/>
        <v>155.61674880376239</v>
      </c>
      <c r="S73" s="4">
        <f t="shared" si="50"/>
        <v>163.10023132425266</v>
      </c>
      <c r="T73" s="4">
        <f t="shared" si="49"/>
        <v>166.4091371702028</v>
      </c>
      <c r="U73" s="4">
        <f t="shared" si="48"/>
        <v>175.01668727775728</v>
      </c>
      <c r="V73" s="4">
        <f t="shared" si="47"/>
        <v>183.32233695016745</v>
      </c>
      <c r="W73" s="4">
        <f t="shared" si="46"/>
        <v>186.47955580358754</v>
      </c>
      <c r="X73" s="4">
        <f t="shared" si="45"/>
        <v>187.98359338726772</v>
      </c>
      <c r="Y73" s="4">
        <f t="shared" si="44"/>
        <v>190.37639663252082</v>
      </c>
      <c r="Z73" s="4">
        <f t="shared" si="43"/>
        <v>191.66617276189987</v>
      </c>
      <c r="AA73" s="4">
        <f t="shared" si="42"/>
        <v>191.66617276189987</v>
      </c>
      <c r="AB73" s="4">
        <f t="shared" si="41"/>
        <v>194.53375850968663</v>
      </c>
      <c r="AC73" s="4">
        <f t="shared" si="40"/>
        <v>194.53375850968663</v>
      </c>
      <c r="AD73" s="4">
        <f t="shared" si="39"/>
        <v>198.18324155708567</v>
      </c>
      <c r="AE73" s="4">
        <f t="shared" si="38"/>
        <v>198.18324155708567</v>
      </c>
      <c r="AF73" s="4">
        <f t="shared" si="37"/>
        <v>198.18324155708567</v>
      </c>
      <c r="AG73" s="4">
        <f t="shared" si="36"/>
        <v>198.18324155708567</v>
      </c>
      <c r="AH73" s="4">
        <f t="shared" si="35"/>
        <v>198.18324155708567</v>
      </c>
      <c r="AI73" s="4">
        <f t="shared" si="34"/>
        <v>198.18324155708567</v>
      </c>
      <c r="AJ73" s="4">
        <f t="shared" si="33"/>
        <v>202.03145983974753</v>
      </c>
      <c r="AK73" s="4">
        <f t="shared" si="32"/>
        <v>202.03145983974753</v>
      </c>
      <c r="AL73" s="34">
        <f t="shared" si="31"/>
        <v>202.03145983974753</v>
      </c>
      <c r="AM73" s="17">
        <f>AL73-J73</f>
        <v>95.031459839747527</v>
      </c>
    </row>
    <row r="74" spans="1:39" x14ac:dyDescent="0.2">
      <c r="A74" s="2" t="s">
        <v>24</v>
      </c>
      <c r="B74" s="3">
        <v>17</v>
      </c>
      <c r="C74" s="3">
        <v>33</v>
      </c>
      <c r="D74" s="3">
        <v>32</v>
      </c>
      <c r="E74" s="3">
        <v>36</v>
      </c>
      <c r="F74" s="3">
        <v>36</v>
      </c>
      <c r="G74" s="3">
        <v>40</v>
      </c>
      <c r="H74" s="3">
        <v>44</v>
      </c>
      <c r="I74" s="3">
        <v>47</v>
      </c>
      <c r="J74" s="4">
        <f>I74*$J$82</f>
        <v>50.825796970079224</v>
      </c>
      <c r="K74" s="4">
        <f t="shared" ref="K74:K81" si="58">J74*$K$82</f>
        <v>52.842041538516334</v>
      </c>
      <c r="L74" s="4">
        <f t="shared" si="57"/>
        <v>56.311566884237067</v>
      </c>
      <c r="M74" s="4">
        <f t="shared" si="56"/>
        <v>57.680874524113065</v>
      </c>
      <c r="N74" s="4">
        <f t="shared" si="55"/>
        <v>60.659975046281751</v>
      </c>
      <c r="O74" s="4">
        <f t="shared" si="54"/>
        <v>63.160690536647095</v>
      </c>
      <c r="P74" s="4">
        <f t="shared" si="53"/>
        <v>67.374513434472277</v>
      </c>
      <c r="Q74" s="4">
        <f t="shared" si="52"/>
        <v>71.325797364240458</v>
      </c>
      <c r="R74" s="4">
        <f t="shared" si="51"/>
        <v>73.919114764895753</v>
      </c>
      <c r="S74" s="4">
        <f t="shared" si="50"/>
        <v>77.473824701489903</v>
      </c>
      <c r="T74" s="4">
        <f t="shared" si="49"/>
        <v>79.045579624100839</v>
      </c>
      <c r="U74" s="4">
        <f t="shared" si="48"/>
        <v>83.134230036963899</v>
      </c>
      <c r="V74" s="4">
        <f t="shared" si="47"/>
        <v>87.079475494482821</v>
      </c>
      <c r="W74" s="4">
        <f t="shared" si="46"/>
        <v>88.579177965828947</v>
      </c>
      <c r="X74" s="4">
        <f t="shared" si="45"/>
        <v>89.293607020627974</v>
      </c>
      <c r="Y74" s="4">
        <f t="shared" si="44"/>
        <v>90.430206384483867</v>
      </c>
      <c r="Z74" s="4">
        <f t="shared" si="43"/>
        <v>91.042859652602317</v>
      </c>
      <c r="AA74" s="4">
        <f t="shared" si="42"/>
        <v>91.042859652602317</v>
      </c>
      <c r="AB74" s="4">
        <f t="shared" si="41"/>
        <v>92.404984241492997</v>
      </c>
      <c r="AC74" s="4">
        <f t="shared" si="40"/>
        <v>92.404984241492997</v>
      </c>
      <c r="AD74" s="4">
        <f t="shared" si="39"/>
        <v>94.138515871519616</v>
      </c>
      <c r="AE74" s="4">
        <f t="shared" si="38"/>
        <v>94.138515871519616</v>
      </c>
      <c r="AF74" s="4">
        <f t="shared" si="37"/>
        <v>94.138515871519616</v>
      </c>
      <c r="AG74" s="4">
        <f t="shared" si="36"/>
        <v>94.138515871519616</v>
      </c>
      <c r="AH74" s="4">
        <f t="shared" si="35"/>
        <v>94.138515871519616</v>
      </c>
      <c r="AI74" s="4">
        <f t="shared" si="34"/>
        <v>94.138515871519616</v>
      </c>
      <c r="AJ74" s="4">
        <f t="shared" si="33"/>
        <v>95.966448218539412</v>
      </c>
      <c r="AK74" s="4">
        <f t="shared" si="32"/>
        <v>95.966448218539412</v>
      </c>
      <c r="AL74" s="34">
        <f t="shared" si="31"/>
        <v>95.966448218539412</v>
      </c>
      <c r="AM74" s="17">
        <f>AL74-I74</f>
        <v>48.966448218539412</v>
      </c>
    </row>
    <row r="75" spans="1:39" x14ac:dyDescent="0.2">
      <c r="A75" s="2" t="s">
        <v>23</v>
      </c>
      <c r="B75" s="3">
        <v>27</v>
      </c>
      <c r="C75" s="3">
        <v>41</v>
      </c>
      <c r="D75" s="3">
        <v>49</v>
      </c>
      <c r="E75" s="3">
        <v>54</v>
      </c>
      <c r="F75" s="3">
        <v>58</v>
      </c>
      <c r="G75" s="3">
        <v>63</v>
      </c>
      <c r="H75" s="3">
        <v>67</v>
      </c>
      <c r="I75" s="4">
        <f>H75*$I$82</f>
        <v>72.282127262529301</v>
      </c>
      <c r="J75" s="4">
        <f t="shared" ref="J75:J81" si="59">I75*$J$82</f>
        <v>78.165887761930705</v>
      </c>
      <c r="K75" s="4">
        <f t="shared" si="58"/>
        <v>81.266705772316968</v>
      </c>
      <c r="L75" s="4">
        <f t="shared" si="57"/>
        <v>86.602549869762868</v>
      </c>
      <c r="M75" s="4">
        <f t="shared" si="56"/>
        <v>88.70843219076437</v>
      </c>
      <c r="N75" s="4">
        <f t="shared" si="55"/>
        <v>93.29004331994021</v>
      </c>
      <c r="O75" s="4">
        <f t="shared" si="54"/>
        <v>97.135937688492675</v>
      </c>
      <c r="P75" s="4">
        <f t="shared" si="53"/>
        <v>103.61645009194714</v>
      </c>
      <c r="Q75" s="4">
        <f t="shared" si="52"/>
        <v>109.69319919539161</v>
      </c>
      <c r="R75" s="4">
        <f t="shared" si="51"/>
        <v>113.68150767169581</v>
      </c>
      <c r="S75" s="4">
        <f t="shared" si="50"/>
        <v>119.14835865080808</v>
      </c>
      <c r="T75" s="4">
        <f t="shared" si="49"/>
        <v>121.56558821126916</v>
      </c>
      <c r="U75" s="4">
        <f t="shared" si="48"/>
        <v>127.85359564689811</v>
      </c>
      <c r="V75" s="4">
        <f t="shared" si="47"/>
        <v>133.92105807758531</v>
      </c>
      <c r="W75" s="4">
        <f t="shared" si="46"/>
        <v>136.22747690502723</v>
      </c>
      <c r="X75" s="4">
        <f t="shared" si="45"/>
        <v>137.3262099233045</v>
      </c>
      <c r="Y75" s="4">
        <f t="shared" si="44"/>
        <v>139.07420609063945</v>
      </c>
      <c r="Z75" s="4">
        <f t="shared" si="43"/>
        <v>140.01641633519139</v>
      </c>
      <c r="AA75" s="4">
        <f t="shared" si="42"/>
        <v>140.01641633519139</v>
      </c>
      <c r="AB75" s="4">
        <f t="shared" si="41"/>
        <v>142.11125171565132</v>
      </c>
      <c r="AC75" s="4">
        <f t="shared" si="40"/>
        <v>142.11125171565132</v>
      </c>
      <c r="AD75" s="4">
        <f t="shared" si="39"/>
        <v>144.77728052193225</v>
      </c>
      <c r="AE75" s="4">
        <f t="shared" si="38"/>
        <v>144.77728052193225</v>
      </c>
      <c r="AF75" s="4">
        <f t="shared" si="37"/>
        <v>144.77728052193225</v>
      </c>
      <c r="AG75" s="4">
        <f t="shared" si="36"/>
        <v>144.77728052193225</v>
      </c>
      <c r="AH75" s="4">
        <f t="shared" si="35"/>
        <v>144.77728052193225</v>
      </c>
      <c r="AI75" s="4">
        <f t="shared" si="34"/>
        <v>144.77728052193225</v>
      </c>
      <c r="AJ75" s="4">
        <f t="shared" si="33"/>
        <v>147.58848985245521</v>
      </c>
      <c r="AK75" s="4">
        <f t="shared" si="32"/>
        <v>147.58848985245521</v>
      </c>
      <c r="AL75" s="34">
        <f t="shared" si="31"/>
        <v>147.58848985245521</v>
      </c>
      <c r="AM75" s="17">
        <f>AL75-H75</f>
        <v>80.588489852455211</v>
      </c>
    </row>
    <row r="76" spans="1:39" x14ac:dyDescent="0.2">
      <c r="A76" s="2" t="s">
        <v>22</v>
      </c>
      <c r="B76" s="3">
        <v>8</v>
      </c>
      <c r="C76" s="3">
        <v>16</v>
      </c>
      <c r="D76" s="3">
        <v>20</v>
      </c>
      <c r="E76" s="3">
        <v>19</v>
      </c>
      <c r="F76" s="3">
        <v>20</v>
      </c>
      <c r="G76" s="3">
        <v>25</v>
      </c>
      <c r="H76" s="4">
        <f t="shared" ref="H76:H81" si="60">G76*$H$82</f>
        <v>27.019639728228011</v>
      </c>
      <c r="I76" s="4">
        <f t="shared" ref="I76:I81" si="61">H76*$I$82</f>
        <v>29.149806528708503</v>
      </c>
      <c r="J76" s="4">
        <f t="shared" si="59"/>
        <v>31.522598900962304</v>
      </c>
      <c r="K76" s="4">
        <f t="shared" si="58"/>
        <v>32.773091221909134</v>
      </c>
      <c r="L76" s="4">
        <f t="shared" si="57"/>
        <v>34.92492085114764</v>
      </c>
      <c r="M76" s="4">
        <f t="shared" si="56"/>
        <v>35.774177293289505</v>
      </c>
      <c r="N76" s="4">
        <f t="shared" si="55"/>
        <v>37.621841205008472</v>
      </c>
      <c r="O76" s="4">
        <f t="shared" si="54"/>
        <v>39.172806582189196</v>
      </c>
      <c r="P76" s="4">
        <f t="shared" si="53"/>
        <v>41.786255991079535</v>
      </c>
      <c r="Q76" s="4">
        <f t="shared" si="52"/>
        <v>44.236876461137776</v>
      </c>
      <c r="R76" s="4">
        <f t="shared" si="51"/>
        <v>45.845274344044903</v>
      </c>
      <c r="S76" s="4">
        <f t="shared" si="50"/>
        <v>48.049936193351229</v>
      </c>
      <c r="T76" s="4">
        <f t="shared" si="49"/>
        <v>49.024752191322591</v>
      </c>
      <c r="U76" s="4">
        <f t="shared" si="48"/>
        <v>51.560568542354133</v>
      </c>
      <c r="V76" s="4">
        <f t="shared" si="47"/>
        <v>54.007443899693335</v>
      </c>
      <c r="W76" s="4">
        <f t="shared" si="46"/>
        <v>54.937572344169197</v>
      </c>
      <c r="X76" s="4">
        <f t="shared" si="45"/>
        <v>55.380667423443235</v>
      </c>
      <c r="Y76" s="4">
        <f t="shared" si="44"/>
        <v>56.085596179976271</v>
      </c>
      <c r="Z76" s="4">
        <f t="shared" si="43"/>
        <v>56.465569036036563</v>
      </c>
      <c r="AA76" s="4">
        <f t="shared" si="42"/>
        <v>56.465569036036563</v>
      </c>
      <c r="AB76" s="4">
        <f t="shared" si="41"/>
        <v>57.3103704878272</v>
      </c>
      <c r="AC76" s="4">
        <f t="shared" si="40"/>
        <v>57.3103704878272</v>
      </c>
      <c r="AD76" s="4">
        <f t="shared" si="39"/>
        <v>58.385521799033</v>
      </c>
      <c r="AE76" s="4">
        <f t="shared" si="38"/>
        <v>58.385521799033</v>
      </c>
      <c r="AF76" s="4">
        <f t="shared" si="37"/>
        <v>58.385521799033</v>
      </c>
      <c r="AG76" s="4">
        <f t="shared" si="36"/>
        <v>58.385521799033</v>
      </c>
      <c r="AH76" s="4">
        <f t="shared" si="35"/>
        <v>58.385521799033</v>
      </c>
      <c r="AI76" s="4">
        <f t="shared" si="34"/>
        <v>58.385521799033</v>
      </c>
      <c r="AJ76" s="4">
        <f t="shared" si="33"/>
        <v>59.519221251441408</v>
      </c>
      <c r="AK76" s="4">
        <f t="shared" si="32"/>
        <v>59.519221251441408</v>
      </c>
      <c r="AL76" s="34">
        <f t="shared" si="31"/>
        <v>59.519221251441408</v>
      </c>
      <c r="AM76" s="17">
        <f>AL76-G76</f>
        <v>34.519221251441408</v>
      </c>
    </row>
    <row r="77" spans="1:39" x14ac:dyDescent="0.2">
      <c r="A77" s="8" t="s">
        <v>21</v>
      </c>
      <c r="B77" s="3">
        <v>14</v>
      </c>
      <c r="C77" s="3">
        <v>43</v>
      </c>
      <c r="D77" s="3">
        <v>43</v>
      </c>
      <c r="E77" s="3">
        <v>45</v>
      </c>
      <c r="F77" s="3">
        <v>51</v>
      </c>
      <c r="G77" s="4">
        <f>F77*$G$82</f>
        <v>54.324114312822346</v>
      </c>
      <c r="H77" s="4">
        <f t="shared" si="60"/>
        <v>58.712719891501386</v>
      </c>
      <c r="I77" s="4">
        <f t="shared" si="61"/>
        <v>63.341496882488642</v>
      </c>
      <c r="J77" s="4">
        <f t="shared" si="59"/>
        <v>68.497490645324973</v>
      </c>
      <c r="K77" s="4">
        <f t="shared" si="58"/>
        <v>71.214766156941863</v>
      </c>
      <c r="L77" s="4">
        <f t="shared" si="57"/>
        <v>75.890615707360695</v>
      </c>
      <c r="M77" s="4">
        <f t="shared" si="56"/>
        <v>77.736019869113321</v>
      </c>
      <c r="N77" s="4">
        <f t="shared" si="55"/>
        <v>81.750928091189238</v>
      </c>
      <c r="O77" s="4">
        <f t="shared" si="54"/>
        <v>85.121120908997057</v>
      </c>
      <c r="P77" s="4">
        <f t="shared" si="53"/>
        <v>90.800053886570538</v>
      </c>
      <c r="Q77" s="4">
        <f t="shared" si="52"/>
        <v>96.125165348682003</v>
      </c>
      <c r="R77" s="4">
        <f t="shared" si="51"/>
        <v>99.620156966743934</v>
      </c>
      <c r="S77" s="4">
        <f t="shared" si="50"/>
        <v>104.41080905965734</v>
      </c>
      <c r="T77" s="4">
        <f t="shared" si="49"/>
        <v>106.52904968796791</v>
      </c>
      <c r="U77" s="4">
        <f t="shared" si="48"/>
        <v>112.03928878115838</v>
      </c>
      <c r="V77" s="4">
        <f t="shared" si="47"/>
        <v>117.3562622460113</v>
      </c>
      <c r="W77" s="4">
        <f t="shared" si="46"/>
        <v>119.37739840374387</v>
      </c>
      <c r="X77" s="4">
        <f t="shared" si="45"/>
        <v>120.34022831326115</v>
      </c>
      <c r="Y77" s="4">
        <f t="shared" si="44"/>
        <v>121.872013527353</v>
      </c>
      <c r="Z77" s="4">
        <f t="shared" si="43"/>
        <v>122.69768108208856</v>
      </c>
      <c r="AA77" s="4">
        <f t="shared" si="42"/>
        <v>122.69768108208856</v>
      </c>
      <c r="AB77" s="4">
        <f t="shared" si="41"/>
        <v>124.53340470763708</v>
      </c>
      <c r="AC77" s="4">
        <f t="shared" si="40"/>
        <v>124.53340470763708</v>
      </c>
      <c r="AD77" s="4">
        <f t="shared" si="39"/>
        <v>126.86967041697807</v>
      </c>
      <c r="AE77" s="4">
        <f t="shared" si="38"/>
        <v>126.86967041697807</v>
      </c>
      <c r="AF77" s="4">
        <f t="shared" si="37"/>
        <v>126.86967041697807</v>
      </c>
      <c r="AG77" s="4">
        <f t="shared" si="36"/>
        <v>126.86967041697807</v>
      </c>
      <c r="AH77" s="4">
        <f t="shared" si="35"/>
        <v>126.86967041697807</v>
      </c>
      <c r="AI77" s="4">
        <f t="shared" si="34"/>
        <v>126.86967041697807</v>
      </c>
      <c r="AJ77" s="4">
        <f t="shared" si="33"/>
        <v>129.33315916293881</v>
      </c>
      <c r="AK77" s="4">
        <f t="shared" si="32"/>
        <v>129.33315916293881</v>
      </c>
      <c r="AL77" s="34">
        <f t="shared" si="31"/>
        <v>129.33315916293881</v>
      </c>
      <c r="AM77" s="17">
        <f>AL77-F77</f>
        <v>78.333159162938813</v>
      </c>
    </row>
    <row r="78" spans="1:39" x14ac:dyDescent="0.2">
      <c r="A78" s="21" t="s">
        <v>20</v>
      </c>
      <c r="B78" s="3">
        <v>37</v>
      </c>
      <c r="C78" s="3">
        <v>25</v>
      </c>
      <c r="D78" s="3">
        <v>42</v>
      </c>
      <c r="E78" s="3">
        <v>52</v>
      </c>
      <c r="F78" s="4">
        <f>E78*$F$82</f>
        <v>60.016017499068901</v>
      </c>
      <c r="G78" s="4">
        <f>F78*$G$82</f>
        <v>63.927784219995402</v>
      </c>
      <c r="H78" s="4">
        <f t="shared" si="60"/>
        <v>69.09222792992702</v>
      </c>
      <c r="I78" s="4">
        <f t="shared" si="61"/>
        <v>74.539301672875624</v>
      </c>
      <c r="J78" s="4">
        <f t="shared" si="59"/>
        <v>80.606796023767302</v>
      </c>
      <c r="K78" s="4">
        <f t="shared" si="58"/>
        <v>83.804444154257311</v>
      </c>
      <c r="L78" s="4">
        <f t="shared" si="57"/>
        <v>89.306912162903402</v>
      </c>
      <c r="M78" s="4">
        <f t="shared" si="56"/>
        <v>91.478555466130857</v>
      </c>
      <c r="N78" s="4">
        <f t="shared" si="55"/>
        <v>96.20323786050858</v>
      </c>
      <c r="O78" s="4">
        <f t="shared" si="54"/>
        <v>100.16922905911231</v>
      </c>
      <c r="P78" s="4">
        <f t="shared" si="53"/>
        <v>106.85211025436897</v>
      </c>
      <c r="Q78" s="4">
        <f t="shared" si="52"/>
        <v>113.11861971896845</v>
      </c>
      <c r="R78" s="4">
        <f t="shared" si="51"/>
        <v>117.23147223090382</v>
      </c>
      <c r="S78" s="4">
        <f t="shared" si="50"/>
        <v>122.86903811012425</v>
      </c>
      <c r="T78" s="4">
        <f t="shared" si="49"/>
        <v>125.36175118102476</v>
      </c>
      <c r="U78" s="4">
        <f t="shared" si="48"/>
        <v>131.84611600143597</v>
      </c>
      <c r="V78" s="4">
        <f t="shared" si="47"/>
        <v>138.10304879572416</v>
      </c>
      <c r="W78" s="4">
        <f t="shared" si="46"/>
        <v>140.48149081553748</v>
      </c>
      <c r="X78" s="4">
        <f t="shared" si="45"/>
        <v>141.61453428020837</v>
      </c>
      <c r="Y78" s="4">
        <f t="shared" si="44"/>
        <v>143.41711561773292</v>
      </c>
      <c r="Z78" s="4">
        <f t="shared" si="43"/>
        <v>144.38874852780003</v>
      </c>
      <c r="AA78" s="4">
        <f t="shared" si="42"/>
        <v>144.38874852780003</v>
      </c>
      <c r="AB78" s="4">
        <f t="shared" si="41"/>
        <v>146.54899992455248</v>
      </c>
      <c r="AC78" s="4">
        <f t="shared" si="40"/>
        <v>146.54899992455248</v>
      </c>
      <c r="AD78" s="4">
        <f t="shared" si="39"/>
        <v>149.29828156561686</v>
      </c>
      <c r="AE78" s="4">
        <f t="shared" si="38"/>
        <v>149.29828156561686</v>
      </c>
      <c r="AF78" s="4">
        <f t="shared" si="37"/>
        <v>149.29828156561686</v>
      </c>
      <c r="AG78" s="4">
        <f t="shared" si="36"/>
        <v>149.29828156561686</v>
      </c>
      <c r="AH78" s="4">
        <f t="shared" si="35"/>
        <v>149.29828156561686</v>
      </c>
      <c r="AI78" s="4">
        <f t="shared" si="34"/>
        <v>149.29828156561686</v>
      </c>
      <c r="AJ78" s="4">
        <f t="shared" si="33"/>
        <v>152.19727732417252</v>
      </c>
      <c r="AK78" s="4">
        <f t="shared" si="32"/>
        <v>152.19727732417252</v>
      </c>
      <c r="AL78" s="34">
        <f t="shared" si="31"/>
        <v>152.19727732417252</v>
      </c>
      <c r="AM78" s="17">
        <f>AL78-E78</f>
        <v>100.19727732417252</v>
      </c>
    </row>
    <row r="79" spans="1:39" x14ac:dyDescent="0.2">
      <c r="A79" s="21" t="s">
        <v>19</v>
      </c>
      <c r="B79" s="3">
        <v>17</v>
      </c>
      <c r="C79" s="3">
        <v>18</v>
      </c>
      <c r="D79" s="3">
        <v>25</v>
      </c>
      <c r="E79" s="4">
        <f>D79*$E$82</f>
        <v>29.144270157191972</v>
      </c>
      <c r="F79" s="4">
        <f>E79*$F$82</f>
        <v>33.636981302915864</v>
      </c>
      <c r="G79" s="4">
        <f>F79*$G$82</f>
        <v>35.829396420350378</v>
      </c>
      <c r="H79" s="4">
        <f t="shared" si="60"/>
        <v>38.723895318309182</v>
      </c>
      <c r="I79" s="4">
        <f t="shared" si="61"/>
        <v>41.776798947744581</v>
      </c>
      <c r="J79" s="4">
        <f t="shared" si="59"/>
        <v>45.177427688891186</v>
      </c>
      <c r="K79" s="4">
        <f t="shared" si="58"/>
        <v>46.96960309240351</v>
      </c>
      <c r="L79" s="4">
        <f t="shared" si="57"/>
        <v>50.053553365005193</v>
      </c>
      <c r="M79" s="4">
        <f t="shared" si="56"/>
        <v>51.270687194126687</v>
      </c>
      <c r="N79" s="4">
        <f t="shared" si="55"/>
        <v>53.918714503908859</v>
      </c>
      <c r="O79" s="4">
        <f t="shared" si="54"/>
        <v>56.14152063723872</v>
      </c>
      <c r="P79" s="4">
        <f t="shared" si="53"/>
        <v>59.887053233065217</v>
      </c>
      <c r="Q79" s="4">
        <f t="shared" si="52"/>
        <v>63.399223324966904</v>
      </c>
      <c r="R79" s="4">
        <f t="shared" si="51"/>
        <v>65.704340338900181</v>
      </c>
      <c r="S79" s="4">
        <f t="shared" si="50"/>
        <v>68.86400847376494</v>
      </c>
      <c r="T79" s="4">
        <f t="shared" si="49"/>
        <v>70.261091226893555</v>
      </c>
      <c r="U79" s="4">
        <f t="shared" si="48"/>
        <v>73.895361998506175</v>
      </c>
      <c r="V79" s="4">
        <f t="shared" si="47"/>
        <v>77.402164685277882</v>
      </c>
      <c r="W79" s="4">
        <f t="shared" si="46"/>
        <v>78.73520231563667</v>
      </c>
      <c r="X79" s="4">
        <f t="shared" si="45"/>
        <v>79.370235485525313</v>
      </c>
      <c r="Y79" s="4">
        <f t="shared" si="44"/>
        <v>80.380522360162388</v>
      </c>
      <c r="Z79" s="4">
        <f t="shared" si="43"/>
        <v>80.925090283712663</v>
      </c>
      <c r="AA79" s="4">
        <f t="shared" si="42"/>
        <v>80.925090283712663</v>
      </c>
      <c r="AB79" s="4">
        <f t="shared" si="41"/>
        <v>82.135839328220442</v>
      </c>
      <c r="AC79" s="4">
        <f t="shared" si="40"/>
        <v>82.135839328220442</v>
      </c>
      <c r="AD79" s="4">
        <f t="shared" si="39"/>
        <v>83.676720229862525</v>
      </c>
      <c r="AE79" s="4">
        <f t="shared" si="38"/>
        <v>83.676720229862525</v>
      </c>
      <c r="AF79" s="4">
        <f t="shared" si="37"/>
        <v>83.676720229862525</v>
      </c>
      <c r="AG79" s="4">
        <f t="shared" si="36"/>
        <v>83.676720229862525</v>
      </c>
      <c r="AH79" s="4">
        <f t="shared" si="35"/>
        <v>83.676720229862525</v>
      </c>
      <c r="AI79" s="4">
        <f t="shared" si="34"/>
        <v>83.676720229862525</v>
      </c>
      <c r="AJ79" s="4">
        <f t="shared" si="33"/>
        <v>85.30151091393752</v>
      </c>
      <c r="AK79" s="4">
        <f t="shared" si="32"/>
        <v>85.30151091393752</v>
      </c>
      <c r="AL79" s="34">
        <f t="shared" si="31"/>
        <v>85.30151091393752</v>
      </c>
      <c r="AM79" s="17">
        <f>AL79-D79</f>
        <v>60.30151091393752</v>
      </c>
    </row>
    <row r="80" spans="1:39" x14ac:dyDescent="0.2">
      <c r="A80" s="21" t="s">
        <v>18</v>
      </c>
      <c r="B80" s="3">
        <v>20</v>
      </c>
      <c r="C80" s="3">
        <v>34</v>
      </c>
      <c r="D80" s="4">
        <f>C80*$D$82</f>
        <v>40.670356686262046</v>
      </c>
      <c r="E80" s="4">
        <f>D80*$E$82</f>
        <v>47.412314506151198</v>
      </c>
      <c r="F80" s="4">
        <f>E80*$F$82</f>
        <v>54.721121097548625</v>
      </c>
      <c r="G80" s="4">
        <f>F80*$G$82</f>
        <v>58.287773290765223</v>
      </c>
      <c r="H80" s="4">
        <f t="shared" si="60"/>
        <v>62.996585395084303</v>
      </c>
      <c r="I80" s="4">
        <f t="shared" si="61"/>
        <v>67.96309257660117</v>
      </c>
      <c r="J80" s="4">
        <f t="shared" si="59"/>
        <v>73.495283931000628</v>
      </c>
      <c r="K80" s="4">
        <f t="shared" si="58"/>
        <v>76.410820447208295</v>
      </c>
      <c r="L80" s="4">
        <f t="shared" si="57"/>
        <v>81.427834750784513</v>
      </c>
      <c r="M80" s="4">
        <f t="shared" si="56"/>
        <v>83.407885429395989</v>
      </c>
      <c r="N80" s="4">
        <f t="shared" si="55"/>
        <v>87.715734037548145</v>
      </c>
      <c r="O80" s="4">
        <f t="shared" si="54"/>
        <v>91.331826769025596</v>
      </c>
      <c r="P80" s="4">
        <f t="shared" si="53"/>
        <v>97.425112635116975</v>
      </c>
      <c r="Q80" s="4">
        <f t="shared" si="52"/>
        <v>103.1387610503355</v>
      </c>
      <c r="R80" s="4">
        <f t="shared" si="51"/>
        <v>106.888758296745</v>
      </c>
      <c r="S80" s="4">
        <f t="shared" si="50"/>
        <v>112.02895149895164</v>
      </c>
      <c r="T80" s="4">
        <f t="shared" si="49"/>
        <v>114.30174565455027</v>
      </c>
      <c r="U80" s="4">
        <f t="shared" si="48"/>
        <v>120.21402919758795</v>
      </c>
      <c r="V80" s="4">
        <f t="shared" si="47"/>
        <v>125.91894584156185</v>
      </c>
      <c r="W80" s="4">
        <f t="shared" si="46"/>
        <v>128.08755047767789</v>
      </c>
      <c r="X80" s="4">
        <f t="shared" si="45"/>
        <v>129.12063149875704</v>
      </c>
      <c r="Y80" s="4">
        <f t="shared" si="44"/>
        <v>130.76418060063457</v>
      </c>
      <c r="Z80" s="4">
        <f t="shared" si="43"/>
        <v>131.65009146826205</v>
      </c>
      <c r="AA80" s="4">
        <f t="shared" si="42"/>
        <v>131.65009146826205</v>
      </c>
      <c r="AB80" s="4">
        <f t="shared" si="41"/>
        <v>133.61975528816933</v>
      </c>
      <c r="AC80" s="4">
        <f t="shared" si="40"/>
        <v>133.61975528816933</v>
      </c>
      <c r="AD80" s="4">
        <f t="shared" si="39"/>
        <v>136.12648232340266</v>
      </c>
      <c r="AE80" s="4">
        <f t="shared" si="38"/>
        <v>136.12648232340266</v>
      </c>
      <c r="AF80" s="4">
        <f t="shared" si="37"/>
        <v>136.12648232340266</v>
      </c>
      <c r="AG80" s="4">
        <f t="shared" si="36"/>
        <v>136.12648232340266</v>
      </c>
      <c r="AH80" s="4">
        <f t="shared" si="35"/>
        <v>136.12648232340266</v>
      </c>
      <c r="AI80" s="4">
        <f t="shared" si="34"/>
        <v>136.12648232340266</v>
      </c>
      <c r="AJ80" s="4">
        <f t="shared" si="33"/>
        <v>138.76971498987649</v>
      </c>
      <c r="AK80" s="4">
        <f t="shared" si="32"/>
        <v>138.76971498987649</v>
      </c>
      <c r="AL80" s="34">
        <f t="shared" si="31"/>
        <v>138.76971498987649</v>
      </c>
      <c r="AM80" s="17">
        <f>AL80-C80</f>
        <v>104.76971498987649</v>
      </c>
    </row>
    <row r="81" spans="1:39" x14ac:dyDescent="0.2">
      <c r="A81" s="21" t="s">
        <v>17</v>
      </c>
      <c r="B81" s="3">
        <v>12</v>
      </c>
      <c r="C81" s="4">
        <f>B81*C82</f>
        <v>22.655432331902354</v>
      </c>
      <c r="D81" s="4">
        <f>C81*$D$82</f>
        <v>27.100132759410066</v>
      </c>
      <c r="E81" s="4">
        <f>D81*$E$82</f>
        <v>31.592543617440612</v>
      </c>
      <c r="F81" s="4">
        <f>E81*$F$82</f>
        <v>36.462666357392564</v>
      </c>
      <c r="G81" s="4">
        <f>F81*$G$82</f>
        <v>38.839255987241081</v>
      </c>
      <c r="H81" s="4">
        <f t="shared" si="60"/>
        <v>41.976908163507069</v>
      </c>
      <c r="I81" s="4">
        <f t="shared" si="61"/>
        <v>45.286271909882437</v>
      </c>
      <c r="J81" s="4">
        <f t="shared" si="59"/>
        <v>48.972571523903973</v>
      </c>
      <c r="K81" s="4">
        <f t="shared" si="58"/>
        <v>50.915299178437301</v>
      </c>
      <c r="L81" s="4">
        <f t="shared" si="57"/>
        <v>54.258317650874282</v>
      </c>
      <c r="M81" s="4">
        <f t="shared" si="56"/>
        <v>55.577697185080744</v>
      </c>
      <c r="N81" s="4">
        <f t="shared" si="55"/>
        <v>58.44817285090636</v>
      </c>
      <c r="O81" s="4">
        <f t="shared" si="54"/>
        <v>60.857706503373166</v>
      </c>
      <c r="P81" s="4">
        <f t="shared" si="53"/>
        <v>64.917883727437001</v>
      </c>
      <c r="Q81" s="4">
        <f t="shared" si="52"/>
        <v>68.725094758003607</v>
      </c>
      <c r="R81" s="4">
        <f t="shared" si="51"/>
        <v>71.223853842146269</v>
      </c>
      <c r="S81" s="4">
        <f t="shared" si="50"/>
        <v>74.64895087936678</v>
      </c>
      <c r="T81" s="4">
        <f t="shared" si="49"/>
        <v>76.16339600279349</v>
      </c>
      <c r="U81" s="4">
        <f t="shared" si="48"/>
        <v>80.102964818567315</v>
      </c>
      <c r="V81" s="4">
        <f t="shared" si="47"/>
        <v>83.904357553470092</v>
      </c>
      <c r="W81" s="4">
        <f t="shared" si="46"/>
        <v>85.349377423710592</v>
      </c>
      <c r="X81" s="4">
        <f t="shared" si="45"/>
        <v>86.037756752135039</v>
      </c>
      <c r="Y81" s="4">
        <f t="shared" si="44"/>
        <v>87.132913089245207</v>
      </c>
      <c r="Z81" s="4">
        <f t="shared" si="43"/>
        <v>87.72322761023436</v>
      </c>
      <c r="AA81" s="4">
        <f t="shared" si="42"/>
        <v>87.72322761023436</v>
      </c>
      <c r="AB81" s="4">
        <f t="shared" si="41"/>
        <v>89.03568600401394</v>
      </c>
      <c r="AC81" s="4">
        <f t="shared" si="40"/>
        <v>89.03568600401394</v>
      </c>
      <c r="AD81" s="4">
        <f t="shared" si="39"/>
        <v>90.706009084051544</v>
      </c>
      <c r="AE81" s="4">
        <f t="shared" si="38"/>
        <v>90.706009084051544</v>
      </c>
      <c r="AF81" s="4">
        <f t="shared" si="37"/>
        <v>90.706009084051544</v>
      </c>
      <c r="AG81" s="4">
        <f t="shared" si="36"/>
        <v>90.706009084051544</v>
      </c>
      <c r="AH81" s="4">
        <f t="shared" si="35"/>
        <v>90.706009084051544</v>
      </c>
      <c r="AI81" s="4">
        <f t="shared" si="34"/>
        <v>90.706009084051544</v>
      </c>
      <c r="AJ81" s="4">
        <f t="shared" si="33"/>
        <v>92.467290813838957</v>
      </c>
      <c r="AK81" s="4">
        <f t="shared" si="32"/>
        <v>92.467290813838957</v>
      </c>
      <c r="AL81" s="34">
        <f t="shared" si="31"/>
        <v>92.467290813838957</v>
      </c>
      <c r="AM81" s="17">
        <f>AL81-B81</f>
        <v>80.467290813838957</v>
      </c>
    </row>
    <row r="82" spans="1:39" ht="25.5" customHeight="1" x14ac:dyDescent="0.2">
      <c r="A82" s="7" t="s">
        <v>41</v>
      </c>
      <c r="B82" s="25"/>
      <c r="C82" s="23">
        <f>IF(SUM(C46:C80)/SUM(B46:B80)&lt;1,1,SUM(C46:C80)/SUM(B46:B80))</f>
        <v>1.8879526943251963</v>
      </c>
      <c r="D82" s="23">
        <f>IF(SUM(D46:D79)/SUM(C46:C79)&lt;1,1,SUM(D46:D79)/SUM(C46:C79))</f>
        <v>1.1961869613606484</v>
      </c>
      <c r="E82" s="23">
        <f>IF(SUM(E46:E78)/SUM(D46:D78)&lt;1,1,SUM(E46:E78)/SUM(D46:D78))</f>
        <v>1.1657708062876788</v>
      </c>
      <c r="F82" s="23">
        <f>IF(SUM(F46:F77)/SUM(E46:E77)&lt;1,1,SUM(F46:F77)/SUM(E46:E77))</f>
        <v>1.154154182674402</v>
      </c>
      <c r="G82" s="23">
        <f>IF(SUM(G46:G76)/SUM(F46:F76)&lt;1,1,SUM(G46:G76)/SUM(F46:F76))</f>
        <v>1.0651787120161245</v>
      </c>
      <c r="H82" s="23">
        <f>IF(SUM(H46:H75)/SUM(G46:G75)&lt;1,1,SUM(H46:H75)/SUM(G46:G75))</f>
        <v>1.0807855891291205</v>
      </c>
      <c r="I82" s="23">
        <f>IF(SUM(I46:I74)/SUM(H46:H74)&lt;1,1,SUM(I46:I74)/SUM(H46:H74))</f>
        <v>1.0788377203362582</v>
      </c>
      <c r="J82" s="23">
        <f>IF(SUM(J46:J73)/SUM(I46:I73)&lt;1,1,SUM(J46:J73)/SUM(I46:I73))</f>
        <v>1.0813999355336006</v>
      </c>
      <c r="K82" s="23">
        <f>IF(SUM(K46:K72)/SUM(J46:J72)&lt;1,1,SUM(K46:K72)/SUM(J46:J72))</f>
        <v>1.0396697088611135</v>
      </c>
      <c r="L82" s="23">
        <f>IF(SUM(L46:L71)/SUM(K46:K71)&lt;1,1,SUM(L46:L71)/SUM(K46:K71))</f>
        <v>1.0656584273564036</v>
      </c>
      <c r="M82" s="23">
        <f>IF(SUM(M46:M70)/SUM(L46:L70)&lt;1,1,SUM(M46:M70)/SUM(L46:L70))</f>
        <v>1.0243166318332246</v>
      </c>
      <c r="N82" s="23">
        <f>IF(SUM(N46:N69)/SUM(M46:M69)&lt;1,1,SUM(N46:N69)/SUM(M46:M69))</f>
        <v>1.0516479777178707</v>
      </c>
      <c r="O82" s="23">
        <f>IF(SUM(O46:O68)/SUM(N46:N68)&lt;1,1,SUM(O46:O68)/SUM(N46:N68))</f>
        <v>1.0412251321972581</v>
      </c>
      <c r="P82" s="23">
        <f>IF(SUM(P46:P67)/SUM(O46:O67)&lt;1,1,SUM(P46:P67)/SUM(O46:O67))</f>
        <v>1.0667159092470695</v>
      </c>
      <c r="Q82" s="23">
        <f>IF(SUM(Q46:Q66)/SUM(P46:P66)&lt;1,1,SUM(Q46:Q66)/SUM(P46:P66))</f>
        <v>1.058646567200981</v>
      </c>
      <c r="R82" s="23">
        <f>IF(SUM(R46:R65)/SUM(Q46:Q65)&lt;1,1,SUM(R46:R65)/SUM(Q46:Q65))</f>
        <v>1.0363587579317475</v>
      </c>
      <c r="S82" s="23">
        <f>IF(SUM(S46:S64)/SUM(R46:R64)&lt;1,1,SUM(S46:S64)/SUM(R46:R64))</f>
        <v>1.0480891843456206</v>
      </c>
      <c r="T82" s="23">
        <f>IF(SUM(T46:T63)/SUM(S46:S63)&lt;1,1,SUM(T46:T63)/SUM(S46:S63))</f>
        <v>1.0202875607170161</v>
      </c>
      <c r="U82" s="23">
        <f>IF(SUM(U46:U62)/SUM(T46:T62)&lt;1,1,SUM(U46:U62)/SUM(T46:T62))</f>
        <v>1.0517252252726406</v>
      </c>
      <c r="V82" s="23">
        <f>IF(SUM(V46:V61)/SUM(U46:U61)&lt;1,1,SUM(V46:V61)/SUM(U46:U61))</f>
        <v>1.0474563300311406</v>
      </c>
      <c r="W82" s="23">
        <f>IF(SUM(W46:W60)/SUM(V46:V60)&lt;1,1,SUM(W46:W60)/SUM(V46:V60))</f>
        <v>1.0172222267397688</v>
      </c>
      <c r="X82" s="23">
        <f>IF(SUM(X46:X59)/SUM(W46:W59)&lt;1,1,SUM(X46:X59)/SUM(W46:W59))</f>
        <v>1.0080654288197914</v>
      </c>
      <c r="Y82" s="23">
        <f>IF(SUM(Y46:Y58)/SUM(X46:X58)&lt;1,1,SUM(Y46:Y58)/SUM(X46:X58))</f>
        <v>1.0127287876677815</v>
      </c>
      <c r="Z82" s="23">
        <f>IF(SUM(Z46:Z57)/SUM(Y46:Y57)&lt;1,1,SUM(Z46:Z57)/SUM(Y46:Y57))</f>
        <v>1.0067748741555849</v>
      </c>
      <c r="AA82" s="23">
        <f>IF(SUM(AA46:AA56)/SUM(Z46:Z56)&lt;1,1,SUM(AA46:AA56)/SUM(Z46:Z56))</f>
        <v>1</v>
      </c>
      <c r="AB82" s="23">
        <f>IF(SUM(AB46:AB55)/SUM(AA46:AA55)&lt;1,1,SUM(AB46:AB55)/SUM(AA46:AA55))</f>
        <v>1.0149613554988082</v>
      </c>
      <c r="AC82" s="23">
        <f>IF(SUM(AC46:AC54)/SUM(AB46:AB54)&lt;1,1,SUM(AC46:AC54)/SUM(AB46:AB54))</f>
        <v>1</v>
      </c>
      <c r="AD82" s="23">
        <f>IF(SUM(AD46:AD53)/SUM(AC46:AC53)&lt;1,1,SUM(AD46:AD53)/SUM(AC46:AC53))</f>
        <v>1.0187601528668213</v>
      </c>
      <c r="AE82" s="23">
        <f>IF(SUM(AE46:AE52)/SUM(AD46:AD52)&lt;1,1,SUM(AE46:AE52)/SUM(AD46:AD52))</f>
        <v>1</v>
      </c>
      <c r="AF82" s="23">
        <f>IF(SUM(AF46:AF51)/SUM(AE46:AE51)&lt;1,1,SUM(AF46:AF51)/SUM(AE46:AE51))</f>
        <v>1</v>
      </c>
      <c r="AG82" s="23">
        <f>IF(SUM(AG46:AG50)/SUM(AF46:AF50)&lt;1,1,SUM(AG46:AG50)/SUM(AF46:AF50))</f>
        <v>1</v>
      </c>
      <c r="AH82" s="23">
        <f>IF(SUM(AH46:AH49)/SUM(AG46:AG49)&lt;1,1,SUM(AH46:AH49)/SUM(AG46:AG49))</f>
        <v>1</v>
      </c>
      <c r="AI82" s="23">
        <f>IF(SUM(AI46:AI48)/SUM(AH46:AH48)&lt;1,1,SUM(AI46:AI48)/SUM(AH46:AH48))</f>
        <v>1</v>
      </c>
      <c r="AJ82" s="23">
        <f>IF(SUM(AJ46:AJ47)/SUM(AI46:AI47)&lt;1,1,SUM(AJ46:AJ47)/SUM(AI46:AI47))</f>
        <v>1.0194174757281553</v>
      </c>
      <c r="AK82" s="23">
        <f>IF(SUM(AK46:AK46)/SUM(AJ46:AJ46)&lt;1,1,SUM(AK46:AK46)/SUM(AJ46:AJ46))</f>
        <v>1</v>
      </c>
      <c r="AL82" s="17">
        <f>SUM(AL46:AL81)</f>
        <v>4708.3337904446016</v>
      </c>
      <c r="AM82" s="17">
        <f>SUM(AM46:AM81)</f>
        <v>1354.9002839510943</v>
      </c>
    </row>
    <row r="83" spans="1:39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</row>
    <row r="84" spans="1:39" ht="15.75" x14ac:dyDescent="0.2">
      <c r="AM84" s="9">
        <f>AM42+AM82</f>
        <v>6701.3670171671056</v>
      </c>
    </row>
  </sheetData>
  <mergeCells count="10">
    <mergeCell ref="A44:A45"/>
    <mergeCell ref="B44:AK44"/>
    <mergeCell ref="AL44:AL45"/>
    <mergeCell ref="AM44:AM45"/>
    <mergeCell ref="A1:AD1"/>
    <mergeCell ref="A2:AK2"/>
    <mergeCell ref="A4:A5"/>
    <mergeCell ref="B4:AK4"/>
    <mergeCell ref="AL4:AL5"/>
    <mergeCell ref="AM4:AM5"/>
  </mergeCells>
  <conditionalFormatting sqref="AM46">
    <cfRule type="cellIs" dxfId="11" priority="4" operator="lessThan">
      <formula>0</formula>
    </cfRule>
  </conditionalFormatting>
  <conditionalFormatting sqref="AM47:AM81">
    <cfRule type="cellIs" dxfId="10" priority="3" operator="lessThan">
      <formula>0</formula>
    </cfRule>
  </conditionalFormatting>
  <conditionalFormatting sqref="AM6">
    <cfRule type="cellIs" dxfId="9" priority="2" operator="lessThan">
      <formula>0</formula>
    </cfRule>
  </conditionalFormatting>
  <conditionalFormatting sqref="AM7:AM41">
    <cfRule type="cellIs" dxfId="8" priority="1" operator="lessThan">
      <formula>0</formula>
    </cfRule>
  </conditionalFormatting>
  <printOptions horizontalCentered="1" verticalCentered="1"/>
  <pageMargins left="0.51181102362204722" right="0.39370078740157483" top="0.51181102362204722" bottom="0.74803149606299213" header="0.31496062992125984" footer="0.31496062992125984"/>
  <pageSetup paperSize="9" scale="3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84"/>
  <sheetViews>
    <sheetView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10.7109375" style="33" customWidth="1"/>
    <col min="5" max="37" width="10.7109375" style="10" customWidth="1"/>
    <col min="38" max="38" width="12.85546875" style="10" customWidth="1"/>
    <col min="39" max="39" width="13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41" ht="17.25" customHeight="1" x14ac:dyDescent="0.2">
      <c r="A1" s="57" t="str">
        <f>'Описание на групите'!B3</f>
        <v>Общо за пазара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"/>
      <c r="AF1" s="5"/>
      <c r="AG1" s="5"/>
      <c r="AH1" s="5"/>
      <c r="AI1" s="5"/>
      <c r="AJ1" s="5"/>
      <c r="AK1" s="5"/>
    </row>
    <row r="2" spans="1:41" ht="16.5" customHeight="1" x14ac:dyDescent="0.2">
      <c r="A2" s="58" t="str">
        <f xml:space="preserve"> "Справка № 1.1: Стойност на изплатените претенции (в лева) към края на "&amp;'Описание на групите'!B2&amp;" тримесечие на "&amp;'Описание на групите'!B1&amp; " година"</f>
        <v>Справка № 1.1: Стойност на изплатените претенции (в лева) към края на трето тримесечие на 2021 година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"/>
      <c r="AF2" s="5"/>
      <c r="AG2" s="5"/>
      <c r="AH2" s="5"/>
      <c r="AI2" s="5"/>
      <c r="AJ2" s="5"/>
      <c r="AK2" s="5"/>
    </row>
    <row r="3" spans="1:41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41" s="15" customFormat="1" ht="42" customHeight="1" x14ac:dyDescent="0.2">
      <c r="A4" s="59" t="s">
        <v>0</v>
      </c>
      <c r="B4" s="60" t="s">
        <v>38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55" t="s">
        <v>42</v>
      </c>
      <c r="AM4" s="48" t="s">
        <v>40</v>
      </c>
      <c r="AN4" s="50" t="str">
        <f>"Размер на предявените, но неизплатени към " &amp;'Описание на групите'!$B$4&amp; " претенции"</f>
        <v>Размер на предявените, но неизплатени към 30.9.2021 г. претенции</v>
      </c>
      <c r="AO4" s="48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30.9.2021 г.</v>
      </c>
    </row>
    <row r="5" spans="1:41" s="15" customFormat="1" ht="25.5" customHeight="1" x14ac:dyDescent="0.2">
      <c r="A5" s="59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56"/>
      <c r="AM5" s="49"/>
      <c r="AN5" s="51">
        <v>0</v>
      </c>
      <c r="AO5" s="52">
        <v>0</v>
      </c>
    </row>
    <row r="6" spans="1:41" s="19" customFormat="1" x14ac:dyDescent="0.2">
      <c r="A6" s="1" t="s">
        <v>37</v>
      </c>
      <c r="B6" s="3">
        <v>4930575.1363303997</v>
      </c>
      <c r="C6" s="3">
        <v>12741509.4397537</v>
      </c>
      <c r="D6" s="3">
        <v>20245345.296953999</v>
      </c>
      <c r="E6" s="3">
        <v>24209222.617825542</v>
      </c>
      <c r="F6" s="3">
        <v>27147575.976930641</v>
      </c>
      <c r="G6" s="3">
        <v>29199579.137906939</v>
      </c>
      <c r="H6" s="3">
        <v>30988735.67096084</v>
      </c>
      <c r="I6" s="3">
        <v>32046343.932007842</v>
      </c>
      <c r="J6" s="3">
        <v>32724194.028007839</v>
      </c>
      <c r="K6" s="3">
        <v>33438797.044356238</v>
      </c>
      <c r="L6" s="3">
        <v>33907578.807717338</v>
      </c>
      <c r="M6" s="3">
        <v>34396066.417717345</v>
      </c>
      <c r="N6" s="3">
        <v>35066640.587717339</v>
      </c>
      <c r="O6" s="3">
        <v>35704983.538650341</v>
      </c>
      <c r="P6" s="3">
        <v>35895164.613695845</v>
      </c>
      <c r="Q6" s="3">
        <v>36136986.676095836</v>
      </c>
      <c r="R6" s="3">
        <v>36258158.06690944</v>
      </c>
      <c r="S6" s="3">
        <v>36510158.596909434</v>
      </c>
      <c r="T6" s="3">
        <v>36900261.615291134</v>
      </c>
      <c r="U6" s="3">
        <v>37020821.985291146</v>
      </c>
      <c r="V6" s="3">
        <v>37372159.685291134</v>
      </c>
      <c r="W6" s="3">
        <v>37494638.445291139</v>
      </c>
      <c r="X6" s="3">
        <v>37573140.281204045</v>
      </c>
      <c r="Y6" s="3">
        <v>37751907.160351552</v>
      </c>
      <c r="Z6" s="3">
        <v>37898760.440351546</v>
      </c>
      <c r="AA6" s="3">
        <v>37969715.150351547</v>
      </c>
      <c r="AB6" s="3">
        <v>38280560.150351547</v>
      </c>
      <c r="AC6" s="3">
        <v>38334473.60035155</v>
      </c>
      <c r="AD6" s="3">
        <v>38358894.920351543</v>
      </c>
      <c r="AE6" s="3">
        <v>38461243.970351547</v>
      </c>
      <c r="AF6" s="3">
        <v>38471613.290351532</v>
      </c>
      <c r="AG6" s="3">
        <v>38523476.960351534</v>
      </c>
      <c r="AH6" s="3">
        <v>38548469.41035153</v>
      </c>
      <c r="AI6" s="3">
        <v>38554239.370351538</v>
      </c>
      <c r="AJ6" s="3">
        <v>38608172.570351534</v>
      </c>
      <c r="AK6" s="3">
        <v>38663553.990351535</v>
      </c>
      <c r="AL6" s="16">
        <f>AK6</f>
        <v>38663553.990351535</v>
      </c>
      <c r="AM6" s="17">
        <f>AL6-AK6</f>
        <v>0</v>
      </c>
      <c r="AN6" s="17">
        <f>Предявени!AK6-AK6</f>
        <v>552563.59000000358</v>
      </c>
      <c r="AO6" s="18">
        <f>IF(AM6-AN6&lt;0,0,AM6-AN6)</f>
        <v>0</v>
      </c>
    </row>
    <row r="7" spans="1:41" s="19" customFormat="1" x14ac:dyDescent="0.2">
      <c r="A7" s="1" t="s">
        <v>36</v>
      </c>
      <c r="B7" s="3">
        <v>4067472.3643259001</v>
      </c>
      <c r="C7" s="3">
        <v>9187644.9031107798</v>
      </c>
      <c r="D7" s="3">
        <v>13768946.93298102</v>
      </c>
      <c r="E7" s="3">
        <v>17804176.08946782</v>
      </c>
      <c r="F7" s="3">
        <v>24112534.602234121</v>
      </c>
      <c r="G7" s="3">
        <v>26605276.075753421</v>
      </c>
      <c r="H7" s="3">
        <v>27874488.26112812</v>
      </c>
      <c r="I7" s="3">
        <v>29003057.560905721</v>
      </c>
      <c r="J7" s="3">
        <v>29884476.126905717</v>
      </c>
      <c r="K7" s="3">
        <v>30369434.136565119</v>
      </c>
      <c r="L7" s="3">
        <v>31139907.336295418</v>
      </c>
      <c r="M7" s="3">
        <v>31669893.03737982</v>
      </c>
      <c r="N7" s="3">
        <v>32164679.977379814</v>
      </c>
      <c r="O7" s="3">
        <v>32389193.467379816</v>
      </c>
      <c r="P7" s="3">
        <v>32625803.867379818</v>
      </c>
      <c r="Q7" s="3">
        <v>32835417.387094416</v>
      </c>
      <c r="R7" s="3">
        <v>32983179.077111416</v>
      </c>
      <c r="S7" s="3">
        <v>33238898.517111413</v>
      </c>
      <c r="T7" s="3">
        <v>33543336.737111412</v>
      </c>
      <c r="U7" s="3">
        <v>33800771.527111419</v>
      </c>
      <c r="V7" s="3">
        <v>34331087.827111423</v>
      </c>
      <c r="W7" s="3">
        <v>34536799.096661717</v>
      </c>
      <c r="X7" s="3">
        <v>34687424.002669618</v>
      </c>
      <c r="Y7" s="3">
        <v>35122449.092669621</v>
      </c>
      <c r="Z7" s="3">
        <v>35452059.382291213</v>
      </c>
      <c r="AA7" s="3">
        <v>35614298.082291216</v>
      </c>
      <c r="AB7" s="3">
        <v>35676242.122291215</v>
      </c>
      <c r="AC7" s="3">
        <v>35734001.912291214</v>
      </c>
      <c r="AD7" s="3">
        <v>35754980.522291221</v>
      </c>
      <c r="AE7" s="3">
        <v>35779482.022291221</v>
      </c>
      <c r="AF7" s="3">
        <v>35921270.015343018</v>
      </c>
      <c r="AG7" s="3">
        <v>35939724.485343017</v>
      </c>
      <c r="AH7" s="3">
        <v>35953303.525343016</v>
      </c>
      <c r="AI7" s="3">
        <v>35975760.405343011</v>
      </c>
      <c r="AJ7" s="3">
        <v>35986028.575343013</v>
      </c>
      <c r="AK7" s="4">
        <f>AJ7*$AK$42</f>
        <v>36037648.665857054</v>
      </c>
      <c r="AL7" s="16">
        <f t="shared" ref="AL7:AL41" si="0">AK7</f>
        <v>36037648.665857054</v>
      </c>
      <c r="AM7" s="20">
        <f>AL7-AJ7</f>
        <v>51620.090514041483</v>
      </c>
      <c r="AN7" s="17">
        <f>Предявени!AJ7-AJ7</f>
        <v>1208287.0535375029</v>
      </c>
      <c r="AO7" s="18">
        <f t="shared" ref="AO7:AO41" si="1">IF(AM7-AN7&lt;0,0,AM7-AN7)</f>
        <v>0</v>
      </c>
    </row>
    <row r="8" spans="1:41" s="19" customFormat="1" x14ac:dyDescent="0.2">
      <c r="A8" s="1" t="s">
        <v>35</v>
      </c>
      <c r="B8" s="3">
        <v>4098927.5358876209</v>
      </c>
      <c r="C8" s="3">
        <v>8848259.8259865511</v>
      </c>
      <c r="D8" s="3">
        <v>14628212.989429573</v>
      </c>
      <c r="E8" s="3">
        <v>20983714.70577427</v>
      </c>
      <c r="F8" s="3">
        <v>24844417.505100869</v>
      </c>
      <c r="G8" s="3">
        <v>27029651.759563569</v>
      </c>
      <c r="H8" s="3">
        <v>28134490.228314545</v>
      </c>
      <c r="I8" s="3">
        <v>29077332.867347248</v>
      </c>
      <c r="J8" s="3">
        <v>30180556.315038744</v>
      </c>
      <c r="K8" s="3">
        <v>30708437.881848741</v>
      </c>
      <c r="L8" s="3">
        <v>31279039.825444743</v>
      </c>
      <c r="M8" s="3">
        <v>32434517.369544741</v>
      </c>
      <c r="N8" s="3">
        <v>32674839.779544741</v>
      </c>
      <c r="O8" s="3">
        <v>32958787.889544744</v>
      </c>
      <c r="P8" s="3">
        <v>33204453.229544744</v>
      </c>
      <c r="Q8" s="3">
        <v>33677002.729544744</v>
      </c>
      <c r="R8" s="3">
        <v>33942282.606679842</v>
      </c>
      <c r="S8" s="3">
        <v>34287124.826679841</v>
      </c>
      <c r="T8" s="3">
        <v>35916393.296679847</v>
      </c>
      <c r="U8" s="3">
        <v>36192107.686679848</v>
      </c>
      <c r="V8" s="3">
        <v>36279881.596679844</v>
      </c>
      <c r="W8" s="3">
        <v>36456773.515211135</v>
      </c>
      <c r="X8" s="3">
        <v>36729372.045211136</v>
      </c>
      <c r="Y8" s="3">
        <v>36828642.31521114</v>
      </c>
      <c r="Z8" s="3">
        <v>36883441.865211137</v>
      </c>
      <c r="AA8" s="3">
        <v>36942651.56521114</v>
      </c>
      <c r="AB8" s="3">
        <v>37044541.665211141</v>
      </c>
      <c r="AC8" s="3">
        <v>37096940.905211143</v>
      </c>
      <c r="AD8" s="3">
        <v>37192941.985211149</v>
      </c>
      <c r="AE8" s="3">
        <v>37254392.375211142</v>
      </c>
      <c r="AF8" s="3">
        <v>37332876.235211141</v>
      </c>
      <c r="AG8" s="3">
        <v>37356501.675211146</v>
      </c>
      <c r="AH8" s="3">
        <v>37372289.025211141</v>
      </c>
      <c r="AI8" s="3">
        <v>37481645.965211138</v>
      </c>
      <c r="AJ8" s="4">
        <f>AI8*$AJ$42</f>
        <v>37513933.272712328</v>
      </c>
      <c r="AK8" s="4">
        <f t="shared" ref="AK8:AK41" si="2">AJ8*$AK$42</f>
        <v>37567745.063224882</v>
      </c>
      <c r="AL8" s="16">
        <f t="shared" si="0"/>
        <v>37567745.063224882</v>
      </c>
      <c r="AM8" s="20">
        <f>AL8-AI8</f>
        <v>86099.098013743758</v>
      </c>
      <c r="AN8" s="17">
        <f>Предявени!AI8-AI8</f>
        <v>652544.56000000238</v>
      </c>
      <c r="AO8" s="18">
        <f t="shared" si="1"/>
        <v>0</v>
      </c>
    </row>
    <row r="9" spans="1:41" s="19" customFormat="1" x14ac:dyDescent="0.2">
      <c r="A9" s="1" t="s">
        <v>34</v>
      </c>
      <c r="B9" s="3">
        <v>4266319.825994201</v>
      </c>
      <c r="C9" s="3">
        <v>10152102.829000482</v>
      </c>
      <c r="D9" s="3">
        <v>18491573.372325022</v>
      </c>
      <c r="E9" s="3">
        <v>23258533.710783821</v>
      </c>
      <c r="F9" s="3">
        <v>26675046.223522622</v>
      </c>
      <c r="G9" s="3">
        <v>28205636.515561324</v>
      </c>
      <c r="H9" s="3">
        <v>29471651.086693019</v>
      </c>
      <c r="I9" s="3">
        <v>30224321.743502021</v>
      </c>
      <c r="J9" s="3">
        <v>31395308.13190202</v>
      </c>
      <c r="K9" s="3">
        <v>32073685.300737821</v>
      </c>
      <c r="L9" s="3">
        <v>33278115.200737819</v>
      </c>
      <c r="M9" s="3">
        <v>33658327.205266722</v>
      </c>
      <c r="N9" s="3">
        <v>33965932.251266718</v>
      </c>
      <c r="O9" s="3">
        <v>34250874.041266717</v>
      </c>
      <c r="P9" s="3">
        <v>34553468.621266723</v>
      </c>
      <c r="Q9" s="3">
        <v>34838971.901266716</v>
      </c>
      <c r="R9" s="3">
        <v>35096869.654207014</v>
      </c>
      <c r="S9" s="3">
        <v>35435858.414207019</v>
      </c>
      <c r="T9" s="3">
        <v>35689176.214207016</v>
      </c>
      <c r="U9" s="3">
        <v>35810251.312167019</v>
      </c>
      <c r="V9" s="3">
        <v>36063680.236906618</v>
      </c>
      <c r="W9" s="3">
        <v>36321360.36290662</v>
      </c>
      <c r="X9" s="3">
        <v>36525813.164079122</v>
      </c>
      <c r="Y9" s="3">
        <v>36646908.964079112</v>
      </c>
      <c r="Z9" s="3">
        <v>36790890.124079116</v>
      </c>
      <c r="AA9" s="3">
        <v>36915658.344079122</v>
      </c>
      <c r="AB9" s="3">
        <v>37006266.944079123</v>
      </c>
      <c r="AC9" s="3">
        <v>37040865.634079121</v>
      </c>
      <c r="AD9" s="3">
        <v>37138701.474079125</v>
      </c>
      <c r="AE9" s="3">
        <v>37214904.234079123</v>
      </c>
      <c r="AF9" s="3">
        <v>37281309.794079125</v>
      </c>
      <c r="AG9" s="3">
        <v>37321464.35407912</v>
      </c>
      <c r="AH9" s="3">
        <v>37464527.134079121</v>
      </c>
      <c r="AI9" s="4">
        <f>AH9*$AI$42</f>
        <v>37510601.364054076</v>
      </c>
      <c r="AJ9" s="4">
        <f t="shared" ref="AJ9:AJ41" si="3">AI9*$AJ$42</f>
        <v>37542913.61421299</v>
      </c>
      <c r="AK9" s="4">
        <f t="shared" si="2"/>
        <v>37596766.975521505</v>
      </c>
      <c r="AL9" s="16">
        <f t="shared" si="0"/>
        <v>37596766.975521505</v>
      </c>
      <c r="AM9" s="20">
        <f>AL9-AH9</f>
        <v>132239.84144238383</v>
      </c>
      <c r="AN9" s="17">
        <f>Предявени!AH9-AH9</f>
        <v>1023498.413124904</v>
      </c>
      <c r="AO9" s="18">
        <f t="shared" si="1"/>
        <v>0</v>
      </c>
    </row>
    <row r="10" spans="1:41" s="19" customFormat="1" x14ac:dyDescent="0.2">
      <c r="A10" s="2" t="s">
        <v>33</v>
      </c>
      <c r="B10" s="3">
        <v>4270736.2186801191</v>
      </c>
      <c r="C10" s="3">
        <v>12012729.934045888</v>
      </c>
      <c r="D10" s="3">
        <v>19169112.191993911</v>
      </c>
      <c r="E10" s="3">
        <v>23406726.09677241</v>
      </c>
      <c r="F10" s="3">
        <v>26996426.01352511</v>
      </c>
      <c r="G10" s="3">
        <v>29120606.77810511</v>
      </c>
      <c r="H10" s="3">
        <v>30852691.359667614</v>
      </c>
      <c r="I10" s="3">
        <v>31869572.709481612</v>
      </c>
      <c r="J10" s="3">
        <v>33419833.177432608</v>
      </c>
      <c r="K10" s="3">
        <v>35426135.557432607</v>
      </c>
      <c r="L10" s="3">
        <v>35860113.545000702</v>
      </c>
      <c r="M10" s="3">
        <v>36334143.675000712</v>
      </c>
      <c r="N10" s="3">
        <v>36564361.00500071</v>
      </c>
      <c r="O10" s="3">
        <v>36992692.57134141</v>
      </c>
      <c r="P10" s="3">
        <v>37295459.290781416</v>
      </c>
      <c r="Q10" s="3">
        <v>37715435.204401508</v>
      </c>
      <c r="R10" s="3">
        <v>38254263.184101507</v>
      </c>
      <c r="S10" s="3">
        <v>38649714.044101514</v>
      </c>
      <c r="T10" s="3">
        <v>39043774.765452504</v>
      </c>
      <c r="U10" s="3">
        <v>39447542.255039714</v>
      </c>
      <c r="V10" s="3">
        <v>39587797.648119107</v>
      </c>
      <c r="W10" s="3">
        <v>39945384.098119102</v>
      </c>
      <c r="X10" s="3">
        <v>40083012.008119114</v>
      </c>
      <c r="Y10" s="3">
        <v>40168225.588119105</v>
      </c>
      <c r="Z10" s="3">
        <v>40191160.568119101</v>
      </c>
      <c r="AA10" s="3">
        <v>40265679.34811911</v>
      </c>
      <c r="AB10" s="3">
        <v>40726874.888119109</v>
      </c>
      <c r="AC10" s="3">
        <v>40843849.308119111</v>
      </c>
      <c r="AD10" s="3">
        <v>41034043.738119118</v>
      </c>
      <c r="AE10" s="3">
        <v>41114840.858119115</v>
      </c>
      <c r="AF10" s="3">
        <v>41122448.118119121</v>
      </c>
      <c r="AG10" s="3">
        <v>41505574.468119122</v>
      </c>
      <c r="AH10" s="4">
        <f>AG10*$AH$42</f>
        <v>41560516.359008506</v>
      </c>
      <c r="AI10" s="4">
        <f t="shared" ref="AI10:AI41" si="4">AH10*$AI$42</f>
        <v>41611627.87529029</v>
      </c>
      <c r="AJ10" s="4">
        <f t="shared" si="3"/>
        <v>41647472.817267537</v>
      </c>
      <c r="AK10" s="4">
        <f t="shared" si="2"/>
        <v>41707213.955748752</v>
      </c>
      <c r="AL10" s="16">
        <f t="shared" si="0"/>
        <v>41707213.955748752</v>
      </c>
      <c r="AM10" s="20">
        <f>AL10-AG10</f>
        <v>201639.48762962967</v>
      </c>
      <c r="AN10" s="17">
        <f>Предявени!AG10-AG10</f>
        <v>1258790.8749999925</v>
      </c>
      <c r="AO10" s="18">
        <f t="shared" si="1"/>
        <v>0</v>
      </c>
    </row>
    <row r="11" spans="1:41" s="19" customFormat="1" x14ac:dyDescent="0.2">
      <c r="A11" s="2" t="s">
        <v>32</v>
      </c>
      <c r="B11" s="3">
        <v>4284322.453320099</v>
      </c>
      <c r="C11" s="3">
        <v>9707106.7256747689</v>
      </c>
      <c r="D11" s="3">
        <v>13559207.136057787</v>
      </c>
      <c r="E11" s="3">
        <v>17542350.026495628</v>
      </c>
      <c r="F11" s="3">
        <v>22315953.273429003</v>
      </c>
      <c r="G11" s="3">
        <v>25137860.486611307</v>
      </c>
      <c r="H11" s="3">
        <v>27525909.337372504</v>
      </c>
      <c r="I11" s="3">
        <v>28394890.697255209</v>
      </c>
      <c r="J11" s="3">
        <v>30605018.182028964</v>
      </c>
      <c r="K11" s="3">
        <v>31120801.828028969</v>
      </c>
      <c r="L11" s="3">
        <v>31535907.708028965</v>
      </c>
      <c r="M11" s="3">
        <v>31738780.589325164</v>
      </c>
      <c r="N11" s="3">
        <v>32112973.174199667</v>
      </c>
      <c r="O11" s="3">
        <v>32481038.992343668</v>
      </c>
      <c r="P11" s="3">
        <v>32856226.374436669</v>
      </c>
      <c r="Q11" s="3">
        <v>33122980.824436668</v>
      </c>
      <c r="R11" s="3">
        <v>33388536.870536666</v>
      </c>
      <c r="S11" s="3">
        <v>33543769.351650365</v>
      </c>
      <c r="T11" s="3">
        <v>33947012.063316867</v>
      </c>
      <c r="U11" s="3">
        <v>34051048.256070867</v>
      </c>
      <c r="V11" s="3">
        <v>34171241.867504865</v>
      </c>
      <c r="W11" s="3">
        <v>34281532.637504868</v>
      </c>
      <c r="X11" s="3">
        <v>34358686.537504874</v>
      </c>
      <c r="Y11" s="3">
        <v>34431024.577504873</v>
      </c>
      <c r="Z11" s="3">
        <v>34468164.087504871</v>
      </c>
      <c r="AA11" s="3">
        <v>34486549.107504874</v>
      </c>
      <c r="AB11" s="3">
        <v>34538487.897504866</v>
      </c>
      <c r="AC11" s="3">
        <v>34590139.277504869</v>
      </c>
      <c r="AD11" s="3">
        <v>35083556.292334765</v>
      </c>
      <c r="AE11" s="3">
        <v>35963806.962334767</v>
      </c>
      <c r="AF11" s="3">
        <v>36130836.622334771</v>
      </c>
      <c r="AG11" s="4">
        <f>AF11*$AG$42</f>
        <v>36229126.21879299</v>
      </c>
      <c r="AH11" s="4">
        <f t="shared" ref="AH11:AH41" si="5">AG11*$AH$42</f>
        <v>36277083.552843615</v>
      </c>
      <c r="AI11" s="4">
        <f t="shared" si="4"/>
        <v>36321697.453466259</v>
      </c>
      <c r="AJ11" s="4">
        <f t="shared" si="3"/>
        <v>36352985.562204435</v>
      </c>
      <c r="AK11" s="4">
        <f t="shared" si="2"/>
        <v>36405132.033473074</v>
      </c>
      <c r="AL11" s="16">
        <f t="shared" si="0"/>
        <v>36405132.033473074</v>
      </c>
      <c r="AM11" s="20">
        <f>AL11-AF11</f>
        <v>274295.41113830358</v>
      </c>
      <c r="AN11" s="17">
        <f>Предявени!AF11-AF11</f>
        <v>2429175.2400000021</v>
      </c>
      <c r="AO11" s="18">
        <f t="shared" si="1"/>
        <v>0</v>
      </c>
    </row>
    <row r="12" spans="1:41" s="19" customFormat="1" x14ac:dyDescent="0.2">
      <c r="A12" s="2" t="s">
        <v>31</v>
      </c>
      <c r="B12" s="3">
        <v>4225589.2082970003</v>
      </c>
      <c r="C12" s="3">
        <v>9604817.3191871773</v>
      </c>
      <c r="D12" s="3">
        <v>15048698.161014879</v>
      </c>
      <c r="E12" s="3">
        <v>21771703.033983678</v>
      </c>
      <c r="F12" s="3">
        <v>27024162.19432798</v>
      </c>
      <c r="G12" s="3">
        <v>28963084.28429278</v>
      </c>
      <c r="H12" s="3">
        <v>29998487.218673378</v>
      </c>
      <c r="I12" s="3">
        <v>30689977.134673376</v>
      </c>
      <c r="J12" s="3">
        <v>34850241.398786388</v>
      </c>
      <c r="K12" s="3">
        <v>35292581.564939573</v>
      </c>
      <c r="L12" s="3">
        <v>35644088.929492824</v>
      </c>
      <c r="M12" s="3">
        <v>36373085.685492821</v>
      </c>
      <c r="N12" s="3">
        <v>36908152.529492818</v>
      </c>
      <c r="O12" s="3">
        <v>37431499.921892822</v>
      </c>
      <c r="P12" s="3">
        <v>37772990.821892835</v>
      </c>
      <c r="Q12" s="3">
        <v>37977715.883624814</v>
      </c>
      <c r="R12" s="3">
        <v>38359819.704016827</v>
      </c>
      <c r="S12" s="3">
        <v>38621150.959057122</v>
      </c>
      <c r="T12" s="3">
        <v>39163485.629057124</v>
      </c>
      <c r="U12" s="3">
        <v>39416172.752950728</v>
      </c>
      <c r="V12" s="3">
        <v>39667977.29295072</v>
      </c>
      <c r="W12" s="3">
        <v>39790308.812950723</v>
      </c>
      <c r="X12" s="3">
        <v>39902636.992950715</v>
      </c>
      <c r="Y12" s="3">
        <v>40028792.571500421</v>
      </c>
      <c r="Z12" s="3">
        <v>40063711.741500422</v>
      </c>
      <c r="AA12" s="3">
        <v>40175404.381500423</v>
      </c>
      <c r="AB12" s="3">
        <v>40254235.791500427</v>
      </c>
      <c r="AC12" s="3">
        <v>40321859.471500427</v>
      </c>
      <c r="AD12" s="3">
        <v>41816681.201500423</v>
      </c>
      <c r="AE12" s="3">
        <v>42102119.851500422</v>
      </c>
      <c r="AF12" s="4">
        <f>AE12*$AF$42</f>
        <v>42190073.253483042</v>
      </c>
      <c r="AG12" s="4">
        <f t="shared" ref="AG12:AG41" si="6">AF12*$AG$42</f>
        <v>42304846.274599969</v>
      </c>
      <c r="AH12" s="4">
        <f t="shared" si="5"/>
        <v>42360846.180104144</v>
      </c>
      <c r="AI12" s="4">
        <f t="shared" si="4"/>
        <v>42412941.949572973</v>
      </c>
      <c r="AJ12" s="4">
        <f t="shared" si="3"/>
        <v>42449477.156698801</v>
      </c>
      <c r="AK12" s="4">
        <f t="shared" si="2"/>
        <v>42510368.728785306</v>
      </c>
      <c r="AL12" s="16">
        <f t="shared" si="0"/>
        <v>42510368.728785306</v>
      </c>
      <c r="AM12" s="20">
        <f>AL12-AE12</f>
        <v>408248.87728488445</v>
      </c>
      <c r="AN12" s="17">
        <f>Предявени!AE12-AE12</f>
        <v>1380363.6889999956</v>
      </c>
      <c r="AO12" s="18">
        <f t="shared" si="1"/>
        <v>0</v>
      </c>
    </row>
    <row r="13" spans="1:41" s="19" customFormat="1" x14ac:dyDescent="0.2">
      <c r="A13" s="2" t="s">
        <v>30</v>
      </c>
      <c r="B13" s="3">
        <v>4572940.9890469005</v>
      </c>
      <c r="C13" s="3">
        <v>10476841.255106254</v>
      </c>
      <c r="D13" s="3">
        <v>17336550.532335117</v>
      </c>
      <c r="E13" s="3">
        <v>23161921.064796314</v>
      </c>
      <c r="F13" s="3">
        <v>27803334.260784976</v>
      </c>
      <c r="G13" s="3">
        <v>30577466.824323177</v>
      </c>
      <c r="H13" s="3">
        <v>32177805.339350976</v>
      </c>
      <c r="I13" s="3">
        <v>34789004.486649774</v>
      </c>
      <c r="J13" s="3">
        <v>35641967.964003071</v>
      </c>
      <c r="K13" s="3">
        <v>36032048.776054479</v>
      </c>
      <c r="L13" s="3">
        <v>36571416.512754478</v>
      </c>
      <c r="M13" s="3">
        <v>37148729.059800476</v>
      </c>
      <c r="N13" s="3">
        <v>37732570.376391374</v>
      </c>
      <c r="O13" s="3">
        <v>38451385.478913978</v>
      </c>
      <c r="P13" s="3">
        <v>39220179.409183778</v>
      </c>
      <c r="Q13" s="3">
        <v>39481420.764546275</v>
      </c>
      <c r="R13" s="3">
        <v>40146939.289226875</v>
      </c>
      <c r="S13" s="3">
        <v>40750282.349226877</v>
      </c>
      <c r="T13" s="3">
        <v>41529537.659226879</v>
      </c>
      <c r="U13" s="3">
        <v>42264707.525306888</v>
      </c>
      <c r="V13" s="3">
        <v>42766784.265306883</v>
      </c>
      <c r="W13" s="3">
        <v>42889353.795306876</v>
      </c>
      <c r="X13" s="3">
        <v>42990807.785306878</v>
      </c>
      <c r="Y13" s="3">
        <v>43045279.095306881</v>
      </c>
      <c r="Z13" s="3">
        <v>43249986.06530688</v>
      </c>
      <c r="AA13" s="3">
        <v>43486568.965306886</v>
      </c>
      <c r="AB13" s="3">
        <v>43588522.725306876</v>
      </c>
      <c r="AC13" s="3">
        <v>43827532.575306885</v>
      </c>
      <c r="AD13" s="3">
        <v>43924413.005306885</v>
      </c>
      <c r="AE13" s="4">
        <f>AD13*$AE$42</f>
        <v>44173566.112723231</v>
      </c>
      <c r="AF13" s="4">
        <f t="shared" ref="AF13:AF41" si="7">AE13*$AF$42</f>
        <v>44265846.867968373</v>
      </c>
      <c r="AG13" s="4">
        <f t="shared" si="6"/>
        <v>44386266.781600937</v>
      </c>
      <c r="AH13" s="4">
        <f t="shared" si="5"/>
        <v>44445021.911670879</v>
      </c>
      <c r="AI13" s="4">
        <f t="shared" si="4"/>
        <v>44499680.820175752</v>
      </c>
      <c r="AJ13" s="4">
        <f t="shared" si="3"/>
        <v>44538013.578552462</v>
      </c>
      <c r="AK13" s="4">
        <f t="shared" si="2"/>
        <v>44601901.047752544</v>
      </c>
      <c r="AL13" s="16">
        <f t="shared" si="0"/>
        <v>44601901.047752544</v>
      </c>
      <c r="AM13" s="20">
        <f>AL13-AD13</f>
        <v>677488.04244565964</v>
      </c>
      <c r="AN13" s="17">
        <f>Предявени!AD13-AD13</f>
        <v>1810866.5300000012</v>
      </c>
      <c r="AO13" s="18">
        <f t="shared" si="1"/>
        <v>0</v>
      </c>
    </row>
    <row r="14" spans="1:41" s="19" customFormat="1" x14ac:dyDescent="0.2">
      <c r="A14" s="1" t="s">
        <v>29</v>
      </c>
      <c r="B14" s="3">
        <v>4289501.680193441</v>
      </c>
      <c r="C14" s="3">
        <v>13751256.099396979</v>
      </c>
      <c r="D14" s="3">
        <v>20062671.882659081</v>
      </c>
      <c r="E14" s="3">
        <v>25676733.349303082</v>
      </c>
      <c r="F14" s="3">
        <v>28629206.974539477</v>
      </c>
      <c r="G14" s="3">
        <v>30913045.880186882</v>
      </c>
      <c r="H14" s="3">
        <v>32098411.158215184</v>
      </c>
      <c r="I14" s="3">
        <v>32924120.567886181</v>
      </c>
      <c r="J14" s="3">
        <v>34470159.101097174</v>
      </c>
      <c r="K14" s="3">
        <v>35705681.673170276</v>
      </c>
      <c r="L14" s="3">
        <v>36346367.317865379</v>
      </c>
      <c r="M14" s="3">
        <v>36780578.493768394</v>
      </c>
      <c r="N14" s="3">
        <v>38258043.310013182</v>
      </c>
      <c r="O14" s="3">
        <v>39077182.083749883</v>
      </c>
      <c r="P14" s="3">
        <v>39883938.509227887</v>
      </c>
      <c r="Q14" s="3">
        <v>40286434.790177278</v>
      </c>
      <c r="R14" s="3">
        <v>40662182.609418385</v>
      </c>
      <c r="S14" s="3">
        <v>41005242.064945385</v>
      </c>
      <c r="T14" s="3">
        <v>41292827.285814881</v>
      </c>
      <c r="U14" s="3">
        <v>41975969.254470289</v>
      </c>
      <c r="V14" s="3">
        <v>42142612.83447028</v>
      </c>
      <c r="W14" s="3">
        <v>42449478.972728774</v>
      </c>
      <c r="X14" s="3">
        <v>42618735.544079378</v>
      </c>
      <c r="Y14" s="3">
        <v>42727029.09404058</v>
      </c>
      <c r="Z14" s="3">
        <v>42813326.394040592</v>
      </c>
      <c r="AA14" s="3">
        <v>42874612.47030969</v>
      </c>
      <c r="AB14" s="3">
        <v>43012086.980309688</v>
      </c>
      <c r="AC14" s="3">
        <v>43243135.750309683</v>
      </c>
      <c r="AD14" s="4">
        <f>AC14*$AD$42</f>
        <v>43596419.37173111</v>
      </c>
      <c r="AE14" s="4">
        <f t="shared" ref="AE14:AE41" si="8">AD14*$AE$42</f>
        <v>43843711.995934896</v>
      </c>
      <c r="AF14" s="4">
        <f t="shared" si="7"/>
        <v>43935303.669684105</v>
      </c>
      <c r="AG14" s="4">
        <f t="shared" si="6"/>
        <v>44054824.380292088</v>
      </c>
      <c r="AH14" s="4">
        <f t="shared" si="5"/>
        <v>44113140.772373646</v>
      </c>
      <c r="AI14" s="4">
        <f t="shared" si="4"/>
        <v>44167391.530313015</v>
      </c>
      <c r="AJ14" s="4">
        <f t="shared" si="3"/>
        <v>44205438.049219586</v>
      </c>
      <c r="AK14" s="4">
        <f t="shared" si="2"/>
        <v>44268848.456081681</v>
      </c>
      <c r="AL14" s="16">
        <f t="shared" si="0"/>
        <v>44268848.456081681</v>
      </c>
      <c r="AM14" s="20">
        <f>AL14-AC14</f>
        <v>1025712.7057719976</v>
      </c>
      <c r="AN14" s="17">
        <f>Предявени!AC14-AC14</f>
        <v>2407780.0667268038</v>
      </c>
      <c r="AO14" s="18">
        <f t="shared" si="1"/>
        <v>0</v>
      </c>
    </row>
    <row r="15" spans="1:41" s="19" customFormat="1" x14ac:dyDescent="0.2">
      <c r="A15" s="1" t="s">
        <v>28</v>
      </c>
      <c r="B15" s="3">
        <v>4895257.0080930004</v>
      </c>
      <c r="C15" s="3">
        <v>10749709.316058811</v>
      </c>
      <c r="D15" s="3">
        <v>15873358.418595331</v>
      </c>
      <c r="E15" s="3">
        <v>19734670.844085429</v>
      </c>
      <c r="F15" s="3">
        <v>25188756.999852736</v>
      </c>
      <c r="G15" s="3">
        <v>29093483.00891481</v>
      </c>
      <c r="H15" s="3">
        <v>31236416.095123414</v>
      </c>
      <c r="I15" s="3">
        <v>32454206.726508714</v>
      </c>
      <c r="J15" s="3">
        <v>33798332.145312712</v>
      </c>
      <c r="K15" s="3">
        <v>35124574.942842014</v>
      </c>
      <c r="L15" s="3">
        <v>35855784.99316261</v>
      </c>
      <c r="M15" s="3">
        <v>36805238.756816618</v>
      </c>
      <c r="N15" s="3">
        <v>37791386.476816617</v>
      </c>
      <c r="O15" s="3">
        <v>38183992.561277315</v>
      </c>
      <c r="P15" s="3">
        <v>38765013.434880719</v>
      </c>
      <c r="Q15" s="3">
        <v>39564735.388785809</v>
      </c>
      <c r="R15" s="3">
        <v>40016531.830063812</v>
      </c>
      <c r="S15" s="3">
        <v>40425533.662063807</v>
      </c>
      <c r="T15" s="3">
        <v>40764172.47206381</v>
      </c>
      <c r="U15" s="3">
        <v>41091748.29206381</v>
      </c>
      <c r="V15" s="3">
        <v>41764100.772063807</v>
      </c>
      <c r="W15" s="3">
        <v>42023064.672063813</v>
      </c>
      <c r="X15" s="3">
        <v>42146596.502063811</v>
      </c>
      <c r="Y15" s="3">
        <v>42240084.782063812</v>
      </c>
      <c r="Z15" s="3">
        <v>42477946.062063806</v>
      </c>
      <c r="AA15" s="3">
        <v>42899973.192063808</v>
      </c>
      <c r="AB15" s="3">
        <v>42917445.549201809</v>
      </c>
      <c r="AC15" s="4">
        <f>AB15*$AC$42</f>
        <v>43028374.74824702</v>
      </c>
      <c r="AD15" s="4">
        <f t="shared" ref="AD15:AD41" si="9">AC15*$AD$42</f>
        <v>43379903.835839383</v>
      </c>
      <c r="AE15" s="4">
        <f t="shared" si="8"/>
        <v>43625968.315717943</v>
      </c>
      <c r="AF15" s="4">
        <f t="shared" si="7"/>
        <v>43717105.112194866</v>
      </c>
      <c r="AG15" s="4">
        <f t="shared" si="6"/>
        <v>43836032.23986461</v>
      </c>
      <c r="AH15" s="4">
        <f t="shared" si="5"/>
        <v>43894059.011718981</v>
      </c>
      <c r="AI15" s="4">
        <f t="shared" si="4"/>
        <v>43948040.340836048</v>
      </c>
      <c r="AJ15" s="4">
        <f t="shared" si="3"/>
        <v>43985897.907013275</v>
      </c>
      <c r="AK15" s="4">
        <f t="shared" si="2"/>
        <v>44048993.394934304</v>
      </c>
      <c r="AL15" s="16">
        <f t="shared" si="0"/>
        <v>44048993.394934304</v>
      </c>
      <c r="AM15" s="20">
        <f>AL15-AB15</f>
        <v>1131547.8457324952</v>
      </c>
      <c r="AN15" s="17">
        <f>Предявени!AB15-AB15</f>
        <v>1919452.9661999941</v>
      </c>
      <c r="AO15" s="18">
        <f t="shared" si="1"/>
        <v>0</v>
      </c>
    </row>
    <row r="16" spans="1:41" s="19" customFormat="1" x14ac:dyDescent="0.2">
      <c r="A16" s="1" t="s">
        <v>27</v>
      </c>
      <c r="B16" s="3">
        <v>4976849.6411089003</v>
      </c>
      <c r="C16" s="3">
        <v>10830131.035821062</v>
      </c>
      <c r="D16" s="3">
        <v>16358408.415000629</v>
      </c>
      <c r="E16" s="3">
        <v>20884797.601529133</v>
      </c>
      <c r="F16" s="3">
        <v>27372221.728254136</v>
      </c>
      <c r="G16" s="3">
        <v>31246000.611551825</v>
      </c>
      <c r="H16" s="3">
        <v>32866609.002773635</v>
      </c>
      <c r="I16" s="3">
        <v>34412045.23146373</v>
      </c>
      <c r="J16" s="3">
        <v>35557619.998380326</v>
      </c>
      <c r="K16" s="3">
        <v>37417949.961781323</v>
      </c>
      <c r="L16" s="3">
        <v>38649759.232943483</v>
      </c>
      <c r="M16" s="3">
        <v>39669762.821891688</v>
      </c>
      <c r="N16" s="3">
        <v>40614274.696253188</v>
      </c>
      <c r="O16" s="3">
        <v>41312873.165444382</v>
      </c>
      <c r="P16" s="3">
        <v>42092495.993108183</v>
      </c>
      <c r="Q16" s="3">
        <v>42879640.186379083</v>
      </c>
      <c r="R16" s="3">
        <v>43674426.721288286</v>
      </c>
      <c r="S16" s="3">
        <v>44351853.36497999</v>
      </c>
      <c r="T16" s="3">
        <v>44908867.843812481</v>
      </c>
      <c r="U16" s="3">
        <v>45253154.385643885</v>
      </c>
      <c r="V16" s="3">
        <v>46111612.648391791</v>
      </c>
      <c r="W16" s="3">
        <v>47337697.218391784</v>
      </c>
      <c r="X16" s="3">
        <v>47673202.798391782</v>
      </c>
      <c r="Y16" s="3">
        <v>47808706.821346685</v>
      </c>
      <c r="Z16" s="3">
        <v>47885723.729071781</v>
      </c>
      <c r="AA16" s="3">
        <v>48090716.846731789</v>
      </c>
      <c r="AB16" s="4">
        <f>AA16*$AB$42</f>
        <v>48264369.253045104</v>
      </c>
      <c r="AC16" s="4">
        <f t="shared" ref="AC16:AC41" si="10">AB16*$AC$42</f>
        <v>48389118.705281831</v>
      </c>
      <c r="AD16" s="4">
        <f t="shared" si="9"/>
        <v>48784443.484509274</v>
      </c>
      <c r="AE16" s="4">
        <f t="shared" si="8"/>
        <v>49061164.215786308</v>
      </c>
      <c r="AF16" s="4">
        <f t="shared" si="7"/>
        <v>49163655.404192641</v>
      </c>
      <c r="AG16" s="4">
        <f t="shared" si="6"/>
        <v>49297399.217008248</v>
      </c>
      <c r="AH16" s="4">
        <f t="shared" si="5"/>
        <v>49362655.326907218</v>
      </c>
      <c r="AI16" s="4">
        <f t="shared" si="4"/>
        <v>49423361.987518914</v>
      </c>
      <c r="AJ16" s="4">
        <f t="shared" si="3"/>
        <v>49465936.085991398</v>
      </c>
      <c r="AK16" s="4">
        <f t="shared" si="2"/>
        <v>49536892.404296279</v>
      </c>
      <c r="AL16" s="16">
        <f t="shared" si="0"/>
        <v>49536892.404296279</v>
      </c>
      <c r="AM16" s="20">
        <f>AL16-AA16</f>
        <v>1446175.5575644895</v>
      </c>
      <c r="AN16" s="17">
        <f>Предявени!AA16-AA16</f>
        <v>1730705.7907026038</v>
      </c>
      <c r="AO16" s="18">
        <f t="shared" si="1"/>
        <v>0</v>
      </c>
    </row>
    <row r="17" spans="1:41" s="19" customFormat="1" x14ac:dyDescent="0.2">
      <c r="A17" s="1" t="s">
        <v>26</v>
      </c>
      <c r="B17" s="3">
        <v>4688894.7426468702</v>
      </c>
      <c r="C17" s="3">
        <v>10878279.986797016</v>
      </c>
      <c r="D17" s="3">
        <v>18453789.135676518</v>
      </c>
      <c r="E17" s="3">
        <v>24765893.146048822</v>
      </c>
      <c r="F17" s="3">
        <v>29226934.956034519</v>
      </c>
      <c r="G17" s="3">
        <v>31301849.053836118</v>
      </c>
      <c r="H17" s="3">
        <v>33759235.993268237</v>
      </c>
      <c r="I17" s="3">
        <v>35281204.167655326</v>
      </c>
      <c r="J17" s="3">
        <v>36835700.259198539</v>
      </c>
      <c r="K17" s="3">
        <v>37938556.428670414</v>
      </c>
      <c r="L17" s="3">
        <v>39028983.750409596</v>
      </c>
      <c r="M17" s="3">
        <v>40971316.471499287</v>
      </c>
      <c r="N17" s="3">
        <v>43359832.416582488</v>
      </c>
      <c r="O17" s="3">
        <v>44775921.344709985</v>
      </c>
      <c r="P17" s="3">
        <v>45543179.915868185</v>
      </c>
      <c r="Q17" s="3">
        <v>46168704.547438279</v>
      </c>
      <c r="R17" s="3">
        <v>48016369.618613593</v>
      </c>
      <c r="S17" s="3">
        <v>48481827.080885693</v>
      </c>
      <c r="T17" s="3">
        <v>49052390.340991393</v>
      </c>
      <c r="U17" s="3">
        <v>49382749.877166897</v>
      </c>
      <c r="V17" s="3">
        <v>49705352.931160688</v>
      </c>
      <c r="W17" s="3">
        <v>49879757.001160689</v>
      </c>
      <c r="X17" s="3">
        <v>50065642.829385683</v>
      </c>
      <c r="Y17" s="3">
        <v>50250304.549385689</v>
      </c>
      <c r="Z17" s="3">
        <v>50646583.840558194</v>
      </c>
      <c r="AA17" s="4">
        <f>Z17*$AA$42</f>
        <v>50825354.56605015</v>
      </c>
      <c r="AB17" s="4">
        <f t="shared" ref="AB17:AB41" si="11">AA17*$AB$42</f>
        <v>51008881.568782322</v>
      </c>
      <c r="AC17" s="4">
        <f t="shared" si="10"/>
        <v>51140724.792539194</v>
      </c>
      <c r="AD17" s="4">
        <f t="shared" si="9"/>
        <v>51558529.379171088</v>
      </c>
      <c r="AE17" s="4">
        <f t="shared" si="8"/>
        <v>51850985.599521391</v>
      </c>
      <c r="AF17" s="4">
        <f t="shared" si="7"/>
        <v>51959304.862202577</v>
      </c>
      <c r="AG17" s="4">
        <f t="shared" si="6"/>
        <v>52100653.903204255</v>
      </c>
      <c r="AH17" s="4">
        <f t="shared" si="5"/>
        <v>52169620.746301778</v>
      </c>
      <c r="AI17" s="4">
        <f t="shared" si="4"/>
        <v>52233779.439546958</v>
      </c>
      <c r="AJ17" s="4">
        <f t="shared" si="3"/>
        <v>52278774.477925994</v>
      </c>
      <c r="AK17" s="4">
        <f t="shared" si="2"/>
        <v>52353765.666933239</v>
      </c>
      <c r="AL17" s="16">
        <f t="shared" si="0"/>
        <v>52353765.666933239</v>
      </c>
      <c r="AM17" s="20">
        <f>AL17-Z17</f>
        <v>1707181.8263750449</v>
      </c>
      <c r="AN17" s="17">
        <f>Предявени!Z17-Z17</f>
        <v>1507317.6510628909</v>
      </c>
      <c r="AO17" s="18">
        <f t="shared" si="1"/>
        <v>199864.175312154</v>
      </c>
    </row>
    <row r="18" spans="1:41" s="19" customFormat="1" x14ac:dyDescent="0.2">
      <c r="A18" s="2" t="s">
        <v>16</v>
      </c>
      <c r="B18" s="3">
        <v>4660254.5917619197</v>
      </c>
      <c r="C18" s="3">
        <v>11939522.843452601</v>
      </c>
      <c r="D18" s="3">
        <v>19262020.315266035</v>
      </c>
      <c r="E18" s="3">
        <v>25814864.391735423</v>
      </c>
      <c r="F18" s="3">
        <v>28750293.869465034</v>
      </c>
      <c r="G18" s="3">
        <v>32470215.490984939</v>
      </c>
      <c r="H18" s="3">
        <v>34627178.136694439</v>
      </c>
      <c r="I18" s="3">
        <v>36411945.691630274</v>
      </c>
      <c r="J18" s="3">
        <v>37266636.9769997</v>
      </c>
      <c r="K18" s="3">
        <v>38340533.482152827</v>
      </c>
      <c r="L18" s="3">
        <v>39555802.803238526</v>
      </c>
      <c r="M18" s="3">
        <v>41002730.523225628</v>
      </c>
      <c r="N18" s="3">
        <v>42271619.07096123</v>
      </c>
      <c r="O18" s="3">
        <v>43202239.043259032</v>
      </c>
      <c r="P18" s="3">
        <v>44498725.593259022</v>
      </c>
      <c r="Q18" s="3">
        <v>45172408.09483353</v>
      </c>
      <c r="R18" s="3">
        <v>46542291.285391033</v>
      </c>
      <c r="S18" s="3">
        <v>46847897.485391021</v>
      </c>
      <c r="T18" s="3">
        <v>47149698.655391023</v>
      </c>
      <c r="U18" s="3">
        <v>47539697.115391023</v>
      </c>
      <c r="V18" s="3">
        <v>47848825.22803922</v>
      </c>
      <c r="W18" s="3">
        <v>48110785.948039219</v>
      </c>
      <c r="X18" s="3">
        <v>48953033.976183221</v>
      </c>
      <c r="Y18" s="3">
        <v>49088728.144339919</v>
      </c>
      <c r="Z18" s="4">
        <f>Y18*$Z$42</f>
        <v>49267364.756110445</v>
      </c>
      <c r="AA18" s="4">
        <f t="shared" ref="AA18:AA41" si="12">Z18*$AA$42</f>
        <v>49441267.157272466</v>
      </c>
      <c r="AB18" s="4">
        <f t="shared" si="11"/>
        <v>49619796.311670452</v>
      </c>
      <c r="AC18" s="4">
        <f t="shared" si="10"/>
        <v>49748049.151307188</v>
      </c>
      <c r="AD18" s="4">
        <f t="shared" si="9"/>
        <v>50154475.990107827</v>
      </c>
      <c r="AE18" s="4">
        <f t="shared" si="8"/>
        <v>50438967.977337442</v>
      </c>
      <c r="AF18" s="4">
        <f t="shared" si="7"/>
        <v>50544337.46566122</v>
      </c>
      <c r="AG18" s="4">
        <f t="shared" si="6"/>
        <v>50681837.258004159</v>
      </c>
      <c r="AH18" s="4">
        <f t="shared" si="5"/>
        <v>50748925.980624817</v>
      </c>
      <c r="AI18" s="4">
        <f t="shared" si="4"/>
        <v>50811337.490003943</v>
      </c>
      <c r="AJ18" s="4">
        <f t="shared" si="3"/>
        <v>50855107.213446967</v>
      </c>
      <c r="AK18" s="4">
        <f t="shared" si="2"/>
        <v>50928056.225643829</v>
      </c>
      <c r="AL18" s="16">
        <f t="shared" si="0"/>
        <v>50928056.225643829</v>
      </c>
      <c r="AM18" s="20">
        <f>AL18-Y18</f>
        <v>1839328.0813039094</v>
      </c>
      <c r="AN18" s="17">
        <f>Предявени!Y18-Y18</f>
        <v>2415185.1239420399</v>
      </c>
      <c r="AO18" s="18">
        <f t="shared" si="1"/>
        <v>0</v>
      </c>
    </row>
    <row r="19" spans="1:41" s="19" customFormat="1" x14ac:dyDescent="0.2">
      <c r="A19" s="2" t="s">
        <v>15</v>
      </c>
      <c r="B19" s="3">
        <v>5979775.295650539</v>
      </c>
      <c r="C19" s="3">
        <v>12119976.931271492</v>
      </c>
      <c r="D19" s="3">
        <v>18085214.858390231</v>
      </c>
      <c r="E19" s="3">
        <v>22464408.526837327</v>
      </c>
      <c r="F19" s="3">
        <v>27165790.40886553</v>
      </c>
      <c r="G19" s="3">
        <v>29851302.408049833</v>
      </c>
      <c r="H19" s="3">
        <v>32153475.232114401</v>
      </c>
      <c r="I19" s="3">
        <v>34425842.262425788</v>
      </c>
      <c r="J19" s="3">
        <v>35723343.622407801</v>
      </c>
      <c r="K19" s="3">
        <v>37107571.883415304</v>
      </c>
      <c r="L19" s="3">
        <v>38652902.018320404</v>
      </c>
      <c r="M19" s="3">
        <v>39592780.97732351</v>
      </c>
      <c r="N19" s="3">
        <v>40204590.843372606</v>
      </c>
      <c r="O19" s="3">
        <v>40944450.724075101</v>
      </c>
      <c r="P19" s="3">
        <v>41529806.414075106</v>
      </c>
      <c r="Q19" s="3">
        <v>41918070.773708783</v>
      </c>
      <c r="R19" s="3">
        <v>42333941.233544484</v>
      </c>
      <c r="S19" s="3">
        <v>42927259.576486886</v>
      </c>
      <c r="T19" s="3">
        <v>43156543.689834081</v>
      </c>
      <c r="U19" s="3">
        <v>43590133.707834072</v>
      </c>
      <c r="V19" s="3">
        <v>44140317.725192189</v>
      </c>
      <c r="W19" s="3">
        <v>44264568.395192184</v>
      </c>
      <c r="X19" s="3">
        <v>44413401.355192184</v>
      </c>
      <c r="Y19" s="4">
        <f>X19*$Y$42</f>
        <v>44565515.013081543</v>
      </c>
      <c r="Z19" s="4">
        <f t="shared" ref="Z19:Z41" si="13">Y19*$Z$42</f>
        <v>44727691.400710426</v>
      </c>
      <c r="AA19" s="4">
        <f t="shared" si="12"/>
        <v>44885569.805035934</v>
      </c>
      <c r="AB19" s="4">
        <f t="shared" si="11"/>
        <v>45047648.63680362</v>
      </c>
      <c r="AC19" s="4">
        <f t="shared" si="10"/>
        <v>45164083.795471713</v>
      </c>
      <c r="AD19" s="4">
        <f t="shared" si="9"/>
        <v>45533060.993924089</v>
      </c>
      <c r="AE19" s="4">
        <f t="shared" si="8"/>
        <v>45791338.859480172</v>
      </c>
      <c r="AF19" s="4">
        <f t="shared" si="7"/>
        <v>45886999.221671805</v>
      </c>
      <c r="AG19" s="4">
        <f t="shared" si="6"/>
        <v>46011829.28534624</v>
      </c>
      <c r="AH19" s="4">
        <f t="shared" si="5"/>
        <v>46072736.210177705</v>
      </c>
      <c r="AI19" s="4">
        <f t="shared" si="4"/>
        <v>46129396.897129014</v>
      </c>
      <c r="AJ19" s="4">
        <f t="shared" si="3"/>
        <v>46169133.519790798</v>
      </c>
      <c r="AK19" s="4">
        <f t="shared" si="2"/>
        <v>46235360.745900415</v>
      </c>
      <c r="AL19" s="16">
        <f t="shared" si="0"/>
        <v>46235360.745900415</v>
      </c>
      <c r="AM19" s="20">
        <f>AL19-X19</f>
        <v>1821959.3907082304</v>
      </c>
      <c r="AN19" s="17">
        <f>Предявени!X19-X19</f>
        <v>1761588.6802962348</v>
      </c>
      <c r="AO19" s="18">
        <f t="shared" si="1"/>
        <v>60370.710411995649</v>
      </c>
    </row>
    <row r="20" spans="1:41" s="19" customFormat="1" x14ac:dyDescent="0.2">
      <c r="A20" s="2" t="s">
        <v>14</v>
      </c>
      <c r="B20" s="3">
        <v>4989655.3697107807</v>
      </c>
      <c r="C20" s="3">
        <v>10284424.340217752</v>
      </c>
      <c r="D20" s="3">
        <v>17387219.941756357</v>
      </c>
      <c r="E20" s="3">
        <v>24703387.38566884</v>
      </c>
      <c r="F20" s="3">
        <v>29713641.118927814</v>
      </c>
      <c r="G20" s="3">
        <v>33311340.889662717</v>
      </c>
      <c r="H20" s="3">
        <v>36246331.276210621</v>
      </c>
      <c r="I20" s="3">
        <v>38258404.93250782</v>
      </c>
      <c r="J20" s="3">
        <v>40197949.522913516</v>
      </c>
      <c r="K20" s="3">
        <v>41545636.03651692</v>
      </c>
      <c r="L20" s="3">
        <v>42936610.280213915</v>
      </c>
      <c r="M20" s="3">
        <v>44395880.935749918</v>
      </c>
      <c r="N20" s="3">
        <v>45315512.492805019</v>
      </c>
      <c r="O20" s="3">
        <v>45949516.142805018</v>
      </c>
      <c r="P20" s="3">
        <v>46930960.302404612</v>
      </c>
      <c r="Q20" s="3">
        <v>47374513.35024862</v>
      </c>
      <c r="R20" s="3">
        <v>47970396.229248613</v>
      </c>
      <c r="S20" s="3">
        <v>48274129.434854023</v>
      </c>
      <c r="T20" s="3">
        <v>48667428.186146922</v>
      </c>
      <c r="U20" s="3">
        <v>48896191.144682422</v>
      </c>
      <c r="V20" s="3">
        <v>49209512.73109822</v>
      </c>
      <c r="W20" s="3">
        <v>49783632.301098213</v>
      </c>
      <c r="X20" s="4">
        <f>W20*$X$42</f>
        <v>50037832.931256846</v>
      </c>
      <c r="Y20" s="4">
        <f t="shared" ref="Y20:Y41" si="14">X20*$Y$42</f>
        <v>50209209.983402848</v>
      </c>
      <c r="Z20" s="4">
        <f t="shared" si="13"/>
        <v>50391924.09090095</v>
      </c>
      <c r="AA20" s="4">
        <f t="shared" si="12"/>
        <v>50569795.926383995</v>
      </c>
      <c r="AB20" s="4">
        <f t="shared" si="11"/>
        <v>50752400.123725809</v>
      </c>
      <c r="AC20" s="4">
        <f t="shared" si="10"/>
        <v>50883580.41703783</v>
      </c>
      <c r="AD20" s="4">
        <f t="shared" si="9"/>
        <v>51299284.210222878</v>
      </c>
      <c r="AE20" s="4">
        <f t="shared" si="8"/>
        <v>51590269.910308778</v>
      </c>
      <c r="AF20" s="4">
        <f t="shared" si="7"/>
        <v>51698044.525074437</v>
      </c>
      <c r="AG20" s="4">
        <f t="shared" si="6"/>
        <v>51838682.838744357</v>
      </c>
      <c r="AH20" s="4">
        <f t="shared" si="5"/>
        <v>51907302.904672213</v>
      </c>
      <c r="AI20" s="4">
        <f t="shared" si="4"/>
        <v>51971138.996953592</v>
      </c>
      <c r="AJ20" s="4">
        <f t="shared" si="3"/>
        <v>52015907.792527281</v>
      </c>
      <c r="AK20" s="4">
        <f t="shared" si="2"/>
        <v>52090521.912915662</v>
      </c>
      <c r="AL20" s="16">
        <f t="shared" si="0"/>
        <v>52090521.912915662</v>
      </c>
      <c r="AM20" s="20">
        <f>AL20-W20</f>
        <v>2306889.6118174493</v>
      </c>
      <c r="AN20" s="17">
        <f>Предявени!W20-W20</f>
        <v>2357512.2318255156</v>
      </c>
      <c r="AO20" s="18">
        <f t="shared" si="1"/>
        <v>0</v>
      </c>
    </row>
    <row r="21" spans="1:41" s="19" customFormat="1" x14ac:dyDescent="0.2">
      <c r="A21" s="2" t="s">
        <v>13</v>
      </c>
      <c r="B21" s="3">
        <v>4163727.7844060888</v>
      </c>
      <c r="C21" s="3">
        <v>9045566.7860996313</v>
      </c>
      <c r="D21" s="3">
        <v>16306500.96805663</v>
      </c>
      <c r="E21" s="3">
        <v>22915134.118506607</v>
      </c>
      <c r="F21" s="3">
        <v>28069961.085766431</v>
      </c>
      <c r="G21" s="3">
        <v>33317268.591727253</v>
      </c>
      <c r="H21" s="3">
        <v>35859445.375046223</v>
      </c>
      <c r="I21" s="3">
        <v>37949966.422473527</v>
      </c>
      <c r="J21" s="3">
        <v>40082492.049324706</v>
      </c>
      <c r="K21" s="3">
        <v>42254426.951240614</v>
      </c>
      <c r="L21" s="3">
        <v>43341959.247964509</v>
      </c>
      <c r="M21" s="3">
        <v>44567162.739237405</v>
      </c>
      <c r="N21" s="3">
        <v>45653437.412794724</v>
      </c>
      <c r="O21" s="3">
        <v>46354793.68575231</v>
      </c>
      <c r="P21" s="3">
        <v>46987646.252469204</v>
      </c>
      <c r="Q21" s="3">
        <v>47467050.930384517</v>
      </c>
      <c r="R21" s="3">
        <v>47857314.672506616</v>
      </c>
      <c r="S21" s="3">
        <v>48402786.022393815</v>
      </c>
      <c r="T21" s="3">
        <v>48846630.238935217</v>
      </c>
      <c r="U21" s="3">
        <v>49330527.756861717</v>
      </c>
      <c r="V21" s="3">
        <v>49548995.803339407</v>
      </c>
      <c r="W21" s="4">
        <f>V21*$W$42</f>
        <v>49900150.189824156</v>
      </c>
      <c r="X21" s="4">
        <f t="shared" ref="X21:X41" si="15">W21*$X$42</f>
        <v>50154945.772969745</v>
      </c>
      <c r="Y21" s="4">
        <f t="shared" si="14"/>
        <v>50326723.930687383</v>
      </c>
      <c r="Z21" s="4">
        <f t="shared" si="13"/>
        <v>50509865.677975148</v>
      </c>
      <c r="AA21" s="4">
        <f t="shared" si="12"/>
        <v>50688153.819978558</v>
      </c>
      <c r="AB21" s="4">
        <f t="shared" si="11"/>
        <v>50871185.399866872</v>
      </c>
      <c r="AC21" s="4">
        <f t="shared" si="10"/>
        <v>51002672.71880383</v>
      </c>
      <c r="AD21" s="4">
        <f t="shared" si="9"/>
        <v>51419349.460849345</v>
      </c>
      <c r="AE21" s="4">
        <f t="shared" si="8"/>
        <v>51711016.208859161</v>
      </c>
      <c r="AF21" s="4">
        <f t="shared" si="7"/>
        <v>51819043.068589486</v>
      </c>
      <c r="AG21" s="4">
        <f t="shared" si="6"/>
        <v>51960010.544247501</v>
      </c>
      <c r="AH21" s="4">
        <f t="shared" si="5"/>
        <v>52028791.214471117</v>
      </c>
      <c r="AI21" s="4">
        <f t="shared" si="4"/>
        <v>52092776.714225464</v>
      </c>
      <c r="AJ21" s="4">
        <f t="shared" si="3"/>
        <v>52137650.290533297</v>
      </c>
      <c r="AK21" s="4">
        <f t="shared" si="2"/>
        <v>52212439.044217296</v>
      </c>
      <c r="AL21" s="16">
        <f t="shared" si="0"/>
        <v>52212439.044217296</v>
      </c>
      <c r="AM21" s="20">
        <f>AL21-V21</f>
        <v>2663443.2408778891</v>
      </c>
      <c r="AN21" s="17">
        <f>Предявени!V21-V21</f>
        <v>2530180.3080588952</v>
      </c>
      <c r="AO21" s="18">
        <f t="shared" si="1"/>
        <v>133262.93281899393</v>
      </c>
    </row>
    <row r="22" spans="1:41" s="19" customFormat="1" x14ac:dyDescent="0.2">
      <c r="A22" s="1" t="s">
        <v>12</v>
      </c>
      <c r="B22" s="3">
        <v>3959501.4933000598</v>
      </c>
      <c r="C22" s="3">
        <v>10225306.363845365</v>
      </c>
      <c r="D22" s="3">
        <v>17131726.528554946</v>
      </c>
      <c r="E22" s="3">
        <v>23550409.85039936</v>
      </c>
      <c r="F22" s="3">
        <v>30967597.959512711</v>
      </c>
      <c r="G22" s="3">
        <v>35391965.289953671</v>
      </c>
      <c r="H22" s="3">
        <v>39332293.971208818</v>
      </c>
      <c r="I22" s="3">
        <v>42173366.620469712</v>
      </c>
      <c r="J22" s="3">
        <v>45830058.457491919</v>
      </c>
      <c r="K22" s="3">
        <v>47320725.060793631</v>
      </c>
      <c r="L22" s="3">
        <v>49126501.38038972</v>
      </c>
      <c r="M22" s="3">
        <v>50253041.842810921</v>
      </c>
      <c r="N22" s="3">
        <v>51148043.183510922</v>
      </c>
      <c r="O22" s="3">
        <v>51719066.998418719</v>
      </c>
      <c r="P22" s="3">
        <v>52527480.108418718</v>
      </c>
      <c r="Q22" s="3">
        <v>53050704.345303811</v>
      </c>
      <c r="R22" s="3">
        <v>53536245.164197817</v>
      </c>
      <c r="S22" s="3">
        <v>54146417.341697231</v>
      </c>
      <c r="T22" s="3">
        <v>54474365.947794922</v>
      </c>
      <c r="U22" s="3">
        <v>54860403.187097423</v>
      </c>
      <c r="V22" s="4">
        <f>U22*$V$42</f>
        <v>55326329.386501372</v>
      </c>
      <c r="W22" s="4">
        <f t="shared" ref="W22:W41" si="16">V22*$W$42</f>
        <v>55718427.812255159</v>
      </c>
      <c r="X22" s="4">
        <f t="shared" si="15"/>
        <v>56002932.15247003</v>
      </c>
      <c r="Y22" s="4">
        <f t="shared" si="14"/>
        <v>56194739.368362226</v>
      </c>
      <c r="Z22" s="4">
        <f t="shared" si="13"/>
        <v>56399235.150175415</v>
      </c>
      <c r="AA22" s="4">
        <f t="shared" si="12"/>
        <v>56598311.404098667</v>
      </c>
      <c r="AB22" s="4">
        <f t="shared" si="11"/>
        <v>56802684.173170008</v>
      </c>
      <c r="AC22" s="4">
        <f t="shared" si="10"/>
        <v>56949502.702984974</v>
      </c>
      <c r="AD22" s="4">
        <f t="shared" si="9"/>
        <v>57414763.286057189</v>
      </c>
      <c r="AE22" s="4">
        <f t="shared" si="8"/>
        <v>57740437.909929045</v>
      </c>
      <c r="AF22" s="4">
        <f t="shared" si="7"/>
        <v>57861060.528553873</v>
      </c>
      <c r="AG22" s="4">
        <f t="shared" si="6"/>
        <v>58018464.586185917</v>
      </c>
      <c r="AH22" s="4">
        <f t="shared" si="5"/>
        <v>58095264.972440355</v>
      </c>
      <c r="AI22" s="4">
        <f t="shared" si="4"/>
        <v>58166711.079025835</v>
      </c>
      <c r="AJ22" s="4">
        <f t="shared" si="3"/>
        <v>58216816.842488959</v>
      </c>
      <c r="AK22" s="4">
        <f t="shared" si="2"/>
        <v>58300325.845116377</v>
      </c>
      <c r="AL22" s="16">
        <f t="shared" si="0"/>
        <v>58300325.845116377</v>
      </c>
      <c r="AM22" s="20">
        <f>AL22-U22</f>
        <v>3439922.6580189541</v>
      </c>
      <c r="AN22" s="17">
        <f>Предявени!U22-U22</f>
        <v>2865050.3719042987</v>
      </c>
      <c r="AO22" s="18">
        <f t="shared" si="1"/>
        <v>574872.28611465544</v>
      </c>
    </row>
    <row r="23" spans="1:41" s="19" customFormat="1" x14ac:dyDescent="0.2">
      <c r="A23" s="1" t="s">
        <v>11</v>
      </c>
      <c r="B23" s="3">
        <v>3572045.1063717902</v>
      </c>
      <c r="C23" s="3">
        <v>8375825.441888052</v>
      </c>
      <c r="D23" s="3">
        <v>13374435.13985849</v>
      </c>
      <c r="E23" s="3">
        <v>19951626.418532342</v>
      </c>
      <c r="F23" s="3">
        <v>26022333.825244121</v>
      </c>
      <c r="G23" s="3">
        <v>30409542.845475323</v>
      </c>
      <c r="H23" s="3">
        <v>34283140.780133612</v>
      </c>
      <c r="I23" s="3">
        <v>37680245.526392624</v>
      </c>
      <c r="J23" s="3">
        <v>39150805.933794379</v>
      </c>
      <c r="K23" s="3">
        <v>40433195.339518778</v>
      </c>
      <c r="L23" s="3">
        <v>41719546.928852685</v>
      </c>
      <c r="M23" s="3">
        <v>42624023.475772671</v>
      </c>
      <c r="N23" s="3">
        <v>43650806.32406868</v>
      </c>
      <c r="O23" s="3">
        <v>44516729.022203572</v>
      </c>
      <c r="P23" s="3">
        <v>44997612.64358297</v>
      </c>
      <c r="Q23" s="3">
        <v>45421800.733582973</v>
      </c>
      <c r="R23" s="3">
        <v>46046518.810642973</v>
      </c>
      <c r="S23" s="3">
        <v>46313822.226642981</v>
      </c>
      <c r="T23" s="3">
        <v>46926114.469809972</v>
      </c>
      <c r="U23" s="4">
        <f>T23*$U$42</f>
        <v>47312414.812237538</v>
      </c>
      <c r="V23" s="4">
        <f t="shared" ref="V23:V41" si="17">U23*$V$42</f>
        <v>47714236.387316182</v>
      </c>
      <c r="W23" s="4">
        <f t="shared" si="16"/>
        <v>48052387.809631124</v>
      </c>
      <c r="X23" s="4">
        <f t="shared" si="15"/>
        <v>48297748.517503098</v>
      </c>
      <c r="Y23" s="4">
        <f t="shared" si="14"/>
        <v>48463165.868362196</v>
      </c>
      <c r="Z23" s="4">
        <f t="shared" si="13"/>
        <v>48639526.024219997</v>
      </c>
      <c r="AA23" s="4">
        <f t="shared" si="12"/>
        <v>48811212.299888834</v>
      </c>
      <c r="AB23" s="4">
        <f t="shared" si="11"/>
        <v>48987466.367757276</v>
      </c>
      <c r="AC23" s="4">
        <f t="shared" si="10"/>
        <v>49114084.817152165</v>
      </c>
      <c r="AD23" s="4">
        <f t="shared" si="9"/>
        <v>49515332.354962334</v>
      </c>
      <c r="AE23" s="4">
        <f t="shared" si="8"/>
        <v>49796198.918153554</v>
      </c>
      <c r="AF23" s="4">
        <f t="shared" si="7"/>
        <v>49900225.630255051</v>
      </c>
      <c r="AG23" s="4">
        <f t="shared" si="6"/>
        <v>50035973.193801358</v>
      </c>
      <c r="AH23" s="4">
        <f t="shared" si="5"/>
        <v>50102206.971191183</v>
      </c>
      <c r="AI23" s="4">
        <f t="shared" si="4"/>
        <v>50163823.139412977</v>
      </c>
      <c r="AJ23" s="4">
        <f t="shared" si="3"/>
        <v>50207035.083323896</v>
      </c>
      <c r="AK23" s="4">
        <f t="shared" si="2"/>
        <v>50279054.469681486</v>
      </c>
      <c r="AL23" s="16">
        <f t="shared" si="0"/>
        <v>50279054.469681486</v>
      </c>
      <c r="AM23" s="20">
        <f>AL23-T23</f>
        <v>3352939.9998715147</v>
      </c>
      <c r="AN23" s="17">
        <f>Предявени!T23-T23</f>
        <v>2476602.4685678035</v>
      </c>
      <c r="AO23" s="18">
        <f t="shared" si="1"/>
        <v>876337.53130371124</v>
      </c>
    </row>
    <row r="24" spans="1:41" s="19" customFormat="1" x14ac:dyDescent="0.2">
      <c r="A24" s="1" t="s">
        <v>10</v>
      </c>
      <c r="B24" s="3">
        <v>3128322.9034999008</v>
      </c>
      <c r="C24" s="3">
        <v>7947979.1285558594</v>
      </c>
      <c r="D24" s="3">
        <v>14711423.09027021</v>
      </c>
      <c r="E24" s="3">
        <v>20116416.86468707</v>
      </c>
      <c r="F24" s="3">
        <v>25744546.593680471</v>
      </c>
      <c r="G24" s="3">
        <v>31555517.193672467</v>
      </c>
      <c r="H24" s="3">
        <v>36032277.367687576</v>
      </c>
      <c r="I24" s="3">
        <v>38299910.982803978</v>
      </c>
      <c r="J24" s="3">
        <v>40452439.238167576</v>
      </c>
      <c r="K24" s="3">
        <v>42005794.458023913</v>
      </c>
      <c r="L24" s="3">
        <v>43240270.896743901</v>
      </c>
      <c r="M24" s="3">
        <v>44460310.065037414</v>
      </c>
      <c r="N24" s="3">
        <v>45448502.521037415</v>
      </c>
      <c r="O24" s="3">
        <v>46063206.342928104</v>
      </c>
      <c r="P24" s="3">
        <v>46631417.928272106</v>
      </c>
      <c r="Q24" s="3">
        <v>47370657.399642117</v>
      </c>
      <c r="R24" s="3">
        <v>48031608.106901214</v>
      </c>
      <c r="S24" s="3">
        <v>48840598.736901216</v>
      </c>
      <c r="T24" s="4">
        <f>S24*$T$42</f>
        <v>49409267.189255312</v>
      </c>
      <c r="U24" s="4">
        <f t="shared" ref="U24:U41" si="18">T24*$U$42</f>
        <v>49816009.086596586</v>
      </c>
      <c r="V24" s="4">
        <f t="shared" si="17"/>
        <v>50239093.541591063</v>
      </c>
      <c r="W24" s="4">
        <f t="shared" si="16"/>
        <v>50595138.659844674</v>
      </c>
      <c r="X24" s="4">
        <f t="shared" si="15"/>
        <v>50853482.929553822</v>
      </c>
      <c r="Y24" s="4">
        <f t="shared" si="14"/>
        <v>51027653.541774325</v>
      </c>
      <c r="Z24" s="4">
        <f t="shared" si="13"/>
        <v>51213346.010898806</v>
      </c>
      <c r="AA24" s="4">
        <f t="shared" si="12"/>
        <v>51394117.275749788</v>
      </c>
      <c r="AB24" s="4">
        <f t="shared" si="11"/>
        <v>51579698.043109246</v>
      </c>
      <c r="AC24" s="4">
        <f t="shared" si="10"/>
        <v>51713016.662558682</v>
      </c>
      <c r="AD24" s="4">
        <f t="shared" si="9"/>
        <v>52135496.704400808</v>
      </c>
      <c r="AE24" s="4">
        <f t="shared" si="8"/>
        <v>52431225.665173188</v>
      </c>
      <c r="AF24" s="4">
        <f t="shared" si="7"/>
        <v>52540757.077929497</v>
      </c>
      <c r="AG24" s="4">
        <f t="shared" si="6"/>
        <v>52683687.889767013</v>
      </c>
      <c r="AH24" s="4">
        <f t="shared" si="5"/>
        <v>52753426.508465409</v>
      </c>
      <c r="AI24" s="4">
        <f t="shared" si="4"/>
        <v>52818303.171561122</v>
      </c>
      <c r="AJ24" s="4">
        <f t="shared" si="3"/>
        <v>52863801.728315383</v>
      </c>
      <c r="AK24" s="4">
        <f t="shared" si="2"/>
        <v>52939632.108553611</v>
      </c>
      <c r="AL24" s="16">
        <f t="shared" si="0"/>
        <v>52939632.108553611</v>
      </c>
      <c r="AM24" s="20">
        <f>AL24-S24</f>
        <v>4099033.3716523945</v>
      </c>
      <c r="AN24" s="17">
        <f>Предявени!S24-S24</f>
        <v>3336440.8241915926</v>
      </c>
      <c r="AO24" s="18">
        <f t="shared" si="1"/>
        <v>762592.5474608019</v>
      </c>
    </row>
    <row r="25" spans="1:41" s="19" customFormat="1" x14ac:dyDescent="0.2">
      <c r="A25" s="1" t="s">
        <v>9</v>
      </c>
      <c r="B25" s="3">
        <v>3100729.2975031333</v>
      </c>
      <c r="C25" s="3">
        <v>8665355.5668335874</v>
      </c>
      <c r="D25" s="3">
        <v>16206692.08816056</v>
      </c>
      <c r="E25" s="3">
        <v>22173654.590843916</v>
      </c>
      <c r="F25" s="3">
        <v>29150809.852858018</v>
      </c>
      <c r="G25" s="3">
        <v>35023474.076962434</v>
      </c>
      <c r="H25" s="3">
        <v>38308784.220475145</v>
      </c>
      <c r="I25" s="3">
        <v>41044706.002837732</v>
      </c>
      <c r="J25" s="3">
        <v>43094681.132670537</v>
      </c>
      <c r="K25" s="3">
        <v>44514401.690399535</v>
      </c>
      <c r="L25" s="3">
        <v>45580414.718501844</v>
      </c>
      <c r="M25" s="3">
        <v>46592658.296536528</v>
      </c>
      <c r="N25" s="3">
        <v>48040153.579219334</v>
      </c>
      <c r="O25" s="3">
        <v>48770758.141191326</v>
      </c>
      <c r="P25" s="3">
        <v>49540357.582382336</v>
      </c>
      <c r="Q25" s="3">
        <v>50322418.292382345</v>
      </c>
      <c r="R25" s="3">
        <v>50833588.364545137</v>
      </c>
      <c r="S25" s="4">
        <f>R25*$S$42</f>
        <v>51342262.05699499</v>
      </c>
      <c r="T25" s="4">
        <f t="shared" ref="T25:T41" si="19">S25*$T$42</f>
        <v>51940058.264645703</v>
      </c>
      <c r="U25" s="4">
        <f t="shared" si="18"/>
        <v>52367633.880484276</v>
      </c>
      <c r="V25" s="4">
        <f t="shared" si="17"/>
        <v>52812389.135791078</v>
      </c>
      <c r="W25" s="4">
        <f t="shared" si="16"/>
        <v>53186671.233845681</v>
      </c>
      <c r="X25" s="4">
        <f t="shared" si="15"/>
        <v>53458248.150168546</v>
      </c>
      <c r="Y25" s="4">
        <f t="shared" si="14"/>
        <v>53641339.951794967</v>
      </c>
      <c r="Z25" s="4">
        <f t="shared" si="13"/>
        <v>53836543.77112481</v>
      </c>
      <c r="AA25" s="4">
        <f t="shared" si="12"/>
        <v>54026574.317276597</v>
      </c>
      <c r="AB25" s="4">
        <f t="shared" si="11"/>
        <v>54221660.713367566</v>
      </c>
      <c r="AC25" s="4">
        <f t="shared" si="10"/>
        <v>54361808.043127432</v>
      </c>
      <c r="AD25" s="4">
        <f t="shared" si="9"/>
        <v>54805927.926648028</v>
      </c>
      <c r="AE25" s="4">
        <f t="shared" si="8"/>
        <v>55116804.414538965</v>
      </c>
      <c r="AF25" s="4">
        <f t="shared" si="7"/>
        <v>55231946.133572772</v>
      </c>
      <c r="AG25" s="4">
        <f t="shared" si="6"/>
        <v>55382198.001632616</v>
      </c>
      <c r="AH25" s="4">
        <f t="shared" si="5"/>
        <v>55455508.700708888</v>
      </c>
      <c r="AI25" s="4">
        <f t="shared" si="4"/>
        <v>55523708.410052881</v>
      </c>
      <c r="AJ25" s="4">
        <f t="shared" si="3"/>
        <v>55571537.44746244</v>
      </c>
      <c r="AK25" s="4">
        <f t="shared" si="2"/>
        <v>55651251.934073165</v>
      </c>
      <c r="AL25" s="16">
        <f t="shared" si="0"/>
        <v>55651251.934073165</v>
      </c>
      <c r="AM25" s="20">
        <f>AL25-R25</f>
        <v>4817663.5695280284</v>
      </c>
      <c r="AN25" s="17">
        <f>Предявени!R25-R25</f>
        <v>4111195.8822214007</v>
      </c>
      <c r="AO25" s="18">
        <f t="shared" si="1"/>
        <v>706467.68730662763</v>
      </c>
    </row>
    <row r="26" spans="1:41" s="19" customFormat="1" x14ac:dyDescent="0.2">
      <c r="A26" s="2" t="s">
        <v>8</v>
      </c>
      <c r="B26" s="3">
        <v>3247610.9976856671</v>
      </c>
      <c r="C26" s="3">
        <v>9215493.3984089363</v>
      </c>
      <c r="D26" s="3">
        <v>15345608.939575959</v>
      </c>
      <c r="E26" s="3">
        <v>22398281.199607857</v>
      </c>
      <c r="F26" s="3">
        <v>30277810.636343859</v>
      </c>
      <c r="G26" s="3">
        <v>35653458.651441261</v>
      </c>
      <c r="H26" s="3">
        <v>39530046.886246867</v>
      </c>
      <c r="I26" s="3">
        <v>42743662.427965961</v>
      </c>
      <c r="J26" s="3">
        <v>44698658.044132069</v>
      </c>
      <c r="K26" s="3">
        <v>45908381.846536264</v>
      </c>
      <c r="L26" s="3">
        <v>47007301.252746262</v>
      </c>
      <c r="M26" s="3">
        <v>47855758.937782153</v>
      </c>
      <c r="N26" s="3">
        <v>48962851.121614255</v>
      </c>
      <c r="O26" s="3">
        <v>49650258.011614263</v>
      </c>
      <c r="P26" s="3">
        <v>50428497.369929463</v>
      </c>
      <c r="Q26" s="3">
        <v>51120107.650734857</v>
      </c>
      <c r="R26" s="4">
        <f>Q26*$R$42</f>
        <v>51805675.678615525</v>
      </c>
      <c r="S26" s="4">
        <f t="shared" ref="S26:S41" si="20">R26*$S$42</f>
        <v>52324076.704101279</v>
      </c>
      <c r="T26" s="4">
        <f t="shared" si="19"/>
        <v>52933304.528691746</v>
      </c>
      <c r="U26" s="4">
        <f t="shared" si="18"/>
        <v>53369056.644465394</v>
      </c>
      <c r="V26" s="4">
        <f t="shared" si="17"/>
        <v>53822316.924805045</v>
      </c>
      <c r="W26" s="4">
        <f t="shared" si="16"/>
        <v>54203756.394414723</v>
      </c>
      <c r="X26" s="4">
        <f t="shared" si="15"/>
        <v>54480526.6579642</v>
      </c>
      <c r="Y26" s="4">
        <f t="shared" si="14"/>
        <v>54667119.711880639</v>
      </c>
      <c r="Z26" s="4">
        <f t="shared" si="13"/>
        <v>54866056.400805831</v>
      </c>
      <c r="AA26" s="4">
        <f t="shared" si="12"/>
        <v>55059720.888395615</v>
      </c>
      <c r="AB26" s="4">
        <f t="shared" si="11"/>
        <v>55258537.908605188</v>
      </c>
      <c r="AC26" s="4">
        <f t="shared" si="10"/>
        <v>55401365.266388714</v>
      </c>
      <c r="AD26" s="4">
        <f t="shared" si="9"/>
        <v>55853978.024769932</v>
      </c>
      <c r="AE26" s="4">
        <f t="shared" si="8"/>
        <v>56170799.382968947</v>
      </c>
      <c r="AF26" s="4">
        <f t="shared" si="7"/>
        <v>56288142.949403144</v>
      </c>
      <c r="AG26" s="4">
        <f t="shared" si="6"/>
        <v>56441268.073897474</v>
      </c>
      <c r="AH26" s="4">
        <f t="shared" si="5"/>
        <v>56515980.688574247</v>
      </c>
      <c r="AI26" s="4">
        <f t="shared" si="4"/>
        <v>56585484.576403558</v>
      </c>
      <c r="AJ26" s="4">
        <f t="shared" si="3"/>
        <v>56634228.24530001</v>
      </c>
      <c r="AK26" s="4">
        <f t="shared" si="2"/>
        <v>56715467.106712416</v>
      </c>
      <c r="AL26" s="16">
        <f t="shared" si="0"/>
        <v>56715467.106712416</v>
      </c>
      <c r="AM26" s="20">
        <f>AL26-Q26</f>
        <v>5595359.4559775591</v>
      </c>
      <c r="AN26" s="17">
        <f>Предявени!Q26-Q26</f>
        <v>4644615.4213590994</v>
      </c>
      <c r="AO26" s="18">
        <f t="shared" si="1"/>
        <v>950744.03461845964</v>
      </c>
    </row>
    <row r="27" spans="1:41" s="19" customFormat="1" x14ac:dyDescent="0.2">
      <c r="A27" s="2" t="s">
        <v>7</v>
      </c>
      <c r="B27" s="3">
        <v>2809166.1664588815</v>
      </c>
      <c r="C27" s="3">
        <v>7883215.0004988816</v>
      </c>
      <c r="D27" s="3">
        <v>14427484.017825281</v>
      </c>
      <c r="E27" s="3">
        <v>22013558.64880098</v>
      </c>
      <c r="F27" s="3">
        <v>28097146.751478132</v>
      </c>
      <c r="G27" s="3">
        <v>33749425.515694231</v>
      </c>
      <c r="H27" s="3">
        <v>37348851.713075027</v>
      </c>
      <c r="I27" s="3">
        <v>39869288.725792773</v>
      </c>
      <c r="J27" s="3">
        <v>41598578.814951897</v>
      </c>
      <c r="K27" s="3">
        <v>42926733.8414075</v>
      </c>
      <c r="L27" s="3">
        <v>43902477.238174587</v>
      </c>
      <c r="M27" s="3">
        <v>44690963.634174585</v>
      </c>
      <c r="N27" s="3">
        <v>45410410.407487892</v>
      </c>
      <c r="O27" s="3">
        <v>45915856.469487898</v>
      </c>
      <c r="P27" s="3">
        <v>46501150.246236891</v>
      </c>
      <c r="Q27" s="4">
        <f>P27*$Q$42</f>
        <v>47039842.022679023</v>
      </c>
      <c r="R27" s="4">
        <f t="shared" ref="R27:R41" si="21">Q27*$R$42</f>
        <v>47670689.906404927</v>
      </c>
      <c r="S27" s="4">
        <f t="shared" si="20"/>
        <v>48147713.595592991</v>
      </c>
      <c r="T27" s="4">
        <f t="shared" si="19"/>
        <v>48708314.539948471</v>
      </c>
      <c r="U27" s="4">
        <f t="shared" si="18"/>
        <v>49109286.126845084</v>
      </c>
      <c r="V27" s="4">
        <f t="shared" si="17"/>
        <v>49526368.425028108</v>
      </c>
      <c r="W27" s="4">
        <f t="shared" si="16"/>
        <v>49877362.450984463</v>
      </c>
      <c r="X27" s="4">
        <f t="shared" si="15"/>
        <v>50132041.677462101</v>
      </c>
      <c r="Y27" s="4">
        <f t="shared" si="14"/>
        <v>50303741.389808707</v>
      </c>
      <c r="Z27" s="4">
        <f t="shared" si="13"/>
        <v>50486799.502352051</v>
      </c>
      <c r="AA27" s="4">
        <f t="shared" si="12"/>
        <v>50665006.226091132</v>
      </c>
      <c r="AB27" s="4">
        <f t="shared" si="11"/>
        <v>50847954.22154481</v>
      </c>
      <c r="AC27" s="4">
        <f t="shared" si="10"/>
        <v>50979381.494596675</v>
      </c>
      <c r="AD27" s="4">
        <f t="shared" si="9"/>
        <v>51395867.954233378</v>
      </c>
      <c r="AE27" s="4">
        <f t="shared" si="8"/>
        <v>51687401.507740639</v>
      </c>
      <c r="AF27" s="4">
        <f t="shared" si="7"/>
        <v>51795379.035197258</v>
      </c>
      <c r="AG27" s="4">
        <f t="shared" si="6"/>
        <v>51936282.135697924</v>
      </c>
      <c r="AH27" s="4">
        <f t="shared" si="5"/>
        <v>52005031.396077193</v>
      </c>
      <c r="AI27" s="4">
        <f t="shared" si="4"/>
        <v>52068987.675782055</v>
      </c>
      <c r="AJ27" s="4">
        <f t="shared" si="3"/>
        <v>52113840.759820148</v>
      </c>
      <c r="AK27" s="4">
        <f t="shared" si="2"/>
        <v>52188595.359967925</v>
      </c>
      <c r="AL27" s="16">
        <f t="shared" si="0"/>
        <v>52188595.359967925</v>
      </c>
      <c r="AM27" s="20">
        <f>AL27-P27</f>
        <v>5687445.1137310341</v>
      </c>
      <c r="AN27" s="17">
        <f>Предявени!P27-P27</f>
        <v>4041783.9472052008</v>
      </c>
      <c r="AO27" s="18">
        <f t="shared" si="1"/>
        <v>1645661.1665258333</v>
      </c>
    </row>
    <row r="28" spans="1:41" s="19" customFormat="1" x14ac:dyDescent="0.2">
      <c r="A28" s="2" t="s">
        <v>6</v>
      </c>
      <c r="B28" s="3">
        <v>2708067.2278140001</v>
      </c>
      <c r="C28" s="3">
        <v>7521302.3822945403</v>
      </c>
      <c r="D28" s="3">
        <v>14438491.05051714</v>
      </c>
      <c r="E28" s="3">
        <v>22588963.205883738</v>
      </c>
      <c r="F28" s="3">
        <v>30737819.684789676</v>
      </c>
      <c r="G28" s="3">
        <v>35444399.713259079</v>
      </c>
      <c r="H28" s="3">
        <v>38888842.621465981</v>
      </c>
      <c r="I28" s="3">
        <v>41511816.670749083</v>
      </c>
      <c r="J28" s="3">
        <v>43345129.313204691</v>
      </c>
      <c r="K28" s="3">
        <v>44426158.048233785</v>
      </c>
      <c r="L28" s="3">
        <v>45184426.748312876</v>
      </c>
      <c r="M28" s="3">
        <v>46214883.119984388</v>
      </c>
      <c r="N28" s="3">
        <v>46991589.13463939</v>
      </c>
      <c r="O28" s="3">
        <v>48190004.925368778</v>
      </c>
      <c r="P28" s="4">
        <f>O28*$P$42</f>
        <v>48890450.346290275</v>
      </c>
      <c r="Q28" s="4">
        <f t="shared" ref="Q28:Q41" si="22">P28*$Q$42</f>
        <v>49456820.928708941</v>
      </c>
      <c r="R28" s="4">
        <f t="shared" si="21"/>
        <v>50120082.739912406</v>
      </c>
      <c r="S28" s="4">
        <f t="shared" si="20"/>
        <v>50621616.634595811</v>
      </c>
      <c r="T28" s="4">
        <f t="shared" si="19"/>
        <v>51211022.111427285</v>
      </c>
      <c r="U28" s="4">
        <f t="shared" si="18"/>
        <v>51632596.230683148</v>
      </c>
      <c r="V28" s="4">
        <f t="shared" si="17"/>
        <v>52071108.854170009</v>
      </c>
      <c r="W28" s="4">
        <f t="shared" si="16"/>
        <v>52440137.489096142</v>
      </c>
      <c r="X28" s="4">
        <f t="shared" si="15"/>
        <v>52707902.523087837</v>
      </c>
      <c r="Y28" s="4">
        <f t="shared" si="14"/>
        <v>52888424.428814963</v>
      </c>
      <c r="Z28" s="4">
        <f t="shared" si="13"/>
        <v>53080888.346683532</v>
      </c>
      <c r="AA28" s="4">
        <f t="shared" si="12"/>
        <v>53268251.603983723</v>
      </c>
      <c r="AB28" s="4">
        <f t="shared" si="11"/>
        <v>53460599.746778429</v>
      </c>
      <c r="AC28" s="4">
        <f t="shared" si="10"/>
        <v>53598779.953789771</v>
      </c>
      <c r="AD28" s="4">
        <f t="shared" si="9"/>
        <v>54036666.123636037</v>
      </c>
      <c r="AE28" s="4">
        <f t="shared" si="8"/>
        <v>54343179.11625126</v>
      </c>
      <c r="AF28" s="4">
        <f t="shared" si="7"/>
        <v>54456704.693934366</v>
      </c>
      <c r="AG28" s="4">
        <f t="shared" si="6"/>
        <v>54604847.610877015</v>
      </c>
      <c r="AH28" s="4">
        <f t="shared" si="5"/>
        <v>54677129.313224554</v>
      </c>
      <c r="AI28" s="4">
        <f t="shared" si="4"/>
        <v>54744371.764232464</v>
      </c>
      <c r="AJ28" s="4">
        <f t="shared" si="3"/>
        <v>54791529.468212485</v>
      </c>
      <c r="AK28" s="4">
        <f t="shared" si="2"/>
        <v>54870125.07385511</v>
      </c>
      <c r="AL28" s="16">
        <f t="shared" si="0"/>
        <v>54870125.07385511</v>
      </c>
      <c r="AM28" s="20">
        <f>AL28-O28</f>
        <v>6680120.1484863311</v>
      </c>
      <c r="AN28" s="17">
        <f>Предявени!O28-O28</f>
        <v>4142892.9950301051</v>
      </c>
      <c r="AO28" s="18">
        <f t="shared" si="1"/>
        <v>2537227.153456226</v>
      </c>
    </row>
    <row r="29" spans="1:41" s="19" customFormat="1" x14ac:dyDescent="0.2">
      <c r="A29" s="2" t="s">
        <v>5</v>
      </c>
      <c r="B29" s="3">
        <v>3006274.256032499</v>
      </c>
      <c r="C29" s="3">
        <v>9775014.9269430321</v>
      </c>
      <c r="D29" s="3">
        <v>19422277.284171976</v>
      </c>
      <c r="E29" s="3">
        <v>29020032.014456179</v>
      </c>
      <c r="F29" s="3">
        <v>34267385.27356258</v>
      </c>
      <c r="G29" s="3">
        <v>38552202.3998302</v>
      </c>
      <c r="H29" s="3">
        <v>41332998.247493945</v>
      </c>
      <c r="I29" s="3">
        <v>42879414.019760236</v>
      </c>
      <c r="J29" s="3">
        <v>44372386.438000239</v>
      </c>
      <c r="K29" s="3">
        <v>45720743.243164733</v>
      </c>
      <c r="L29" s="3">
        <v>46880698.663978837</v>
      </c>
      <c r="M29" s="3">
        <v>47970365.127970546</v>
      </c>
      <c r="N29" s="3">
        <v>48809139.923317835</v>
      </c>
      <c r="O29" s="4">
        <f>N29*$O$42</f>
        <v>49586510.915653497</v>
      </c>
      <c r="P29" s="4">
        <f t="shared" ref="P29:P41" si="23">O29*$P$42</f>
        <v>50307254.658347309</v>
      </c>
      <c r="Q29" s="4">
        <f t="shared" si="22"/>
        <v>50890038.185987569</v>
      </c>
      <c r="R29" s="4">
        <f t="shared" si="21"/>
        <v>51572520.76908984</v>
      </c>
      <c r="S29" s="4">
        <f t="shared" si="20"/>
        <v>52088588.696076021</v>
      </c>
      <c r="T29" s="4">
        <f t="shared" si="19"/>
        <v>52695074.650080644</v>
      </c>
      <c r="U29" s="4">
        <f t="shared" si="18"/>
        <v>53128865.634302624</v>
      </c>
      <c r="V29" s="4">
        <f t="shared" si="17"/>
        <v>53580085.986424565</v>
      </c>
      <c r="W29" s="4">
        <f t="shared" si="16"/>
        <v>53959808.7621805</v>
      </c>
      <c r="X29" s="4">
        <f t="shared" si="15"/>
        <v>54235333.402641155</v>
      </c>
      <c r="Y29" s="4">
        <f t="shared" si="14"/>
        <v>54421086.682034165</v>
      </c>
      <c r="Z29" s="4">
        <f t="shared" si="13"/>
        <v>54619128.043080702</v>
      </c>
      <c r="AA29" s="4">
        <f t="shared" si="12"/>
        <v>54811920.930686682</v>
      </c>
      <c r="AB29" s="4">
        <f t="shared" si="11"/>
        <v>55009843.161594659</v>
      </c>
      <c r="AC29" s="4">
        <f t="shared" si="10"/>
        <v>55152027.715298407</v>
      </c>
      <c r="AD29" s="4">
        <f t="shared" si="9"/>
        <v>55602603.459677815</v>
      </c>
      <c r="AE29" s="4">
        <f t="shared" si="8"/>
        <v>55917998.942156866</v>
      </c>
      <c r="AF29" s="4">
        <f t="shared" si="7"/>
        <v>56034814.396019287</v>
      </c>
      <c r="AG29" s="4">
        <f t="shared" si="6"/>
        <v>56187250.370645769</v>
      </c>
      <c r="AH29" s="4">
        <f t="shared" si="5"/>
        <v>56261626.736201428</v>
      </c>
      <c r="AI29" s="4">
        <f t="shared" si="4"/>
        <v>56330817.817133307</v>
      </c>
      <c r="AJ29" s="4">
        <f t="shared" si="3"/>
        <v>56379342.111886628</v>
      </c>
      <c r="AK29" s="4">
        <f t="shared" si="2"/>
        <v>56460215.352367848</v>
      </c>
      <c r="AL29" s="16">
        <f t="shared" si="0"/>
        <v>56460215.352367848</v>
      </c>
      <c r="AM29" s="20">
        <f>AL29-N29</f>
        <v>7651075.4290500134</v>
      </c>
      <c r="AN29" s="17">
        <f>Предявени!N29-N29</f>
        <v>5737837.2362499088</v>
      </c>
      <c r="AO29" s="18">
        <f t="shared" si="1"/>
        <v>1913238.1928001046</v>
      </c>
    </row>
    <row r="30" spans="1:41" s="19" customFormat="1" x14ac:dyDescent="0.2">
      <c r="A30" s="1" t="s">
        <v>4</v>
      </c>
      <c r="B30" s="3">
        <v>3339939.7528512003</v>
      </c>
      <c r="C30" s="3">
        <v>11646287.588449389</v>
      </c>
      <c r="D30" s="3">
        <v>22107530.206199892</v>
      </c>
      <c r="E30" s="3">
        <v>30480618.760402791</v>
      </c>
      <c r="F30" s="3">
        <v>37082864.83665368</v>
      </c>
      <c r="G30" s="3">
        <v>41210461.588989973</v>
      </c>
      <c r="H30" s="3">
        <v>43751475.366252683</v>
      </c>
      <c r="I30" s="3">
        <v>45816969.898575082</v>
      </c>
      <c r="J30" s="3">
        <v>47336470.368606776</v>
      </c>
      <c r="K30" s="3">
        <v>49055810.938022472</v>
      </c>
      <c r="L30" s="3">
        <v>50572254.263950378</v>
      </c>
      <c r="M30" s="3">
        <v>51752790.636897281</v>
      </c>
      <c r="N30" s="4">
        <f>M30*$N$42</f>
        <v>52870982.413994625</v>
      </c>
      <c r="O30" s="4">
        <f t="shared" ref="O30:O41" si="24">N30*$O$42</f>
        <v>53713045.358137868</v>
      </c>
      <c r="P30" s="4">
        <f t="shared" si="23"/>
        <v>54493768.595728792</v>
      </c>
      <c r="Q30" s="4">
        <f t="shared" si="22"/>
        <v>55125050.722179741</v>
      </c>
      <c r="R30" s="4">
        <f t="shared" si="21"/>
        <v>55864328.74891299</v>
      </c>
      <c r="S30" s="4">
        <f t="shared" si="20"/>
        <v>56423343.276417047</v>
      </c>
      <c r="T30" s="4">
        <f t="shared" si="19"/>
        <v>57080300.318866268</v>
      </c>
      <c r="U30" s="4">
        <f t="shared" si="18"/>
        <v>57550190.907681845</v>
      </c>
      <c r="V30" s="4">
        <f t="shared" si="17"/>
        <v>58038961.317063272</v>
      </c>
      <c r="W30" s="4">
        <f t="shared" si="16"/>
        <v>58450284.201070786</v>
      </c>
      <c r="X30" s="4">
        <f t="shared" si="15"/>
        <v>58748737.696528882</v>
      </c>
      <c r="Y30" s="4">
        <f t="shared" si="14"/>
        <v>58949949.157815821</v>
      </c>
      <c r="Z30" s="4">
        <f t="shared" si="13"/>
        <v>59164471.301282905</v>
      </c>
      <c r="AA30" s="4">
        <f t="shared" si="12"/>
        <v>59373308.199170746</v>
      </c>
      <c r="AB30" s="4">
        <f t="shared" si="11"/>
        <v>59587701.298621267</v>
      </c>
      <c r="AC30" s="4">
        <f t="shared" si="10"/>
        <v>59741718.293188743</v>
      </c>
      <c r="AD30" s="4">
        <f t="shared" si="9"/>
        <v>60229790.451286241</v>
      </c>
      <c r="AE30" s="4">
        <f t="shared" si="8"/>
        <v>60571432.796015143</v>
      </c>
      <c r="AF30" s="4">
        <f t="shared" si="7"/>
        <v>60697969.502389111</v>
      </c>
      <c r="AG30" s="4">
        <f t="shared" si="6"/>
        <v>60863091.029758751</v>
      </c>
      <c r="AH30" s="4">
        <f t="shared" si="5"/>
        <v>60943656.913965851</v>
      </c>
      <c r="AI30" s="4">
        <f t="shared" si="4"/>
        <v>61018605.99991373</v>
      </c>
      <c r="AJ30" s="4">
        <f t="shared" si="3"/>
        <v>61071168.432658598</v>
      </c>
      <c r="AK30" s="4">
        <f t="shared" si="2"/>
        <v>61158771.854516938</v>
      </c>
      <c r="AL30" s="16">
        <f t="shared" si="0"/>
        <v>61158771.854516938</v>
      </c>
      <c r="AM30" s="20">
        <f>AL30-M30</f>
        <v>9405981.2176196575</v>
      </c>
      <c r="AN30" s="17">
        <f>Предявени!M30-M30</f>
        <v>4823716.7479903921</v>
      </c>
      <c r="AO30" s="18">
        <f t="shared" si="1"/>
        <v>4582264.4696292654</v>
      </c>
    </row>
    <row r="31" spans="1:41" s="19" customFormat="1" x14ac:dyDescent="0.2">
      <c r="A31" s="1" t="s">
        <v>3</v>
      </c>
      <c r="B31" s="3">
        <v>3759931.4048296995</v>
      </c>
      <c r="C31" s="3">
        <v>11828793.747288316</v>
      </c>
      <c r="D31" s="3">
        <v>21343142.657590434</v>
      </c>
      <c r="E31" s="3">
        <v>30374285.405514538</v>
      </c>
      <c r="F31" s="3">
        <v>35923610.49466873</v>
      </c>
      <c r="G31" s="3">
        <v>39428884.221459135</v>
      </c>
      <c r="H31" s="3">
        <v>41270444.313519038</v>
      </c>
      <c r="I31" s="3">
        <v>42671868.486486234</v>
      </c>
      <c r="J31" s="3">
        <v>43871954.571709529</v>
      </c>
      <c r="K31" s="3">
        <v>45065659.734209538</v>
      </c>
      <c r="L31" s="3">
        <v>46674516.081924535</v>
      </c>
      <c r="M31" s="4">
        <f>L31*$M$42</f>
        <v>47758762.160287194</v>
      </c>
      <c r="N31" s="4">
        <f t="shared" ref="N31:N40" si="25">M31*$N$42</f>
        <v>48790657.338784233</v>
      </c>
      <c r="O31" s="4">
        <f t="shared" si="24"/>
        <v>49567733.963607945</v>
      </c>
      <c r="P31" s="4">
        <f t="shared" si="23"/>
        <v>50288204.781862348</v>
      </c>
      <c r="Q31" s="4">
        <f t="shared" si="22"/>
        <v>50870767.626535624</v>
      </c>
      <c r="R31" s="4">
        <f t="shared" si="21"/>
        <v>51552991.773573361</v>
      </c>
      <c r="S31" s="4">
        <f t="shared" si="20"/>
        <v>52068864.280826665</v>
      </c>
      <c r="T31" s="4">
        <f t="shared" si="19"/>
        <v>52675120.576453149</v>
      </c>
      <c r="U31" s="4">
        <f t="shared" si="18"/>
        <v>53108747.296798564</v>
      </c>
      <c r="V31" s="4">
        <f t="shared" si="17"/>
        <v>53559796.785055369</v>
      </c>
      <c r="W31" s="4">
        <f t="shared" si="16"/>
        <v>53939375.77097372</v>
      </c>
      <c r="X31" s="4">
        <f t="shared" si="15"/>
        <v>54214796.078363433</v>
      </c>
      <c r="Y31" s="4">
        <f t="shared" si="14"/>
        <v>54400479.018457405</v>
      </c>
      <c r="Z31" s="4">
        <f t="shared" si="13"/>
        <v>54598445.387070097</v>
      </c>
      <c r="AA31" s="4">
        <f t="shared" si="12"/>
        <v>54791165.269684628</v>
      </c>
      <c r="AB31" s="4">
        <f t="shared" si="11"/>
        <v>54989012.553269841</v>
      </c>
      <c r="AC31" s="4">
        <f t="shared" si="10"/>
        <v>55131143.265868478</v>
      </c>
      <c r="AD31" s="4">
        <f t="shared" si="9"/>
        <v>55581548.390476726</v>
      </c>
      <c r="AE31" s="4">
        <f t="shared" si="8"/>
        <v>55896824.441970602</v>
      </c>
      <c r="AF31" s="4">
        <f t="shared" si="7"/>
        <v>56013595.661259249</v>
      </c>
      <c r="AG31" s="4">
        <f t="shared" si="6"/>
        <v>56165973.912869275</v>
      </c>
      <c r="AH31" s="4">
        <f t="shared" si="5"/>
        <v>56240322.114284657</v>
      </c>
      <c r="AI31" s="4">
        <f t="shared" si="4"/>
        <v>56309486.994590908</v>
      </c>
      <c r="AJ31" s="4">
        <f t="shared" si="3"/>
        <v>56357992.914622173</v>
      </c>
      <c r="AK31" s="4">
        <f t="shared" si="2"/>
        <v>56438835.530787818</v>
      </c>
      <c r="AL31" s="16">
        <f t="shared" si="0"/>
        <v>56438835.530787818</v>
      </c>
      <c r="AM31" s="20">
        <f>AL31-L31</f>
        <v>9764319.4488632828</v>
      </c>
      <c r="AN31" s="17">
        <f>Предявени!L31-L31</f>
        <v>4975089.8956129029</v>
      </c>
      <c r="AO31" s="18">
        <f t="shared" si="1"/>
        <v>4789229.5532503799</v>
      </c>
    </row>
    <row r="32" spans="1:41" s="19" customFormat="1" x14ac:dyDescent="0.2">
      <c r="A32" s="1" t="s">
        <v>2</v>
      </c>
      <c r="B32" s="3">
        <v>4128089.5181667008</v>
      </c>
      <c r="C32" s="3">
        <v>12228874.766979279</v>
      </c>
      <c r="D32" s="3">
        <v>23723208.009709161</v>
      </c>
      <c r="E32" s="3">
        <v>31436959.606348358</v>
      </c>
      <c r="F32" s="3">
        <v>36731801.888597168</v>
      </c>
      <c r="G32" s="3">
        <v>39971188.545706563</v>
      </c>
      <c r="H32" s="3">
        <v>41942131.61894916</v>
      </c>
      <c r="I32" s="3">
        <v>43459086.824763864</v>
      </c>
      <c r="J32" s="3">
        <v>44950571.904417761</v>
      </c>
      <c r="K32" s="3">
        <v>46330641.571593471</v>
      </c>
      <c r="L32" s="4">
        <f>K32*$L$42</f>
        <v>47523813.663474098</v>
      </c>
      <c r="M32" s="4">
        <f t="shared" ref="M32:M41" si="26">L32*$M$42</f>
        <v>48627788.871337354</v>
      </c>
      <c r="N32" s="4">
        <f t="shared" si="25"/>
        <v>49678460.593290612</v>
      </c>
      <c r="O32" s="4">
        <f t="shared" si="24"/>
        <v>50469677.039017513</v>
      </c>
      <c r="P32" s="4">
        <f t="shared" si="23"/>
        <v>51203257.669111133</v>
      </c>
      <c r="Q32" s="4">
        <f t="shared" si="22"/>
        <v>51796420.928242117</v>
      </c>
      <c r="R32" s="4">
        <f t="shared" si="21"/>
        <v>52491058.944062918</v>
      </c>
      <c r="S32" s="4">
        <f t="shared" si="20"/>
        <v>53016318.356839336</v>
      </c>
      <c r="T32" s="4">
        <f t="shared" si="19"/>
        <v>53633606.197062254</v>
      </c>
      <c r="U32" s="4">
        <f t="shared" si="18"/>
        <v>54075123.264342129</v>
      </c>
      <c r="V32" s="4">
        <f t="shared" si="17"/>
        <v>54534380.127237014</v>
      </c>
      <c r="W32" s="4">
        <f t="shared" si="16"/>
        <v>54920865.998149775</v>
      </c>
      <c r="X32" s="4">
        <f t="shared" si="15"/>
        <v>55201297.901172638</v>
      </c>
      <c r="Y32" s="4">
        <f t="shared" si="14"/>
        <v>55390359.560216367</v>
      </c>
      <c r="Z32" s="4">
        <f t="shared" si="13"/>
        <v>55591928.159172401</v>
      </c>
      <c r="AA32" s="4">
        <f t="shared" si="12"/>
        <v>55788154.806162037</v>
      </c>
      <c r="AB32" s="4">
        <f t="shared" si="11"/>
        <v>55989602.153198794</v>
      </c>
      <c r="AC32" s="4">
        <f t="shared" si="10"/>
        <v>56134319.10086973</v>
      </c>
      <c r="AD32" s="4">
        <f t="shared" si="9"/>
        <v>56592919.875163473</v>
      </c>
      <c r="AE32" s="4">
        <f t="shared" si="8"/>
        <v>56913932.744315714</v>
      </c>
      <c r="AF32" s="4">
        <f t="shared" si="7"/>
        <v>57032828.752942555</v>
      </c>
      <c r="AG32" s="4">
        <f t="shared" si="6"/>
        <v>57187979.705620244</v>
      </c>
      <c r="AH32" s="4">
        <f t="shared" si="5"/>
        <v>57263680.759790301</v>
      </c>
      <c r="AI32" s="4">
        <f t="shared" si="4"/>
        <v>57334104.176242255</v>
      </c>
      <c r="AJ32" s="4">
        <f t="shared" si="3"/>
        <v>57383492.718398646</v>
      </c>
      <c r="AK32" s="4">
        <f t="shared" si="2"/>
        <v>57465806.360815004</v>
      </c>
      <c r="AL32" s="16">
        <f t="shared" si="0"/>
        <v>57465806.360815004</v>
      </c>
      <c r="AM32" s="20">
        <f>AL32-K32</f>
        <v>11135164.789221533</v>
      </c>
      <c r="AN32" s="17">
        <f>Предявени!K32-K32</f>
        <v>4318668.8485466912</v>
      </c>
      <c r="AO32" s="18">
        <f t="shared" si="1"/>
        <v>6816495.9406748414</v>
      </c>
    </row>
    <row r="33" spans="1:41" s="19" customFormat="1" x14ac:dyDescent="0.2">
      <c r="A33" s="1" t="s">
        <v>1</v>
      </c>
      <c r="B33" s="3">
        <v>4045500.3657624982</v>
      </c>
      <c r="C33" s="3">
        <v>14283803.859287046</v>
      </c>
      <c r="D33" s="3">
        <v>26672050.336952806</v>
      </c>
      <c r="E33" s="3">
        <v>34945479.175009608</v>
      </c>
      <c r="F33" s="3">
        <v>39454842.080404505</v>
      </c>
      <c r="G33" s="3">
        <v>42670993.502880313</v>
      </c>
      <c r="H33" s="3">
        <v>45169509.057627313</v>
      </c>
      <c r="I33" s="3">
        <v>46872915.440715104</v>
      </c>
      <c r="J33" s="3">
        <v>48442108.527017415</v>
      </c>
      <c r="K33" s="4">
        <f>J33*$K$42</f>
        <v>49957817.3040751</v>
      </c>
      <c r="L33" s="4">
        <f t="shared" ref="L33:L41" si="27">K33*$L$42</f>
        <v>51244401.546306714</v>
      </c>
      <c r="M33" s="4">
        <f t="shared" si="26"/>
        <v>52434805.777110115</v>
      </c>
      <c r="N33" s="4">
        <f t="shared" si="25"/>
        <v>53567733.449842393</v>
      </c>
      <c r="O33" s="4">
        <f t="shared" si="24"/>
        <v>54420893.373875037</v>
      </c>
      <c r="P33" s="4">
        <f t="shared" si="23"/>
        <v>55211905.236713029</v>
      </c>
      <c r="Q33" s="4">
        <f t="shared" si="22"/>
        <v>55851506.604748577</v>
      </c>
      <c r="R33" s="4">
        <f t="shared" si="21"/>
        <v>56600527.078234047</v>
      </c>
      <c r="S33" s="4">
        <f t="shared" si="20"/>
        <v>57166908.481353208</v>
      </c>
      <c r="T33" s="4">
        <f t="shared" si="19"/>
        <v>57832523.117796995</v>
      </c>
      <c r="U33" s="4">
        <f t="shared" si="18"/>
        <v>58308606.077919938</v>
      </c>
      <c r="V33" s="4">
        <f t="shared" si="17"/>
        <v>58803817.663036704</v>
      </c>
      <c r="W33" s="4">
        <f t="shared" si="16"/>
        <v>59220561.09405157</v>
      </c>
      <c r="X33" s="4">
        <f t="shared" si="15"/>
        <v>59522947.706932843</v>
      </c>
      <c r="Y33" s="4">
        <f t="shared" si="14"/>
        <v>59726810.798427418</v>
      </c>
      <c r="Z33" s="4">
        <f t="shared" si="13"/>
        <v>59944159.984609589</v>
      </c>
      <c r="AA33" s="4">
        <f t="shared" si="12"/>
        <v>60155749.003193565</v>
      </c>
      <c r="AB33" s="4">
        <f t="shared" si="11"/>
        <v>60372967.444775067</v>
      </c>
      <c r="AC33" s="4">
        <f t="shared" si="10"/>
        <v>60529014.125488013</v>
      </c>
      <c r="AD33" s="4">
        <f t="shared" si="9"/>
        <v>61023518.257537879</v>
      </c>
      <c r="AE33" s="4">
        <f t="shared" si="8"/>
        <v>61369662.876420029</v>
      </c>
      <c r="AF33" s="4">
        <f t="shared" si="7"/>
        <v>61497867.124746375</v>
      </c>
      <c r="AG33" s="4">
        <f t="shared" si="6"/>
        <v>61665164.677413501</v>
      </c>
      <c r="AH33" s="4">
        <f t="shared" si="5"/>
        <v>61746792.285097495</v>
      </c>
      <c r="AI33" s="4">
        <f t="shared" si="4"/>
        <v>61822729.074524403</v>
      </c>
      <c r="AJ33" s="4">
        <f t="shared" si="3"/>
        <v>61875984.192137025</v>
      </c>
      <c r="AK33" s="4">
        <f t="shared" si="2"/>
        <v>61964742.080436818</v>
      </c>
      <c r="AL33" s="16">
        <f t="shared" si="0"/>
        <v>61964742.080436818</v>
      </c>
      <c r="AM33" s="20">
        <f>AL33-J33</f>
        <v>13522633.553419404</v>
      </c>
      <c r="AN33" s="17">
        <f>Предявени!J33-J33</f>
        <v>5556018.4438690022</v>
      </c>
      <c r="AO33" s="18">
        <f t="shared" si="1"/>
        <v>7966615.1095504016</v>
      </c>
    </row>
    <row r="34" spans="1:41" s="19" customFormat="1" x14ac:dyDescent="0.2">
      <c r="A34" s="2" t="s">
        <v>24</v>
      </c>
      <c r="B34" s="3">
        <v>4883854.2289007828</v>
      </c>
      <c r="C34" s="3">
        <v>16232712.235089973</v>
      </c>
      <c r="D34" s="3">
        <v>29217730.187891971</v>
      </c>
      <c r="E34" s="3">
        <v>36874528.476985365</v>
      </c>
      <c r="F34" s="3">
        <v>41632162.456242867</v>
      </c>
      <c r="G34" s="3">
        <v>44757764.910721265</v>
      </c>
      <c r="H34" s="3">
        <v>46796357.580519773</v>
      </c>
      <c r="I34" s="3">
        <v>48411344.531706177</v>
      </c>
      <c r="J34" s="4">
        <f>I34*$J$42</f>
        <v>50592037.781325623</v>
      </c>
      <c r="K34" s="4">
        <f t="shared" ref="K34:K41" si="28">J34*$K$42</f>
        <v>52175015.856518641</v>
      </c>
      <c r="L34" s="4">
        <f t="shared" si="27"/>
        <v>53518700.526139028</v>
      </c>
      <c r="M34" s="4">
        <f t="shared" si="26"/>
        <v>54761936.57946372</v>
      </c>
      <c r="N34" s="4">
        <f t="shared" si="25"/>
        <v>55945145.183821097</v>
      </c>
      <c r="O34" s="4">
        <f t="shared" si="24"/>
        <v>56836169.551311195</v>
      </c>
      <c r="P34" s="4">
        <f t="shared" si="23"/>
        <v>57662287.638798177</v>
      </c>
      <c r="Q34" s="4">
        <f t="shared" si="22"/>
        <v>58330275.419689149</v>
      </c>
      <c r="R34" s="4">
        <f t="shared" si="21"/>
        <v>59112538.480605021</v>
      </c>
      <c r="S34" s="4">
        <f t="shared" si="20"/>
        <v>59704056.691032708</v>
      </c>
      <c r="T34" s="4">
        <f t="shared" si="19"/>
        <v>60399212.245956294</v>
      </c>
      <c r="U34" s="4">
        <f t="shared" si="18"/>
        <v>60896424.440841489</v>
      </c>
      <c r="V34" s="4">
        <f t="shared" si="17"/>
        <v>61413614.216138005</v>
      </c>
      <c r="W34" s="4">
        <f t="shared" si="16"/>
        <v>61848853.309730813</v>
      </c>
      <c r="X34" s="4">
        <f t="shared" si="15"/>
        <v>62164660.267946191</v>
      </c>
      <c r="Y34" s="4">
        <f t="shared" si="14"/>
        <v>62377571.091622643</v>
      </c>
      <c r="Z34" s="4">
        <f t="shared" si="13"/>
        <v>62604566.541932903</v>
      </c>
      <c r="AA34" s="4">
        <f t="shared" si="12"/>
        <v>62825546.180264369</v>
      </c>
      <c r="AB34" s="4">
        <f t="shared" si="11"/>
        <v>63052405.083343767</v>
      </c>
      <c r="AC34" s="4">
        <f t="shared" si="10"/>
        <v>63215377.336334705</v>
      </c>
      <c r="AD34" s="4">
        <f t="shared" si="9"/>
        <v>63731828.26079715</v>
      </c>
      <c r="AE34" s="4">
        <f t="shared" si="8"/>
        <v>64093335.267176136</v>
      </c>
      <c r="AF34" s="4">
        <f t="shared" si="7"/>
        <v>64227229.401273035</v>
      </c>
      <c r="AG34" s="4">
        <f t="shared" si="6"/>
        <v>64401951.855819739</v>
      </c>
      <c r="AH34" s="4">
        <f t="shared" si="5"/>
        <v>64487202.212121725</v>
      </c>
      <c r="AI34" s="4">
        <f t="shared" si="4"/>
        <v>64566509.183607824</v>
      </c>
      <c r="AJ34" s="4">
        <f t="shared" si="3"/>
        <v>64622127.838621654</v>
      </c>
      <c r="AK34" s="4">
        <f t="shared" si="2"/>
        <v>64714824.927472554</v>
      </c>
      <c r="AL34" s="16">
        <f t="shared" si="0"/>
        <v>64714824.927472554</v>
      </c>
      <c r="AM34" s="20">
        <f>AL34-I34</f>
        <v>16303480.395766377</v>
      </c>
      <c r="AN34" s="17">
        <f>Предявени!I34-I34</f>
        <v>4873345.6686432138</v>
      </c>
      <c r="AO34" s="18">
        <f t="shared" si="1"/>
        <v>11430134.727123164</v>
      </c>
    </row>
    <row r="35" spans="1:41" s="19" customFormat="1" x14ac:dyDescent="0.2">
      <c r="A35" s="2" t="s">
        <v>23</v>
      </c>
      <c r="B35" s="3">
        <v>4058924.857177001</v>
      </c>
      <c r="C35" s="3">
        <v>14292558.51338179</v>
      </c>
      <c r="D35" s="3">
        <v>24236708.973460808</v>
      </c>
      <c r="E35" s="3">
        <v>29295268.376157809</v>
      </c>
      <c r="F35" s="3">
        <v>32781909.335847337</v>
      </c>
      <c r="G35" s="3">
        <v>35456518.842575714</v>
      </c>
      <c r="H35" s="3">
        <v>37290990.802575722</v>
      </c>
      <c r="I35" s="4">
        <f>H35*$I$42</f>
        <v>39166236.471740246</v>
      </c>
      <c r="J35" s="4">
        <f t="shared" ref="J35:J41" si="29">I35*$J$42</f>
        <v>40930483.020005092</v>
      </c>
      <c r="K35" s="4">
        <f t="shared" si="28"/>
        <v>42211159.981620662</v>
      </c>
      <c r="L35" s="4">
        <f t="shared" si="27"/>
        <v>43298241.367665142</v>
      </c>
      <c r="M35" s="4">
        <f t="shared" si="26"/>
        <v>44304056.796377666</v>
      </c>
      <c r="N35" s="4">
        <f t="shared" si="25"/>
        <v>45261308.210109994</v>
      </c>
      <c r="O35" s="4">
        <f t="shared" si="24"/>
        <v>45982173.772031002</v>
      </c>
      <c r="P35" s="4">
        <f t="shared" si="23"/>
        <v>46650528.197653405</v>
      </c>
      <c r="Q35" s="4">
        <f t="shared" si="22"/>
        <v>47190950.440408386</v>
      </c>
      <c r="R35" s="4">
        <f t="shared" si="21"/>
        <v>47823824.828081556</v>
      </c>
      <c r="S35" s="4">
        <f t="shared" si="20"/>
        <v>48302380.884127013</v>
      </c>
      <c r="T35" s="4">
        <f t="shared" si="19"/>
        <v>48864782.674702138</v>
      </c>
      <c r="U35" s="4">
        <f t="shared" si="18"/>
        <v>49267042.322515726</v>
      </c>
      <c r="V35" s="4">
        <f t="shared" si="17"/>
        <v>49685464.434852697</v>
      </c>
      <c r="W35" s="4">
        <f t="shared" si="16"/>
        <v>50037585.976328112</v>
      </c>
      <c r="X35" s="4">
        <f t="shared" si="15"/>
        <v>50293083.321517184</v>
      </c>
      <c r="Y35" s="4">
        <f t="shared" si="14"/>
        <v>50465334.593366154</v>
      </c>
      <c r="Z35" s="4">
        <f t="shared" si="13"/>
        <v>50648980.752564192</v>
      </c>
      <c r="AA35" s="4">
        <f t="shared" si="12"/>
        <v>50827759.938601084</v>
      </c>
      <c r="AB35" s="4">
        <f t="shared" si="11"/>
        <v>51011295.626974866</v>
      </c>
      <c r="AC35" s="4">
        <f t="shared" si="10"/>
        <v>51143145.090374812</v>
      </c>
      <c r="AD35" s="4">
        <f t="shared" si="9"/>
        <v>51560969.450123742</v>
      </c>
      <c r="AE35" s="4">
        <f t="shared" si="8"/>
        <v>51853439.511325143</v>
      </c>
      <c r="AF35" s="4">
        <f t="shared" si="7"/>
        <v>51961763.900348954</v>
      </c>
      <c r="AG35" s="4">
        <f t="shared" si="6"/>
        <v>52103119.630868219</v>
      </c>
      <c r="AH35" s="4">
        <f t="shared" si="5"/>
        <v>52172089.737906605</v>
      </c>
      <c r="AI35" s="4">
        <f t="shared" si="4"/>
        <v>52236251.467541024</v>
      </c>
      <c r="AJ35" s="4">
        <f t="shared" si="3"/>
        <v>52281248.63536571</v>
      </c>
      <c r="AK35" s="4">
        <f t="shared" si="2"/>
        <v>52356243.373423405</v>
      </c>
      <c r="AL35" s="16">
        <f t="shared" si="0"/>
        <v>52356243.373423405</v>
      </c>
      <c r="AM35" s="20">
        <f>AL35-H35</f>
        <v>15065252.570847683</v>
      </c>
      <c r="AN35" s="17">
        <f>Предявени!H35-H35</f>
        <v>4222864.6508104801</v>
      </c>
      <c r="AO35" s="18">
        <f t="shared" si="1"/>
        <v>10842387.920037203</v>
      </c>
    </row>
    <row r="36" spans="1:41" s="19" customFormat="1" x14ac:dyDescent="0.2">
      <c r="A36" s="2" t="s">
        <v>22</v>
      </c>
      <c r="B36" s="3">
        <v>3487118.8827957986</v>
      </c>
      <c r="C36" s="3">
        <v>12297797.426597847</v>
      </c>
      <c r="D36" s="3">
        <v>19543325.775001649</v>
      </c>
      <c r="E36" s="3">
        <v>23683455.774705447</v>
      </c>
      <c r="F36" s="3">
        <v>26103790.707261555</v>
      </c>
      <c r="G36" s="3">
        <v>27893765.957662653</v>
      </c>
      <c r="H36" s="4">
        <f t="shared" ref="H36:H41" si="30">G36*$H$42</f>
        <v>29897786.842023332</v>
      </c>
      <c r="I36" s="4">
        <f t="shared" ref="I36:I41" si="31">H36*$I$42</f>
        <v>31401251.729559537</v>
      </c>
      <c r="J36" s="4">
        <f t="shared" si="29"/>
        <v>32815723.860805634</v>
      </c>
      <c r="K36" s="4">
        <f t="shared" si="28"/>
        <v>33842497.512773812</v>
      </c>
      <c r="L36" s="4">
        <f t="shared" si="27"/>
        <v>34714057.28794729</v>
      </c>
      <c r="M36" s="4">
        <f t="shared" si="26"/>
        <v>35520462.659402005</v>
      </c>
      <c r="N36" s="4">
        <f t="shared" si="25"/>
        <v>36287932.176999748</v>
      </c>
      <c r="O36" s="4">
        <f t="shared" si="24"/>
        <v>36865881.017945565</v>
      </c>
      <c r="P36" s="4">
        <f t="shared" si="23"/>
        <v>37401729.428570293</v>
      </c>
      <c r="Q36" s="4">
        <f t="shared" si="22"/>
        <v>37835009.12081866</v>
      </c>
      <c r="R36" s="4">
        <f t="shared" si="21"/>
        <v>38342411.663180754</v>
      </c>
      <c r="S36" s="4">
        <f t="shared" si="20"/>
        <v>38726090.579929151</v>
      </c>
      <c r="T36" s="4">
        <f t="shared" si="19"/>
        <v>39176992.218429625</v>
      </c>
      <c r="U36" s="4">
        <f t="shared" si="18"/>
        <v>39499501.032130748</v>
      </c>
      <c r="V36" s="4">
        <f t="shared" si="17"/>
        <v>39834967.986893877</v>
      </c>
      <c r="W36" s="4">
        <f t="shared" si="16"/>
        <v>40117278.930179127</v>
      </c>
      <c r="X36" s="4">
        <f t="shared" si="15"/>
        <v>40322122.11081776</v>
      </c>
      <c r="Y36" s="4">
        <f t="shared" si="14"/>
        <v>40460223.343801148</v>
      </c>
      <c r="Z36" s="4">
        <f t="shared" si="13"/>
        <v>40607460.346731089</v>
      </c>
      <c r="AA36" s="4">
        <f t="shared" si="12"/>
        <v>40750795.288519554</v>
      </c>
      <c r="AB36" s="4">
        <f t="shared" si="11"/>
        <v>40897943.722251289</v>
      </c>
      <c r="AC36" s="4">
        <f t="shared" si="10"/>
        <v>41003653.09245377</v>
      </c>
      <c r="AD36" s="4">
        <f t="shared" si="9"/>
        <v>41338640.803327776</v>
      </c>
      <c r="AE36" s="4">
        <f t="shared" si="8"/>
        <v>41573126.596257396</v>
      </c>
      <c r="AF36" s="4">
        <f t="shared" si="7"/>
        <v>41659974.905275844</v>
      </c>
      <c r="AG36" s="4">
        <f t="shared" si="6"/>
        <v>41773305.857578449</v>
      </c>
      <c r="AH36" s="4">
        <f t="shared" si="5"/>
        <v>41828602.150713213</v>
      </c>
      <c r="AI36" s="4">
        <f t="shared" si="4"/>
        <v>41880043.361438379</v>
      </c>
      <c r="AJ36" s="4">
        <f t="shared" si="3"/>
        <v>41916119.520938657</v>
      </c>
      <c r="AK36" s="4">
        <f t="shared" si="2"/>
        <v>41976246.019174993</v>
      </c>
      <c r="AL36" s="16">
        <f t="shared" si="0"/>
        <v>41976246.019174993</v>
      </c>
      <c r="AM36" s="20">
        <f>AL36-G36</f>
        <v>14082480.06151234</v>
      </c>
      <c r="AN36" s="17">
        <f>Предявени!G36-G36</f>
        <v>3898620.6496987976</v>
      </c>
      <c r="AO36" s="18">
        <f t="shared" si="1"/>
        <v>10183859.411813542</v>
      </c>
    </row>
    <row r="37" spans="1:41" s="19" customFormat="1" x14ac:dyDescent="0.2">
      <c r="A37" s="8" t="s">
        <v>21</v>
      </c>
      <c r="B37" s="3">
        <v>4819634.6124684773</v>
      </c>
      <c r="C37" s="3">
        <v>17149276.499663301</v>
      </c>
      <c r="D37" s="3">
        <v>28495090.807496302</v>
      </c>
      <c r="E37" s="3">
        <v>35569541.168503605</v>
      </c>
      <c r="F37" s="3">
        <v>39733142.213580713</v>
      </c>
      <c r="G37" s="4">
        <f>F37*$G$42</f>
        <v>44396106.331311487</v>
      </c>
      <c r="H37" s="4">
        <f t="shared" si="30"/>
        <v>47585733.87774197</v>
      </c>
      <c r="I37" s="4">
        <f t="shared" si="31"/>
        <v>49978669.529161766</v>
      </c>
      <c r="J37" s="4">
        <f t="shared" si="29"/>
        <v>52229963.070406511</v>
      </c>
      <c r="K37" s="4">
        <f t="shared" si="28"/>
        <v>53864190.31315878</v>
      </c>
      <c r="L37" s="4">
        <f t="shared" si="27"/>
        <v>55251376.988182351</v>
      </c>
      <c r="M37" s="4">
        <f t="shared" si="26"/>
        <v>56534863.006943092</v>
      </c>
      <c r="N37" s="4">
        <f t="shared" si="25"/>
        <v>57756378.178505994</v>
      </c>
      <c r="O37" s="4">
        <f t="shared" si="24"/>
        <v>58676249.601949982</v>
      </c>
      <c r="P37" s="4">
        <f t="shared" si="23"/>
        <v>59529113.394227721</v>
      </c>
      <c r="Q37" s="4">
        <f t="shared" si="22"/>
        <v>60218727.386022612</v>
      </c>
      <c r="R37" s="4">
        <f t="shared" si="21"/>
        <v>61026316.338252172</v>
      </c>
      <c r="S37" s="4">
        <f t="shared" si="20"/>
        <v>61636985.04504846</v>
      </c>
      <c r="T37" s="4">
        <f t="shared" si="19"/>
        <v>62354646.371891648</v>
      </c>
      <c r="U37" s="4">
        <f t="shared" si="18"/>
        <v>62867955.890857004</v>
      </c>
      <c r="V37" s="4">
        <f t="shared" si="17"/>
        <v>63401889.767584532</v>
      </c>
      <c r="W37" s="4">
        <f t="shared" si="16"/>
        <v>63851219.796222761</v>
      </c>
      <c r="X37" s="4">
        <f t="shared" si="15"/>
        <v>64177251.055059597</v>
      </c>
      <c r="Y37" s="4">
        <f t="shared" si="14"/>
        <v>64397054.900597036</v>
      </c>
      <c r="Z37" s="4">
        <f t="shared" si="13"/>
        <v>64631399.364801072</v>
      </c>
      <c r="AA37" s="4">
        <f t="shared" si="12"/>
        <v>64859533.254154399</v>
      </c>
      <c r="AB37" s="4">
        <f t="shared" si="11"/>
        <v>65093736.750389203</v>
      </c>
      <c r="AC37" s="4">
        <f t="shared" si="10"/>
        <v>65261985.256053463</v>
      </c>
      <c r="AD37" s="4">
        <f t="shared" si="9"/>
        <v>65795156.361533374</v>
      </c>
      <c r="AE37" s="4">
        <f t="shared" si="8"/>
        <v>66168367.214879103</v>
      </c>
      <c r="AF37" s="4">
        <f t="shared" si="7"/>
        <v>66306596.192914188</v>
      </c>
      <c r="AG37" s="4">
        <f t="shared" si="6"/>
        <v>66486975.314782925</v>
      </c>
      <c r="AH37" s="4">
        <f t="shared" si="5"/>
        <v>66574985.664961688</v>
      </c>
      <c r="AI37" s="4">
        <f t="shared" si="4"/>
        <v>66656860.212293595</v>
      </c>
      <c r="AJ37" s="4">
        <f t="shared" si="3"/>
        <v>66714279.530130804</v>
      </c>
      <c r="AK37" s="4">
        <f t="shared" si="2"/>
        <v>66809977.702011988</v>
      </c>
      <c r="AL37" s="16">
        <f t="shared" si="0"/>
        <v>66809977.702011988</v>
      </c>
      <c r="AM37" s="20">
        <f>AL37-F37</f>
        <v>27076835.488431275</v>
      </c>
      <c r="AN37" s="17">
        <f>Предявени!F37-F37</f>
        <v>5824125.086824283</v>
      </c>
      <c r="AO37" s="18">
        <f t="shared" si="1"/>
        <v>21252710.401606992</v>
      </c>
    </row>
    <row r="38" spans="1:41" s="19" customFormat="1" x14ac:dyDescent="0.2">
      <c r="A38" s="21" t="s">
        <v>20</v>
      </c>
      <c r="B38" s="3">
        <v>5139005.0522257006</v>
      </c>
      <c r="C38" s="3">
        <v>16560945.947271699</v>
      </c>
      <c r="D38" s="3">
        <v>26690173.402238801</v>
      </c>
      <c r="E38" s="3">
        <v>32854924.779111803</v>
      </c>
      <c r="F38" s="4">
        <f>E38*$F$42</f>
        <v>39569168.855146408</v>
      </c>
      <c r="G38" s="4">
        <f>F38*$G$42</f>
        <v>44212889.54424189</v>
      </c>
      <c r="H38" s="4">
        <f t="shared" si="30"/>
        <v>47389353.924816236</v>
      </c>
      <c r="I38" s="4">
        <f t="shared" si="31"/>
        <v>49772414.251169331</v>
      </c>
      <c r="J38" s="4">
        <f t="shared" si="29"/>
        <v>52014417.005372994</v>
      </c>
      <c r="K38" s="4">
        <f t="shared" si="28"/>
        <v>53641900.0110851</v>
      </c>
      <c r="L38" s="4">
        <f t="shared" si="27"/>
        <v>55023361.952417687</v>
      </c>
      <c r="M38" s="4">
        <f t="shared" si="26"/>
        <v>56301551.196212366</v>
      </c>
      <c r="N38" s="4">
        <f t="shared" si="25"/>
        <v>57518025.33819893</v>
      </c>
      <c r="O38" s="4">
        <f t="shared" si="24"/>
        <v>58434100.575430937</v>
      </c>
      <c r="P38" s="4">
        <f t="shared" si="23"/>
        <v>59283444.71301952</v>
      </c>
      <c r="Q38" s="4">
        <f t="shared" si="22"/>
        <v>59970212.760195941</v>
      </c>
      <c r="R38" s="4">
        <f t="shared" si="21"/>
        <v>60774468.900939822</v>
      </c>
      <c r="S38" s="4">
        <f t="shared" si="20"/>
        <v>61382617.459739611</v>
      </c>
      <c r="T38" s="4">
        <f t="shared" si="19"/>
        <v>62097317.094367556</v>
      </c>
      <c r="U38" s="4">
        <f t="shared" si="18"/>
        <v>62608508.253670126</v>
      </c>
      <c r="V38" s="4">
        <f t="shared" si="17"/>
        <v>63140238.656771578</v>
      </c>
      <c r="W38" s="4">
        <f t="shared" si="16"/>
        <v>63587714.360538013</v>
      </c>
      <c r="X38" s="4">
        <f t="shared" si="15"/>
        <v>63912400.13201876</v>
      </c>
      <c r="Y38" s="4">
        <f t="shared" si="14"/>
        <v>64131296.876513049</v>
      </c>
      <c r="Z38" s="4">
        <f t="shared" si="13"/>
        <v>64364674.232487403</v>
      </c>
      <c r="AA38" s="4">
        <f t="shared" si="12"/>
        <v>64591866.643821977</v>
      </c>
      <c r="AB38" s="4">
        <f t="shared" si="11"/>
        <v>64825103.613583028</v>
      </c>
      <c r="AC38" s="4">
        <f t="shared" si="10"/>
        <v>64992657.780189551</v>
      </c>
      <c r="AD38" s="4">
        <f t="shared" si="9"/>
        <v>65523628.559898205</v>
      </c>
      <c r="AE38" s="4">
        <f t="shared" si="8"/>
        <v>65895299.22201772</v>
      </c>
      <c r="AF38" s="4">
        <f t="shared" si="7"/>
        <v>66032957.747566581</v>
      </c>
      <c r="AG38" s="4">
        <f t="shared" si="6"/>
        <v>66212592.468948558</v>
      </c>
      <c r="AH38" s="4">
        <f t="shared" si="5"/>
        <v>66300239.612194978</v>
      </c>
      <c r="AI38" s="4">
        <f t="shared" si="4"/>
        <v>66381776.274231426</v>
      </c>
      <c r="AJ38" s="4">
        <f t="shared" si="3"/>
        <v>66438958.630231231</v>
      </c>
      <c r="AK38" s="4">
        <f t="shared" si="2"/>
        <v>66534261.868569151</v>
      </c>
      <c r="AL38" s="16">
        <f t="shared" si="0"/>
        <v>66534261.868569151</v>
      </c>
      <c r="AM38" s="20">
        <f>AL38-E38</f>
        <v>33679337.089457348</v>
      </c>
      <c r="AN38" s="17">
        <f>Предявени!E38-E38</f>
        <v>7451604.4499958009</v>
      </c>
      <c r="AO38" s="18">
        <f t="shared" si="1"/>
        <v>26227732.639461547</v>
      </c>
    </row>
    <row r="39" spans="1:41" s="19" customFormat="1" x14ac:dyDescent="0.2">
      <c r="A39" s="21" t="s">
        <v>19</v>
      </c>
      <c r="B39" s="3">
        <v>5285857.8348913994</v>
      </c>
      <c r="C39" s="3">
        <v>15867469.586524896</v>
      </c>
      <c r="D39" s="3">
        <v>26392528.345355995</v>
      </c>
      <c r="E39" s="4">
        <f>D39*E42</f>
        <v>35116145.058499619</v>
      </c>
      <c r="F39" s="4">
        <f>E39*$F$42</f>
        <v>42292492.912508525</v>
      </c>
      <c r="G39" s="4">
        <f>F39*$G$42</f>
        <v>47255814.862741917</v>
      </c>
      <c r="H39" s="4">
        <f t="shared" si="30"/>
        <v>50650897.478554904</v>
      </c>
      <c r="I39" s="4">
        <f t="shared" si="31"/>
        <v>53197970.487121783</v>
      </c>
      <c r="J39" s="4">
        <f t="shared" si="29"/>
        <v>55594277.721653216</v>
      </c>
      <c r="K39" s="4">
        <f t="shared" si="28"/>
        <v>57333771.258560173</v>
      </c>
      <c r="L39" s="4">
        <f t="shared" si="27"/>
        <v>58810311.480483733</v>
      </c>
      <c r="M39" s="4">
        <f t="shared" si="26"/>
        <v>60176471.324071161</v>
      </c>
      <c r="N39" s="4">
        <f t="shared" si="25"/>
        <v>61476668.561383747</v>
      </c>
      <c r="O39" s="4">
        <f t="shared" si="24"/>
        <v>62455792.121441044</v>
      </c>
      <c r="P39" s="4">
        <f t="shared" si="23"/>
        <v>63363591.854378164</v>
      </c>
      <c r="Q39" s="4">
        <f t="shared" si="22"/>
        <v>64097626.296043426</v>
      </c>
      <c r="R39" s="4">
        <f t="shared" si="21"/>
        <v>64957234.87808793</v>
      </c>
      <c r="S39" s="4">
        <f t="shared" si="20"/>
        <v>65607238.89275267</v>
      </c>
      <c r="T39" s="4">
        <f t="shared" si="19"/>
        <v>66371127.296442091</v>
      </c>
      <c r="U39" s="4">
        <f t="shared" si="18"/>
        <v>66917500.877370343</v>
      </c>
      <c r="V39" s="4">
        <f t="shared" si="17"/>
        <v>67485827.303099871</v>
      </c>
      <c r="W39" s="4">
        <f t="shared" si="16"/>
        <v>67964100.250892669</v>
      </c>
      <c r="X39" s="4">
        <f t="shared" si="15"/>
        <v>68311132.323752493</v>
      </c>
      <c r="Y39" s="4">
        <f t="shared" si="14"/>
        <v>68545094.503978878</v>
      </c>
      <c r="Z39" s="4">
        <f t="shared" si="13"/>
        <v>68794533.914991468</v>
      </c>
      <c r="AA39" s="4">
        <f t="shared" si="12"/>
        <v>69037362.706299111</v>
      </c>
      <c r="AB39" s="4">
        <f t="shared" si="11"/>
        <v>69286652.069102377</v>
      </c>
      <c r="AC39" s="4">
        <f t="shared" si="10"/>
        <v>69465738.049644679</v>
      </c>
      <c r="AD39" s="4">
        <f t="shared" si="9"/>
        <v>70033252.571361929</v>
      </c>
      <c r="AE39" s="4">
        <f t="shared" si="8"/>
        <v>70430503.241473809</v>
      </c>
      <c r="AF39" s="4">
        <f t="shared" si="7"/>
        <v>70577636.031587094</v>
      </c>
      <c r="AG39" s="4">
        <f t="shared" si="6"/>
        <v>70769634.003763348</v>
      </c>
      <c r="AH39" s="4">
        <f t="shared" si="5"/>
        <v>70863313.408506989</v>
      </c>
      <c r="AI39" s="4">
        <f t="shared" si="4"/>
        <v>70950461.781875908</v>
      </c>
      <c r="AJ39" s="4">
        <f t="shared" si="3"/>
        <v>71011579.678860188</v>
      </c>
      <c r="AK39" s="4">
        <f t="shared" si="2"/>
        <v>71113442.104798436</v>
      </c>
      <c r="AL39" s="16">
        <f t="shared" si="0"/>
        <v>71113442.104798436</v>
      </c>
      <c r="AM39" s="20">
        <f>AL39-D39</f>
        <v>44720913.759442441</v>
      </c>
      <c r="AN39" s="17">
        <f>Предявени!D39-D39</f>
        <v>9898681.4276728109</v>
      </c>
      <c r="AO39" s="18">
        <f t="shared" si="1"/>
        <v>34822232.33176963</v>
      </c>
    </row>
    <row r="40" spans="1:41" s="15" customFormat="1" x14ac:dyDescent="0.2">
      <c r="A40" s="21" t="s">
        <v>18</v>
      </c>
      <c r="B40" s="3">
        <v>5517462.8081968017</v>
      </c>
      <c r="C40" s="3">
        <v>16880590.8760539</v>
      </c>
      <c r="D40" s="4">
        <f>C40*D42</f>
        <v>28440455.745274767</v>
      </c>
      <c r="E40" s="4">
        <f>D40*E42</f>
        <v>37840981.220605239</v>
      </c>
      <c r="F40" s="4">
        <f>E40*$F$42</f>
        <v>45574177.558748066</v>
      </c>
      <c r="G40" s="4">
        <f>F40*$G$42</f>
        <v>50922628.318298049</v>
      </c>
      <c r="H40" s="4">
        <f t="shared" si="30"/>
        <v>54581152.262009986</v>
      </c>
      <c r="I40" s="4">
        <f t="shared" si="31"/>
        <v>57325865.319896176</v>
      </c>
      <c r="J40" s="4">
        <f t="shared" si="29"/>
        <v>59908113.938292183</v>
      </c>
      <c r="K40" s="4">
        <f t="shared" si="28"/>
        <v>61782583.421027392</v>
      </c>
      <c r="L40" s="4">
        <f t="shared" si="27"/>
        <v>63373695.734642632</v>
      </c>
      <c r="M40" s="4">
        <f t="shared" si="26"/>
        <v>64845862.707965456</v>
      </c>
      <c r="N40" s="4">
        <f t="shared" si="25"/>
        <v>66246948.708671555</v>
      </c>
      <c r="O40" s="4">
        <f t="shared" si="24"/>
        <v>67302047.330318585</v>
      </c>
      <c r="P40" s="4">
        <f t="shared" si="23"/>
        <v>68280287.754742086</v>
      </c>
      <c r="Q40" s="4">
        <f t="shared" si="22"/>
        <v>69071279.575628459</v>
      </c>
      <c r="R40" s="4">
        <f t="shared" si="21"/>
        <v>69997589.458334222</v>
      </c>
      <c r="S40" s="4">
        <f t="shared" si="20"/>
        <v>70698030.513901994</v>
      </c>
      <c r="T40" s="4">
        <f t="shared" si="19"/>
        <v>71521192.814048976</v>
      </c>
      <c r="U40" s="4">
        <f t="shared" si="18"/>
        <v>72109962.235661119</v>
      </c>
      <c r="V40" s="4">
        <f t="shared" si="17"/>
        <v>72722387.932370648</v>
      </c>
      <c r="W40" s="4">
        <f t="shared" si="16"/>
        <v>73237772.454378992</v>
      </c>
      <c r="X40" s="4">
        <f t="shared" si="15"/>
        <v>73611732.469926253</v>
      </c>
      <c r="Y40" s="4">
        <f t="shared" si="14"/>
        <v>73863848.938107193</v>
      </c>
      <c r="Z40" s="4">
        <f t="shared" si="13"/>
        <v>74132643.592306331</v>
      </c>
      <c r="AA40" s="4">
        <f t="shared" si="12"/>
        <v>74394314.675974175</v>
      </c>
      <c r="AB40" s="4">
        <f t="shared" si="11"/>
        <v>74662947.638977945</v>
      </c>
      <c r="AC40" s="4">
        <f t="shared" si="10"/>
        <v>74855929.790500715</v>
      </c>
      <c r="AD40" s="4">
        <f t="shared" si="9"/>
        <v>75467480.583531886</v>
      </c>
      <c r="AE40" s="4">
        <f t="shared" si="8"/>
        <v>75895555.906792283</v>
      </c>
      <c r="AF40" s="4">
        <f t="shared" si="7"/>
        <v>76054105.461088091</v>
      </c>
      <c r="AG40" s="4">
        <f t="shared" si="6"/>
        <v>76261001.509826139</v>
      </c>
      <c r="AH40" s="4">
        <f t="shared" si="5"/>
        <v>76361949.965009823</v>
      </c>
      <c r="AI40" s="4">
        <f t="shared" si="4"/>
        <v>76455860.613646388</v>
      </c>
      <c r="AJ40" s="4">
        <f t="shared" si="3"/>
        <v>76521720.951908812</v>
      </c>
      <c r="AK40" s="4">
        <f t="shared" si="2"/>
        <v>76631487.389557183</v>
      </c>
      <c r="AL40" s="16">
        <f t="shared" si="0"/>
        <v>76631487.389557183</v>
      </c>
      <c r="AM40" s="17">
        <f>AL40-C40</f>
        <v>59750896.513503283</v>
      </c>
      <c r="AN40" s="17">
        <f>Предявени!C40-C40</f>
        <v>15267957.107562788</v>
      </c>
      <c r="AO40" s="18">
        <f t="shared" si="1"/>
        <v>44482939.405940495</v>
      </c>
    </row>
    <row r="41" spans="1:41" s="15" customFormat="1" x14ac:dyDescent="0.2">
      <c r="A41" s="21" t="s">
        <v>17</v>
      </c>
      <c r="B41" s="3">
        <v>6980374.319914802</v>
      </c>
      <c r="C41" s="4">
        <f>B41*C42</f>
        <v>19005337.31248489</v>
      </c>
      <c r="D41" s="4">
        <f>C41*D42</f>
        <v>32020233.102533486</v>
      </c>
      <c r="E41" s="4">
        <f>D41*E42</f>
        <v>42603995.180832699</v>
      </c>
      <c r="F41" s="4">
        <f>E41*$F$42</f>
        <v>51310562.740536183</v>
      </c>
      <c r="G41" s="4">
        <f>F41*$G$42</f>
        <v>57332218.708080463</v>
      </c>
      <c r="H41" s="4">
        <f t="shared" si="30"/>
        <v>61451238.126688749</v>
      </c>
      <c r="I41" s="4">
        <f t="shared" si="31"/>
        <v>64541426.016089402</v>
      </c>
      <c r="J41" s="4">
        <f t="shared" si="29"/>
        <v>67448700.197287172</v>
      </c>
      <c r="K41" s="4">
        <f t="shared" si="28"/>
        <v>69559107.65061143</v>
      </c>
      <c r="L41" s="4">
        <f t="shared" si="27"/>
        <v>71350491.99517265</v>
      </c>
      <c r="M41" s="4">
        <f t="shared" si="26"/>
        <v>73007959.444845289</v>
      </c>
      <c r="N41" s="4">
        <f>M41*$N$42</f>
        <v>74585399.016880259</v>
      </c>
      <c r="O41" s="4">
        <f t="shared" si="24"/>
        <v>75773302.055913419</v>
      </c>
      <c r="P41" s="4">
        <f t="shared" si="23"/>
        <v>76874672.818073809</v>
      </c>
      <c r="Q41" s="4">
        <f t="shared" si="22"/>
        <v>77765226.145131066</v>
      </c>
      <c r="R41" s="4">
        <f t="shared" si="21"/>
        <v>78808129.909932613</v>
      </c>
      <c r="S41" s="4">
        <f t="shared" si="20"/>
        <v>79596734.919456452</v>
      </c>
      <c r="T41" s="4">
        <f t="shared" si="19"/>
        <v>80523507.998200208</v>
      </c>
      <c r="U41" s="4">
        <f t="shared" si="18"/>
        <v>81186385.354755819</v>
      </c>
      <c r="V41" s="4">
        <f t="shared" si="17"/>
        <v>81875896.582784534</v>
      </c>
      <c r="W41" s="4">
        <f t="shared" si="16"/>
        <v>82456152.141273156</v>
      </c>
      <c r="X41" s="4">
        <f t="shared" si="15"/>
        <v>82877182.204085693</v>
      </c>
      <c r="Y41" s="4">
        <f t="shared" si="14"/>
        <v>83161032.369935527</v>
      </c>
      <c r="Z41" s="4">
        <f t="shared" si="13"/>
        <v>83463659.991702855</v>
      </c>
      <c r="AA41" s="4">
        <f t="shared" si="12"/>
        <v>83758267.404828757</v>
      </c>
      <c r="AB41" s="4">
        <f t="shared" si="11"/>
        <v>84060712.983459622</v>
      </c>
      <c r="AC41" s="4">
        <f t="shared" si="10"/>
        <v>84277985.643635407</v>
      </c>
      <c r="AD41" s="4">
        <f t="shared" si="9"/>
        <v>84966511.844561383</v>
      </c>
      <c r="AE41" s="4">
        <f t="shared" si="8"/>
        <v>85448468.665471956</v>
      </c>
      <c r="AF41" s="4">
        <f t="shared" si="7"/>
        <v>85626974.725020528</v>
      </c>
      <c r="AG41" s="4">
        <f t="shared" si="6"/>
        <v>85859912.613496035</v>
      </c>
      <c r="AH41" s="4">
        <f t="shared" si="5"/>
        <v>85973567.369779587</v>
      </c>
      <c r="AI41" s="4">
        <f t="shared" si="4"/>
        <v>86079298.476449803</v>
      </c>
      <c r="AJ41" s="4">
        <f t="shared" si="3"/>
        <v>86153448.60267359</v>
      </c>
      <c r="AK41" s="4">
        <f t="shared" si="2"/>
        <v>86277031.253803194</v>
      </c>
      <c r="AL41" s="16">
        <f t="shared" si="0"/>
        <v>86277031.253803194</v>
      </c>
      <c r="AM41" s="17">
        <f>AL41-B41</f>
        <v>79296656.933888391</v>
      </c>
      <c r="AN41" s="17">
        <f>Предявени!B41-B41</f>
        <v>14275724.935675394</v>
      </c>
      <c r="AO41" s="18">
        <f t="shared" si="1"/>
        <v>65020931.998212993</v>
      </c>
    </row>
    <row r="42" spans="1:41" s="15" customFormat="1" ht="25.5" customHeight="1" x14ac:dyDescent="0.2">
      <c r="A42" s="7" t="s">
        <v>41</v>
      </c>
      <c r="B42" s="22"/>
      <c r="C42" s="23">
        <f>IF(SUM(C6:C40)/SUM(B6:B40)&lt;1,1,SUM(C6:C40)/SUM(B6:B40))</f>
        <v>2.7226816846000972</v>
      </c>
      <c r="D42" s="23">
        <f>IF(SUM(D6:D39)/SUM(C6:C39)&lt;1,1,SUM(D6:D39)/SUM(C6:C39))</f>
        <v>1.6848021466842851</v>
      </c>
      <c r="E42" s="23">
        <f>IF(SUM(E6:E38)/SUM(D6:D38)&lt;1,1,SUM(E6:E38)/SUM(D6:D38))</f>
        <v>1.330533573706614</v>
      </c>
      <c r="F42" s="23">
        <f>IF(SUM(F6:F37)/SUM(E6:E37)&lt;1,1,SUM(F6:F37)/SUM(E6:E37))</f>
        <v>1.204360354533617</v>
      </c>
      <c r="G42" s="23">
        <f>IF(SUM(G6:G36)/SUM(F6:F36)&lt;1,1,SUM(G6:G36)/SUM(F6:F36))</f>
        <v>1.117357043967617</v>
      </c>
      <c r="H42" s="23">
        <f>IF(SUM(H6:H35)/SUM(G6:G35)&lt;1,1,SUM(H6:H35)/SUM(G6:G35))</f>
        <v>1.071844758696348</v>
      </c>
      <c r="I42" s="23">
        <f>IF(SUM(I6:I34)/SUM(H6:H34)&lt;1,1,SUM(I6:I34)/SUM(H6:H34))</f>
        <v>1.0502868287703151</v>
      </c>
      <c r="J42" s="23">
        <f>IF(SUM(J6:J33)/SUM(I6:I33)&lt;1,1,SUM(J6:J33)/SUM(I6:I33))</f>
        <v>1.0450450874833943</v>
      </c>
      <c r="K42" s="23">
        <f>IF(SUM(K6:K32)/SUM(J6:J32)&lt;1,1,SUM(K6:K32)/SUM(J6:J32))</f>
        <v>1.0312890752105131</v>
      </c>
      <c r="L42" s="23">
        <f>IF(SUM(L6:L31)/SUM(K6:K31)&lt;1,1,SUM(L6:L31)/SUM(K6:K31))</f>
        <v>1.0257534118114218</v>
      </c>
      <c r="M42" s="23">
        <f>IF(SUM(M6:M30)/SUM(L6:L30)&lt;1,1,SUM(M6:M30)/SUM(L6:L30))</f>
        <v>1.0232299372201215</v>
      </c>
      <c r="N42" s="23">
        <f>IF(SUM(N6:N29)/SUM(M6:M29)&lt;1,1,SUM(N6:N29)/SUM(M6:M29))</f>
        <v>1.0216064054389393</v>
      </c>
      <c r="O42" s="23">
        <f>IF(SUM(O6:O28)/SUM(N6:N28)&lt;1,1,SUM(O6:O28)/SUM(N6:N28))</f>
        <v>1.0159267504724927</v>
      </c>
      <c r="P42" s="23">
        <f>IF(SUM(P6:P27)/SUM(O6:O27)&lt;1,1,SUM(P6:P27)/SUM(O6:O27))</f>
        <v>1.0145350767655299</v>
      </c>
      <c r="Q42" s="23">
        <f>IF(SUM(Q6:Q26)/SUM(P6:P26)&lt;1,1,SUM(Q6:Q26)/SUM(P6:P26))</f>
        <v>1.0115844828265452</v>
      </c>
      <c r="R42" s="23">
        <f>IF(SUM(R6:R25)/SUM(Q6:Q25)&lt;1,1,SUM(R6:R25)/SUM(Q6:Q25))</f>
        <v>1.0134109269206677</v>
      </c>
      <c r="S42" s="23">
        <f>IF(SUM(S6:S24)/SUM(R6:R24)&lt;1,1,SUM(S6:S24)/SUM(R6:R24))</f>
        <v>1.010006645385763</v>
      </c>
      <c r="T42" s="23">
        <f>IF(SUM(T6:T23)/SUM(S6:S23)&lt;1,1,SUM(T6:T23)/SUM(S6:S23))</f>
        <v>1.0116433554678035</v>
      </c>
      <c r="U42" s="23">
        <f>IF(SUM(U6:U22)/SUM(T6:T22)&lt;1,1,SUM(U6:U22)/SUM(T6:T22))</f>
        <v>1.0082320973469068</v>
      </c>
      <c r="V42" s="23">
        <f>IF(SUM(V6:V21)/SUM(U6:U21)&lt;1,1,SUM(V6:V21)/SUM(U6:U21))</f>
        <v>1.0084929415814707</v>
      </c>
      <c r="W42" s="23">
        <f>IF(SUM(W6:W20)/SUM(V6:V20)&lt;1,1,SUM(W6:W20)/SUM(V6:V20))</f>
        <v>1.0070870131834455</v>
      </c>
      <c r="X42" s="23">
        <f>IF(SUM(X6:X19)/SUM(W6:W19)&lt;1,1,SUM(X6:X19)/SUM(W6:W19))</f>
        <v>1.0051061085422854</v>
      </c>
      <c r="Y42" s="23">
        <f>IF(SUM(Y6:Y18)/SUM(X6:X18)&lt;1,1,SUM(Y6:Y18)/SUM(X6:X18))</f>
        <v>1.0034249495253211</v>
      </c>
      <c r="Z42" s="23">
        <f>IF(SUM(Z6:Z17)/SUM(Y6:Y17)&lt;1,1,SUM(Z6:Z17)/SUM(Y6:Y17))</f>
        <v>1.003639055614667</v>
      </c>
      <c r="AA42" s="23">
        <f>IF(SUM(AA6:AA16)/SUM(Z6:Z16)&lt;1,1,SUM(AA6:AA16)/SUM(Z6:Z16))</f>
        <v>1.003529768682025</v>
      </c>
      <c r="AB42" s="23">
        <f>IF(SUM(AB6:AB15)/SUM(AA6:AA15)&lt;1,1,SUM(AB6:AB15)/SUM(AA6:AA15))</f>
        <v>1.0036109340367447</v>
      </c>
      <c r="AC42" s="23">
        <f>IF(SUM(AC6:AC14)/SUM(AB6:AB14)&lt;1,1,SUM(AC6:AC14)/SUM(AB6:AB14))</f>
        <v>1.0025847111268082</v>
      </c>
      <c r="AD42" s="23">
        <f>IF(SUM(AD6:AD13)/SUM(AC6:AC13)&lt;1,1,SUM(AD6:AD13)/SUM(AC6:AC13))</f>
        <v>1.0081697040534092</v>
      </c>
      <c r="AE42" s="23">
        <f>IF(SUM(AE6:AE12)/SUM(AD6:AD12)&lt;1,1,SUM(AE6:AE12)/SUM(AD6:AD12))</f>
        <v>1.0056723150150293</v>
      </c>
      <c r="AF42" s="23">
        <f>IF(SUM(AF6:AF11)/SUM(AE6:AE11)&lt;1,1,SUM(AF6:AF11)/SUM(AE6:AE11))</f>
        <v>1.0020890492519816</v>
      </c>
      <c r="AG42" s="23">
        <f>IF(SUM(AG6:AG10)/SUM(AF6:AF10)&lt;1,1,SUM(AG6:AG10)/SUM(AF6:AF10))</f>
        <v>1.0027203797544355</v>
      </c>
      <c r="AH42" s="23">
        <f>IF(SUM(AH6:AH9)/SUM(AG6:AG9)&lt;1,1,SUM(AH6:AH9)/SUM(AG6:AG9))</f>
        <v>1.0013237231767889</v>
      </c>
      <c r="AI42" s="23">
        <f>IF(SUM(AI6:AI8)/SUM(AH6:AH8)&lt;1,1,SUM(AI6:AI8)/SUM(AH6:AH8))</f>
        <v>1.0012298094624299</v>
      </c>
      <c r="AJ42" s="23">
        <f>IF(SUM(AJ6:AJ7)/SUM(AI6:AI7)&lt;1,1,SUM(AJ6:AJ7)/SUM(AI6:AI7))</f>
        <v>1.0008614164791791</v>
      </c>
      <c r="AK42" s="23">
        <f>IF(SUM(AK6:AK6)/SUM(AJ6:AJ6)&lt;1,1,SUM(AK6:AK6)/SUM(AJ6:AJ6))</f>
        <v>1.0014344481054909</v>
      </c>
      <c r="AL42" s="17">
        <f>SUM(AL6:AL41)</f>
        <v>1907611546.027333</v>
      </c>
      <c r="AM42" s="17">
        <f>SUM(AM6:AM41)</f>
        <v>390901380.67690903</v>
      </c>
      <c r="AN42" s="17">
        <f>SUM(AN6:AN41)</f>
        <v>143688649.82910931</v>
      </c>
      <c r="AO42" s="17">
        <f>SUM(AO6:AO41)</f>
        <v>258778172.32720003</v>
      </c>
    </row>
    <row r="43" spans="1:41" s="24" customFormat="1" ht="25.5" customHeight="1" x14ac:dyDescent="0.2">
      <c r="A43" s="11" t="s">
        <v>61</v>
      </c>
      <c r="AL43" s="10"/>
      <c r="AM43" s="10"/>
      <c r="AN43" s="10"/>
      <c r="AO43" s="10"/>
    </row>
    <row r="44" spans="1:41" ht="42.75" customHeight="1" x14ac:dyDescent="0.2">
      <c r="A44" s="53" t="s">
        <v>0</v>
      </c>
      <c r="B44" s="54" t="s">
        <v>38</v>
      </c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5" t="s">
        <v>42</v>
      </c>
      <c r="AM44" s="48" t="s">
        <v>40</v>
      </c>
      <c r="AN44" s="50" t="str">
        <f>"Размер на предявените, но неизплатени към " &amp;'Описание на групите'!$B$4&amp; " претенции"</f>
        <v>Размер на предявените, но неизплатени към 30.9.2021 г. претенции</v>
      </c>
      <c r="AO44" s="48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30.9.2021 г.</v>
      </c>
    </row>
    <row r="45" spans="1:41" ht="25.5" customHeight="1" x14ac:dyDescent="0.2">
      <c r="A45" s="53"/>
      <c r="B45" s="8">
        <v>0</v>
      </c>
      <c r="C45" s="8">
        <v>1</v>
      </c>
      <c r="D45" s="8">
        <v>2</v>
      </c>
      <c r="E45" s="8">
        <v>3</v>
      </c>
      <c r="F45" s="8">
        <v>4</v>
      </c>
      <c r="G45" s="8">
        <v>5</v>
      </c>
      <c r="H45" s="8">
        <v>6</v>
      </c>
      <c r="I45" s="8">
        <v>7</v>
      </c>
      <c r="J45" s="8">
        <v>8</v>
      </c>
      <c r="K45" s="8">
        <v>9</v>
      </c>
      <c r="L45" s="8">
        <v>10</v>
      </c>
      <c r="M45" s="8">
        <v>11</v>
      </c>
      <c r="N45" s="8">
        <v>12</v>
      </c>
      <c r="O45" s="8">
        <v>13</v>
      </c>
      <c r="P45" s="8">
        <v>14</v>
      </c>
      <c r="Q45" s="8">
        <v>15</v>
      </c>
      <c r="R45" s="8">
        <v>16</v>
      </c>
      <c r="S45" s="8">
        <v>17</v>
      </c>
      <c r="T45" s="8">
        <v>18</v>
      </c>
      <c r="U45" s="8">
        <v>19</v>
      </c>
      <c r="V45" s="8">
        <v>20</v>
      </c>
      <c r="W45" s="8">
        <v>21</v>
      </c>
      <c r="X45" s="8">
        <v>22</v>
      </c>
      <c r="Y45" s="8">
        <v>23</v>
      </c>
      <c r="Z45" s="8">
        <v>24</v>
      </c>
      <c r="AA45" s="8">
        <v>25</v>
      </c>
      <c r="AB45" s="8">
        <v>26</v>
      </c>
      <c r="AC45" s="8">
        <v>27</v>
      </c>
      <c r="AD45" s="8">
        <v>28</v>
      </c>
      <c r="AE45" s="8">
        <v>29</v>
      </c>
      <c r="AF45" s="8">
        <v>30</v>
      </c>
      <c r="AG45" s="8">
        <v>31</v>
      </c>
      <c r="AH45" s="8">
        <v>32</v>
      </c>
      <c r="AI45" s="8">
        <v>33</v>
      </c>
      <c r="AJ45" s="8">
        <v>34</v>
      </c>
      <c r="AK45" s="8">
        <v>35</v>
      </c>
      <c r="AL45" s="56"/>
      <c r="AM45" s="49"/>
      <c r="AN45" s="51">
        <v>0</v>
      </c>
      <c r="AO45" s="52">
        <v>0</v>
      </c>
    </row>
    <row r="46" spans="1:41" s="19" customFormat="1" x14ac:dyDescent="0.2">
      <c r="A46" s="1" t="s">
        <v>37</v>
      </c>
      <c r="B46" s="3">
        <v>214577.49</v>
      </c>
      <c r="C46" s="3">
        <v>1165808.4139</v>
      </c>
      <c r="D46" s="3">
        <v>2438732.3951146002</v>
      </c>
      <c r="E46" s="3">
        <v>3930141.5011882</v>
      </c>
      <c r="F46" s="3">
        <v>6727074.2811882002</v>
      </c>
      <c r="G46" s="3">
        <v>8703655.6111881994</v>
      </c>
      <c r="H46" s="3">
        <v>10602963.916933598</v>
      </c>
      <c r="I46" s="3">
        <v>13830175.6669336</v>
      </c>
      <c r="J46" s="3">
        <v>16691850.6695836</v>
      </c>
      <c r="K46" s="3">
        <v>20184011.479583599</v>
      </c>
      <c r="L46" s="3">
        <v>22701372.899312701</v>
      </c>
      <c r="M46" s="3">
        <v>25919256.649312697</v>
      </c>
      <c r="N46" s="3">
        <v>27004109.379312698</v>
      </c>
      <c r="O46" s="3">
        <v>27738507.809312697</v>
      </c>
      <c r="P46" s="3">
        <v>31332949.509612698</v>
      </c>
      <c r="Q46" s="3">
        <v>32568598.099612698</v>
      </c>
      <c r="R46" s="3">
        <v>33052499.696437798</v>
      </c>
      <c r="S46" s="3">
        <v>34216693.176497497</v>
      </c>
      <c r="T46" s="3">
        <v>35137040.806497492</v>
      </c>
      <c r="U46" s="3">
        <v>35963616.6264975</v>
      </c>
      <c r="V46" s="3">
        <v>37041314.596497498</v>
      </c>
      <c r="W46" s="3">
        <v>37394747.081407502</v>
      </c>
      <c r="X46" s="3">
        <v>38023543.975316308</v>
      </c>
      <c r="Y46" s="3">
        <v>39995146.315316297</v>
      </c>
      <c r="Z46" s="3">
        <v>41477832.825316295</v>
      </c>
      <c r="AA46" s="3">
        <v>42320947.315316297</v>
      </c>
      <c r="AB46" s="3">
        <v>42675361.965316296</v>
      </c>
      <c r="AC46" s="3">
        <v>43692720.845316291</v>
      </c>
      <c r="AD46" s="3">
        <v>44089338.935316294</v>
      </c>
      <c r="AE46" s="3">
        <v>45637182.695316292</v>
      </c>
      <c r="AF46" s="3">
        <v>46842001.845316291</v>
      </c>
      <c r="AG46" s="3">
        <v>47136991.485816292</v>
      </c>
      <c r="AH46" s="3">
        <v>47213816.825816296</v>
      </c>
      <c r="AI46" s="3">
        <v>47309048.095816292</v>
      </c>
      <c r="AJ46" s="3">
        <v>47500818.315816298</v>
      </c>
      <c r="AK46" s="3">
        <v>47570871.315816298</v>
      </c>
      <c r="AL46" s="16">
        <f>AK46</f>
        <v>47570871.315816298</v>
      </c>
      <c r="AM46" s="17">
        <f>AL46-AK46</f>
        <v>0</v>
      </c>
      <c r="AN46" s="17">
        <f>Предявени!AK46-AK46</f>
        <v>11587474.169346936</v>
      </c>
      <c r="AO46" s="18">
        <f>IF(AM46-AN46&lt;0,0,AM46-AN46)</f>
        <v>0</v>
      </c>
    </row>
    <row r="47" spans="1:41" s="19" customFormat="1" x14ac:dyDescent="0.2">
      <c r="A47" s="1" t="s">
        <v>36</v>
      </c>
      <c r="B47" s="3">
        <v>173868</v>
      </c>
      <c r="C47" s="3">
        <v>521732.32396329998</v>
      </c>
      <c r="D47" s="3">
        <v>1311524.3321898999</v>
      </c>
      <c r="E47" s="3">
        <v>2713495.8115898999</v>
      </c>
      <c r="F47" s="3">
        <v>4557567.2070297003</v>
      </c>
      <c r="G47" s="3">
        <v>6588773.5792351989</v>
      </c>
      <c r="H47" s="3">
        <v>8885820.5092351995</v>
      </c>
      <c r="I47" s="3">
        <v>13058861.849235201</v>
      </c>
      <c r="J47" s="3">
        <v>15530951.349235201</v>
      </c>
      <c r="K47" s="3">
        <v>17587696.449235197</v>
      </c>
      <c r="L47" s="3">
        <v>18190415.938735198</v>
      </c>
      <c r="M47" s="3">
        <v>19587024.173982494</v>
      </c>
      <c r="N47" s="3">
        <v>22849333.963982496</v>
      </c>
      <c r="O47" s="3">
        <v>24055170.223982498</v>
      </c>
      <c r="P47" s="3">
        <v>24971550.041438602</v>
      </c>
      <c r="Q47" s="3">
        <v>25328806.1755776</v>
      </c>
      <c r="R47" s="3">
        <v>26098200.865577601</v>
      </c>
      <c r="S47" s="3">
        <v>27969346.720962204</v>
      </c>
      <c r="T47" s="3">
        <v>29813824.480962206</v>
      </c>
      <c r="U47" s="3">
        <v>30579163.320962206</v>
      </c>
      <c r="V47" s="3">
        <v>31113659.240962204</v>
      </c>
      <c r="W47" s="3">
        <v>31403203.830962203</v>
      </c>
      <c r="X47" s="3">
        <v>31730700.852668703</v>
      </c>
      <c r="Y47" s="3">
        <v>32283525.983988702</v>
      </c>
      <c r="Z47" s="3">
        <v>32733015.8931887</v>
      </c>
      <c r="AA47" s="3">
        <v>33059194.996488705</v>
      </c>
      <c r="AB47" s="3">
        <v>33668409.729759902</v>
      </c>
      <c r="AC47" s="3">
        <v>34709806.999759898</v>
      </c>
      <c r="AD47" s="3">
        <v>34847190.848926298</v>
      </c>
      <c r="AE47" s="3">
        <v>35116345.998926297</v>
      </c>
      <c r="AF47" s="3">
        <v>36425948.978926301</v>
      </c>
      <c r="AG47" s="3">
        <v>36523602.062926292</v>
      </c>
      <c r="AH47" s="3">
        <v>36534945.472926304</v>
      </c>
      <c r="AI47" s="3">
        <v>36579041.652926296</v>
      </c>
      <c r="AJ47" s="3">
        <v>37013546.462926298</v>
      </c>
      <c r="AK47" s="4">
        <f>AJ47*$AK$82</f>
        <v>37068133.100847527</v>
      </c>
      <c r="AL47" s="16">
        <f t="shared" ref="AL47:AL81" si="32">AK47</f>
        <v>37068133.100847527</v>
      </c>
      <c r="AM47" s="20">
        <f>AL47-AJ47</f>
        <v>54586.637921229005</v>
      </c>
      <c r="AN47" s="17">
        <f>Предявени!AJ47-AJ47</f>
        <v>4349625.4482523426</v>
      </c>
      <c r="AO47" s="18">
        <f t="shared" ref="AO47:AO81" si="33">IF(AM47-AN47&lt;0,0,AM47-AN47)</f>
        <v>0</v>
      </c>
    </row>
    <row r="48" spans="1:41" s="19" customFormat="1" x14ac:dyDescent="0.2">
      <c r="A48" s="1" t="s">
        <v>35</v>
      </c>
      <c r="B48" s="3">
        <v>246093.41999999998</v>
      </c>
      <c r="C48" s="3">
        <v>501625.68172570004</v>
      </c>
      <c r="D48" s="3">
        <v>1487984.9766711001</v>
      </c>
      <c r="E48" s="3">
        <v>2861041.114393</v>
      </c>
      <c r="F48" s="3">
        <v>5460333.1009491002</v>
      </c>
      <c r="G48" s="3">
        <v>7679056.7481362997</v>
      </c>
      <c r="H48" s="3">
        <v>9123252.3364343997</v>
      </c>
      <c r="I48" s="3">
        <v>13569996.0939948</v>
      </c>
      <c r="J48" s="3">
        <v>16219783.7899948</v>
      </c>
      <c r="K48" s="3">
        <v>19873165.689994801</v>
      </c>
      <c r="L48" s="3">
        <v>22022941.534089699</v>
      </c>
      <c r="M48" s="3">
        <v>24188380.364089701</v>
      </c>
      <c r="N48" s="3">
        <v>27049079.895464297</v>
      </c>
      <c r="O48" s="3">
        <v>30193215.224464297</v>
      </c>
      <c r="P48" s="3">
        <v>31803752.2844643</v>
      </c>
      <c r="Q48" s="3">
        <v>33418488.9244643</v>
      </c>
      <c r="R48" s="3">
        <v>35153760.404464297</v>
      </c>
      <c r="S48" s="3">
        <v>36625962.344464302</v>
      </c>
      <c r="T48" s="3">
        <v>39028604.1044643</v>
      </c>
      <c r="U48" s="3">
        <v>39821471.864464305</v>
      </c>
      <c r="V48" s="3">
        <v>42218129.647527002</v>
      </c>
      <c r="W48" s="3">
        <v>43212277.008961007</v>
      </c>
      <c r="X48" s="3">
        <v>44800987.028963797</v>
      </c>
      <c r="Y48" s="3">
        <v>45109818.093563795</v>
      </c>
      <c r="Z48" s="3">
        <v>46119671.663563795</v>
      </c>
      <c r="AA48" s="3">
        <v>46930005.913563795</v>
      </c>
      <c r="AB48" s="3">
        <v>47121763.153563797</v>
      </c>
      <c r="AC48" s="3">
        <v>47810542.2835638</v>
      </c>
      <c r="AD48" s="3">
        <v>48649676.486313805</v>
      </c>
      <c r="AE48" s="3">
        <v>48782990.026313804</v>
      </c>
      <c r="AF48" s="3">
        <v>49072591.586313799</v>
      </c>
      <c r="AG48" s="3">
        <v>49720206.846313804</v>
      </c>
      <c r="AH48" s="3">
        <v>49910534.526313797</v>
      </c>
      <c r="AI48" s="3">
        <v>49975146.526313797</v>
      </c>
      <c r="AJ48" s="4">
        <f>AI48*$AJ$82</f>
        <v>50348241.044066742</v>
      </c>
      <c r="AK48" s="4">
        <f t="shared" ref="AK48:AK81" si="34">AJ48*$AK$82</f>
        <v>50422493.350761965</v>
      </c>
      <c r="AL48" s="16">
        <f t="shared" si="32"/>
        <v>50422493.350761965</v>
      </c>
      <c r="AM48" s="20">
        <f>AL48-AI48</f>
        <v>447346.82444816828</v>
      </c>
      <c r="AN48" s="17">
        <f>Предявени!AI48-AI48</f>
        <v>2374541.4017882943</v>
      </c>
      <c r="AO48" s="18">
        <f t="shared" si="33"/>
        <v>0</v>
      </c>
    </row>
    <row r="49" spans="1:41" s="19" customFormat="1" x14ac:dyDescent="0.2">
      <c r="A49" s="1" t="s">
        <v>34</v>
      </c>
      <c r="B49" s="3">
        <v>281277.18</v>
      </c>
      <c r="C49" s="3">
        <v>940737.7699999999</v>
      </c>
      <c r="D49" s="3">
        <v>2810297.6491961004</v>
      </c>
      <c r="E49" s="3">
        <v>5014317.3506129999</v>
      </c>
      <c r="F49" s="3">
        <v>6763612.4045751002</v>
      </c>
      <c r="G49" s="3">
        <v>9469728.9242915995</v>
      </c>
      <c r="H49" s="3">
        <v>12145865.938079</v>
      </c>
      <c r="I49" s="3">
        <v>14974619.451878</v>
      </c>
      <c r="J49" s="3">
        <v>20220163.071877997</v>
      </c>
      <c r="K49" s="3">
        <v>23916055.643077001</v>
      </c>
      <c r="L49" s="3">
        <v>28166283.093077</v>
      </c>
      <c r="M49" s="3">
        <v>33067040.975784298</v>
      </c>
      <c r="N49" s="3">
        <v>35447474.175784297</v>
      </c>
      <c r="O49" s="3">
        <v>40732554.345784307</v>
      </c>
      <c r="P49" s="3">
        <v>42235134.985784307</v>
      </c>
      <c r="Q49" s="3">
        <v>43330568.605784297</v>
      </c>
      <c r="R49" s="3">
        <v>44604322.231111795</v>
      </c>
      <c r="S49" s="3">
        <v>46534939.453495204</v>
      </c>
      <c r="T49" s="3">
        <v>49304555.717404298</v>
      </c>
      <c r="U49" s="3">
        <v>53480319.136404306</v>
      </c>
      <c r="V49" s="3">
        <v>55036680.72645019</v>
      </c>
      <c r="W49" s="3">
        <v>56560578.001450188</v>
      </c>
      <c r="X49" s="3">
        <v>57429047.321450196</v>
      </c>
      <c r="Y49" s="3">
        <v>57903934.061450198</v>
      </c>
      <c r="Z49" s="3">
        <v>59717283.601450197</v>
      </c>
      <c r="AA49" s="3">
        <v>60720384.7710502</v>
      </c>
      <c r="AB49" s="3">
        <v>61195430.5910502</v>
      </c>
      <c r="AC49" s="3">
        <v>62241723.161050193</v>
      </c>
      <c r="AD49" s="3">
        <v>63502099.281050198</v>
      </c>
      <c r="AE49" s="3">
        <v>65065613.301050194</v>
      </c>
      <c r="AF49" s="3">
        <v>65697739.541050196</v>
      </c>
      <c r="AG49" s="3">
        <v>66146985.271050192</v>
      </c>
      <c r="AH49" s="3">
        <v>66791761.601050191</v>
      </c>
      <c r="AI49" s="4">
        <f>AH49*$AI$82</f>
        <v>66893673.517759413</v>
      </c>
      <c r="AJ49" s="4">
        <f t="shared" ref="AJ49:AJ81" si="35">AI49*$AJ$82</f>
        <v>67393075.012234077</v>
      </c>
      <c r="AK49" s="4">
        <f t="shared" si="34"/>
        <v>67492464.607007861</v>
      </c>
      <c r="AL49" s="16">
        <f t="shared" si="32"/>
        <v>67492464.607007861</v>
      </c>
      <c r="AM49" s="20">
        <f>AL49-AH49</f>
        <v>700703.00595767051</v>
      </c>
      <c r="AN49" s="17">
        <f>Предявени!AH49-AH49</f>
        <v>9915089.0697200969</v>
      </c>
      <c r="AO49" s="18">
        <f t="shared" si="33"/>
        <v>0</v>
      </c>
    </row>
    <row r="50" spans="1:41" s="19" customFormat="1" x14ac:dyDescent="0.2">
      <c r="A50" s="2" t="s">
        <v>33</v>
      </c>
      <c r="B50" s="3">
        <v>273597.93000000005</v>
      </c>
      <c r="C50" s="3">
        <v>906249.00600000005</v>
      </c>
      <c r="D50" s="3">
        <v>2545081.8282517004</v>
      </c>
      <c r="E50" s="3">
        <v>4477858.5699856998</v>
      </c>
      <c r="F50" s="3">
        <v>6310848.3870203001</v>
      </c>
      <c r="G50" s="3">
        <v>8521712.2270203009</v>
      </c>
      <c r="H50" s="3">
        <v>11010563.5162095</v>
      </c>
      <c r="I50" s="3">
        <v>12290461.0915174</v>
      </c>
      <c r="J50" s="3">
        <v>14357805.206282601</v>
      </c>
      <c r="K50" s="3">
        <v>17603772.942761701</v>
      </c>
      <c r="L50" s="3">
        <v>19682136.707101401</v>
      </c>
      <c r="M50" s="3">
        <v>22339066.3171014</v>
      </c>
      <c r="N50" s="3">
        <v>25809472.537101403</v>
      </c>
      <c r="O50" s="3">
        <v>27718546.957101393</v>
      </c>
      <c r="P50" s="3">
        <v>29348053.067101397</v>
      </c>
      <c r="Q50" s="3">
        <v>35919494.560849302</v>
      </c>
      <c r="R50" s="3">
        <v>37048972.597748898</v>
      </c>
      <c r="S50" s="3">
        <v>39448385.431689195</v>
      </c>
      <c r="T50" s="3">
        <v>42929678.040326603</v>
      </c>
      <c r="U50" s="3">
        <v>44674625.458386198</v>
      </c>
      <c r="V50" s="3">
        <v>47664206.618386202</v>
      </c>
      <c r="W50" s="3">
        <v>50195581.469099306</v>
      </c>
      <c r="X50" s="3">
        <v>50812645.76909931</v>
      </c>
      <c r="Y50" s="3">
        <v>51238306.059099294</v>
      </c>
      <c r="Z50" s="3">
        <v>51905419.259099297</v>
      </c>
      <c r="AA50" s="3">
        <v>52944375.787299305</v>
      </c>
      <c r="AB50" s="3">
        <v>53433250.287299305</v>
      </c>
      <c r="AC50" s="3">
        <v>54946356.897299305</v>
      </c>
      <c r="AD50" s="3">
        <v>55879032.387299307</v>
      </c>
      <c r="AE50" s="3">
        <v>56318657.787299305</v>
      </c>
      <c r="AF50" s="3">
        <v>57679229.967299305</v>
      </c>
      <c r="AG50" s="3">
        <v>58092470.397299305</v>
      </c>
      <c r="AH50" s="4">
        <f>AG50*$AH$82</f>
        <v>58361281.055924498</v>
      </c>
      <c r="AI50" s="4">
        <f t="shared" ref="AI50:AI81" si="36">AH50*$AI$82</f>
        <v>58450329.61328312</v>
      </c>
      <c r="AJ50" s="4">
        <f t="shared" si="35"/>
        <v>58886696.468717672</v>
      </c>
      <c r="AK50" s="4">
        <f t="shared" si="34"/>
        <v>58973541.072536834</v>
      </c>
      <c r="AL50" s="16">
        <f t="shared" si="32"/>
        <v>58973541.072536834</v>
      </c>
      <c r="AM50" s="20">
        <f>AL50-AG50</f>
        <v>881070.67523752898</v>
      </c>
      <c r="AN50" s="17">
        <f>Предявени!AG50-AG50</f>
        <v>8961659.4707138315</v>
      </c>
      <c r="AO50" s="18">
        <f t="shared" si="33"/>
        <v>0</v>
      </c>
    </row>
    <row r="51" spans="1:41" s="19" customFormat="1" x14ac:dyDescent="0.2">
      <c r="A51" s="2" t="s">
        <v>32</v>
      </c>
      <c r="B51" s="3">
        <v>100356.16</v>
      </c>
      <c r="C51" s="3">
        <v>375908.39383949997</v>
      </c>
      <c r="D51" s="3">
        <v>1183589.3448395</v>
      </c>
      <c r="E51" s="3">
        <v>2296652.3968394999</v>
      </c>
      <c r="F51" s="3">
        <v>4095545.1530395001</v>
      </c>
      <c r="G51" s="3">
        <v>6645776.6455683997</v>
      </c>
      <c r="H51" s="3">
        <v>8152032.993692901</v>
      </c>
      <c r="I51" s="3">
        <v>11055242.032305101</v>
      </c>
      <c r="J51" s="3">
        <v>15653285.030037299</v>
      </c>
      <c r="K51" s="3">
        <v>17009383.030037295</v>
      </c>
      <c r="L51" s="3">
        <v>17790689.050037298</v>
      </c>
      <c r="M51" s="3">
        <v>19454487.555994302</v>
      </c>
      <c r="N51" s="3">
        <v>22887737.955994301</v>
      </c>
      <c r="O51" s="3">
        <v>24830320.515994303</v>
      </c>
      <c r="P51" s="3">
        <v>27159471.277777281</v>
      </c>
      <c r="Q51" s="3">
        <v>29744819.63777728</v>
      </c>
      <c r="R51" s="3">
        <v>32605084.757777277</v>
      </c>
      <c r="S51" s="3">
        <v>35246876.500291981</v>
      </c>
      <c r="T51" s="3">
        <v>37431656.861767776</v>
      </c>
      <c r="U51" s="3">
        <v>59757557.890635274</v>
      </c>
      <c r="V51" s="3">
        <v>61248116.959325492</v>
      </c>
      <c r="W51" s="3">
        <v>62686447.0918255</v>
      </c>
      <c r="X51" s="3">
        <v>63475790.975078702</v>
      </c>
      <c r="Y51" s="3">
        <v>65758449.015078694</v>
      </c>
      <c r="Z51" s="3">
        <v>67209408.965078697</v>
      </c>
      <c r="AA51" s="3">
        <v>68861397.315078706</v>
      </c>
      <c r="AB51" s="3">
        <v>69803758.198657721</v>
      </c>
      <c r="AC51" s="3">
        <v>70732874.338657722</v>
      </c>
      <c r="AD51" s="3">
        <v>71977807.068657726</v>
      </c>
      <c r="AE51" s="3">
        <v>72562165.088657722</v>
      </c>
      <c r="AF51" s="3">
        <v>73038971.608657718</v>
      </c>
      <c r="AG51" s="4">
        <f>AF51*$AG$82</f>
        <v>73582440.354719773</v>
      </c>
      <c r="AH51" s="4">
        <f t="shared" ref="AH51:AH81" si="37">AG51*$AH$82</f>
        <v>73922927.583438501</v>
      </c>
      <c r="AI51" s="4">
        <f t="shared" si="36"/>
        <v>74035720.344973728</v>
      </c>
      <c r="AJ51" s="4">
        <f t="shared" si="35"/>
        <v>74588441.513366014</v>
      </c>
      <c r="AK51" s="4">
        <f t="shared" si="34"/>
        <v>74698442.65184316</v>
      </c>
      <c r="AL51" s="16">
        <f t="shared" si="32"/>
        <v>74698442.65184316</v>
      </c>
      <c r="AM51" s="20">
        <f>AL51-AF51</f>
        <v>1659471.0431854427</v>
      </c>
      <c r="AN51" s="17">
        <f>Предявени!AF51-AF51</f>
        <v>3012691.2396686673</v>
      </c>
      <c r="AO51" s="18">
        <f t="shared" si="33"/>
        <v>0</v>
      </c>
    </row>
    <row r="52" spans="1:41" s="19" customFormat="1" x14ac:dyDescent="0.2">
      <c r="A52" s="2" t="s">
        <v>31</v>
      </c>
      <c r="B52" s="3">
        <v>112854.08</v>
      </c>
      <c r="C52" s="3">
        <v>784314.26342420012</v>
      </c>
      <c r="D52" s="3">
        <v>1727214.9626077998</v>
      </c>
      <c r="E52" s="3">
        <v>2875585.8120911</v>
      </c>
      <c r="F52" s="3">
        <v>4322775.8078287998</v>
      </c>
      <c r="G52" s="3">
        <v>5469457.3442378007</v>
      </c>
      <c r="H52" s="3">
        <v>9765572.2978135999</v>
      </c>
      <c r="I52" s="3">
        <v>11674975.487813599</v>
      </c>
      <c r="J52" s="3">
        <v>14002389.857813599</v>
      </c>
      <c r="K52" s="3">
        <v>16354745.537813602</v>
      </c>
      <c r="L52" s="3">
        <v>17958063.9205136</v>
      </c>
      <c r="M52" s="3">
        <v>20691588.03187054</v>
      </c>
      <c r="N52" s="3">
        <v>23211806.933298562</v>
      </c>
      <c r="O52" s="3">
        <v>24609572.441491559</v>
      </c>
      <c r="P52" s="3">
        <v>27732592.89958296</v>
      </c>
      <c r="Q52" s="3">
        <v>29776847.48005696</v>
      </c>
      <c r="R52" s="3">
        <v>32138040.424500041</v>
      </c>
      <c r="S52" s="3">
        <v>34126805.310752936</v>
      </c>
      <c r="T52" s="3">
        <v>35017003.820752941</v>
      </c>
      <c r="U52" s="3">
        <v>35462390.247507341</v>
      </c>
      <c r="V52" s="3">
        <v>36888525.507507339</v>
      </c>
      <c r="W52" s="3">
        <v>38165175.667507336</v>
      </c>
      <c r="X52" s="3">
        <v>40011772.117507339</v>
      </c>
      <c r="Y52" s="3">
        <v>41018707.180742353</v>
      </c>
      <c r="Z52" s="3">
        <v>41389610.340742342</v>
      </c>
      <c r="AA52" s="3">
        <v>41924499.680742338</v>
      </c>
      <c r="AB52" s="3">
        <v>43412072.610742345</v>
      </c>
      <c r="AC52" s="3">
        <v>43689303.614395142</v>
      </c>
      <c r="AD52" s="3">
        <v>45036945.39921274</v>
      </c>
      <c r="AE52" s="3">
        <v>45145106.689212739</v>
      </c>
      <c r="AF52" s="4">
        <f>AE52*$AF$82</f>
        <v>45881077.500117928</v>
      </c>
      <c r="AG52" s="4">
        <f t="shared" ref="AG52:AG81" si="38">AF52*$AG$82</f>
        <v>46222469.651565053</v>
      </c>
      <c r="AH52" s="4">
        <f t="shared" si="37"/>
        <v>46436354.384394348</v>
      </c>
      <c r="AI52" s="4">
        <f t="shared" si="36"/>
        <v>46507207.701732628</v>
      </c>
      <c r="AJ52" s="4">
        <f t="shared" si="35"/>
        <v>46854411.970966287</v>
      </c>
      <c r="AK52" s="4">
        <f t="shared" si="34"/>
        <v>46923511.66731213</v>
      </c>
      <c r="AL52" s="16">
        <f t="shared" si="32"/>
        <v>46923511.66731213</v>
      </c>
      <c r="AM52" s="20">
        <f>AL52-AE52</f>
        <v>1778404.9780993909</v>
      </c>
      <c r="AN52" s="17">
        <f>Предявени!AE52-AE52</f>
        <v>8257757.4253283143</v>
      </c>
      <c r="AO52" s="18">
        <f t="shared" si="33"/>
        <v>0</v>
      </c>
    </row>
    <row r="53" spans="1:41" x14ac:dyDescent="0.2">
      <c r="A53" s="2" t="s">
        <v>30</v>
      </c>
      <c r="B53" s="3">
        <v>159620.76999999999</v>
      </c>
      <c r="C53" s="3">
        <v>910615.53485870012</v>
      </c>
      <c r="D53" s="3">
        <v>2353936.4263278996</v>
      </c>
      <c r="E53" s="3">
        <v>4047143.5863278997</v>
      </c>
      <c r="F53" s="3">
        <v>6635897.3853639001</v>
      </c>
      <c r="G53" s="3">
        <v>8544943.925363902</v>
      </c>
      <c r="H53" s="3">
        <v>14006358.681726402</v>
      </c>
      <c r="I53" s="3">
        <v>15956191.4232987</v>
      </c>
      <c r="J53" s="3">
        <v>18242871.743298702</v>
      </c>
      <c r="K53" s="3">
        <v>20242496.823162496</v>
      </c>
      <c r="L53" s="3">
        <v>23248421.870254003</v>
      </c>
      <c r="M53" s="3">
        <v>24780726.391651299</v>
      </c>
      <c r="N53" s="3">
        <v>28591302.711651299</v>
      </c>
      <c r="O53" s="3">
        <v>31741982.141651303</v>
      </c>
      <c r="P53" s="3">
        <v>34603008.211651303</v>
      </c>
      <c r="Q53" s="3">
        <v>36831015.1657295</v>
      </c>
      <c r="R53" s="3">
        <v>41409981.044954106</v>
      </c>
      <c r="S53" s="3">
        <v>44863157.794954106</v>
      </c>
      <c r="T53" s="3">
        <v>48057593.544954099</v>
      </c>
      <c r="U53" s="3">
        <v>50108966.199281298</v>
      </c>
      <c r="V53" s="3">
        <v>51776057.529281303</v>
      </c>
      <c r="W53" s="3">
        <v>53726966.299281299</v>
      </c>
      <c r="X53" s="3">
        <v>54945550.399281293</v>
      </c>
      <c r="Y53" s="3">
        <v>57489464.749281295</v>
      </c>
      <c r="Z53" s="3">
        <v>58843460.809281297</v>
      </c>
      <c r="AA53" s="3">
        <v>60770125.609281301</v>
      </c>
      <c r="AB53" s="3">
        <v>61462724.229281299</v>
      </c>
      <c r="AC53" s="3">
        <v>61960986.779281296</v>
      </c>
      <c r="AD53" s="3">
        <v>62889179.209281296</v>
      </c>
      <c r="AE53" s="4">
        <f>AD53*$AE$82</f>
        <v>63691914.623580515</v>
      </c>
      <c r="AF53" s="4">
        <f t="shared" ref="AF53:AF81" si="39">AE53*$AF$82</f>
        <v>64730241.775542289</v>
      </c>
      <c r="AG53" s="4">
        <f t="shared" si="38"/>
        <v>65211886.883013621</v>
      </c>
      <c r="AH53" s="4">
        <f t="shared" si="37"/>
        <v>65513641.140378259</v>
      </c>
      <c r="AI53" s="4">
        <f t="shared" si="36"/>
        <v>65613602.880856007</v>
      </c>
      <c r="AJ53" s="4">
        <f t="shared" si="35"/>
        <v>66103447.87834844</v>
      </c>
      <c r="AK53" s="4">
        <f t="shared" si="34"/>
        <v>66200935.563790694</v>
      </c>
      <c r="AL53" s="16">
        <f t="shared" si="32"/>
        <v>66200935.563790694</v>
      </c>
      <c r="AM53" s="20">
        <f>AL53-AD53</f>
        <v>3311756.3545093983</v>
      </c>
      <c r="AN53" s="17">
        <f>Предявени!AD53-AD53</f>
        <v>10447234.476881161</v>
      </c>
      <c r="AO53" s="18">
        <f t="shared" si="33"/>
        <v>0</v>
      </c>
    </row>
    <row r="54" spans="1:41" x14ac:dyDescent="0.2">
      <c r="A54" s="1" t="s">
        <v>29</v>
      </c>
      <c r="B54" s="3">
        <v>499132.51</v>
      </c>
      <c r="C54" s="3">
        <v>1458932.2081389001</v>
      </c>
      <c r="D54" s="3">
        <v>3015927.5952522997</v>
      </c>
      <c r="E54" s="3">
        <v>7195069.8921564994</v>
      </c>
      <c r="F54" s="3">
        <v>9669297.1507265009</v>
      </c>
      <c r="G54" s="3">
        <v>14303570.044574099</v>
      </c>
      <c r="H54" s="3">
        <v>19974839.861860298</v>
      </c>
      <c r="I54" s="3">
        <v>22350141.990391899</v>
      </c>
      <c r="J54" s="3">
        <v>23725040.467261497</v>
      </c>
      <c r="K54" s="3">
        <v>25542618.478923798</v>
      </c>
      <c r="L54" s="3">
        <v>27839664.568805199</v>
      </c>
      <c r="M54" s="3">
        <v>31494049.318805195</v>
      </c>
      <c r="N54" s="3">
        <v>35260488.653113991</v>
      </c>
      <c r="O54" s="3">
        <v>41649656.879072607</v>
      </c>
      <c r="P54" s="3">
        <v>45886499.459072597</v>
      </c>
      <c r="Q54" s="3">
        <v>48867461.624438502</v>
      </c>
      <c r="R54" s="3">
        <v>50926707.971376896</v>
      </c>
      <c r="S54" s="3">
        <v>52775775.036356099</v>
      </c>
      <c r="T54" s="3">
        <v>54858047.426356107</v>
      </c>
      <c r="U54" s="3">
        <v>56290408.792625189</v>
      </c>
      <c r="V54" s="3">
        <v>58619458.522652499</v>
      </c>
      <c r="W54" s="3">
        <v>61303652.062652498</v>
      </c>
      <c r="X54" s="3">
        <v>62523004.1626525</v>
      </c>
      <c r="Y54" s="3">
        <v>64962979.492783703</v>
      </c>
      <c r="Z54" s="3">
        <v>66697851.60278368</v>
      </c>
      <c r="AA54" s="3">
        <v>69020583.542783678</v>
      </c>
      <c r="AB54" s="3">
        <v>69618398.300537482</v>
      </c>
      <c r="AC54" s="3">
        <v>70268677.840537474</v>
      </c>
      <c r="AD54" s="4">
        <f>AC54*$AD$82</f>
        <v>71454979.755012274</v>
      </c>
      <c r="AE54" s="4">
        <f t="shared" ref="AE54:AE81" si="40">AD54*$AE$82</f>
        <v>72367051.489745885</v>
      </c>
      <c r="AF54" s="4">
        <f t="shared" si="39"/>
        <v>73546803.659441218</v>
      </c>
      <c r="AG54" s="4">
        <f t="shared" si="38"/>
        <v>74094051.084772304</v>
      </c>
      <c r="AH54" s="4">
        <f t="shared" si="37"/>
        <v>74436905.684277028</v>
      </c>
      <c r="AI54" s="4">
        <f t="shared" si="36"/>
        <v>74550482.681654334</v>
      </c>
      <c r="AJ54" s="4">
        <f t="shared" si="35"/>
        <v>75107046.860404983</v>
      </c>
      <c r="AK54" s="4">
        <f t="shared" si="34"/>
        <v>75217812.824871749</v>
      </c>
      <c r="AL54" s="16">
        <f t="shared" si="32"/>
        <v>75217812.824871749</v>
      </c>
      <c r="AM54" s="20">
        <f>AL54-AC54</f>
        <v>4949134.9843342751</v>
      </c>
      <c r="AN54" s="17">
        <f>Предявени!AC54-AC54</f>
        <v>5879438.4331852198</v>
      </c>
      <c r="AO54" s="18">
        <f t="shared" si="33"/>
        <v>0</v>
      </c>
    </row>
    <row r="55" spans="1:41" x14ac:dyDescent="0.2">
      <c r="A55" s="1" t="s">
        <v>28</v>
      </c>
      <c r="B55" s="3">
        <v>218381.45</v>
      </c>
      <c r="C55" s="3">
        <v>1089407.8567723001</v>
      </c>
      <c r="D55" s="3">
        <v>2187517.2283426998</v>
      </c>
      <c r="E55" s="3">
        <v>3586012.2972145998</v>
      </c>
      <c r="F55" s="3">
        <v>5826259.3482971005</v>
      </c>
      <c r="G55" s="3">
        <v>8219283.8059084006</v>
      </c>
      <c r="H55" s="3">
        <v>10071842.0564803</v>
      </c>
      <c r="I55" s="3">
        <v>11308561.1824803</v>
      </c>
      <c r="J55" s="3">
        <v>13152520.235434299</v>
      </c>
      <c r="K55" s="3">
        <v>15025041.2854343</v>
      </c>
      <c r="L55" s="3">
        <v>17152071.111827001</v>
      </c>
      <c r="M55" s="3">
        <v>19908575.276240099</v>
      </c>
      <c r="N55" s="3">
        <v>21887017.9271148</v>
      </c>
      <c r="O55" s="3">
        <v>25296644.2439458</v>
      </c>
      <c r="P55" s="3">
        <v>28716114.312941004</v>
      </c>
      <c r="Q55" s="3">
        <v>30704949.374037698</v>
      </c>
      <c r="R55" s="3">
        <v>32352551.5838685</v>
      </c>
      <c r="S55" s="3">
        <v>34968559.808973305</v>
      </c>
      <c r="T55" s="3">
        <v>38051653.863563292</v>
      </c>
      <c r="U55" s="3">
        <v>40362445.5081065</v>
      </c>
      <c r="V55" s="3">
        <v>41609766.204434201</v>
      </c>
      <c r="W55" s="3">
        <v>42869245.754434206</v>
      </c>
      <c r="X55" s="3">
        <v>43440468.094434202</v>
      </c>
      <c r="Y55" s="3">
        <v>45279373.654944807</v>
      </c>
      <c r="Z55" s="3">
        <v>46081130.104944795</v>
      </c>
      <c r="AA55" s="3">
        <v>47837531.5849448</v>
      </c>
      <c r="AB55" s="3">
        <v>48871776.584944807</v>
      </c>
      <c r="AC55" s="4">
        <f>AB55*$AC$82</f>
        <v>49648007.494217619</v>
      </c>
      <c r="AD55" s="4">
        <f t="shared" ref="AD55:AD81" si="41">AC55*$AD$82</f>
        <v>50486183.594156586</v>
      </c>
      <c r="AE55" s="4">
        <f t="shared" si="40"/>
        <v>51130603.636100158</v>
      </c>
      <c r="AF55" s="4">
        <f t="shared" si="39"/>
        <v>51964152.044329397</v>
      </c>
      <c r="AG55" s="4">
        <f t="shared" si="38"/>
        <v>52350807.167337209</v>
      </c>
      <c r="AH55" s="4">
        <f t="shared" si="37"/>
        <v>52593049.489930302</v>
      </c>
      <c r="AI55" s="4">
        <f t="shared" si="36"/>
        <v>52673296.789157361</v>
      </c>
      <c r="AJ55" s="4">
        <f t="shared" si="35"/>
        <v>53066534.620959625</v>
      </c>
      <c r="AK55" s="4">
        <f t="shared" si="34"/>
        <v>53144795.797958426</v>
      </c>
      <c r="AL55" s="16">
        <f t="shared" si="32"/>
        <v>53144795.797958426</v>
      </c>
      <c r="AM55" s="20">
        <f>AL55-AB55</f>
        <v>4273019.2130136192</v>
      </c>
      <c r="AN55" s="17">
        <f>Предявени!AB55-AB55</f>
        <v>13343716.198692746</v>
      </c>
      <c r="AO55" s="18">
        <f t="shared" si="33"/>
        <v>0</v>
      </c>
    </row>
    <row r="56" spans="1:41" x14ac:dyDescent="0.2">
      <c r="A56" s="1" t="s">
        <v>27</v>
      </c>
      <c r="B56" s="3">
        <v>293240.78649999999</v>
      </c>
      <c r="C56" s="3">
        <v>1445114.8455872999</v>
      </c>
      <c r="D56" s="3">
        <v>2708508.8111765999</v>
      </c>
      <c r="E56" s="3">
        <v>5007000.3823747989</v>
      </c>
      <c r="F56" s="3">
        <v>7641657.978450099</v>
      </c>
      <c r="G56" s="3">
        <v>9397129.5412054006</v>
      </c>
      <c r="H56" s="3">
        <v>10572746.8122654</v>
      </c>
      <c r="I56" s="3">
        <v>16435337.755986299</v>
      </c>
      <c r="J56" s="3">
        <v>17947805.327575702</v>
      </c>
      <c r="K56" s="3">
        <v>20660685.401440095</v>
      </c>
      <c r="L56" s="3">
        <v>23176140.852989197</v>
      </c>
      <c r="M56" s="3">
        <v>25104674.297314696</v>
      </c>
      <c r="N56" s="3">
        <v>28256913.868754599</v>
      </c>
      <c r="O56" s="3">
        <v>35800697.098533295</v>
      </c>
      <c r="P56" s="3">
        <v>39663036.758533299</v>
      </c>
      <c r="Q56" s="3">
        <v>44081585.674033307</v>
      </c>
      <c r="R56" s="3">
        <v>46304865.593828596</v>
      </c>
      <c r="S56" s="3">
        <v>47966658.13382861</v>
      </c>
      <c r="T56" s="3">
        <v>50852222.878260992</v>
      </c>
      <c r="U56" s="3">
        <v>52218249.364350796</v>
      </c>
      <c r="V56" s="3">
        <v>53733110.1643508</v>
      </c>
      <c r="W56" s="3">
        <v>55836961.464350797</v>
      </c>
      <c r="X56" s="3">
        <v>56834698.747950792</v>
      </c>
      <c r="Y56" s="3">
        <v>57948089.989123292</v>
      </c>
      <c r="Z56" s="3">
        <v>59349171.913973302</v>
      </c>
      <c r="AA56" s="3">
        <v>59953017.719360597</v>
      </c>
      <c r="AB56" s="4">
        <f>AA56*$AB$82</f>
        <v>60738905.600420691</v>
      </c>
      <c r="AC56" s="4">
        <f t="shared" ref="AC56:AC81" si="42">AB56*$AC$82</f>
        <v>61703622.236831531</v>
      </c>
      <c r="AD56" s="4">
        <f t="shared" si="41"/>
        <v>62745325.701861791</v>
      </c>
      <c r="AE56" s="4">
        <f t="shared" si="40"/>
        <v>63546224.928977005</v>
      </c>
      <c r="AF56" s="4">
        <f t="shared" si="39"/>
        <v>64582176.998221263</v>
      </c>
      <c r="AG56" s="4">
        <f t="shared" si="38"/>
        <v>65062720.38455531</v>
      </c>
      <c r="AH56" s="4">
        <f t="shared" si="37"/>
        <v>65363784.405398399</v>
      </c>
      <c r="AI56" s="4">
        <f t="shared" si="36"/>
        <v>65463517.492121145</v>
      </c>
      <c r="AJ56" s="4">
        <f t="shared" si="35"/>
        <v>65952242.01194369</v>
      </c>
      <c r="AK56" s="4">
        <f t="shared" si="34"/>
        <v>66049506.702815853</v>
      </c>
      <c r="AL56" s="16">
        <f t="shared" si="32"/>
        <v>66049506.702815853</v>
      </c>
      <c r="AM56" s="20">
        <f>AL56-AA56</f>
        <v>6096488.9834552556</v>
      </c>
      <c r="AN56" s="17">
        <f>Предявени!AA56-AA56</f>
        <v>13265140.08703015</v>
      </c>
      <c r="AO56" s="18">
        <f t="shared" si="33"/>
        <v>0</v>
      </c>
    </row>
    <row r="57" spans="1:41" x14ac:dyDescent="0.2">
      <c r="A57" s="1" t="s">
        <v>26</v>
      </c>
      <c r="B57" s="3">
        <v>465047.58884570003</v>
      </c>
      <c r="C57" s="3">
        <v>1286940.8640906001</v>
      </c>
      <c r="D57" s="3">
        <v>6576737.8642956</v>
      </c>
      <c r="E57" s="3">
        <v>9802017.1548415106</v>
      </c>
      <c r="F57" s="3">
        <v>11707171.75455291</v>
      </c>
      <c r="G57" s="3">
        <v>15583259.414446212</v>
      </c>
      <c r="H57" s="3">
        <v>20041020.32967151</v>
      </c>
      <c r="I57" s="3">
        <v>23468642.779672805</v>
      </c>
      <c r="J57" s="3">
        <v>25961882.482400708</v>
      </c>
      <c r="K57" s="3">
        <v>30238297.148317005</v>
      </c>
      <c r="L57" s="3">
        <v>34145792.367740303</v>
      </c>
      <c r="M57" s="3">
        <v>39836498.053510711</v>
      </c>
      <c r="N57" s="3">
        <v>43464532.36233151</v>
      </c>
      <c r="O57" s="3">
        <v>46373154.220059104</v>
      </c>
      <c r="P57" s="3">
        <v>49799392.590186112</v>
      </c>
      <c r="Q57" s="3">
        <v>53376757.074247397</v>
      </c>
      <c r="R57" s="3">
        <v>58455175.406160802</v>
      </c>
      <c r="S57" s="3">
        <v>62421118.161632404</v>
      </c>
      <c r="T57" s="3">
        <v>65892968.002443604</v>
      </c>
      <c r="U57" s="3">
        <v>67348051.650488198</v>
      </c>
      <c r="V57" s="3">
        <v>69382504.119142607</v>
      </c>
      <c r="W57" s="3">
        <v>71538764.771653607</v>
      </c>
      <c r="X57" s="3">
        <v>74033040.348203614</v>
      </c>
      <c r="Y57" s="3">
        <v>75888578.749188825</v>
      </c>
      <c r="Z57" s="3">
        <v>77367029.059188813</v>
      </c>
      <c r="AA57" s="4">
        <f>Z57*$AA$82</f>
        <v>79102226.288820922</v>
      </c>
      <c r="AB57" s="4">
        <f t="shared" ref="AB57:AB81" si="43">AA57*$AB$82</f>
        <v>80139129.5735939</v>
      </c>
      <c r="AC57" s="4">
        <f t="shared" si="42"/>
        <v>81411980.158616543</v>
      </c>
      <c r="AD57" s="4">
        <f t="shared" si="41"/>
        <v>82786407.441032767</v>
      </c>
      <c r="AE57" s="4">
        <f t="shared" si="40"/>
        <v>83843116.749551043</v>
      </c>
      <c r="AF57" s="4">
        <f t="shared" si="39"/>
        <v>85209955.619769722</v>
      </c>
      <c r="AG57" s="4">
        <f t="shared" si="38"/>
        <v>85843986.284670129</v>
      </c>
      <c r="AH57" s="4">
        <f t="shared" si="37"/>
        <v>86241211.23197186</v>
      </c>
      <c r="AI57" s="4">
        <f t="shared" si="36"/>
        <v>86372799.423768207</v>
      </c>
      <c r="AJ57" s="4">
        <f t="shared" si="35"/>
        <v>87017624.305492461</v>
      </c>
      <c r="AK57" s="4">
        <f t="shared" si="34"/>
        <v>87145955.686963484</v>
      </c>
      <c r="AL57" s="16">
        <f t="shared" si="32"/>
        <v>87145955.686963484</v>
      </c>
      <c r="AM57" s="20">
        <f>AL57-Z57</f>
        <v>9778926.6277746707</v>
      </c>
      <c r="AN57" s="17">
        <f>Предявени!Z57-Z57</f>
        <v>16874345.063839078</v>
      </c>
      <c r="AO57" s="18">
        <f t="shared" si="33"/>
        <v>0</v>
      </c>
    </row>
    <row r="58" spans="1:41" x14ac:dyDescent="0.2">
      <c r="A58" s="2" t="s">
        <v>16</v>
      </c>
      <c r="B58" s="3">
        <v>686287.8899999999</v>
      </c>
      <c r="C58" s="3">
        <v>1601518.8196619996</v>
      </c>
      <c r="D58" s="3">
        <v>2695864.5998960994</v>
      </c>
      <c r="E58" s="3">
        <v>3785230.1077366997</v>
      </c>
      <c r="F58" s="3">
        <v>7648672.6811248995</v>
      </c>
      <c r="G58" s="3">
        <v>11903671.169303901</v>
      </c>
      <c r="H58" s="3">
        <v>15126732.911384001</v>
      </c>
      <c r="I58" s="3">
        <v>16766145.818060001</v>
      </c>
      <c r="J58" s="3">
        <v>17376167.119704399</v>
      </c>
      <c r="K58" s="3">
        <v>20351541.8098538</v>
      </c>
      <c r="L58" s="3">
        <v>24972887.8615392</v>
      </c>
      <c r="M58" s="3">
        <v>28431926.393815201</v>
      </c>
      <c r="N58" s="3">
        <v>31481230.393815197</v>
      </c>
      <c r="O58" s="3">
        <v>34419171.103303991</v>
      </c>
      <c r="P58" s="3">
        <v>37599152.376563996</v>
      </c>
      <c r="Q58" s="3">
        <v>41324664.2512777</v>
      </c>
      <c r="R58" s="3">
        <v>44045689.903772786</v>
      </c>
      <c r="S58" s="3">
        <v>45839324.60798879</v>
      </c>
      <c r="T58" s="3">
        <v>47119283.477617294</v>
      </c>
      <c r="U58" s="3">
        <v>49090839.887617297</v>
      </c>
      <c r="V58" s="3">
        <v>50932132.761780404</v>
      </c>
      <c r="W58" s="3">
        <v>52510402.933569402</v>
      </c>
      <c r="X58" s="3">
        <v>54944467.273569405</v>
      </c>
      <c r="Y58" s="3">
        <v>56805828.536484495</v>
      </c>
      <c r="Z58" s="4">
        <f>Y58*$Z$82</f>
        <v>58059782.910194539</v>
      </c>
      <c r="AA58" s="4">
        <f t="shared" ref="AA58:AA81" si="44">Z58*$AA$82</f>
        <v>59361954.851962365</v>
      </c>
      <c r="AB58" s="4">
        <f t="shared" si="43"/>
        <v>60140094.847059369</v>
      </c>
      <c r="AC58" s="4">
        <f t="shared" si="42"/>
        <v>61095300.566371545</v>
      </c>
      <c r="AD58" s="4">
        <f t="shared" si="41"/>
        <v>62126734.119053081</v>
      </c>
      <c r="AE58" s="4">
        <f t="shared" si="40"/>
        <v>62919737.46683339</v>
      </c>
      <c r="AF58" s="4">
        <f t="shared" si="39"/>
        <v>63945476.325403236</v>
      </c>
      <c r="AG58" s="4">
        <f t="shared" si="38"/>
        <v>64421282.146179445</v>
      </c>
      <c r="AH58" s="4">
        <f t="shared" si="37"/>
        <v>64719378.046814427</v>
      </c>
      <c r="AI58" s="4">
        <f t="shared" si="36"/>
        <v>64818127.888215162</v>
      </c>
      <c r="AJ58" s="4">
        <f t="shared" si="35"/>
        <v>65302034.186586268</v>
      </c>
      <c r="AK58" s="4">
        <f t="shared" si="34"/>
        <v>65398339.967477411</v>
      </c>
      <c r="AL58" s="16">
        <f t="shared" si="32"/>
        <v>65398339.967477411</v>
      </c>
      <c r="AM58" s="20">
        <f>AL58-Y58</f>
        <v>8592511.4309929162</v>
      </c>
      <c r="AN58" s="17">
        <f>Предявени!Y58-Y58</f>
        <v>11945036.090887502</v>
      </c>
      <c r="AO58" s="18">
        <f t="shared" si="33"/>
        <v>0</v>
      </c>
    </row>
    <row r="59" spans="1:41" x14ac:dyDescent="0.2">
      <c r="A59" s="2" t="s">
        <v>15</v>
      </c>
      <c r="B59" s="3">
        <v>107670.51000000001</v>
      </c>
      <c r="C59" s="3">
        <v>959265.05159339996</v>
      </c>
      <c r="D59" s="3">
        <v>2622158.8701899997</v>
      </c>
      <c r="E59" s="3">
        <v>3905666.4776900006</v>
      </c>
      <c r="F59" s="3">
        <v>5423807.4146491</v>
      </c>
      <c r="G59" s="3">
        <v>7048171.5975773996</v>
      </c>
      <c r="H59" s="3">
        <v>9366711.8153642025</v>
      </c>
      <c r="I59" s="3">
        <v>11070585.786426103</v>
      </c>
      <c r="J59" s="3">
        <v>14120337.546675902</v>
      </c>
      <c r="K59" s="3">
        <v>16202676.756737603</v>
      </c>
      <c r="L59" s="3">
        <v>18475804.293862399</v>
      </c>
      <c r="M59" s="3">
        <v>20978225.296737395</v>
      </c>
      <c r="N59" s="3">
        <v>24325096.234221499</v>
      </c>
      <c r="O59" s="3">
        <v>26805170.724221498</v>
      </c>
      <c r="P59" s="3">
        <v>29125041.315635897</v>
      </c>
      <c r="Q59" s="3">
        <v>30825306.795635898</v>
      </c>
      <c r="R59" s="3">
        <v>33406715.905043598</v>
      </c>
      <c r="S59" s="3">
        <v>34550629.775043599</v>
      </c>
      <c r="T59" s="3">
        <v>37143362.548412904</v>
      </c>
      <c r="U59" s="3">
        <v>37887471.178051807</v>
      </c>
      <c r="V59" s="3">
        <v>40208089.738051802</v>
      </c>
      <c r="W59" s="3">
        <v>41993920.278051794</v>
      </c>
      <c r="X59" s="3">
        <v>43743260.918181203</v>
      </c>
      <c r="Y59" s="4">
        <f>X59*$Y$82</f>
        <v>44957173.857662164</v>
      </c>
      <c r="Z59" s="4">
        <f t="shared" ref="Z59:Z81" si="45">Y59*$Z$82</f>
        <v>45949576.331859879</v>
      </c>
      <c r="AA59" s="4">
        <f t="shared" si="44"/>
        <v>46980139.073164254</v>
      </c>
      <c r="AB59" s="4">
        <f t="shared" si="43"/>
        <v>47595973.327262104</v>
      </c>
      <c r="AC59" s="4">
        <f t="shared" si="42"/>
        <v>48351940.640816376</v>
      </c>
      <c r="AD59" s="4">
        <f t="shared" si="41"/>
        <v>49168236.058825247</v>
      </c>
      <c r="AE59" s="4">
        <f t="shared" si="40"/>
        <v>49795833.442656554</v>
      </c>
      <c r="AF59" s="4">
        <f t="shared" si="39"/>
        <v>50607621.975371413</v>
      </c>
      <c r="AG59" s="4">
        <f t="shared" si="38"/>
        <v>50984183.422642358</v>
      </c>
      <c r="AH59" s="4">
        <f t="shared" si="37"/>
        <v>51220101.981993988</v>
      </c>
      <c r="AI59" s="4">
        <f t="shared" si="36"/>
        <v>51298254.416394591</v>
      </c>
      <c r="AJ59" s="4">
        <f t="shared" si="35"/>
        <v>51681226.73010207</v>
      </c>
      <c r="AK59" s="4">
        <f t="shared" si="34"/>
        <v>51757444.890219919</v>
      </c>
      <c r="AL59" s="16">
        <f t="shared" si="32"/>
        <v>51757444.890219919</v>
      </c>
      <c r="AM59" s="20">
        <f>AL59-X59</f>
        <v>8014183.9720387161</v>
      </c>
      <c r="AN59" s="17">
        <f>Предявени!X59-X59</f>
        <v>5473591.5922088325</v>
      </c>
      <c r="AO59" s="18">
        <f t="shared" si="33"/>
        <v>2540592.3798298836</v>
      </c>
    </row>
    <row r="60" spans="1:41" x14ac:dyDescent="0.2">
      <c r="A60" s="2" t="s">
        <v>14</v>
      </c>
      <c r="B60" s="3">
        <v>441383.28</v>
      </c>
      <c r="C60" s="3">
        <v>1979836.8076610998</v>
      </c>
      <c r="D60" s="3">
        <v>3502076.0185110001</v>
      </c>
      <c r="E60" s="3">
        <v>5861194.8158761999</v>
      </c>
      <c r="F60" s="3">
        <v>7773825.6880008001</v>
      </c>
      <c r="G60" s="3">
        <v>9868935.9351596031</v>
      </c>
      <c r="H60" s="3">
        <v>11254995.421974411</v>
      </c>
      <c r="I60" s="3">
        <v>12802983.603546901</v>
      </c>
      <c r="J60" s="3">
        <v>16787485.530593902</v>
      </c>
      <c r="K60" s="3">
        <v>19008421.047258504</v>
      </c>
      <c r="L60" s="3">
        <v>21837921.984498303</v>
      </c>
      <c r="M60" s="3">
        <v>25546277.541398101</v>
      </c>
      <c r="N60" s="3">
        <v>28502244.452602305</v>
      </c>
      <c r="O60" s="3">
        <v>32544937.290063698</v>
      </c>
      <c r="P60" s="3">
        <v>35851756.125124194</v>
      </c>
      <c r="Q60" s="3">
        <v>39258952.554903202</v>
      </c>
      <c r="R60" s="3">
        <v>41813276.534903198</v>
      </c>
      <c r="S60" s="3">
        <v>44840665.758926302</v>
      </c>
      <c r="T60" s="3">
        <v>48194438.660845309</v>
      </c>
      <c r="U60" s="3">
        <v>50094535.134014897</v>
      </c>
      <c r="V60" s="3">
        <v>52872993.3140174</v>
      </c>
      <c r="W60" s="3">
        <v>54241121.201508701</v>
      </c>
      <c r="X60" s="4">
        <f>W60*$X$82</f>
        <v>55586765.227140918</v>
      </c>
      <c r="Y60" s="4">
        <f t="shared" ref="Y60:Y81" si="46">X60*$Y$82</f>
        <v>57129345.550526701</v>
      </c>
      <c r="Z60" s="4">
        <f t="shared" si="45"/>
        <v>58390441.367028438</v>
      </c>
      <c r="AA60" s="4">
        <f t="shared" si="44"/>
        <v>59700029.357276209</v>
      </c>
      <c r="AB60" s="4">
        <f t="shared" si="43"/>
        <v>60482600.966772757</v>
      </c>
      <c r="AC60" s="4">
        <f t="shared" si="42"/>
        <v>61443246.71416074</v>
      </c>
      <c r="AD60" s="4">
        <f t="shared" si="41"/>
        <v>62480554.422923498</v>
      </c>
      <c r="AE60" s="4">
        <f t="shared" si="40"/>
        <v>63278074.033943139</v>
      </c>
      <c r="AF60" s="4">
        <f t="shared" si="39"/>
        <v>64309654.616527244</v>
      </c>
      <c r="AG60" s="4">
        <f t="shared" si="38"/>
        <v>64788170.216957532</v>
      </c>
      <c r="AH60" s="4">
        <f t="shared" si="37"/>
        <v>65087963.814785853</v>
      </c>
      <c r="AI60" s="4">
        <f t="shared" si="36"/>
        <v>65187276.050128378</v>
      </c>
      <c r="AJ60" s="4">
        <f t="shared" si="35"/>
        <v>65673938.261488669</v>
      </c>
      <c r="AK60" s="4">
        <f t="shared" si="34"/>
        <v>65770792.517060518</v>
      </c>
      <c r="AL60" s="16">
        <f t="shared" si="32"/>
        <v>65770792.517060518</v>
      </c>
      <c r="AM60" s="20">
        <f>AL60-W60</f>
        <v>11529671.315551817</v>
      </c>
      <c r="AN60" s="17">
        <f>Предявени!W60-W60</f>
        <v>15460765.832989499</v>
      </c>
      <c r="AO60" s="18">
        <f t="shared" si="33"/>
        <v>0</v>
      </c>
    </row>
    <row r="61" spans="1:41" x14ac:dyDescent="0.2">
      <c r="A61" s="2" t="s">
        <v>13</v>
      </c>
      <c r="B61" s="3">
        <v>105462.15</v>
      </c>
      <c r="C61" s="3">
        <v>766807.57630000007</v>
      </c>
      <c r="D61" s="3">
        <v>2063792.6031139002</v>
      </c>
      <c r="E61" s="3">
        <v>7145830.1314276</v>
      </c>
      <c r="F61" s="3">
        <v>9448358.4464489967</v>
      </c>
      <c r="G61" s="3">
        <v>11523911.8799548</v>
      </c>
      <c r="H61" s="3">
        <v>13998455.803203201</v>
      </c>
      <c r="I61" s="3">
        <v>18928486.089803498</v>
      </c>
      <c r="J61" s="3">
        <v>22829973.080070198</v>
      </c>
      <c r="K61" s="3">
        <v>26748078.765038695</v>
      </c>
      <c r="L61" s="3">
        <v>30089886.255038697</v>
      </c>
      <c r="M61" s="3">
        <v>33742941.472124897</v>
      </c>
      <c r="N61" s="3">
        <v>37428426.5227338</v>
      </c>
      <c r="O61" s="3">
        <v>41576202.788211197</v>
      </c>
      <c r="P61" s="3">
        <v>45499710.707660094</v>
      </c>
      <c r="Q61" s="3">
        <v>47644427.397660099</v>
      </c>
      <c r="R61" s="3">
        <v>51138790.361678697</v>
      </c>
      <c r="S61" s="3">
        <v>54273834.303479403</v>
      </c>
      <c r="T61" s="3">
        <v>56998361.787819698</v>
      </c>
      <c r="U61" s="3">
        <v>61487604.852697901</v>
      </c>
      <c r="V61" s="3">
        <v>64932459.594615899</v>
      </c>
      <c r="W61" s="4">
        <f>V61*$W$82</f>
        <v>67003476.268461011</v>
      </c>
      <c r="X61" s="4">
        <f t="shared" ref="X61:X81" si="47">W61*$X$82</f>
        <v>68665735.92571044</v>
      </c>
      <c r="Y61" s="4">
        <f t="shared" si="46"/>
        <v>70571268.883006677</v>
      </c>
      <c r="Z61" s="4">
        <f t="shared" si="45"/>
        <v>72129087.042762548</v>
      </c>
      <c r="AA61" s="4">
        <f t="shared" si="44"/>
        <v>73746807.065548286</v>
      </c>
      <c r="AB61" s="4">
        <f t="shared" si="43"/>
        <v>74713509.395879447</v>
      </c>
      <c r="AC61" s="4">
        <f t="shared" si="42"/>
        <v>75900184.802134112</v>
      </c>
      <c r="AD61" s="4">
        <f t="shared" si="41"/>
        <v>77181559.908466607</v>
      </c>
      <c r="AE61" s="4">
        <f t="shared" si="40"/>
        <v>78166727.345033184</v>
      </c>
      <c r="AF61" s="4">
        <f t="shared" si="39"/>
        <v>79441027.793716699</v>
      </c>
      <c r="AG61" s="4">
        <f t="shared" si="38"/>
        <v>80032132.991531596</v>
      </c>
      <c r="AH61" s="4">
        <f t="shared" si="37"/>
        <v>80402464.81308265</v>
      </c>
      <c r="AI61" s="4">
        <f t="shared" si="36"/>
        <v>80525144.154079676</v>
      </c>
      <c r="AJ61" s="4">
        <f t="shared" si="35"/>
        <v>81126312.77315183</v>
      </c>
      <c r="AK61" s="4">
        <f t="shared" si="34"/>
        <v>81245955.798055366</v>
      </c>
      <c r="AL61" s="16">
        <f t="shared" si="32"/>
        <v>81245955.798055366</v>
      </c>
      <c r="AM61" s="20">
        <f>AL61-V61</f>
        <v>16313496.203439467</v>
      </c>
      <c r="AN61" s="17">
        <f>Предявени!V61-V61</f>
        <v>15436972.905678771</v>
      </c>
      <c r="AO61" s="18">
        <f t="shared" si="33"/>
        <v>876523.29776069522</v>
      </c>
    </row>
    <row r="62" spans="1:41" x14ac:dyDescent="0.2">
      <c r="A62" s="1" t="s">
        <v>12</v>
      </c>
      <c r="B62" s="3">
        <v>127274.28</v>
      </c>
      <c r="C62" s="3">
        <v>1243394.4639742</v>
      </c>
      <c r="D62" s="3">
        <v>3692454.3170687999</v>
      </c>
      <c r="E62" s="3">
        <v>4925598.7198979994</v>
      </c>
      <c r="F62" s="3">
        <v>5495035.2023730995</v>
      </c>
      <c r="G62" s="3">
        <v>8999239.1275629997</v>
      </c>
      <c r="H62" s="3">
        <v>12029536.371986197</v>
      </c>
      <c r="I62" s="3">
        <v>14629869.616780402</v>
      </c>
      <c r="J62" s="3">
        <v>19036932.005338799</v>
      </c>
      <c r="K62" s="3">
        <v>22190179.250968199</v>
      </c>
      <c r="L62" s="3">
        <v>24961940.610968199</v>
      </c>
      <c r="M62" s="3">
        <v>27312450.610968202</v>
      </c>
      <c r="N62" s="3">
        <v>31420613.084411398</v>
      </c>
      <c r="O62" s="3">
        <v>34863801.4936314</v>
      </c>
      <c r="P62" s="3">
        <v>39265143.071767904</v>
      </c>
      <c r="Q62" s="3">
        <v>43151878.776381403</v>
      </c>
      <c r="R62" s="3">
        <v>46611827.066370599</v>
      </c>
      <c r="S62" s="3">
        <v>50582160.306636699</v>
      </c>
      <c r="T62" s="3">
        <v>54277949.842684805</v>
      </c>
      <c r="U62" s="3">
        <v>58091411.422684796</v>
      </c>
      <c r="V62" s="4">
        <f>U62*$V$82</f>
        <v>60419959.008884199</v>
      </c>
      <c r="W62" s="4">
        <f t="shared" ref="W62:W81" si="48">V62*$W$82</f>
        <v>62347049.763210297</v>
      </c>
      <c r="X62" s="4">
        <f t="shared" si="47"/>
        <v>63893790.191343717</v>
      </c>
      <c r="Y62" s="4">
        <f t="shared" si="46"/>
        <v>65666897.569205359</v>
      </c>
      <c r="Z62" s="4">
        <f t="shared" si="45"/>
        <v>67116454.69276686</v>
      </c>
      <c r="AA62" s="4">
        <f t="shared" si="44"/>
        <v>68621750.781576499</v>
      </c>
      <c r="AB62" s="4">
        <f t="shared" si="43"/>
        <v>69521271.846034139</v>
      </c>
      <c r="AC62" s="4">
        <f t="shared" si="42"/>
        <v>70625478.892099932</v>
      </c>
      <c r="AD62" s="4">
        <f t="shared" si="41"/>
        <v>71817804.454429835</v>
      </c>
      <c r="AE62" s="4">
        <f t="shared" si="40"/>
        <v>72734507.387074873</v>
      </c>
      <c r="AF62" s="4">
        <f t="shared" si="39"/>
        <v>73920249.947192594</v>
      </c>
      <c r="AG62" s="4">
        <f t="shared" si="38"/>
        <v>74470276.113533527</v>
      </c>
      <c r="AH62" s="4">
        <f t="shared" si="37"/>
        <v>74814871.61503607</v>
      </c>
      <c r="AI62" s="4">
        <f t="shared" si="36"/>
        <v>74929025.318754569</v>
      </c>
      <c r="AJ62" s="4">
        <f t="shared" si="35"/>
        <v>75488415.54590036</v>
      </c>
      <c r="AK62" s="4">
        <f t="shared" si="34"/>
        <v>75599743.943215072</v>
      </c>
      <c r="AL62" s="16">
        <f t="shared" si="32"/>
        <v>75599743.943215072</v>
      </c>
      <c r="AM62" s="20">
        <f>AL62-U62</f>
        <v>17508332.520530276</v>
      </c>
      <c r="AN62" s="17">
        <f>Предявени!U62-U62</f>
        <v>12620383.698531307</v>
      </c>
      <c r="AO62" s="18">
        <f t="shared" si="33"/>
        <v>4887948.8219989687</v>
      </c>
    </row>
    <row r="63" spans="1:41" x14ac:dyDescent="0.2">
      <c r="A63" s="1" t="s">
        <v>11</v>
      </c>
      <c r="B63" s="3">
        <v>67505.149999999994</v>
      </c>
      <c r="C63" s="3">
        <v>261050.2663471</v>
      </c>
      <c r="D63" s="3">
        <v>774205.03685420007</v>
      </c>
      <c r="E63" s="3">
        <v>2951829.0367937</v>
      </c>
      <c r="F63" s="3">
        <v>4791326.8307895996</v>
      </c>
      <c r="G63" s="3">
        <v>6561821.7039172994</v>
      </c>
      <c r="H63" s="3">
        <v>8263282.9737787014</v>
      </c>
      <c r="I63" s="3">
        <v>10654771.3761787</v>
      </c>
      <c r="J63" s="3">
        <v>12882923.766178703</v>
      </c>
      <c r="K63" s="3">
        <v>14492669.3642751</v>
      </c>
      <c r="L63" s="3">
        <v>16918940.7948642</v>
      </c>
      <c r="M63" s="3">
        <v>19128819.183894701</v>
      </c>
      <c r="N63" s="3">
        <v>21374780.131731804</v>
      </c>
      <c r="O63" s="3">
        <v>22922995.138330705</v>
      </c>
      <c r="P63" s="3">
        <v>26727571.234402601</v>
      </c>
      <c r="Q63" s="3">
        <v>28713281.284402601</v>
      </c>
      <c r="R63" s="3">
        <v>30312978.055570096</v>
      </c>
      <c r="S63" s="3">
        <v>33964708.085570097</v>
      </c>
      <c r="T63" s="3">
        <v>35163925.171718195</v>
      </c>
      <c r="U63" s="4">
        <f>T63*$U$82</f>
        <v>37566191.543161929</v>
      </c>
      <c r="V63" s="4">
        <f t="shared" ref="V63:V81" si="49">U63*$V$82</f>
        <v>39072002.169866294</v>
      </c>
      <c r="W63" s="4">
        <f t="shared" si="48"/>
        <v>40318201.196970686</v>
      </c>
      <c r="X63" s="4">
        <f t="shared" si="47"/>
        <v>41318437.64789848</v>
      </c>
      <c r="Y63" s="4">
        <f t="shared" si="46"/>
        <v>42465059.665715955</v>
      </c>
      <c r="Z63" s="4">
        <f t="shared" si="45"/>
        <v>43402450.223508492</v>
      </c>
      <c r="AA63" s="4">
        <f t="shared" si="44"/>
        <v>44375885.70762746</v>
      </c>
      <c r="AB63" s="4">
        <f t="shared" si="43"/>
        <v>44957582.378046609</v>
      </c>
      <c r="AC63" s="4">
        <f t="shared" si="42"/>
        <v>45671644.102145441</v>
      </c>
      <c r="AD63" s="4">
        <f t="shared" si="41"/>
        <v>46442689.758626118</v>
      </c>
      <c r="AE63" s="4">
        <f t="shared" si="40"/>
        <v>47035497.492377855</v>
      </c>
      <c r="AF63" s="4">
        <f t="shared" si="39"/>
        <v>47802286.094055161</v>
      </c>
      <c r="AG63" s="4">
        <f t="shared" si="38"/>
        <v>48157973.584038332</v>
      </c>
      <c r="AH63" s="4">
        <f t="shared" si="37"/>
        <v>48380814.453236103</v>
      </c>
      <c r="AI63" s="4">
        <f t="shared" si="36"/>
        <v>48454634.658223853</v>
      </c>
      <c r="AJ63" s="4">
        <f t="shared" si="35"/>
        <v>48816377.64063184</v>
      </c>
      <c r="AK63" s="4">
        <f t="shared" si="34"/>
        <v>48888370.794099696</v>
      </c>
      <c r="AL63" s="16">
        <f t="shared" si="32"/>
        <v>48888370.794099696</v>
      </c>
      <c r="AM63" s="20">
        <f>AL63-T63</f>
        <v>13724445.622381501</v>
      </c>
      <c r="AN63" s="17">
        <f>Предявени!T63-T63</f>
        <v>13335066.285165489</v>
      </c>
      <c r="AO63" s="18">
        <f t="shared" si="33"/>
        <v>389379.33721601218</v>
      </c>
    </row>
    <row r="64" spans="1:41" x14ac:dyDescent="0.2">
      <c r="A64" s="1" t="s">
        <v>10</v>
      </c>
      <c r="B64" s="3">
        <v>320435.64999999997</v>
      </c>
      <c r="C64" s="3">
        <v>937673.06299999997</v>
      </c>
      <c r="D64" s="3">
        <v>2319694.5392829999</v>
      </c>
      <c r="E64" s="3">
        <v>3559178.5330789997</v>
      </c>
      <c r="F64" s="3">
        <v>5961103.3172636013</v>
      </c>
      <c r="G64" s="3">
        <v>8548308.0858292002</v>
      </c>
      <c r="H64" s="3">
        <v>10341249.162176803</v>
      </c>
      <c r="I64" s="3">
        <v>13403719.251669202</v>
      </c>
      <c r="J64" s="3">
        <v>17013873.211669199</v>
      </c>
      <c r="K64" s="3">
        <v>19758554.218624201</v>
      </c>
      <c r="L64" s="3">
        <v>24043955.558624208</v>
      </c>
      <c r="M64" s="3">
        <v>27929645.599624202</v>
      </c>
      <c r="N64" s="3">
        <v>29893173.723496407</v>
      </c>
      <c r="O64" s="3">
        <v>33249017.073496401</v>
      </c>
      <c r="P64" s="3">
        <v>36469734.993496403</v>
      </c>
      <c r="Q64" s="3">
        <v>38488088.546751805</v>
      </c>
      <c r="R64" s="3">
        <v>40666003.426751807</v>
      </c>
      <c r="S64" s="3">
        <v>42636483.078462213</v>
      </c>
      <c r="T64" s="4">
        <f>S64*$T$82</f>
        <v>45104137.726388879</v>
      </c>
      <c r="U64" s="4">
        <f t="shared" ref="U64:U81" si="50">T64*$U$82</f>
        <v>48185481.823896416</v>
      </c>
      <c r="V64" s="4">
        <f t="shared" si="49"/>
        <v>50116958.17544318</v>
      </c>
      <c r="W64" s="4">
        <f t="shared" si="48"/>
        <v>51715435.372699194</v>
      </c>
      <c r="X64" s="4">
        <f t="shared" si="47"/>
        <v>52998420.773825191</v>
      </c>
      <c r="Y64" s="4">
        <f t="shared" si="46"/>
        <v>54469172.322726361</v>
      </c>
      <c r="Z64" s="4">
        <f t="shared" si="45"/>
        <v>55671546.421056442</v>
      </c>
      <c r="AA64" s="4">
        <f t="shared" si="44"/>
        <v>56920154.701532729</v>
      </c>
      <c r="AB64" s="4">
        <f t="shared" si="43"/>
        <v>57666286.613981143</v>
      </c>
      <c r="AC64" s="4">
        <f t="shared" si="42"/>
        <v>58582200.812740728</v>
      </c>
      <c r="AD64" s="4">
        <f t="shared" si="41"/>
        <v>59571207.282109782</v>
      </c>
      <c r="AE64" s="4">
        <f t="shared" si="40"/>
        <v>60331591.156715222</v>
      </c>
      <c r="AF64" s="4">
        <f t="shared" si="39"/>
        <v>61315137.178047754</v>
      </c>
      <c r="AG64" s="4">
        <f t="shared" si="38"/>
        <v>61771371.158111438</v>
      </c>
      <c r="AH64" s="4">
        <f t="shared" si="37"/>
        <v>62057205.154352799</v>
      </c>
      <c r="AI64" s="4">
        <f t="shared" si="36"/>
        <v>62151893.010628745</v>
      </c>
      <c r="AJ64" s="4">
        <f t="shared" si="35"/>
        <v>62615894.262491472</v>
      </c>
      <c r="AK64" s="4">
        <f t="shared" si="34"/>
        <v>62708238.592469253</v>
      </c>
      <c r="AL64" s="16">
        <f t="shared" si="32"/>
        <v>62708238.592469253</v>
      </c>
      <c r="AM64" s="20">
        <f>AL64-S64</f>
        <v>20071755.514007039</v>
      </c>
      <c r="AN64" s="17">
        <f>Предявени!S64-S64</f>
        <v>14104054.27499067</v>
      </c>
      <c r="AO64" s="18">
        <f t="shared" si="33"/>
        <v>5967701.239016369</v>
      </c>
    </row>
    <row r="65" spans="1:41" x14ac:dyDescent="0.2">
      <c r="A65" s="1" t="s">
        <v>9</v>
      </c>
      <c r="B65" s="3">
        <v>38911.29</v>
      </c>
      <c r="C65" s="3">
        <v>704663.34457039996</v>
      </c>
      <c r="D65" s="3">
        <v>2613462.2570932</v>
      </c>
      <c r="E65" s="3">
        <v>5474562.2825205009</v>
      </c>
      <c r="F65" s="3">
        <v>8519056.2413404994</v>
      </c>
      <c r="G65" s="3">
        <v>10722342.5326907</v>
      </c>
      <c r="H65" s="3">
        <v>13790261.555987399</v>
      </c>
      <c r="I65" s="3">
        <v>15481672.951905599</v>
      </c>
      <c r="J65" s="3">
        <v>18380690.4128321</v>
      </c>
      <c r="K65" s="3">
        <v>20363566.633572102</v>
      </c>
      <c r="L65" s="3">
        <v>24184224.663572099</v>
      </c>
      <c r="M65" s="3">
        <v>26639319.8935721</v>
      </c>
      <c r="N65" s="3">
        <v>29954122.193572093</v>
      </c>
      <c r="O65" s="3">
        <v>32575851.188790802</v>
      </c>
      <c r="P65" s="3">
        <v>35620971.617264599</v>
      </c>
      <c r="Q65" s="3">
        <v>38107341.119460605</v>
      </c>
      <c r="R65" s="3">
        <v>40889966.759460613</v>
      </c>
      <c r="S65" s="4">
        <f>R65*$S$82</f>
        <v>43355117.745698094</v>
      </c>
      <c r="T65" s="4">
        <f t="shared" ref="T65:T81" si="51">S65*$T$82</f>
        <v>45864364.524324246</v>
      </c>
      <c r="U65" s="4">
        <f t="shared" si="50"/>
        <v>48997644.441352278</v>
      </c>
      <c r="V65" s="4">
        <f t="shared" si="49"/>
        <v>50961675.679347187</v>
      </c>
      <c r="W65" s="4">
        <f t="shared" si="48"/>
        <v>52587095.087728359</v>
      </c>
      <c r="X65" s="4">
        <f t="shared" si="47"/>
        <v>53891705.109841742</v>
      </c>
      <c r="Y65" s="4">
        <f t="shared" si="46"/>
        <v>55387246.063816175</v>
      </c>
      <c r="Z65" s="4">
        <f t="shared" si="45"/>
        <v>56609886.085779227</v>
      </c>
      <c r="AA65" s="4">
        <f t="shared" si="44"/>
        <v>57879539.563498847</v>
      </c>
      <c r="AB65" s="4">
        <f t="shared" si="43"/>
        <v>58638247.47236868</v>
      </c>
      <c r="AC65" s="4">
        <f t="shared" si="42"/>
        <v>59569599.335023552</v>
      </c>
      <c r="AD65" s="4">
        <f t="shared" si="41"/>
        <v>60575275.43292883</v>
      </c>
      <c r="AE65" s="4">
        <f t="shared" si="40"/>
        <v>61348475.519689783</v>
      </c>
      <c r="AF65" s="4">
        <f t="shared" si="39"/>
        <v>62348599.134123765</v>
      </c>
      <c r="AG65" s="4">
        <f t="shared" si="38"/>
        <v>62812522.903090566</v>
      </c>
      <c r="AH65" s="4">
        <f t="shared" si="37"/>
        <v>63103174.609516785</v>
      </c>
      <c r="AI65" s="4">
        <f t="shared" si="36"/>
        <v>63199458.422381386</v>
      </c>
      <c r="AJ65" s="4">
        <f t="shared" si="35"/>
        <v>63671280.379920423</v>
      </c>
      <c r="AK65" s="4">
        <f t="shared" si="34"/>
        <v>63765181.166530021</v>
      </c>
      <c r="AL65" s="16">
        <f t="shared" si="32"/>
        <v>63765181.166530021</v>
      </c>
      <c r="AM65" s="20">
        <f>AL65-R65</f>
        <v>22875214.407069407</v>
      </c>
      <c r="AN65" s="17">
        <f>Предявени!R65-R65</f>
        <v>10625854.273544088</v>
      </c>
      <c r="AO65" s="18">
        <f t="shared" si="33"/>
        <v>12249360.133525319</v>
      </c>
    </row>
    <row r="66" spans="1:41" x14ac:dyDescent="0.2">
      <c r="A66" s="2" t="s">
        <v>8</v>
      </c>
      <c r="B66" s="3">
        <v>88801.790000000008</v>
      </c>
      <c r="C66" s="3">
        <v>1435540.6780127003</v>
      </c>
      <c r="D66" s="3">
        <v>4137298.0398092004</v>
      </c>
      <c r="E66" s="3">
        <v>6833392.3365662992</v>
      </c>
      <c r="F66" s="3">
        <v>9940558.3546149973</v>
      </c>
      <c r="G66" s="3">
        <v>11872284.3871099</v>
      </c>
      <c r="H66" s="3">
        <v>15760052.677950699</v>
      </c>
      <c r="I66" s="3">
        <v>18065409.894450694</v>
      </c>
      <c r="J66" s="3">
        <v>20348807.959127698</v>
      </c>
      <c r="K66" s="3">
        <v>23273660.975639701</v>
      </c>
      <c r="L66" s="3">
        <v>24820213.255639698</v>
      </c>
      <c r="M66" s="3">
        <v>28393517.9456397</v>
      </c>
      <c r="N66" s="3">
        <v>31254523.918029502</v>
      </c>
      <c r="O66" s="3">
        <v>34197837.896829501</v>
      </c>
      <c r="P66" s="3">
        <v>38944413.299629502</v>
      </c>
      <c r="Q66" s="3">
        <v>41560471.569629498</v>
      </c>
      <c r="R66" s="4">
        <f>Q66*$R$82</f>
        <v>44191495.447949126</v>
      </c>
      <c r="S66" s="4">
        <f t="shared" ref="S66:S81" si="52">R66*$S$82</f>
        <v>46855687.11207211</v>
      </c>
      <c r="T66" s="4">
        <f t="shared" si="51"/>
        <v>49567534.941339001</v>
      </c>
      <c r="U66" s="4">
        <f t="shared" si="50"/>
        <v>52953801.455201074</v>
      </c>
      <c r="V66" s="4">
        <f t="shared" si="49"/>
        <v>55076412.070759982</v>
      </c>
      <c r="W66" s="4">
        <f t="shared" si="48"/>
        <v>56833070.734950885</v>
      </c>
      <c r="X66" s="4">
        <f t="shared" si="47"/>
        <v>58243017.292078704</v>
      </c>
      <c r="Y66" s="4">
        <f t="shared" si="46"/>
        <v>59859310.884307936</v>
      </c>
      <c r="Z66" s="4">
        <f t="shared" si="45"/>
        <v>61180669.037590362</v>
      </c>
      <c r="AA66" s="4">
        <f t="shared" si="44"/>
        <v>62552836.596717507</v>
      </c>
      <c r="AB66" s="4">
        <f t="shared" si="43"/>
        <v>63372803.932430409</v>
      </c>
      <c r="AC66" s="4">
        <f t="shared" si="42"/>
        <v>64379354.802013323</v>
      </c>
      <c r="AD66" s="4">
        <f t="shared" si="41"/>
        <v>65466230.97787644</v>
      </c>
      <c r="AE66" s="4">
        <f t="shared" si="40"/>
        <v>66301860.615715288</v>
      </c>
      <c r="AF66" s="4">
        <f t="shared" si="39"/>
        <v>67382735.990709811</v>
      </c>
      <c r="AG66" s="4">
        <f t="shared" si="38"/>
        <v>67884117.790433303</v>
      </c>
      <c r="AH66" s="4">
        <f t="shared" si="37"/>
        <v>68198237.232912466</v>
      </c>
      <c r="AI66" s="4">
        <f t="shared" si="36"/>
        <v>68302295.172185123</v>
      </c>
      <c r="AJ66" s="4">
        <f t="shared" si="35"/>
        <v>68812212.874282658</v>
      </c>
      <c r="AK66" s="4">
        <f t="shared" si="34"/>
        <v>68913695.377519384</v>
      </c>
      <c r="AL66" s="16">
        <f t="shared" si="32"/>
        <v>68913695.377519384</v>
      </c>
      <c r="AM66" s="20">
        <f>AL66-Q66</f>
        <v>27353223.807889886</v>
      </c>
      <c r="AN66" s="17">
        <f>Предявени!Q66-Q66</f>
        <v>34057093.327814542</v>
      </c>
      <c r="AO66" s="18">
        <f t="shared" si="33"/>
        <v>0</v>
      </c>
    </row>
    <row r="67" spans="1:41" x14ac:dyDescent="0.2">
      <c r="A67" s="2" t="s">
        <v>7</v>
      </c>
      <c r="B67" s="3">
        <v>98330.69</v>
      </c>
      <c r="C67" s="3">
        <v>728707.60795710003</v>
      </c>
      <c r="D67" s="3">
        <v>2036983.2887070996</v>
      </c>
      <c r="E67" s="3">
        <v>4402141.1594675006</v>
      </c>
      <c r="F67" s="3">
        <v>5363195.8811774999</v>
      </c>
      <c r="G67" s="3">
        <v>7209101.0612275004</v>
      </c>
      <c r="H67" s="3">
        <v>8872869.2865535002</v>
      </c>
      <c r="I67" s="3">
        <v>10506254.3965535</v>
      </c>
      <c r="J67" s="3">
        <v>11911970.826553503</v>
      </c>
      <c r="K67" s="3">
        <v>14255121.856553502</v>
      </c>
      <c r="L67" s="3">
        <v>17053993.696553499</v>
      </c>
      <c r="M67" s="3">
        <v>21255538.846553501</v>
      </c>
      <c r="N67" s="3">
        <v>23660705.246553499</v>
      </c>
      <c r="O67" s="3">
        <v>26447736.976553496</v>
      </c>
      <c r="P67" s="3">
        <v>28611689.192596596</v>
      </c>
      <c r="Q67" s="4">
        <f>P67*$Q$82</f>
        <v>30730135.343295295</v>
      </c>
      <c r="R67" s="4">
        <f t="shared" ref="R67:R81" si="53">Q67*$R$82</f>
        <v>32675534.825511146</v>
      </c>
      <c r="S67" s="4">
        <f t="shared" si="52"/>
        <v>34645458.826056078</v>
      </c>
      <c r="T67" s="4">
        <f t="shared" si="51"/>
        <v>36650620.165098511</v>
      </c>
      <c r="U67" s="4">
        <f t="shared" si="50"/>
        <v>39154451.915542193</v>
      </c>
      <c r="V67" s="4">
        <f t="shared" si="49"/>
        <v>40723926.684084192</v>
      </c>
      <c r="W67" s="4">
        <f t="shared" si="48"/>
        <v>42022813.738628753</v>
      </c>
      <c r="X67" s="4">
        <f t="shared" si="47"/>
        <v>43065339.169428073</v>
      </c>
      <c r="Y67" s="4">
        <f t="shared" si="46"/>
        <v>44260439.200006194</v>
      </c>
      <c r="Z67" s="4">
        <f t="shared" si="45"/>
        <v>45237461.677224867</v>
      </c>
      <c r="AA67" s="4">
        <f t="shared" si="44"/>
        <v>46252053.02359616</v>
      </c>
      <c r="AB67" s="4">
        <f t="shared" si="43"/>
        <v>46858343.237635791</v>
      </c>
      <c r="AC67" s="4">
        <f t="shared" si="42"/>
        <v>47602594.765205026</v>
      </c>
      <c r="AD67" s="4">
        <f t="shared" si="41"/>
        <v>48406239.447862662</v>
      </c>
      <c r="AE67" s="4">
        <f t="shared" si="40"/>
        <v>49024110.489692271</v>
      </c>
      <c r="AF67" s="4">
        <f t="shared" si="39"/>
        <v>49823318.133599013</v>
      </c>
      <c r="AG67" s="4">
        <f t="shared" si="38"/>
        <v>50194043.728912681</v>
      </c>
      <c r="AH67" s="4">
        <f t="shared" si="37"/>
        <v>50426306.08342357</v>
      </c>
      <c r="AI67" s="4">
        <f t="shared" si="36"/>
        <v>50503247.331600599</v>
      </c>
      <c r="AJ67" s="4">
        <f t="shared" si="35"/>
        <v>50880284.439400166</v>
      </c>
      <c r="AK67" s="4">
        <f t="shared" si="34"/>
        <v>50955321.390177213</v>
      </c>
      <c r="AL67" s="16">
        <f t="shared" si="32"/>
        <v>50955321.390177213</v>
      </c>
      <c r="AM67" s="20">
        <f>AL67-P67</f>
        <v>22343632.197580617</v>
      </c>
      <c r="AN67" s="17">
        <f>Предявени!P67-P67</f>
        <v>11931280.691468168</v>
      </c>
      <c r="AO67" s="18">
        <f t="shared" si="33"/>
        <v>10412351.506112449</v>
      </c>
    </row>
    <row r="68" spans="1:41" x14ac:dyDescent="0.2">
      <c r="A68" s="2" t="s">
        <v>6</v>
      </c>
      <c r="B68" s="3">
        <v>243499.65999999997</v>
      </c>
      <c r="C68" s="3">
        <v>1449951.956</v>
      </c>
      <c r="D68" s="3">
        <v>3833631.2361468999</v>
      </c>
      <c r="E68" s="3">
        <v>5158954.6639243988</v>
      </c>
      <c r="F68" s="3">
        <v>7089722.1992611988</v>
      </c>
      <c r="G68" s="3">
        <v>9753088.622588899</v>
      </c>
      <c r="H68" s="3">
        <v>13516439.339001197</v>
      </c>
      <c r="I68" s="3">
        <v>16325874.214151002</v>
      </c>
      <c r="J68" s="3">
        <v>18510648.304150999</v>
      </c>
      <c r="K68" s="3">
        <v>20742489.424150996</v>
      </c>
      <c r="L68" s="3">
        <v>24085503.8550671</v>
      </c>
      <c r="M68" s="3">
        <v>27141909.530067105</v>
      </c>
      <c r="N68" s="3">
        <v>29893293.094114203</v>
      </c>
      <c r="O68" s="3">
        <v>33558241.074114203</v>
      </c>
      <c r="P68" s="4">
        <f>O68*$P$82</f>
        <v>36750655.251474299</v>
      </c>
      <c r="Q68" s="4">
        <f t="shared" ref="Q68:Q81" si="54">P68*$Q$82</f>
        <v>39471720.884092934</v>
      </c>
      <c r="R68" s="4">
        <f t="shared" si="53"/>
        <v>41970514.479118109</v>
      </c>
      <c r="S68" s="4">
        <f t="shared" si="52"/>
        <v>44500808.909772158</v>
      </c>
      <c r="T68" s="4">
        <f t="shared" si="51"/>
        <v>47076364.396856114</v>
      </c>
      <c r="U68" s="4">
        <f t="shared" si="50"/>
        <v>50292443.561174065</v>
      </c>
      <c r="V68" s="4">
        <f t="shared" si="49"/>
        <v>52308375.78231322</v>
      </c>
      <c r="W68" s="4">
        <f t="shared" si="48"/>
        <v>53976748.104927488</v>
      </c>
      <c r="X68" s="4">
        <f t="shared" si="47"/>
        <v>55315833.415140994</v>
      </c>
      <c r="Y68" s="4">
        <f t="shared" si="46"/>
        <v>56850895.148796603</v>
      </c>
      <c r="Z68" s="4">
        <f t="shared" si="45"/>
        <v>58105844.340768665</v>
      </c>
      <c r="AA68" s="4">
        <f t="shared" si="44"/>
        <v>59409049.35395848</v>
      </c>
      <c r="AB68" s="4">
        <f t="shared" si="43"/>
        <v>60187806.682424031</v>
      </c>
      <c r="AC68" s="4">
        <f t="shared" si="42"/>
        <v>61143770.209287643</v>
      </c>
      <c r="AD68" s="4">
        <f t="shared" si="41"/>
        <v>62176022.044480704</v>
      </c>
      <c r="AE68" s="4">
        <f t="shared" si="40"/>
        <v>62969654.517394073</v>
      </c>
      <c r="AF68" s="4">
        <f t="shared" si="39"/>
        <v>63996207.140619121</v>
      </c>
      <c r="AG68" s="4">
        <f t="shared" si="38"/>
        <v>64472390.439499483</v>
      </c>
      <c r="AH68" s="4">
        <f t="shared" si="37"/>
        <v>64770722.832986198</v>
      </c>
      <c r="AI68" s="4">
        <f t="shared" si="36"/>
        <v>64869551.017066427</v>
      </c>
      <c r="AJ68" s="4">
        <f t="shared" si="35"/>
        <v>65353841.220013984</v>
      </c>
      <c r="AK68" s="4">
        <f t="shared" si="34"/>
        <v>65450223.404601768</v>
      </c>
      <c r="AL68" s="16">
        <f t="shared" si="32"/>
        <v>65450223.404601768</v>
      </c>
      <c r="AM68" s="20">
        <f>AL68-O68</f>
        <v>31891982.330487564</v>
      </c>
      <c r="AN68" s="17">
        <f>Предявени!O68-O68</f>
        <v>17058624.160708994</v>
      </c>
      <c r="AO68" s="18">
        <f t="shared" si="33"/>
        <v>14833358.169778571</v>
      </c>
    </row>
    <row r="69" spans="1:41" x14ac:dyDescent="0.2">
      <c r="A69" s="2" t="s">
        <v>5</v>
      </c>
      <c r="B69" s="3">
        <v>107855.34999999999</v>
      </c>
      <c r="C69" s="3">
        <v>981060.87999999989</v>
      </c>
      <c r="D69" s="3">
        <v>2382211.0593591002</v>
      </c>
      <c r="E69" s="3">
        <v>4888981.7551371008</v>
      </c>
      <c r="F69" s="3">
        <v>7095905.5006483989</v>
      </c>
      <c r="G69" s="3">
        <v>9985269.240148399</v>
      </c>
      <c r="H69" s="3">
        <v>13306820.2889309</v>
      </c>
      <c r="I69" s="3">
        <v>22458312.545209803</v>
      </c>
      <c r="J69" s="3">
        <v>27052108.326036304</v>
      </c>
      <c r="K69" s="3">
        <v>31176845.915256701</v>
      </c>
      <c r="L69" s="3">
        <v>35028428.975256704</v>
      </c>
      <c r="M69" s="3">
        <v>39534008.065256692</v>
      </c>
      <c r="N69" s="3">
        <v>43042184.0652567</v>
      </c>
      <c r="O69" s="4">
        <f>N69*$O$82</f>
        <v>47795950.661913455</v>
      </c>
      <c r="P69" s="4">
        <f t="shared" ref="P69:P81" si="55">O69*$P$82</f>
        <v>52342806.087873042</v>
      </c>
      <c r="Q69" s="4">
        <f t="shared" si="54"/>
        <v>56218334.559023753</v>
      </c>
      <c r="R69" s="4">
        <f t="shared" si="53"/>
        <v>59777287.935583614</v>
      </c>
      <c r="S69" s="4">
        <f t="shared" si="52"/>
        <v>63381106.964732409</v>
      </c>
      <c r="T69" s="4">
        <f t="shared" si="51"/>
        <v>67049389.897553988</v>
      </c>
      <c r="U69" s="4">
        <f t="shared" si="50"/>
        <v>71629950.622505695</v>
      </c>
      <c r="V69" s="4">
        <f t="shared" si="49"/>
        <v>74501179.682650104</v>
      </c>
      <c r="W69" s="4">
        <f t="shared" si="48"/>
        <v>76877390.075836763</v>
      </c>
      <c r="X69" s="4">
        <f t="shared" si="47"/>
        <v>78784607.30089055</v>
      </c>
      <c r="Y69" s="4">
        <f t="shared" si="46"/>
        <v>80970947.601705372</v>
      </c>
      <c r="Z69" s="4">
        <f t="shared" si="45"/>
        <v>82758332.391338244</v>
      </c>
      <c r="AA69" s="4">
        <f t="shared" si="44"/>
        <v>84614446.434240967</v>
      </c>
      <c r="AB69" s="4">
        <f t="shared" si="43"/>
        <v>85723606.081993014</v>
      </c>
      <c r="AC69" s="4">
        <f t="shared" si="42"/>
        <v>87085154.962449878</v>
      </c>
      <c r="AD69" s="4">
        <f t="shared" si="41"/>
        <v>88555358.88871032</v>
      </c>
      <c r="AE69" s="4">
        <f t="shared" si="40"/>
        <v>89685704.738341853</v>
      </c>
      <c r="AF69" s="4">
        <f t="shared" si="39"/>
        <v>91147791.455674887</v>
      </c>
      <c r="AG69" s="4">
        <f t="shared" si="38"/>
        <v>91826004.399227187</v>
      </c>
      <c r="AH69" s="4">
        <f t="shared" si="37"/>
        <v>92250909.874113366</v>
      </c>
      <c r="AI69" s="4">
        <f t="shared" si="36"/>
        <v>92391667.758290693</v>
      </c>
      <c r="AJ69" s="4">
        <f t="shared" si="35"/>
        <v>93081427.111142606</v>
      </c>
      <c r="AK69" s="4">
        <f t="shared" si="34"/>
        <v>93218701.234928504</v>
      </c>
      <c r="AL69" s="16">
        <f t="shared" si="32"/>
        <v>93218701.234928504</v>
      </c>
      <c r="AM69" s="20">
        <f>AL69-N69</f>
        <v>50176517.169671804</v>
      </c>
      <c r="AN69" s="17">
        <f>Предявени!N69-N69</f>
        <v>22381290.812199697</v>
      </c>
      <c r="AO69" s="18">
        <f t="shared" si="33"/>
        <v>27795226.357472107</v>
      </c>
    </row>
    <row r="70" spans="1:41" x14ac:dyDescent="0.2">
      <c r="A70" s="1" t="s">
        <v>4</v>
      </c>
      <c r="B70" s="3">
        <v>73575.829999999987</v>
      </c>
      <c r="C70" s="3">
        <v>871292.72586700018</v>
      </c>
      <c r="D70" s="3">
        <v>2351940.2808445003</v>
      </c>
      <c r="E70" s="3">
        <v>5001929.2053279597</v>
      </c>
      <c r="F70" s="3">
        <v>7540586.4659690596</v>
      </c>
      <c r="G70" s="3">
        <v>11175768.51282336</v>
      </c>
      <c r="H70" s="3">
        <v>15167943.087524757</v>
      </c>
      <c r="I70" s="3">
        <v>17924024.904802263</v>
      </c>
      <c r="J70" s="3">
        <v>19651587.776210964</v>
      </c>
      <c r="K70" s="3">
        <v>21844317.797179062</v>
      </c>
      <c r="L70" s="3">
        <v>25225279.477179058</v>
      </c>
      <c r="M70" s="3">
        <v>29568503.804679058</v>
      </c>
      <c r="N70" s="4">
        <f>M70*$N$82</f>
        <v>32913571.37636286</v>
      </c>
      <c r="O70" s="4">
        <f t="shared" ref="O70:O81" si="56">N70*$O$82</f>
        <v>36548689.797593899</v>
      </c>
      <c r="P70" s="4">
        <f t="shared" si="55"/>
        <v>40025587.028771408</v>
      </c>
      <c r="Q70" s="4">
        <f t="shared" si="54"/>
        <v>42989132.808951944</v>
      </c>
      <c r="R70" s="4">
        <f t="shared" si="53"/>
        <v>45710599.401050448</v>
      </c>
      <c r="S70" s="4">
        <f t="shared" si="52"/>
        <v>48466373.937573753</v>
      </c>
      <c r="T70" s="4">
        <f t="shared" si="51"/>
        <v>51271442.842884585</v>
      </c>
      <c r="U70" s="4">
        <f t="shared" si="50"/>
        <v>54774113.900094174</v>
      </c>
      <c r="V70" s="4">
        <f t="shared" si="49"/>
        <v>56969690.278506443</v>
      </c>
      <c r="W70" s="4">
        <f t="shared" si="48"/>
        <v>58786734.930860281</v>
      </c>
      <c r="X70" s="4">
        <f t="shared" si="47"/>
        <v>60245149.080380782</v>
      </c>
      <c r="Y70" s="4">
        <f t="shared" si="46"/>
        <v>61917003.543778539</v>
      </c>
      <c r="Z70" s="4">
        <f t="shared" si="45"/>
        <v>63283784.020378314</v>
      </c>
      <c r="AA70" s="4">
        <f t="shared" si="44"/>
        <v>64703120.500635155</v>
      </c>
      <c r="AB70" s="4">
        <f t="shared" si="43"/>
        <v>65551274.608677648</v>
      </c>
      <c r="AC70" s="4">
        <f t="shared" si="42"/>
        <v>66592426.149486594</v>
      </c>
      <c r="AD70" s="4">
        <f t="shared" si="41"/>
        <v>67716664.217690051</v>
      </c>
      <c r="AE70" s="4">
        <f t="shared" si="40"/>
        <v>68581019.02704215</v>
      </c>
      <c r="AF70" s="4">
        <f t="shared" si="39"/>
        <v>69699050.013955221</v>
      </c>
      <c r="AG70" s="4">
        <f t="shared" si="38"/>
        <v>70217667.054673657</v>
      </c>
      <c r="AH70" s="4">
        <f t="shared" si="37"/>
        <v>70542584.504370704</v>
      </c>
      <c r="AI70" s="4">
        <f t="shared" si="36"/>
        <v>70650219.485454202</v>
      </c>
      <c r="AJ70" s="4">
        <f t="shared" si="35"/>
        <v>71177665.854304478</v>
      </c>
      <c r="AK70" s="4">
        <f t="shared" si="34"/>
        <v>71282636.867497131</v>
      </c>
      <c r="AL70" s="16">
        <f t="shared" si="32"/>
        <v>71282636.867497131</v>
      </c>
      <c r="AM70" s="20">
        <f>AL70-M70</f>
        <v>41714133.062818073</v>
      </c>
      <c r="AN70" s="17">
        <f>Предявени!M70-M70</f>
        <v>28462127.727144033</v>
      </c>
      <c r="AO70" s="18">
        <f t="shared" si="33"/>
        <v>13252005.33567404</v>
      </c>
    </row>
    <row r="71" spans="1:41" x14ac:dyDescent="0.2">
      <c r="A71" s="1" t="s">
        <v>3</v>
      </c>
      <c r="B71" s="3">
        <v>100172.8766816</v>
      </c>
      <c r="C71" s="3">
        <v>564445.37668160012</v>
      </c>
      <c r="D71" s="3">
        <v>3006864.0066816006</v>
      </c>
      <c r="E71" s="3">
        <v>5516433.4381399006</v>
      </c>
      <c r="F71" s="3">
        <v>7207770.0473067006</v>
      </c>
      <c r="G71" s="3">
        <v>8064053.3067273004</v>
      </c>
      <c r="H71" s="3">
        <v>9165891.6661299001</v>
      </c>
      <c r="I71" s="3">
        <v>11296358.446063001</v>
      </c>
      <c r="J71" s="3">
        <v>15001356.455348998</v>
      </c>
      <c r="K71" s="3">
        <v>17431350.747749001</v>
      </c>
      <c r="L71" s="3">
        <v>19886134.627749</v>
      </c>
      <c r="M71" s="4">
        <f>L71*$M$82</f>
        <v>22550055.627366394</v>
      </c>
      <c r="N71" s="4">
        <f t="shared" ref="N71:N81" si="57">M71*$N$82</f>
        <v>25101130.2545118</v>
      </c>
      <c r="O71" s="4">
        <f t="shared" si="56"/>
        <v>27873408.593392529</v>
      </c>
      <c r="P71" s="4">
        <f t="shared" si="55"/>
        <v>30525021.488370392</v>
      </c>
      <c r="Q71" s="4">
        <f t="shared" si="54"/>
        <v>32785133.215320297</v>
      </c>
      <c r="R71" s="4">
        <f t="shared" si="53"/>
        <v>34860626.227926813</v>
      </c>
      <c r="S71" s="4">
        <f t="shared" si="52"/>
        <v>36962283.772237413</v>
      </c>
      <c r="T71" s="4">
        <f t="shared" si="51"/>
        <v>39101535.060405239</v>
      </c>
      <c r="U71" s="4">
        <f t="shared" si="50"/>
        <v>41772804.046695426</v>
      </c>
      <c r="V71" s="4">
        <f t="shared" si="49"/>
        <v>43447233.35818103</v>
      </c>
      <c r="W71" s="4">
        <f t="shared" si="48"/>
        <v>44832980.106094047</v>
      </c>
      <c r="X71" s="4">
        <f t="shared" si="47"/>
        <v>45945221.71347025</v>
      </c>
      <c r="Y71" s="4">
        <f t="shared" si="46"/>
        <v>47220240.950139046</v>
      </c>
      <c r="Z71" s="4">
        <f t="shared" si="45"/>
        <v>48262599.264287025</v>
      </c>
      <c r="AA71" s="4">
        <f t="shared" si="44"/>
        <v>49345038.767995611</v>
      </c>
      <c r="AB71" s="4">
        <f t="shared" si="43"/>
        <v>49991873.063138776</v>
      </c>
      <c r="AC71" s="4">
        <f t="shared" si="42"/>
        <v>50785894.47581657</v>
      </c>
      <c r="AD71" s="4">
        <f t="shared" si="41"/>
        <v>51643280.80634775</v>
      </c>
      <c r="AE71" s="4">
        <f t="shared" si="40"/>
        <v>52302470.367017619</v>
      </c>
      <c r="AF71" s="4">
        <f t="shared" si="39"/>
        <v>53155122.943372175</v>
      </c>
      <c r="AG71" s="4">
        <f t="shared" si="38"/>
        <v>53550639.84861546</v>
      </c>
      <c r="AH71" s="4">
        <f t="shared" si="37"/>
        <v>53798434.143970065</v>
      </c>
      <c r="AI71" s="4">
        <f t="shared" si="36"/>
        <v>53880520.637994811</v>
      </c>
      <c r="AJ71" s="4">
        <f t="shared" si="35"/>
        <v>54282771.121705256</v>
      </c>
      <c r="AK71" s="4">
        <f t="shared" si="34"/>
        <v>54362825.973394468</v>
      </c>
      <c r="AL71" s="16">
        <f t="shared" si="32"/>
        <v>54362825.973394468</v>
      </c>
      <c r="AM71" s="20">
        <f>AL71-L71</f>
        <v>34476691.345645472</v>
      </c>
      <c r="AN71" s="17">
        <f>Предявени!L71-L71</f>
        <v>17724755.319517035</v>
      </c>
      <c r="AO71" s="18">
        <f t="shared" si="33"/>
        <v>16751936.026128437</v>
      </c>
    </row>
    <row r="72" spans="1:41" x14ac:dyDescent="0.2">
      <c r="A72" s="1" t="s">
        <v>2</v>
      </c>
      <c r="B72" s="3">
        <v>48801.9</v>
      </c>
      <c r="C72" s="3">
        <v>661101.43252670008</v>
      </c>
      <c r="D72" s="3">
        <v>1974900.3655017</v>
      </c>
      <c r="E72" s="3">
        <v>4892904.3131747991</v>
      </c>
      <c r="F72" s="3">
        <v>6350063.9431747999</v>
      </c>
      <c r="G72" s="3">
        <v>9402099.1231747996</v>
      </c>
      <c r="H72" s="3">
        <v>11804373.993174799</v>
      </c>
      <c r="I72" s="3">
        <v>14580697.012786599</v>
      </c>
      <c r="J72" s="3">
        <v>17406275.197766099</v>
      </c>
      <c r="K72" s="3">
        <v>21046680.107766103</v>
      </c>
      <c r="L72" s="4">
        <f>K72*$L$82</f>
        <v>23878140.880818263</v>
      </c>
      <c r="M72" s="4">
        <f t="shared" ref="M72:M81" si="58">L72*$M$82</f>
        <v>27076825.900051415</v>
      </c>
      <c r="N72" s="4">
        <f t="shared" si="57"/>
        <v>30140011.405165043</v>
      </c>
      <c r="O72" s="4">
        <f t="shared" si="56"/>
        <v>33468805.76242863</v>
      </c>
      <c r="P72" s="4">
        <f t="shared" si="55"/>
        <v>36652711.90874052</v>
      </c>
      <c r="Q72" s="4">
        <f t="shared" si="54"/>
        <v>39366525.690690562</v>
      </c>
      <c r="R72" s="4">
        <f t="shared" si="53"/>
        <v>41858659.807243206</v>
      </c>
      <c r="S72" s="4">
        <f t="shared" si="52"/>
        <v>44382210.807257906</v>
      </c>
      <c r="T72" s="4">
        <f t="shared" si="51"/>
        <v>46950902.239481471</v>
      </c>
      <c r="U72" s="4">
        <f t="shared" si="50"/>
        <v>50158410.303728029</v>
      </c>
      <c r="V72" s="4">
        <f t="shared" si="49"/>
        <v>52168969.909355648</v>
      </c>
      <c r="W72" s="4">
        <f t="shared" si="48"/>
        <v>53832895.890507884</v>
      </c>
      <c r="X72" s="4">
        <f t="shared" si="47"/>
        <v>55168412.434652038</v>
      </c>
      <c r="Y72" s="4">
        <f t="shared" si="46"/>
        <v>56699383.109890647</v>
      </c>
      <c r="Z72" s="4">
        <f t="shared" si="45"/>
        <v>57950987.765065156</v>
      </c>
      <c r="AA72" s="4">
        <f t="shared" si="44"/>
        <v>59250719.635956258</v>
      </c>
      <c r="AB72" s="4">
        <f t="shared" si="43"/>
        <v>60027401.515823506</v>
      </c>
      <c r="AC72" s="4">
        <f t="shared" si="42"/>
        <v>60980817.325844742</v>
      </c>
      <c r="AD72" s="4">
        <f t="shared" si="41"/>
        <v>62010318.129944891</v>
      </c>
      <c r="AE72" s="4">
        <f t="shared" si="40"/>
        <v>62801835.510847859</v>
      </c>
      <c r="AF72" s="4">
        <f t="shared" si="39"/>
        <v>63825652.291821316</v>
      </c>
      <c r="AG72" s="4">
        <f t="shared" si="38"/>
        <v>64300566.525327817</v>
      </c>
      <c r="AH72" s="4">
        <f t="shared" si="37"/>
        <v>64598103.839878827</v>
      </c>
      <c r="AI72" s="4">
        <f t="shared" si="36"/>
        <v>64696668.639193833</v>
      </c>
      <c r="AJ72" s="4">
        <f t="shared" si="35"/>
        <v>65179668.171240278</v>
      </c>
      <c r="AK72" s="4">
        <f t="shared" si="34"/>
        <v>65275793.48984094</v>
      </c>
      <c r="AL72" s="16">
        <f t="shared" si="32"/>
        <v>65275793.48984094</v>
      </c>
      <c r="AM72" s="20">
        <f>AL72-K72</f>
        <v>44229113.382074833</v>
      </c>
      <c r="AN72" s="17">
        <f>Предявени!K72-K72</f>
        <v>16015390.179959465</v>
      </c>
      <c r="AO72" s="18">
        <f t="shared" si="33"/>
        <v>28213723.202115368</v>
      </c>
    </row>
    <row r="73" spans="1:41" x14ac:dyDescent="0.2">
      <c r="A73" s="1" t="s">
        <v>1</v>
      </c>
      <c r="B73" s="3">
        <v>48877.36</v>
      </c>
      <c r="C73" s="3">
        <v>1156258.54</v>
      </c>
      <c r="D73" s="3">
        <v>3072830.4299999997</v>
      </c>
      <c r="E73" s="3">
        <v>6283331.2599999998</v>
      </c>
      <c r="F73" s="3">
        <v>9038080.9199999999</v>
      </c>
      <c r="G73" s="3">
        <v>13293283.1788907</v>
      </c>
      <c r="H73" s="3">
        <v>15913685.3988907</v>
      </c>
      <c r="I73" s="3">
        <v>18212165.898890704</v>
      </c>
      <c r="J73" s="3">
        <v>21213963.148382202</v>
      </c>
      <c r="K73" s="4">
        <f>J73*$K$82</f>
        <v>24444848.613326035</v>
      </c>
      <c r="L73" s="4">
        <f t="shared" ref="L73:L81" si="59">K73*$L$82</f>
        <v>27733473.21337834</v>
      </c>
      <c r="M73" s="4">
        <f t="shared" si="58"/>
        <v>31448613.589746587</v>
      </c>
      <c r="N73" s="4">
        <f t="shared" si="57"/>
        <v>35006376.883702256</v>
      </c>
      <c r="O73" s="4">
        <f t="shared" si="56"/>
        <v>38872633.8758526</v>
      </c>
      <c r="P73" s="4">
        <f t="shared" si="55"/>
        <v>42570609.202465445</v>
      </c>
      <c r="Q73" s="4">
        <f t="shared" si="54"/>
        <v>45722591.687344283</v>
      </c>
      <c r="R73" s="4">
        <f t="shared" si="53"/>
        <v>48617102.407861926</v>
      </c>
      <c r="S73" s="4">
        <f t="shared" si="52"/>
        <v>51548102.539355561</v>
      </c>
      <c r="T73" s="4">
        <f t="shared" si="51"/>
        <v>54531531.416192204</v>
      </c>
      <c r="U73" s="4">
        <f t="shared" si="50"/>
        <v>58256919.394488968</v>
      </c>
      <c r="V73" s="4">
        <f t="shared" si="49"/>
        <v>60592101.234854393</v>
      </c>
      <c r="W73" s="4">
        <f t="shared" si="48"/>
        <v>62524682.454542235</v>
      </c>
      <c r="X73" s="4">
        <f t="shared" si="47"/>
        <v>64075829.693680905</v>
      </c>
      <c r="Y73" s="4">
        <f t="shared" si="46"/>
        <v>65853988.823578067</v>
      </c>
      <c r="Z73" s="4">
        <f t="shared" si="45"/>
        <v>67307675.87364091</v>
      </c>
      <c r="AA73" s="4">
        <f t="shared" si="44"/>
        <v>68817260.694580168</v>
      </c>
      <c r="AB73" s="4">
        <f t="shared" si="43"/>
        <v>69719344.580345258</v>
      </c>
      <c r="AC73" s="4">
        <f t="shared" si="42"/>
        <v>70826697.617602706</v>
      </c>
      <c r="AD73" s="4">
        <f t="shared" si="41"/>
        <v>72022420.229181692</v>
      </c>
      <c r="AE73" s="4">
        <f t="shared" si="40"/>
        <v>72941734.935915411</v>
      </c>
      <c r="AF73" s="4">
        <f t="shared" si="39"/>
        <v>74130855.789681032</v>
      </c>
      <c r="AG73" s="4">
        <f t="shared" si="38"/>
        <v>74682449.033030435</v>
      </c>
      <c r="AH73" s="4">
        <f t="shared" si="37"/>
        <v>75028026.319983691</v>
      </c>
      <c r="AI73" s="4">
        <f t="shared" si="36"/>
        <v>75142505.258491859</v>
      </c>
      <c r="AJ73" s="4">
        <f t="shared" si="35"/>
        <v>75703489.241748482</v>
      </c>
      <c r="AK73" s="4">
        <f t="shared" si="34"/>
        <v>75815134.824285462</v>
      </c>
      <c r="AL73" s="16">
        <f t="shared" si="32"/>
        <v>75815134.824285462</v>
      </c>
      <c r="AM73" s="20">
        <f>AL73-J73</f>
        <v>54601171.675903261</v>
      </c>
      <c r="AN73" s="17">
        <f>Предявени!J73-J73</f>
        <v>22246869.014877774</v>
      </c>
      <c r="AO73" s="18">
        <f t="shared" si="33"/>
        <v>32354302.661025487</v>
      </c>
    </row>
    <row r="74" spans="1:41" x14ac:dyDescent="0.2">
      <c r="A74" s="2" t="s">
        <v>24</v>
      </c>
      <c r="B74" s="3">
        <v>221465.56999999998</v>
      </c>
      <c r="C74" s="3">
        <v>1028905.53</v>
      </c>
      <c r="D74" s="3">
        <v>3721114.6134999995</v>
      </c>
      <c r="E74" s="3">
        <v>6814497.4934999999</v>
      </c>
      <c r="F74" s="3">
        <v>8749366.2734999992</v>
      </c>
      <c r="G74" s="3">
        <v>13168002.863500001</v>
      </c>
      <c r="H74" s="3">
        <v>15179952.303499999</v>
      </c>
      <c r="I74" s="3">
        <v>18094031.614023697</v>
      </c>
      <c r="J74" s="4">
        <f>I74*$J$82</f>
        <v>21436338.646357827</v>
      </c>
      <c r="K74" s="4">
        <f t="shared" ref="K74:K81" si="60">J74*$K$82</f>
        <v>24701091.88787616</v>
      </c>
      <c r="L74" s="4">
        <f t="shared" si="59"/>
        <v>28024189.515338589</v>
      </c>
      <c r="M74" s="4">
        <f t="shared" si="58"/>
        <v>31778273.873341274</v>
      </c>
      <c r="N74" s="4">
        <f t="shared" si="57"/>
        <v>35373331.442705974</v>
      </c>
      <c r="O74" s="4">
        <f t="shared" si="56"/>
        <v>39280116.497336559</v>
      </c>
      <c r="P74" s="4">
        <f t="shared" si="55"/>
        <v>43016855.87284518</v>
      </c>
      <c r="Q74" s="4">
        <f t="shared" si="54"/>
        <v>46201879.033329174</v>
      </c>
      <c r="R74" s="4">
        <f t="shared" si="53"/>
        <v>49126731.480113089</v>
      </c>
      <c r="S74" s="4">
        <f t="shared" si="52"/>
        <v>52088455.838345908</v>
      </c>
      <c r="T74" s="4">
        <f t="shared" si="51"/>
        <v>55103158.526564278</v>
      </c>
      <c r="U74" s="4">
        <f t="shared" si="50"/>
        <v>58867597.907045141</v>
      </c>
      <c r="V74" s="4">
        <f t="shared" si="49"/>
        <v>61227258.305282228</v>
      </c>
      <c r="W74" s="4">
        <f t="shared" si="48"/>
        <v>63180097.819382124</v>
      </c>
      <c r="X74" s="4">
        <f t="shared" si="47"/>
        <v>64747504.968907379</v>
      </c>
      <c r="Y74" s="4">
        <f t="shared" si="46"/>
        <v>66544303.662719354</v>
      </c>
      <c r="Z74" s="4">
        <f t="shared" si="45"/>
        <v>68013228.996142894</v>
      </c>
      <c r="AA74" s="4">
        <f t="shared" si="44"/>
        <v>69538638.049166694</v>
      </c>
      <c r="AB74" s="4">
        <f t="shared" si="43"/>
        <v>70450178.034761384</v>
      </c>
      <c r="AC74" s="4">
        <f t="shared" si="42"/>
        <v>71569138.906979814</v>
      </c>
      <c r="AD74" s="4">
        <f t="shared" si="41"/>
        <v>72777395.68812111</v>
      </c>
      <c r="AE74" s="4">
        <f t="shared" si="40"/>
        <v>73706347.116870254</v>
      </c>
      <c r="AF74" s="4">
        <f t="shared" si="39"/>
        <v>74907932.93723169</v>
      </c>
      <c r="AG74" s="4">
        <f t="shared" si="38"/>
        <v>75465308.260115787</v>
      </c>
      <c r="AH74" s="4">
        <f t="shared" si="37"/>
        <v>75814508.063085392</v>
      </c>
      <c r="AI74" s="4">
        <f t="shared" si="36"/>
        <v>75930187.027764082</v>
      </c>
      <c r="AJ74" s="4">
        <f t="shared" si="35"/>
        <v>76497051.529043689</v>
      </c>
      <c r="AK74" s="4">
        <f t="shared" si="34"/>
        <v>76609867.437079951</v>
      </c>
      <c r="AL74" s="16">
        <f t="shared" si="32"/>
        <v>76609867.437079951</v>
      </c>
      <c r="AM74" s="20">
        <f>AL74-I74</f>
        <v>58515835.823056251</v>
      </c>
      <c r="AN74" s="17">
        <f>Предявени!I74-I74</f>
        <v>18108113.874447387</v>
      </c>
      <c r="AO74" s="18">
        <f t="shared" si="33"/>
        <v>40407721.94860886</v>
      </c>
    </row>
    <row r="75" spans="1:41" x14ac:dyDescent="0.2">
      <c r="A75" s="2" t="s">
        <v>23</v>
      </c>
      <c r="B75" s="3">
        <v>104972.5</v>
      </c>
      <c r="C75" s="3">
        <v>1053835.88576</v>
      </c>
      <c r="D75" s="3">
        <v>1860777.2290099999</v>
      </c>
      <c r="E75" s="3">
        <v>3017263.3580099996</v>
      </c>
      <c r="F75" s="3">
        <v>4993328.8380100001</v>
      </c>
      <c r="G75" s="3">
        <v>6149861.428009999</v>
      </c>
      <c r="H75" s="3">
        <v>7152821.9562599994</v>
      </c>
      <c r="I75" s="4">
        <f>H75*$I$82</f>
        <v>8834087.2501711957</v>
      </c>
      <c r="J75" s="4">
        <f t="shared" ref="J75:J81" si="61">I75*$J$82</f>
        <v>10465908.867947981</v>
      </c>
      <c r="K75" s="4">
        <f t="shared" si="60"/>
        <v>12059866.234724052</v>
      </c>
      <c r="L75" s="4">
        <f t="shared" si="59"/>
        <v>13682309.204210594</v>
      </c>
      <c r="M75" s="4">
        <f t="shared" si="58"/>
        <v>15515173.734932154</v>
      </c>
      <c r="N75" s="4">
        <f t="shared" si="57"/>
        <v>17270396.28094238</v>
      </c>
      <c r="O75" s="4">
        <f t="shared" si="56"/>
        <v>19177814.195119251</v>
      </c>
      <c r="P75" s="4">
        <f t="shared" si="55"/>
        <v>21002210.348423671</v>
      </c>
      <c r="Q75" s="4">
        <f t="shared" si="54"/>
        <v>22557240.929431628</v>
      </c>
      <c r="R75" s="4">
        <f t="shared" si="53"/>
        <v>23985247.81368731</v>
      </c>
      <c r="S75" s="4">
        <f t="shared" si="52"/>
        <v>25431256.749103758</v>
      </c>
      <c r="T75" s="4">
        <f t="shared" si="51"/>
        <v>26903131.406402666</v>
      </c>
      <c r="U75" s="4">
        <f t="shared" si="50"/>
        <v>28741051.591607489</v>
      </c>
      <c r="V75" s="4">
        <f t="shared" si="49"/>
        <v>29893113.568919607</v>
      </c>
      <c r="W75" s="4">
        <f t="shared" si="48"/>
        <v>30846552.527198516</v>
      </c>
      <c r="X75" s="4">
        <f t="shared" si="47"/>
        <v>31611811.028499931</v>
      </c>
      <c r="Y75" s="4">
        <f t="shared" si="46"/>
        <v>32489065.84769823</v>
      </c>
      <c r="Z75" s="4">
        <f t="shared" si="45"/>
        <v>33206242.364035968</v>
      </c>
      <c r="AA75" s="4">
        <f t="shared" si="44"/>
        <v>33950996.046027385</v>
      </c>
      <c r="AB75" s="4">
        <f t="shared" si="43"/>
        <v>34396039.137392506</v>
      </c>
      <c r="AC75" s="4">
        <f t="shared" si="42"/>
        <v>34942351.766085163</v>
      </c>
      <c r="AD75" s="4">
        <f t="shared" si="41"/>
        <v>35532261.524888754</v>
      </c>
      <c r="AE75" s="4">
        <f t="shared" si="40"/>
        <v>35985805.441899523</v>
      </c>
      <c r="AF75" s="4">
        <f t="shared" si="39"/>
        <v>36572458.223439619</v>
      </c>
      <c r="AG75" s="4">
        <f t="shared" si="38"/>
        <v>36844586.753912292</v>
      </c>
      <c r="AH75" s="4">
        <f t="shared" si="37"/>
        <v>37015077.310852915</v>
      </c>
      <c r="AI75" s="4">
        <f t="shared" si="36"/>
        <v>37071555.495968334</v>
      </c>
      <c r="AJ75" s="4">
        <f t="shared" si="35"/>
        <v>37348316.948040061</v>
      </c>
      <c r="AK75" s="4">
        <f t="shared" si="34"/>
        <v>37403397.296967223</v>
      </c>
      <c r="AL75" s="16">
        <f t="shared" si="32"/>
        <v>37403397.296967223</v>
      </c>
      <c r="AM75" s="20">
        <f>AL75-H75</f>
        <v>30250575.340707224</v>
      </c>
      <c r="AN75" s="17">
        <f>Предявени!H75-H75</f>
        <v>14534434.573839854</v>
      </c>
      <c r="AO75" s="18">
        <f t="shared" si="33"/>
        <v>15716140.766867369</v>
      </c>
    </row>
    <row r="76" spans="1:41" x14ac:dyDescent="0.2">
      <c r="A76" s="2" t="s">
        <v>22</v>
      </c>
      <c r="B76" s="3">
        <v>174613.19</v>
      </c>
      <c r="C76" s="3">
        <v>868739.35000000009</v>
      </c>
      <c r="D76" s="3">
        <v>1626738.5187499998</v>
      </c>
      <c r="E76" s="3">
        <v>3279089.3958297004</v>
      </c>
      <c r="F76" s="3">
        <v>4839440.7158297002</v>
      </c>
      <c r="G76" s="3">
        <v>6817255.7758296998</v>
      </c>
      <c r="H76" s="4">
        <f t="shared" ref="H76:H81" si="62">G76*$H$82</f>
        <v>8734819.1317632962</v>
      </c>
      <c r="I76" s="4">
        <f t="shared" ref="I76:I81" si="63">H76*$I$82</f>
        <v>10787931.643807955</v>
      </c>
      <c r="J76" s="4">
        <f t="shared" si="61"/>
        <v>12780664.969723763</v>
      </c>
      <c r="K76" s="4">
        <f t="shared" si="60"/>
        <v>14727159.568313012</v>
      </c>
      <c r="L76" s="4">
        <f t="shared" si="59"/>
        <v>16708439.960405407</v>
      </c>
      <c r="M76" s="4">
        <f t="shared" si="58"/>
        <v>18946681.072343845</v>
      </c>
      <c r="N76" s="4">
        <f t="shared" si="57"/>
        <v>21090108.039930329</v>
      </c>
      <c r="O76" s="4">
        <f t="shared" si="56"/>
        <v>23419391.58576763</v>
      </c>
      <c r="P76" s="4">
        <f t="shared" si="55"/>
        <v>25647291.360324744</v>
      </c>
      <c r="Q76" s="4">
        <f t="shared" si="54"/>
        <v>27546249.694884967</v>
      </c>
      <c r="R76" s="4">
        <f t="shared" si="53"/>
        <v>29290090.367721759</v>
      </c>
      <c r="S76" s="4">
        <f t="shared" si="52"/>
        <v>31055914.62435969</v>
      </c>
      <c r="T76" s="4">
        <f t="shared" si="51"/>
        <v>32853325.351867072</v>
      </c>
      <c r="U76" s="4">
        <f t="shared" si="50"/>
        <v>35097740.282722577</v>
      </c>
      <c r="V76" s="4">
        <f t="shared" si="49"/>
        <v>36504605.022532851</v>
      </c>
      <c r="W76" s="4">
        <f t="shared" si="48"/>
        <v>37668917.080720529</v>
      </c>
      <c r="X76" s="4">
        <f t="shared" si="47"/>
        <v>38603428.611804016</v>
      </c>
      <c r="Y76" s="4">
        <f t="shared" si="46"/>
        <v>39674706.804526068</v>
      </c>
      <c r="Z76" s="4">
        <f t="shared" si="45"/>
        <v>40550502.00732372</v>
      </c>
      <c r="AA76" s="4">
        <f t="shared" si="44"/>
        <v>41459973.64658583</v>
      </c>
      <c r="AB76" s="4">
        <f t="shared" si="43"/>
        <v>42003447.387815051</v>
      </c>
      <c r="AC76" s="4">
        <f t="shared" si="42"/>
        <v>42670588.5567424</v>
      </c>
      <c r="AD76" s="4">
        <f t="shared" si="41"/>
        <v>43390969.279025286</v>
      </c>
      <c r="AE76" s="4">
        <f t="shared" si="40"/>
        <v>43944823.982473262</v>
      </c>
      <c r="AF76" s="4">
        <f t="shared" si="39"/>
        <v>44661227.378396451</v>
      </c>
      <c r="AG76" s="4">
        <f t="shared" si="38"/>
        <v>44993542.862943225</v>
      </c>
      <c r="AH76" s="4">
        <f t="shared" si="37"/>
        <v>45201740.996163443</v>
      </c>
      <c r="AI76" s="4">
        <f t="shared" si="36"/>
        <v>45270710.521043293</v>
      </c>
      <c r="AJ76" s="4">
        <f t="shared" si="35"/>
        <v>45608683.595345102</v>
      </c>
      <c r="AK76" s="4">
        <f t="shared" si="34"/>
        <v>45675946.123132773</v>
      </c>
      <c r="AL76" s="16">
        <f t="shared" si="32"/>
        <v>45675946.123132773</v>
      </c>
      <c r="AM76" s="20">
        <f>AL76-G76</f>
        <v>38858690.34730307</v>
      </c>
      <c r="AN76" s="17">
        <f>Предявени!G76-G76</f>
        <v>12107106.859125219</v>
      </c>
      <c r="AO76" s="18">
        <f t="shared" si="33"/>
        <v>26751583.488177851</v>
      </c>
    </row>
    <row r="77" spans="1:41" x14ac:dyDescent="0.2">
      <c r="A77" s="8" t="s">
        <v>21</v>
      </c>
      <c r="B77" s="3">
        <v>199529.07999999996</v>
      </c>
      <c r="C77" s="3">
        <v>992481.77</v>
      </c>
      <c r="D77" s="3">
        <v>3711843.24</v>
      </c>
      <c r="E77" s="3">
        <v>5644991.0774082001</v>
      </c>
      <c r="F77" s="3">
        <v>8028145.2374082003</v>
      </c>
      <c r="G77" s="4">
        <f>F77*$G$82</f>
        <v>10975954.126238158</v>
      </c>
      <c r="H77" s="4">
        <f t="shared" si="62"/>
        <v>14063279.601615511</v>
      </c>
      <c r="I77" s="4">
        <f t="shared" si="63"/>
        <v>17368842.644754395</v>
      </c>
      <c r="J77" s="4">
        <f t="shared" si="61"/>
        <v>20577193.671955794</v>
      </c>
      <c r="K77" s="4">
        <f t="shared" si="60"/>
        <v>23711099.17933508</v>
      </c>
      <c r="L77" s="4">
        <f t="shared" si="59"/>
        <v>26901010.693572585</v>
      </c>
      <c r="M77" s="4">
        <f t="shared" si="58"/>
        <v>30504635.46223643</v>
      </c>
      <c r="N77" s="4">
        <f t="shared" si="57"/>
        <v>33955607.061773889</v>
      </c>
      <c r="O77" s="4">
        <f t="shared" si="56"/>
        <v>37705812.450393036</v>
      </c>
      <c r="P77" s="4">
        <f t="shared" si="55"/>
        <v>41292787.404463768</v>
      </c>
      <c r="Q77" s="4">
        <f t="shared" si="54"/>
        <v>44350158.325130731</v>
      </c>
      <c r="R77" s="4">
        <f t="shared" si="53"/>
        <v>47157785.889345959</v>
      </c>
      <c r="S77" s="4">
        <f t="shared" si="52"/>
        <v>50000807.579183854</v>
      </c>
      <c r="T77" s="4">
        <f t="shared" si="51"/>
        <v>52894684.285566978</v>
      </c>
      <c r="U77" s="4">
        <f t="shared" si="50"/>
        <v>56508249.058749609</v>
      </c>
      <c r="V77" s="4">
        <f t="shared" si="49"/>
        <v>58773336.852686785</v>
      </c>
      <c r="W77" s="4">
        <f t="shared" si="48"/>
        <v>60647908.697944939</v>
      </c>
      <c r="X77" s="4">
        <f t="shared" si="47"/>
        <v>62152495.88564872</v>
      </c>
      <c r="Y77" s="4">
        <f t="shared" si="46"/>
        <v>63877280.85578952</v>
      </c>
      <c r="Z77" s="4">
        <f t="shared" si="45"/>
        <v>65287333.270716928</v>
      </c>
      <c r="AA77" s="4">
        <f t="shared" si="44"/>
        <v>66751605.599627838</v>
      </c>
      <c r="AB77" s="4">
        <f t="shared" si="43"/>
        <v>67626612.060980827</v>
      </c>
      <c r="AC77" s="4">
        <f t="shared" si="42"/>
        <v>68700726.207003221</v>
      </c>
      <c r="AD77" s="4">
        <f t="shared" si="41"/>
        <v>69860557.379721835</v>
      </c>
      <c r="AE77" s="4">
        <f t="shared" si="40"/>
        <v>70752277.452657834</v>
      </c>
      <c r="AF77" s="4">
        <f t="shared" si="39"/>
        <v>71905705.029398143</v>
      </c>
      <c r="AG77" s="4">
        <f t="shared" si="38"/>
        <v>72440741.359816611</v>
      </c>
      <c r="AH77" s="4">
        <f t="shared" si="37"/>
        <v>72775945.617150709</v>
      </c>
      <c r="AI77" s="4">
        <f t="shared" si="36"/>
        <v>72886988.295624599</v>
      </c>
      <c r="AJ77" s="4">
        <f t="shared" si="35"/>
        <v>73431133.48856169</v>
      </c>
      <c r="AK77" s="4">
        <f t="shared" si="34"/>
        <v>73539427.858567551</v>
      </c>
      <c r="AL77" s="16">
        <f t="shared" si="32"/>
        <v>73539427.858567551</v>
      </c>
      <c r="AM77" s="20">
        <f>AL77-F77</f>
        <v>65511282.621159352</v>
      </c>
      <c r="AN77" s="17">
        <f>Предявени!F77-F77</f>
        <v>19432986.792004757</v>
      </c>
      <c r="AO77" s="18">
        <f t="shared" si="33"/>
        <v>46078295.829154596</v>
      </c>
    </row>
    <row r="78" spans="1:41" x14ac:dyDescent="0.2">
      <c r="A78" s="21" t="s">
        <v>20</v>
      </c>
      <c r="B78" s="3">
        <v>181920.93021779999</v>
      </c>
      <c r="C78" s="3">
        <v>2035515.7994325</v>
      </c>
      <c r="D78" s="3">
        <v>3436514.3569324999</v>
      </c>
      <c r="E78" s="3">
        <v>5737981.0769325001</v>
      </c>
      <c r="F78" s="4">
        <f>E78*$F$82</f>
        <v>8280689.7128672283</v>
      </c>
      <c r="G78" s="4">
        <f>F78*$G$82</f>
        <v>11321228.968122814</v>
      </c>
      <c r="H78" s="4">
        <f t="shared" si="62"/>
        <v>14505673.63724836</v>
      </c>
      <c r="I78" s="4">
        <f t="shared" si="63"/>
        <v>17915221.057866663</v>
      </c>
      <c r="J78" s="4">
        <f t="shared" si="61"/>
        <v>21224498.426494665</v>
      </c>
      <c r="K78" s="4">
        <f t="shared" si="60"/>
        <v>24456988.413737547</v>
      </c>
      <c r="L78" s="4">
        <f t="shared" si="59"/>
        <v>27747246.21049745</v>
      </c>
      <c r="M78" s="4">
        <f t="shared" si="58"/>
        <v>31464231.599832773</v>
      </c>
      <c r="N78" s="4">
        <f t="shared" si="57"/>
        <v>35023761.75015083</v>
      </c>
      <c r="O78" s="4">
        <f t="shared" si="56"/>
        <v>38891938.802800089</v>
      </c>
      <c r="P78" s="4">
        <f t="shared" si="55"/>
        <v>42591750.617873222</v>
      </c>
      <c r="Q78" s="4">
        <f t="shared" si="54"/>
        <v>45745298.440254137</v>
      </c>
      <c r="R78" s="4">
        <f t="shared" si="53"/>
        <v>48641246.632649474</v>
      </c>
      <c r="S78" s="4">
        <f t="shared" si="52"/>
        <v>51573702.357391626</v>
      </c>
      <c r="T78" s="4">
        <f t="shared" si="51"/>
        <v>54558612.86463964</v>
      </c>
      <c r="U78" s="4">
        <f t="shared" si="50"/>
        <v>58285850.945067428</v>
      </c>
      <c r="V78" s="4">
        <f t="shared" si="49"/>
        <v>60622192.483409107</v>
      </c>
      <c r="W78" s="4">
        <f t="shared" si="48"/>
        <v>62555733.461558014</v>
      </c>
      <c r="X78" s="4">
        <f t="shared" si="47"/>
        <v>64107651.031419113</v>
      </c>
      <c r="Y78" s="4">
        <f t="shared" si="46"/>
        <v>65886693.230681047</v>
      </c>
      <c r="Z78" s="4">
        <f t="shared" si="45"/>
        <v>67341102.210788444</v>
      </c>
      <c r="AA78" s="4">
        <f t="shared" si="44"/>
        <v>68851436.721722528</v>
      </c>
      <c r="AB78" s="4">
        <f t="shared" si="43"/>
        <v>69753968.600375637</v>
      </c>
      <c r="AC78" s="4">
        <f t="shared" si="42"/>
        <v>70861871.571284547</v>
      </c>
      <c r="AD78" s="4">
        <f t="shared" si="41"/>
        <v>72058188.002611876</v>
      </c>
      <c r="AE78" s="4">
        <f t="shared" si="40"/>
        <v>72977959.25940372</v>
      </c>
      <c r="AF78" s="4">
        <f t="shared" si="39"/>
        <v>74167670.654352814</v>
      </c>
      <c r="AG78" s="4">
        <f t="shared" si="38"/>
        <v>74719537.82993181</v>
      </c>
      <c r="AH78" s="4">
        <f t="shared" si="37"/>
        <v>75065286.737472981</v>
      </c>
      <c r="AI78" s="4">
        <f t="shared" si="36"/>
        <v>75179822.528510168</v>
      </c>
      <c r="AJ78" s="4">
        <f t="shared" si="35"/>
        <v>75741085.107625514</v>
      </c>
      <c r="AK78" s="4">
        <f t="shared" si="34"/>
        <v>75852786.135590285</v>
      </c>
      <c r="AL78" s="16">
        <f t="shared" si="32"/>
        <v>75852786.135590285</v>
      </c>
      <c r="AM78" s="20">
        <f>AL78-E78</f>
        <v>70114805.05865778</v>
      </c>
      <c r="AN78" s="17">
        <f>Предявени!E78-E78</f>
        <v>16078099.65656634</v>
      </c>
      <c r="AO78" s="18">
        <f t="shared" si="33"/>
        <v>54036705.402091444</v>
      </c>
    </row>
    <row r="79" spans="1:41" x14ac:dyDescent="0.2">
      <c r="A79" s="21" t="s">
        <v>19</v>
      </c>
      <c r="B79" s="3">
        <v>458660.76</v>
      </c>
      <c r="C79" s="3">
        <v>1301089.3900000001</v>
      </c>
      <c r="D79" s="63">
        <v>2578464.54</v>
      </c>
      <c r="E79" s="4">
        <f>D79*$E$82</f>
        <v>4666948.4855587073</v>
      </c>
      <c r="F79" s="4">
        <f>E79*$F$82</f>
        <v>6735043.5278024692</v>
      </c>
      <c r="G79" s="4">
        <f>F79*$G$82</f>
        <v>9208045.7706371192</v>
      </c>
      <c r="H79" s="4">
        <f t="shared" si="62"/>
        <v>11798092.518206026</v>
      </c>
      <c r="I79" s="4">
        <f t="shared" si="63"/>
        <v>14571225.081341242</v>
      </c>
      <c r="J79" s="4">
        <f t="shared" si="61"/>
        <v>17262803.66913062</v>
      </c>
      <c r="K79" s="4">
        <f t="shared" si="60"/>
        <v>19891927.754463378</v>
      </c>
      <c r="L79" s="4">
        <f t="shared" si="59"/>
        <v>22568036.900835</v>
      </c>
      <c r="M79" s="4">
        <f t="shared" si="58"/>
        <v>25591222.077122815</v>
      </c>
      <c r="N79" s="4">
        <f t="shared" si="57"/>
        <v>28486342.089126792</v>
      </c>
      <c r="O79" s="4">
        <f t="shared" si="56"/>
        <v>31632497.992343053</v>
      </c>
      <c r="P79" s="4">
        <f t="shared" si="55"/>
        <v>34641715.157004483</v>
      </c>
      <c r="Q79" s="4">
        <f t="shared" si="54"/>
        <v>37206632.161168851</v>
      </c>
      <c r="R79" s="4">
        <f t="shared" si="53"/>
        <v>39562032.231254317</v>
      </c>
      <c r="S79" s="4">
        <f t="shared" si="52"/>
        <v>41947125.4583079</v>
      </c>
      <c r="T79" s="4">
        <f t="shared" si="51"/>
        <v>44374882.431458555</v>
      </c>
      <c r="U79" s="4">
        <f t="shared" si="50"/>
        <v>47406406.565391108</v>
      </c>
      <c r="V79" s="4">
        <f t="shared" si="49"/>
        <v>49306654.310707934</v>
      </c>
      <c r="W79" s="4">
        <f t="shared" si="48"/>
        <v>50879286.917673901</v>
      </c>
      <c r="X79" s="4">
        <f t="shared" si="47"/>
        <v>52141528.680981897</v>
      </c>
      <c r="Y79" s="4">
        <f t="shared" si="46"/>
        <v>53588500.740713589</v>
      </c>
      <c r="Z79" s="4">
        <f t="shared" si="45"/>
        <v>54771434.545494258</v>
      </c>
      <c r="AA79" s="4">
        <f t="shared" si="44"/>
        <v>55999855.006277494</v>
      </c>
      <c r="AB79" s="4">
        <f t="shared" si="43"/>
        <v>56733923.266136646</v>
      </c>
      <c r="AC79" s="4">
        <f t="shared" si="42"/>
        <v>57635028.728651255</v>
      </c>
      <c r="AD79" s="4">
        <f t="shared" si="41"/>
        <v>58608044.687152259</v>
      </c>
      <c r="AE79" s="4">
        <f t="shared" si="40"/>
        <v>59356134.479780138</v>
      </c>
      <c r="AF79" s="4">
        <f t="shared" si="39"/>
        <v>60323778.276172347</v>
      </c>
      <c r="AG79" s="4">
        <f t="shared" si="38"/>
        <v>60772635.747949652</v>
      </c>
      <c r="AH79" s="4">
        <f t="shared" si="37"/>
        <v>61053848.306652524</v>
      </c>
      <c r="AI79" s="4">
        <f t="shared" si="36"/>
        <v>61147005.225324169</v>
      </c>
      <c r="AJ79" s="4">
        <f t="shared" si="35"/>
        <v>61603504.385653131</v>
      </c>
      <c r="AK79" s="4">
        <f t="shared" si="34"/>
        <v>61694355.668762319</v>
      </c>
      <c r="AL79" s="16">
        <f t="shared" si="32"/>
        <v>61694355.668762319</v>
      </c>
      <c r="AM79" s="20">
        <f>AL79-D79</f>
        <v>59115891.12876232</v>
      </c>
      <c r="AN79" s="17">
        <f>Предявени!D79-D79</f>
        <v>8236534.6263977634</v>
      </c>
      <c r="AO79" s="18">
        <f t="shared" si="33"/>
        <v>50879356.502364554</v>
      </c>
    </row>
    <row r="80" spans="1:41" x14ac:dyDescent="0.2">
      <c r="A80" s="21" t="s">
        <v>18</v>
      </c>
      <c r="B80" s="3">
        <v>57226.979999999996</v>
      </c>
      <c r="C80" s="63">
        <v>1259699.2584958</v>
      </c>
      <c r="D80" s="4">
        <f>C80*$D$82</f>
        <v>3255028.3101128638</v>
      </c>
      <c r="E80" s="4">
        <f>D80*$E$82</f>
        <v>5891509.9302982641</v>
      </c>
      <c r="F80" s="4">
        <f>E80*$F$82</f>
        <v>8502252.7991947681</v>
      </c>
      <c r="G80" s="4">
        <f>F80*$G$82</f>
        <v>11624146.541196506</v>
      </c>
      <c r="H80" s="4">
        <f t="shared" si="62"/>
        <v>14893796.116386142</v>
      </c>
      <c r="I80" s="4">
        <f t="shared" si="63"/>
        <v>18394571.426912993</v>
      </c>
      <c r="J80" s="4">
        <f t="shared" si="61"/>
        <v>21792393.799970731</v>
      </c>
      <c r="K80" s="4">
        <f t="shared" si="60"/>
        <v>25111374.222543351</v>
      </c>
      <c r="L80" s="4">
        <f t="shared" si="59"/>
        <v>28489668.124693196</v>
      </c>
      <c r="M80" s="4">
        <f t="shared" si="58"/>
        <v>32306107.398095183</v>
      </c>
      <c r="N80" s="4">
        <f t="shared" si="57"/>
        <v>35960878.465936683</v>
      </c>
      <c r="O80" s="4">
        <f t="shared" si="56"/>
        <v>39932554.777218297</v>
      </c>
      <c r="P80" s="4">
        <f t="shared" si="55"/>
        <v>43731360.969934262</v>
      </c>
      <c r="Q80" s="4">
        <f t="shared" si="54"/>
        <v>46969287.003869519</v>
      </c>
      <c r="R80" s="4">
        <f t="shared" si="53"/>
        <v>49942720.918058626</v>
      </c>
      <c r="S80" s="4">
        <f t="shared" si="52"/>
        <v>52953639.181963801</v>
      </c>
      <c r="T80" s="4">
        <f t="shared" si="51"/>
        <v>56018415.739906803</v>
      </c>
      <c r="U80" s="4">
        <f t="shared" si="50"/>
        <v>59845382.031535871</v>
      </c>
      <c r="V80" s="4">
        <f t="shared" si="49"/>
        <v>62244236.121355698</v>
      </c>
      <c r="W80" s="4">
        <f t="shared" si="48"/>
        <v>64229512.078294322</v>
      </c>
      <c r="X80" s="4">
        <f t="shared" si="47"/>
        <v>65822953.682798341</v>
      </c>
      <c r="Y80" s="4">
        <f t="shared" si="46"/>
        <v>67649596.999122173</v>
      </c>
      <c r="Z80" s="4">
        <f t="shared" si="45"/>
        <v>69142921.015728816</v>
      </c>
      <c r="AA80" s="4">
        <f t="shared" si="44"/>
        <v>70693666.940111905</v>
      </c>
      <c r="AB80" s="4">
        <f t="shared" si="43"/>
        <v>71620347.501480743</v>
      </c>
      <c r="AC80" s="4">
        <f t="shared" si="42"/>
        <v>72757894.186874524</v>
      </c>
      <c r="AD80" s="4">
        <f t="shared" si="41"/>
        <v>73986219.976110458</v>
      </c>
      <c r="AE80" s="4">
        <f t="shared" si="40"/>
        <v>74930601.182729721</v>
      </c>
      <c r="AF80" s="4">
        <f t="shared" si="39"/>
        <v>76152145.207283854</v>
      </c>
      <c r="AG80" s="4">
        <f t="shared" si="38"/>
        <v>76718778.471063703</v>
      </c>
      <c r="AH80" s="4">
        <f t="shared" si="37"/>
        <v>77073778.443154499</v>
      </c>
      <c r="AI80" s="4">
        <f t="shared" si="36"/>
        <v>77191378.822316229</v>
      </c>
      <c r="AJ80" s="4">
        <f t="shared" si="35"/>
        <v>77767658.878668487</v>
      </c>
      <c r="AK80" s="4">
        <f t="shared" si="34"/>
        <v>77882348.646141678</v>
      </c>
      <c r="AL80" s="16">
        <f t="shared" si="32"/>
        <v>77882348.646141678</v>
      </c>
      <c r="AM80" s="17">
        <f>AL80-C80</f>
        <v>76622649.387645885</v>
      </c>
      <c r="AN80" s="17">
        <f>Предявени!C80-C80</f>
        <v>12734523.818799999</v>
      </c>
      <c r="AO80" s="18">
        <f t="shared" si="33"/>
        <v>63888125.568845883</v>
      </c>
    </row>
    <row r="81" spans="1:41" x14ac:dyDescent="0.2">
      <c r="A81" s="21" t="s">
        <v>17</v>
      </c>
      <c r="B81" s="63">
        <v>79717.020342700009</v>
      </c>
      <c r="C81" s="4">
        <f>B81*C82</f>
        <v>404432.33999674412</v>
      </c>
      <c r="D81" s="4">
        <f>C81*$D$82</f>
        <v>1045042.0664584223</v>
      </c>
      <c r="E81" s="4">
        <f>D81*$E$82</f>
        <v>1891496.8244640958</v>
      </c>
      <c r="F81" s="4">
        <f>E81*$F$82</f>
        <v>2729688.03595884</v>
      </c>
      <c r="G81" s="4">
        <f>F81*$G$82</f>
        <v>3731986.6265022787</v>
      </c>
      <c r="H81" s="4">
        <f t="shared" si="62"/>
        <v>4781722.9185140068</v>
      </c>
      <c r="I81" s="4">
        <f t="shared" si="63"/>
        <v>5905663.2090956131</v>
      </c>
      <c r="J81" s="4">
        <f t="shared" si="61"/>
        <v>6996549.9774739183</v>
      </c>
      <c r="K81" s="4">
        <f t="shared" si="60"/>
        <v>8062124.1688148454</v>
      </c>
      <c r="L81" s="4">
        <f t="shared" si="59"/>
        <v>9146741.230251139</v>
      </c>
      <c r="M81" s="4">
        <f t="shared" si="58"/>
        <v>10372026.912835818</v>
      </c>
      <c r="N81" s="4">
        <f t="shared" si="57"/>
        <v>11545408.261717882</v>
      </c>
      <c r="O81" s="4">
        <f t="shared" si="56"/>
        <v>12820533.521535296</v>
      </c>
      <c r="P81" s="4">
        <f t="shared" si="55"/>
        <v>14040158.021075606</v>
      </c>
      <c r="Q81" s="4">
        <f t="shared" si="54"/>
        <v>15079709.321760269</v>
      </c>
      <c r="R81" s="4">
        <f t="shared" si="53"/>
        <v>16034344.190067757</v>
      </c>
      <c r="S81" s="4">
        <f t="shared" si="52"/>
        <v>17001013.584208839</v>
      </c>
      <c r="T81" s="4">
        <f t="shared" si="51"/>
        <v>17984974.435607713</v>
      </c>
      <c r="U81" s="4">
        <f t="shared" si="50"/>
        <v>19213639.866641119</v>
      </c>
      <c r="V81" s="4">
        <f t="shared" si="49"/>
        <v>19983803.194366716</v>
      </c>
      <c r="W81" s="4">
        <f t="shared" si="48"/>
        <v>20621185.327752039</v>
      </c>
      <c r="X81" s="4">
        <f t="shared" si="47"/>
        <v>21132767.209230043</v>
      </c>
      <c r="Y81" s="4">
        <f t="shared" si="46"/>
        <v>21719219.591239382</v>
      </c>
      <c r="Z81" s="4">
        <f t="shared" si="45"/>
        <v>22198658.252758268</v>
      </c>
      <c r="AA81" s="4">
        <f t="shared" si="44"/>
        <v>22696532.486396834</v>
      </c>
      <c r="AB81" s="4">
        <f t="shared" si="43"/>
        <v>22994047.615770981</v>
      </c>
      <c r="AC81" s="4">
        <f t="shared" si="42"/>
        <v>23359262.300725788</v>
      </c>
      <c r="AD81" s="4">
        <f t="shared" si="41"/>
        <v>23753622.041646991</v>
      </c>
      <c r="AE81" s="4">
        <f t="shared" si="40"/>
        <v>24056820.045984987</v>
      </c>
      <c r="AF81" s="4">
        <f t="shared" si="39"/>
        <v>24449002.469629016</v>
      </c>
      <c r="AG81" s="4">
        <f t="shared" si="38"/>
        <v>24630922.729758505</v>
      </c>
      <c r="AH81" s="4">
        <f t="shared" si="37"/>
        <v>24744897.131539848</v>
      </c>
      <c r="AI81" s="4">
        <f t="shared" si="36"/>
        <v>24782653.283421431</v>
      </c>
      <c r="AJ81" s="4">
        <f t="shared" si="35"/>
        <v>24967670.691435393</v>
      </c>
      <c r="AK81" s="4">
        <f t="shared" si="34"/>
        <v>25004492.377818104</v>
      </c>
      <c r="AL81" s="16">
        <f t="shared" si="32"/>
        <v>25004492.377818104</v>
      </c>
      <c r="AM81" s="17">
        <f>AL81-B81</f>
        <v>24924775.357475404</v>
      </c>
      <c r="AN81" s="17">
        <f>Предявени!B81-B81</f>
        <v>6465431.2021188997</v>
      </c>
      <c r="AO81" s="18">
        <f t="shared" si="33"/>
        <v>18459344.155356504</v>
      </c>
    </row>
    <row r="82" spans="1:41" s="26" customFormat="1" ht="25.5" customHeight="1" x14ac:dyDescent="0.2">
      <c r="A82" s="7" t="s">
        <v>41</v>
      </c>
      <c r="B82" s="25"/>
      <c r="C82" s="23">
        <f>IF(SUM(C46:C80)/SUM(B46:B80)&lt;1,1,SUM(C46:C80)/SUM(B46:B80))</f>
        <v>5.0733499352849245</v>
      </c>
      <c r="D82" s="23">
        <f>IF(SUM(D46:D79)/SUM(C46:C79)&lt;1,1,SUM(D46:D79)/SUM(C46:C79))</f>
        <v>2.5839725538932803</v>
      </c>
      <c r="E82" s="23">
        <f>IF(SUM(E46:E78)/SUM(D46:D78)&lt;1,1,SUM(E46:E78)/SUM(D46:D78))</f>
        <v>1.8099719477075713</v>
      </c>
      <c r="F82" s="23">
        <f>IF(SUM(F46:F77)/SUM(E46:E77)&lt;1,1,SUM(F46:F77)/SUM(E46:E77))</f>
        <v>1.4431364624321921</v>
      </c>
      <c r="G82" s="23">
        <f>IF(SUM(G46:G76)/SUM(F46:F76)&lt;1,1,SUM(G46:G76)/SUM(F46:F76))</f>
        <v>1.367184299941941</v>
      </c>
      <c r="H82" s="23">
        <f>IF(SUM(H46:H75)/SUM(G46:G75)&lt;1,1,SUM(H46:H75)/SUM(G46:G75))</f>
        <v>1.281280828971129</v>
      </c>
      <c r="I82" s="23">
        <f>IF(SUM(I46:I74)/SUM(H46:H74)&lt;1,1,SUM(I46:I74)/SUM(H46:H74))</f>
        <v>1.2350492301069773</v>
      </c>
      <c r="J82" s="23">
        <f>IF(SUM(J46:J73)/SUM(I46:I73)&lt;1,1,SUM(J46:J73)/SUM(I46:I73))</f>
        <v>1.18471875719194</v>
      </c>
      <c r="K82" s="23">
        <f>IF(SUM(K46:K72)/SUM(J46:J72)&lt;1,1,SUM(K46:K72)/SUM(J46:J72))</f>
        <v>1.1522999470841555</v>
      </c>
      <c r="L82" s="23">
        <f>IF(SUM(L46:L71)/SUM(K46:K71)&lt;1,1,SUM(L46:L71)/SUM(K46:K71))</f>
        <v>1.1345324183459873</v>
      </c>
      <c r="M82" s="23">
        <f>IF(SUM(M46:M70)/SUM(L46:L70)&lt;1,1,SUM(M46:M70)/SUM(L46:L70))</f>
        <v>1.1339587129164947</v>
      </c>
      <c r="N82" s="23">
        <f>IF(SUM(N46:N69)/SUM(M46:M69)&lt;1,1,SUM(N46:N69)/SUM(M46:M69))</f>
        <v>1.1131294161442982</v>
      </c>
      <c r="O82" s="23">
        <f>IF(SUM(O46:O68)/SUM(N46:N68)&lt;1,1,SUM(O46:O68)/SUM(N46:N68))</f>
        <v>1.1104443628940743</v>
      </c>
      <c r="P82" s="23">
        <f>IF(SUM(P46:P67)/SUM(O46:O67)&lt;1,1,SUM(P46:P67)/SUM(O46:O67))</f>
        <v>1.0951305573587593</v>
      </c>
      <c r="Q82" s="23">
        <f>IF(SUM(Q46:Q66)/SUM(P46:P66)&lt;1,1,SUM(Q46:Q66)/SUM(P46:P66))</f>
        <v>1.074041282094133</v>
      </c>
      <c r="R82" s="23">
        <f>IF(SUM(R46:R65)/SUM(Q46:Q65)&lt;1,1,SUM(R46:R65)/SUM(Q46:Q65))</f>
        <v>1.0633059197586743</v>
      </c>
      <c r="S82" s="23">
        <f>IF(SUM(S46:S64)/SUM(R46:R64)&lt;1,1,SUM(S46:S64)/SUM(R46:R64))</f>
        <v>1.0602874294503339</v>
      </c>
      <c r="T82" s="23">
        <f>IF(SUM(T46:T63)/SUM(S46:S63)&lt;1,1,SUM(T46:T63)/SUM(S46:S63))</f>
        <v>1.0578765993289254</v>
      </c>
      <c r="U82" s="23">
        <f>IF(SUM(U46:U62)/SUM(T46:T62)&lt;1,1,SUM(U46:U62)/SUM(T46:T62))</f>
        <v>1.0683162178201835</v>
      </c>
      <c r="V82" s="23">
        <f>IF(SUM(V46:V61)/SUM(U46:U61)&lt;1,1,SUM(V46:V61)/SUM(U46:U61))</f>
        <v>1.0400841971157564</v>
      </c>
      <c r="W82" s="23">
        <f>IF(SUM(W46:W60)/SUM(V46:V60)&lt;1,1,SUM(W46:W60)/SUM(V46:V60))</f>
        <v>1.0318949364736036</v>
      </c>
      <c r="X82" s="23">
        <f>IF(SUM(X46:X59)/SUM(W46:W59)&lt;1,1,SUM(X46:X59)/SUM(W46:W59))</f>
        <v>1.0248085584483602</v>
      </c>
      <c r="Y82" s="23">
        <f>IF(SUM(Y46:Y58)/SUM(X46:X58)&lt;1,1,SUM(Y46:Y58)/SUM(X46:X58))</f>
        <v>1.0277508561090474</v>
      </c>
      <c r="Z82" s="23">
        <f>IF(SUM(Z46:Z57)/SUM(Y46:Y57)&lt;1,1,SUM(Z46:Z57)/SUM(Y46:Y57))</f>
        <v>1.0220743963430561</v>
      </c>
      <c r="AA82" s="23">
        <f>IF(SUM(AA46:AA56)/SUM(Z46:Z56)&lt;1,1,SUM(AA46:AA56)/SUM(Z46:Z56))</f>
        <v>1.0224281228157879</v>
      </c>
      <c r="AB82" s="23">
        <f>IF(SUM(AB46:AB55)/SUM(AA46:AA55)&lt;1,1,SUM(AB46:AB55)/SUM(AA46:AA55))</f>
        <v>1.0131083957231115</v>
      </c>
      <c r="AC82" s="23">
        <f>IF(SUM(AC46:AC54)/SUM(AB46:AB54)&lt;1,1,SUM(AC46:AC54)/SUM(AB46:AB54))</f>
        <v>1.0158830098579215</v>
      </c>
      <c r="AD82" s="23">
        <f>IF(SUM(AD46:AD53)/SUM(AC46:AC53)&lt;1,1,SUM(AD46:AD53)/SUM(AC46:AC53))</f>
        <v>1.0168823713627699</v>
      </c>
      <c r="AE82" s="23">
        <f>IF(SUM(AE46:AE52)/SUM(AD46:AD52)&lt;1,1,SUM(AE46:AE52)/SUM(AD46:AD52))</f>
        <v>1.0127642851185559</v>
      </c>
      <c r="AF82" s="23">
        <f>IF(SUM(AF46:AF51)/SUM(AE46:AE51)&lt;1,1,SUM(AF46:AF51)/SUM(AE46:AE51))</f>
        <v>1.0163023385008645</v>
      </c>
      <c r="AG82" s="23">
        <f>IF(SUM(AG46:AG50)/SUM(AF46:AF50)&lt;1,1,SUM(AG46:AG50)/SUM(AF46:AF50))</f>
        <v>1.0074408050126165</v>
      </c>
      <c r="AH82" s="23">
        <f>IF(SUM(AH46:AH49)/SUM(AG46:AG49)&lt;1,1,SUM(AH46:AH49)/SUM(AG46:AG49))</f>
        <v>1.0046272891613452</v>
      </c>
      <c r="AI82" s="23">
        <f>IF(SUM(AI46:AI48)/SUM(AH46:AH48)&lt;1,1,SUM(AI46:AI48)/SUM(AH46:AH48))</f>
        <v>1.001525815673465</v>
      </c>
      <c r="AJ82" s="23">
        <f>IF(SUM(AJ46:AJ47)/SUM(AI46:AI47)&lt;1,1,SUM(AJ46:AJ47)/SUM(AI46:AI47))</f>
        <v>1.0074656012775569</v>
      </c>
      <c r="AK82" s="23">
        <f>IF(SUM(AK46:AK46)/SUM(AJ46:AJ46)&lt;1,1,SUM(AK46:AK46)/SUM(AJ46:AJ46))</f>
        <v>1.0014747745930237</v>
      </c>
      <c r="AL82" s="17">
        <f>SUM(AL46:AL81)</f>
        <v>2264979486.1179581</v>
      </c>
      <c r="AM82" s="17">
        <f>SUM(AM46:AM81)</f>
        <v>883261490.35078645</v>
      </c>
      <c r="AN82" s="17">
        <f>SUM(AN46:AN81)</f>
        <v>484845100.07543296</v>
      </c>
      <c r="AO82" s="17">
        <f>SUM(AO46:AO81)</f>
        <v>486741682.12912083</v>
      </c>
    </row>
    <row r="83" spans="1:41" x14ac:dyDescent="0.2">
      <c r="A83" s="27"/>
      <c r="B83" s="28"/>
      <c r="C83" s="46"/>
      <c r="D83" s="47"/>
      <c r="E83" s="30"/>
      <c r="F83" s="30"/>
      <c r="G83" s="30"/>
      <c r="H83" s="30"/>
      <c r="I83" s="31"/>
    </row>
    <row r="84" spans="1:41" ht="15.75" x14ac:dyDescent="0.2">
      <c r="AO84" s="9">
        <f>AO42+AO82</f>
        <v>745519854.45632088</v>
      </c>
    </row>
  </sheetData>
  <mergeCells count="14">
    <mergeCell ref="A1:AD1"/>
    <mergeCell ref="A2:AD2"/>
    <mergeCell ref="A4:A5"/>
    <mergeCell ref="B4:AK4"/>
    <mergeCell ref="AL4:AL5"/>
    <mergeCell ref="AM4:AM5"/>
    <mergeCell ref="AN4:AN5"/>
    <mergeCell ref="AO4:AO5"/>
    <mergeCell ref="A44:A45"/>
    <mergeCell ref="B44:AK44"/>
    <mergeCell ref="AL44:AL45"/>
    <mergeCell ref="AM44:AM45"/>
    <mergeCell ref="AN44:AN45"/>
    <mergeCell ref="AO44:AO45"/>
  </mergeCells>
  <conditionalFormatting sqref="AN6:AN41">
    <cfRule type="cellIs" dxfId="59" priority="3" operator="lessThan">
      <formula>0</formula>
    </cfRule>
  </conditionalFormatting>
  <conditionalFormatting sqref="AN46:AN81">
    <cfRule type="cellIs" dxfId="58" priority="4" operator="lessThan">
      <formula>0</formula>
    </cfRule>
  </conditionalFormatting>
  <printOptions horizontalCentered="1" verticalCentered="1"/>
  <pageMargins left="0.11811023622047245" right="7.874015748031496E-2" top="0.39370078740157483" bottom="0.35433070866141736" header="0.31496062992125984" footer="0.31496062992125984"/>
  <pageSetup paperSize="9" scale="32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8.7109375" style="33" customWidth="1"/>
    <col min="5" max="37" width="8.7109375" style="10" customWidth="1"/>
    <col min="38" max="38" width="13.42578125" style="10" customWidth="1"/>
    <col min="39" max="39" width="14.42578125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39" ht="17.25" customHeight="1" x14ac:dyDescent="0.2">
      <c r="A1" s="57" t="str">
        <f>'Описание на групите'!B9</f>
        <v xml:space="preserve">Седлови влекачи 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"/>
      <c r="AF1" s="5"/>
      <c r="AG1" s="5"/>
      <c r="AH1" s="5"/>
      <c r="AI1" s="5"/>
      <c r="AJ1" s="5"/>
      <c r="AK1" s="5"/>
    </row>
    <row r="2" spans="1:39" ht="16.5" customHeight="1" x14ac:dyDescent="0.2">
      <c r="A2" s="58" t="str">
        <f>"Справка № 2.2: Брой на предявените претенции към края на "&amp;'Описание на групите'!B2&amp;" тримесечие на "&amp;'Описание на групите'!B1&amp; " година"</f>
        <v>Справка № 2.2: Брой на предявените претенции към края на трето тримесечие на 2021 година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</row>
    <row r="3" spans="1:39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39" s="15" customFormat="1" ht="41.25" customHeight="1" x14ac:dyDescent="0.2">
      <c r="A4" s="59" t="s">
        <v>0</v>
      </c>
      <c r="B4" s="60" t="s">
        <v>39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2" t="s">
        <v>49</v>
      </c>
      <c r="AM4" s="61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30.9.2021 г.</v>
      </c>
    </row>
    <row r="5" spans="1:39" s="15" customFormat="1" ht="25.5" customHeight="1" x14ac:dyDescent="0.2">
      <c r="A5" s="59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2">
        <v>0</v>
      </c>
      <c r="AM5" s="61">
        <v>0</v>
      </c>
    </row>
    <row r="6" spans="1:39" s="19" customFormat="1" ht="12.75" customHeight="1" x14ac:dyDescent="0.2">
      <c r="A6" s="1" t="s">
        <v>37</v>
      </c>
      <c r="B6" s="3">
        <v>508.05125348189415</v>
      </c>
      <c r="C6" s="3">
        <v>1201.2924233983285</v>
      </c>
      <c r="D6" s="3">
        <v>1475.8041782729804</v>
      </c>
      <c r="E6" s="3">
        <v>1600.4210027855152</v>
      </c>
      <c r="F6" s="3">
        <v>1682.3983243943037</v>
      </c>
      <c r="G6" s="3">
        <v>1679.6837432957277</v>
      </c>
      <c r="H6" s="3">
        <v>1704.0351396338081</v>
      </c>
      <c r="I6" s="3">
        <v>1717.2811170704642</v>
      </c>
      <c r="J6" s="3">
        <v>1727.3075197415649</v>
      </c>
      <c r="K6" s="3">
        <v>1755.5524946159369</v>
      </c>
      <c r="L6" s="3">
        <v>1736.5174982053122</v>
      </c>
      <c r="M6" s="3">
        <v>1754.6574838478105</v>
      </c>
      <c r="N6" s="3">
        <v>1751.0807543520309</v>
      </c>
      <c r="O6" s="3">
        <v>1761.0807543520309</v>
      </c>
      <c r="P6" s="3">
        <v>1763.0807543520309</v>
      </c>
      <c r="Q6" s="3">
        <v>1758.9453578336556</v>
      </c>
      <c r="R6" s="3">
        <v>1762.5163891091727</v>
      </c>
      <c r="S6" s="3">
        <v>1765.1881157112527</v>
      </c>
      <c r="T6" s="3">
        <v>1761.0281157112527</v>
      </c>
      <c r="U6" s="3">
        <v>1749.0281157112527</v>
      </c>
      <c r="V6" s="3">
        <v>1785.0281157112527</v>
      </c>
      <c r="W6" s="3">
        <v>1808.0281157112527</v>
      </c>
      <c r="X6" s="3">
        <v>1808.0281157112527</v>
      </c>
      <c r="Y6" s="3">
        <v>1812.0281157112527</v>
      </c>
      <c r="Z6" s="3">
        <v>1811.0281157112527</v>
      </c>
      <c r="AA6" s="3">
        <v>1813.0281157112527</v>
      </c>
      <c r="AB6" s="3">
        <v>1814.0281157112527</v>
      </c>
      <c r="AC6" s="3">
        <v>1814.0281157112527</v>
      </c>
      <c r="AD6" s="3">
        <v>1815.0281157112527</v>
      </c>
      <c r="AE6" s="3">
        <v>1816.0281157112527</v>
      </c>
      <c r="AF6" s="3">
        <v>1815.0281157112527</v>
      </c>
      <c r="AG6" s="3">
        <v>1814.0281157112527</v>
      </c>
      <c r="AH6" s="3">
        <v>1815.0281157112527</v>
      </c>
      <c r="AI6" s="3">
        <v>1821.0281157112527</v>
      </c>
      <c r="AJ6" s="3">
        <v>1817.0281157112527</v>
      </c>
      <c r="AK6" s="3">
        <v>1818.0281157112527</v>
      </c>
      <c r="AL6" s="34">
        <f>AK6</f>
        <v>1818.0281157112527</v>
      </c>
      <c r="AM6" s="17">
        <f>AL6-AK6</f>
        <v>0</v>
      </c>
    </row>
    <row r="7" spans="1:39" s="19" customFormat="1" x14ac:dyDescent="0.2">
      <c r="A7" s="1" t="s">
        <v>36</v>
      </c>
      <c r="B7" s="3">
        <v>608.38011055226332</v>
      </c>
      <c r="C7" s="3">
        <v>1229.8042428165927</v>
      </c>
      <c r="D7" s="3">
        <v>1456.7939943229919</v>
      </c>
      <c r="E7" s="3">
        <v>1559.5193805089389</v>
      </c>
      <c r="F7" s="3">
        <v>1559.0006797210972</v>
      </c>
      <c r="G7" s="3">
        <v>1601.9398772493842</v>
      </c>
      <c r="H7" s="3">
        <v>1634.1590747776711</v>
      </c>
      <c r="I7" s="3">
        <v>1647.4722141037953</v>
      </c>
      <c r="J7" s="3">
        <v>1663.232896477095</v>
      </c>
      <c r="K7" s="3">
        <v>1652.1719770750672</v>
      </c>
      <c r="L7" s="3">
        <v>1669.293815879123</v>
      </c>
      <c r="M7" s="3">
        <v>1677.4765740852069</v>
      </c>
      <c r="N7" s="3">
        <v>1682.9354709579279</v>
      </c>
      <c r="O7" s="3">
        <v>1684.8770265401706</v>
      </c>
      <c r="P7" s="3">
        <v>1680.7893599135343</v>
      </c>
      <c r="Q7" s="3">
        <v>1680.477803130379</v>
      </c>
      <c r="R7" s="3">
        <v>1688.7562405711751</v>
      </c>
      <c r="S7" s="3">
        <v>1673.356240571175</v>
      </c>
      <c r="T7" s="3">
        <v>1668.356240571175</v>
      </c>
      <c r="U7" s="3">
        <v>1694.356240571175</v>
      </c>
      <c r="V7" s="3">
        <v>1719.356240571175</v>
      </c>
      <c r="W7" s="3">
        <v>1724.356240571175</v>
      </c>
      <c r="X7" s="3">
        <v>1725.356240571175</v>
      </c>
      <c r="Y7" s="3">
        <v>1723.356240571175</v>
      </c>
      <c r="Z7" s="3">
        <v>1728.356240571175</v>
      </c>
      <c r="AA7" s="3">
        <v>1729.356240571175</v>
      </c>
      <c r="AB7" s="3">
        <v>1728.356240571175</v>
      </c>
      <c r="AC7" s="3">
        <v>1729.356240571175</v>
      </c>
      <c r="AD7" s="3">
        <v>1730.356240571175</v>
      </c>
      <c r="AE7" s="3">
        <v>1731.356240571175</v>
      </c>
      <c r="AF7" s="3">
        <v>1731.356240571175</v>
      </c>
      <c r="AG7" s="3">
        <v>1732.356240571175</v>
      </c>
      <c r="AH7" s="3">
        <v>1723.356240571175</v>
      </c>
      <c r="AI7" s="3">
        <v>1733.356240571175</v>
      </c>
      <c r="AJ7" s="3">
        <v>1733.356240571175</v>
      </c>
      <c r="AK7" s="4">
        <f>AJ7*$AK$42</f>
        <v>1734.3101918202412</v>
      </c>
      <c r="AL7" s="34">
        <f t="shared" ref="AL7:AL41" si="0">AK7</f>
        <v>1734.3101918202412</v>
      </c>
      <c r="AM7" s="17">
        <f>AL7-AJ7</f>
        <v>0.95395124906622186</v>
      </c>
    </row>
    <row r="8" spans="1:39" s="19" customFormat="1" x14ac:dyDescent="0.2">
      <c r="A8" s="1" t="s">
        <v>35</v>
      </c>
      <c r="B8" s="3">
        <v>610.13101937154522</v>
      </c>
      <c r="C8" s="3">
        <v>1291.1178228175888</v>
      </c>
      <c r="D8" s="3">
        <v>1494.8209252527265</v>
      </c>
      <c r="E8" s="3">
        <v>1538.9888680842587</v>
      </c>
      <c r="F8" s="3">
        <v>1593.888831364035</v>
      </c>
      <c r="G8" s="3">
        <v>1629.1706567575468</v>
      </c>
      <c r="H8" s="3">
        <v>1646.1706567575468</v>
      </c>
      <c r="I8" s="3">
        <v>1680.0524821510585</v>
      </c>
      <c r="J8" s="3">
        <v>1681.7732355416617</v>
      </c>
      <c r="K8" s="3">
        <v>1715.9255340467316</v>
      </c>
      <c r="L8" s="3">
        <v>1707.1082922528155</v>
      </c>
      <c r="M8" s="3">
        <v>1710.2301310568714</v>
      </c>
      <c r="N8" s="3">
        <v>1716.5771586405667</v>
      </c>
      <c r="O8" s="3">
        <v>1720.5771586405667</v>
      </c>
      <c r="P8" s="3">
        <v>1727.5221568391978</v>
      </c>
      <c r="Q8" s="3">
        <v>1729.6957637852447</v>
      </c>
      <c r="R8" s="3">
        <v>1722.2957637852446</v>
      </c>
      <c r="S8" s="3">
        <v>1704.2957637852446</v>
      </c>
      <c r="T8" s="3">
        <v>1739.2957637852446</v>
      </c>
      <c r="U8" s="3">
        <v>1770.2957637852446</v>
      </c>
      <c r="V8" s="3">
        <v>1773.2957637852446</v>
      </c>
      <c r="W8" s="3">
        <v>1777.2957637852446</v>
      </c>
      <c r="X8" s="3">
        <v>1778.2957637852446</v>
      </c>
      <c r="Y8" s="3">
        <v>1783.2957637852446</v>
      </c>
      <c r="Z8" s="3">
        <v>1784.2957637852446</v>
      </c>
      <c r="AA8" s="3">
        <v>1788.2957637852446</v>
      </c>
      <c r="AB8" s="3">
        <v>1789.2957637852446</v>
      </c>
      <c r="AC8" s="3">
        <v>1790.2957637852446</v>
      </c>
      <c r="AD8" s="3">
        <v>1789.2957637852446</v>
      </c>
      <c r="AE8" s="3">
        <v>1791.2957637852446</v>
      </c>
      <c r="AF8" s="3">
        <v>1793.2957637852446</v>
      </c>
      <c r="AG8" s="3">
        <v>1801.2957637852446</v>
      </c>
      <c r="AH8" s="3">
        <v>1792.2957637852446</v>
      </c>
      <c r="AI8" s="3">
        <v>1793.2957637852446</v>
      </c>
      <c r="AJ8" s="4">
        <f>AI8*$AJ$42</f>
        <v>1793.2957637852446</v>
      </c>
      <c r="AK8" s="4">
        <f t="shared" ref="AK8:AK41" si="1">AJ8*$AK$42</f>
        <v>1794.2827027039543</v>
      </c>
      <c r="AL8" s="34">
        <f t="shared" si="0"/>
        <v>1794.2827027039543</v>
      </c>
      <c r="AM8" s="17">
        <f>AL8-AI8</f>
        <v>0.98693891870971129</v>
      </c>
    </row>
    <row r="9" spans="1:39" s="19" customFormat="1" x14ac:dyDescent="0.2">
      <c r="A9" s="1" t="s">
        <v>34</v>
      </c>
      <c r="B9" s="3">
        <v>713.17364673074053</v>
      </c>
      <c r="C9" s="3">
        <v>1380.3964941984962</v>
      </c>
      <c r="D9" s="3">
        <v>1571.681290772372</v>
      </c>
      <c r="E9" s="3">
        <v>1679.2489915840845</v>
      </c>
      <c r="F9" s="3">
        <v>1733.6911611206212</v>
      </c>
      <c r="G9" s="3">
        <v>1765.0356143793579</v>
      </c>
      <c r="H9" s="3">
        <v>1803.3800676380945</v>
      </c>
      <c r="I9" s="3">
        <v>1815.5366373011566</v>
      </c>
      <c r="J9" s="3">
        <v>1852.4092020359906</v>
      </c>
      <c r="K9" s="3">
        <v>1846.7137990461304</v>
      </c>
      <c r="L9" s="3">
        <v>1855.9270169532283</v>
      </c>
      <c r="M9" s="3">
        <v>1859.8356378501865</v>
      </c>
      <c r="N9" s="3">
        <v>1857.8202233697612</v>
      </c>
      <c r="O9" s="3">
        <v>1867.5804411352628</v>
      </c>
      <c r="P9" s="3">
        <v>1869.4375087733451</v>
      </c>
      <c r="Q9" s="3">
        <v>1863.3575087733452</v>
      </c>
      <c r="R9" s="3">
        <v>1837.3575087733452</v>
      </c>
      <c r="S9" s="3">
        <v>1883.3575087733452</v>
      </c>
      <c r="T9" s="3">
        <v>1917.3575087733452</v>
      </c>
      <c r="U9" s="3">
        <v>1920.3575087733452</v>
      </c>
      <c r="V9" s="3">
        <v>1930.3575087733452</v>
      </c>
      <c r="W9" s="3">
        <v>1929.3575087733452</v>
      </c>
      <c r="X9" s="3">
        <v>1930.3575087733452</v>
      </c>
      <c r="Y9" s="3">
        <v>1931.3575087733452</v>
      </c>
      <c r="Z9" s="3">
        <v>1936.3575087733452</v>
      </c>
      <c r="AA9" s="3">
        <v>1940.3575087733452</v>
      </c>
      <c r="AB9" s="3">
        <v>1943.3575087733452</v>
      </c>
      <c r="AC9" s="3">
        <v>1947.3575087733452</v>
      </c>
      <c r="AD9" s="3">
        <v>1949.3575087733452</v>
      </c>
      <c r="AE9" s="3">
        <v>1951.3575087733452</v>
      </c>
      <c r="AF9" s="3">
        <v>1955.3575087733452</v>
      </c>
      <c r="AG9" s="3">
        <v>1953.3575087733452</v>
      </c>
      <c r="AH9" s="3">
        <v>1952.3575087733452</v>
      </c>
      <c r="AI9" s="4">
        <f>AH9*$AI$42</f>
        <v>1958.5837457452847</v>
      </c>
      <c r="AJ9" s="4">
        <f t="shared" ref="AJ9:AJ41" si="2">AI9*$AJ$42</f>
        <v>1958.5837457452847</v>
      </c>
      <c r="AK9" s="4">
        <f t="shared" si="1"/>
        <v>1959.6616507753774</v>
      </c>
      <c r="AL9" s="34">
        <f>AK9</f>
        <v>1959.6616507753774</v>
      </c>
      <c r="AM9" s="17">
        <f>AL9-AH9</f>
        <v>7.3041420020322221</v>
      </c>
    </row>
    <row r="10" spans="1:39" s="19" customFormat="1" x14ac:dyDescent="0.2">
      <c r="A10" s="2" t="s">
        <v>33</v>
      </c>
      <c r="B10" s="3">
        <v>867.54320003983867</v>
      </c>
      <c r="C10" s="3">
        <v>1651.5368637020069</v>
      </c>
      <c r="D10" s="3">
        <v>1802.7914182560628</v>
      </c>
      <c r="E10" s="3">
        <v>1909.3194820975052</v>
      </c>
      <c r="F10" s="3">
        <v>1975.9015147593002</v>
      </c>
      <c r="G10" s="3">
        <v>2033.2146540854244</v>
      </c>
      <c r="H10" s="3">
        <v>2063.1012237484865</v>
      </c>
      <c r="I10" s="3">
        <v>2119.1325376810987</v>
      </c>
      <c r="J10" s="3">
        <v>2128.6113346158468</v>
      </c>
      <c r="K10" s="3">
        <v>2129.6113346158468</v>
      </c>
      <c r="L10" s="3">
        <v>2135.7331734199029</v>
      </c>
      <c r="M10" s="3">
        <v>2135.5808749148327</v>
      </c>
      <c r="N10" s="3">
        <v>2149.3491453504662</v>
      </c>
      <c r="O10" s="3">
        <v>2157.6776749626879</v>
      </c>
      <c r="P10" s="3">
        <v>2149.1976749626879</v>
      </c>
      <c r="Q10" s="3">
        <v>2075.1976749626879</v>
      </c>
      <c r="R10" s="3">
        <v>2153.1976749626879</v>
      </c>
      <c r="S10" s="3">
        <v>2169.1976749626879</v>
      </c>
      <c r="T10" s="3">
        <v>2174.1976749626879</v>
      </c>
      <c r="U10" s="3">
        <v>2187.1976749626879</v>
      </c>
      <c r="V10" s="3">
        <v>2189.1976749626879</v>
      </c>
      <c r="W10" s="3">
        <v>2183.1976749626879</v>
      </c>
      <c r="X10" s="3">
        <v>2182.2676749626876</v>
      </c>
      <c r="Y10" s="3">
        <v>2183.2676749626876</v>
      </c>
      <c r="Z10" s="3">
        <v>2182.2676749626876</v>
      </c>
      <c r="AA10" s="3">
        <v>2186.1976749626879</v>
      </c>
      <c r="AB10" s="3">
        <v>2186.1976749626879</v>
      </c>
      <c r="AC10" s="3">
        <v>2187.1976749626879</v>
      </c>
      <c r="AD10" s="3">
        <v>2189.1976749626879</v>
      </c>
      <c r="AE10" s="3">
        <v>2186.1976749626879</v>
      </c>
      <c r="AF10" s="3">
        <v>2192.1976749626879</v>
      </c>
      <c r="AG10" s="3">
        <v>2193.1976749626879</v>
      </c>
      <c r="AH10" s="4">
        <f>AG10*$AH$42</f>
        <v>2193.1976749626879</v>
      </c>
      <c r="AI10" s="4">
        <f t="shared" ref="AI10:AI41" si="3">AH10*$AI$42</f>
        <v>2200.1919720569754</v>
      </c>
      <c r="AJ10" s="4">
        <f t="shared" si="2"/>
        <v>2200.1919720569754</v>
      </c>
      <c r="AK10" s="4">
        <f t="shared" si="1"/>
        <v>2201.4028459851402</v>
      </c>
      <c r="AL10" s="34">
        <f t="shared" si="0"/>
        <v>2201.4028459851402</v>
      </c>
      <c r="AM10" s="17">
        <f>AL10-AG10</f>
        <v>8.2051710224523049</v>
      </c>
    </row>
    <row r="11" spans="1:39" s="19" customFormat="1" x14ac:dyDescent="0.2">
      <c r="A11" s="2" t="s">
        <v>32</v>
      </c>
      <c r="B11" s="3">
        <v>712.25060240963853</v>
      </c>
      <c r="C11" s="3">
        <v>1430.4795180722892</v>
      </c>
      <c r="D11" s="3">
        <v>1673.107108433735</v>
      </c>
      <c r="E11" s="3">
        <v>1772.2818072289156</v>
      </c>
      <c r="F11" s="3">
        <v>1828.0879357351509</v>
      </c>
      <c r="G11" s="3">
        <v>1885.6179357351509</v>
      </c>
      <c r="H11" s="3">
        <v>1933.8896007789679</v>
      </c>
      <c r="I11" s="3">
        <v>1940.2065433300875</v>
      </c>
      <c r="J11" s="3">
        <v>1955.6882890285162</v>
      </c>
      <c r="K11" s="3">
        <v>1954.7313049782504</v>
      </c>
      <c r="L11" s="3">
        <v>1951.7313049782504</v>
      </c>
      <c r="M11" s="3">
        <v>1952.4992411793137</v>
      </c>
      <c r="N11" s="3">
        <v>1959.5280276134122</v>
      </c>
      <c r="O11" s="3">
        <v>1953.3780276134121</v>
      </c>
      <c r="P11" s="3">
        <v>1837.3780276134121</v>
      </c>
      <c r="Q11" s="3">
        <v>1894.3780276134121</v>
      </c>
      <c r="R11" s="3">
        <v>1917.3780276134121</v>
      </c>
      <c r="S11" s="3">
        <v>1922.3780276134121</v>
      </c>
      <c r="T11" s="3">
        <v>1924.3780276134121</v>
      </c>
      <c r="U11" s="3">
        <v>1922.0780276134121</v>
      </c>
      <c r="V11" s="3">
        <v>1923.0780276134121</v>
      </c>
      <c r="W11" s="3">
        <v>1921.0780276134121</v>
      </c>
      <c r="X11" s="3">
        <v>1920.0780276134121</v>
      </c>
      <c r="Y11" s="3">
        <v>1921.0780276134121</v>
      </c>
      <c r="Z11" s="3">
        <v>1921.0780276134121</v>
      </c>
      <c r="AA11" s="3">
        <v>1921.0780276134121</v>
      </c>
      <c r="AB11" s="3">
        <v>1920.0780276134121</v>
      </c>
      <c r="AC11" s="3">
        <v>1922.0780276134121</v>
      </c>
      <c r="AD11" s="3">
        <v>1925.0780276134121</v>
      </c>
      <c r="AE11" s="3">
        <v>1927.0780276134121</v>
      </c>
      <c r="AF11" s="3">
        <v>1927.0780276134121</v>
      </c>
      <c r="AG11" s="4">
        <f>AF11*$AG$42</f>
        <v>1928.4998903333012</v>
      </c>
      <c r="AH11" s="4">
        <f t="shared" ref="AH11:AH41" si="4">AG11*$AH$42</f>
        <v>1928.4998903333012</v>
      </c>
      <c r="AI11" s="4">
        <f t="shared" si="3"/>
        <v>1934.6500432963815</v>
      </c>
      <c r="AJ11" s="4">
        <f t="shared" si="2"/>
        <v>1934.6500432963815</v>
      </c>
      <c r="AK11" s="4">
        <f t="shared" si="1"/>
        <v>1935.7147764320814</v>
      </c>
      <c r="AL11" s="34">
        <f t="shared" si="0"/>
        <v>1935.7147764320814</v>
      </c>
      <c r="AM11" s="17">
        <f>AL11-AF11</f>
        <v>8.6367488186692754</v>
      </c>
    </row>
    <row r="12" spans="1:39" s="19" customFormat="1" x14ac:dyDescent="0.2">
      <c r="A12" s="2" t="s">
        <v>31</v>
      </c>
      <c r="B12" s="3">
        <v>717.7674698795181</v>
      </c>
      <c r="C12" s="3">
        <v>1620.5480722891566</v>
      </c>
      <c r="D12" s="3">
        <v>1891.0856626506024</v>
      </c>
      <c r="E12" s="3">
        <v>2022.1193975903614</v>
      </c>
      <c r="F12" s="3">
        <v>2094.6026484907497</v>
      </c>
      <c r="G12" s="3">
        <v>2154.829036027264</v>
      </c>
      <c r="H12" s="3">
        <v>2167.5812560856862</v>
      </c>
      <c r="I12" s="3">
        <v>2184.8076436222004</v>
      </c>
      <c r="J12" s="3">
        <v>2196.7719429676172</v>
      </c>
      <c r="K12" s="3">
        <v>2187.5998791686802</v>
      </c>
      <c r="L12" s="3">
        <v>2202.4057660705653</v>
      </c>
      <c r="M12" s="3">
        <v>2207.3798224852071</v>
      </c>
      <c r="N12" s="3">
        <v>2202.8998224852071</v>
      </c>
      <c r="O12" s="3">
        <v>2053.8998224852071</v>
      </c>
      <c r="P12" s="3">
        <v>2136.8998224852071</v>
      </c>
      <c r="Q12" s="3">
        <v>2158.8998224852071</v>
      </c>
      <c r="R12" s="3">
        <v>2163.8998224852071</v>
      </c>
      <c r="S12" s="3">
        <v>2170.8998224852071</v>
      </c>
      <c r="T12" s="3">
        <v>2171.8998224852071</v>
      </c>
      <c r="U12" s="3">
        <v>2176.8998224852071</v>
      </c>
      <c r="V12" s="3">
        <v>2178.8998224852071</v>
      </c>
      <c r="W12" s="3">
        <v>2184.8998224852071</v>
      </c>
      <c r="X12" s="3">
        <v>2183.5298224852072</v>
      </c>
      <c r="Y12" s="3">
        <v>2193.5298224852072</v>
      </c>
      <c r="Z12" s="3">
        <v>2194.5298224852072</v>
      </c>
      <c r="AA12" s="3">
        <v>2198.5298224852072</v>
      </c>
      <c r="AB12" s="3">
        <v>2201.5298224852072</v>
      </c>
      <c r="AC12" s="3">
        <v>2198.5298224852072</v>
      </c>
      <c r="AD12" s="3">
        <v>2204.5298224852072</v>
      </c>
      <c r="AE12" s="3">
        <v>2207.5298224852072</v>
      </c>
      <c r="AF12" s="4">
        <f>AE12*$AF$42</f>
        <v>2209.6592762098921</v>
      </c>
      <c r="AG12" s="4">
        <f t="shared" ref="AG12:AG41" si="5">AF12*$AG$42</f>
        <v>2211.2896368405882</v>
      </c>
      <c r="AH12" s="4">
        <f t="shared" si="4"/>
        <v>2211.2896368405882</v>
      </c>
      <c r="AI12" s="4">
        <f t="shared" si="3"/>
        <v>2218.3416307662364</v>
      </c>
      <c r="AJ12" s="4">
        <f t="shared" si="2"/>
        <v>2218.3416307662364</v>
      </c>
      <c r="AK12" s="4">
        <f t="shared" si="1"/>
        <v>2219.562493344853</v>
      </c>
      <c r="AL12" s="34">
        <f t="shared" si="0"/>
        <v>2219.562493344853</v>
      </c>
      <c r="AM12" s="17">
        <f>AL12-AE12</f>
        <v>12.032670859645805</v>
      </c>
    </row>
    <row r="13" spans="1:39" s="19" customFormat="1" x14ac:dyDescent="0.2">
      <c r="A13" s="2" t="s">
        <v>30</v>
      </c>
      <c r="B13" s="3">
        <v>846.41204819277107</v>
      </c>
      <c r="C13" s="3">
        <v>1727.4734939759037</v>
      </c>
      <c r="D13" s="3">
        <v>2045.9638554216867</v>
      </c>
      <c r="E13" s="3">
        <v>2168.8096385542167</v>
      </c>
      <c r="F13" s="3">
        <v>2242.3592989289191</v>
      </c>
      <c r="G13" s="3">
        <v>2279.7667964946445</v>
      </c>
      <c r="H13" s="3">
        <v>2297.902629016553</v>
      </c>
      <c r="I13" s="3">
        <v>2315.1290165530672</v>
      </c>
      <c r="J13" s="3">
        <v>2317.7448042532624</v>
      </c>
      <c r="K13" s="3">
        <v>2331.4552924117929</v>
      </c>
      <c r="L13" s="3">
        <v>2334.62516765286</v>
      </c>
      <c r="M13" s="3">
        <v>2331.58516765286</v>
      </c>
      <c r="N13" s="3">
        <v>2154.58516765286</v>
      </c>
      <c r="O13" s="3">
        <v>2236.58516765286</v>
      </c>
      <c r="P13" s="3">
        <v>2266.58516765286</v>
      </c>
      <c r="Q13" s="3">
        <v>2272.58516765286</v>
      </c>
      <c r="R13" s="3">
        <v>2289.58516765286</v>
      </c>
      <c r="S13" s="3">
        <v>2294.58516765286</v>
      </c>
      <c r="T13" s="3">
        <v>2299.58516765286</v>
      </c>
      <c r="U13" s="3">
        <v>2300.58516765286</v>
      </c>
      <c r="V13" s="3">
        <v>2303.58516765286</v>
      </c>
      <c r="W13" s="3">
        <v>2298.58516765286</v>
      </c>
      <c r="X13" s="3">
        <v>2300.58516765286</v>
      </c>
      <c r="Y13" s="3">
        <v>2300.58516765286</v>
      </c>
      <c r="Z13" s="3">
        <v>2303.58516765286</v>
      </c>
      <c r="AA13" s="3">
        <v>2304.58516765286</v>
      </c>
      <c r="AB13" s="3">
        <v>2316.58516765286</v>
      </c>
      <c r="AC13" s="3">
        <v>2307.58516765286</v>
      </c>
      <c r="AD13" s="3">
        <v>2308.58516765286</v>
      </c>
      <c r="AE13" s="4">
        <f>AD13*$AE$42</f>
        <v>2309.9428750918319</v>
      </c>
      <c r="AF13" s="4">
        <f t="shared" ref="AF13:AF41" si="6">AE13*$AF$42</f>
        <v>2312.171119715787</v>
      </c>
      <c r="AG13" s="4">
        <f t="shared" si="5"/>
        <v>2313.8771170184491</v>
      </c>
      <c r="AH13" s="4">
        <f t="shared" si="4"/>
        <v>2313.8771170184491</v>
      </c>
      <c r="AI13" s="4">
        <f t="shared" si="3"/>
        <v>2321.2562712920721</v>
      </c>
      <c r="AJ13" s="4">
        <f t="shared" si="2"/>
        <v>2321.2562712920721</v>
      </c>
      <c r="AK13" s="4">
        <f t="shared" si="1"/>
        <v>2322.5337728624777</v>
      </c>
      <c r="AL13" s="34">
        <f t="shared" si="0"/>
        <v>2322.5337728624777</v>
      </c>
      <c r="AM13" s="17">
        <f>AL13-AD13</f>
        <v>13.948605209617654</v>
      </c>
    </row>
    <row r="14" spans="1:39" s="19" customFormat="1" x14ac:dyDescent="0.2">
      <c r="A14" s="1" t="s">
        <v>29</v>
      </c>
      <c r="B14" s="3">
        <v>812.45903614457836</v>
      </c>
      <c r="C14" s="3">
        <v>1836.428313253012</v>
      </c>
      <c r="D14" s="3">
        <v>2134.7097590361445</v>
      </c>
      <c r="E14" s="3">
        <v>2275.6025301204818</v>
      </c>
      <c r="F14" s="3">
        <v>2328.2954040895816</v>
      </c>
      <c r="G14" s="3">
        <v>2362.4687341772151</v>
      </c>
      <c r="H14" s="3">
        <v>2378.8762317429405</v>
      </c>
      <c r="I14" s="3">
        <v>2381.8762317429405</v>
      </c>
      <c r="J14" s="3">
        <v>2396.3373610439826</v>
      </c>
      <c r="K14" s="3">
        <v>2402.5136094674558</v>
      </c>
      <c r="L14" s="3">
        <v>2409.7136094674556</v>
      </c>
      <c r="M14" s="3">
        <v>2275.7136094674556</v>
      </c>
      <c r="N14" s="3">
        <v>2399.6336094674557</v>
      </c>
      <c r="O14" s="3">
        <v>2427.7136094674556</v>
      </c>
      <c r="P14" s="3">
        <v>2433.7136094674556</v>
      </c>
      <c r="Q14" s="3">
        <v>2441.7136094674556</v>
      </c>
      <c r="R14" s="3">
        <v>2449.7136094674556</v>
      </c>
      <c r="S14" s="3">
        <v>2446.7136094674556</v>
      </c>
      <c r="T14" s="3">
        <v>2451.7136094674556</v>
      </c>
      <c r="U14" s="3">
        <v>2459.7136094674556</v>
      </c>
      <c r="V14" s="3">
        <v>2451.7136094674556</v>
      </c>
      <c r="W14" s="3">
        <v>2457.7136094674556</v>
      </c>
      <c r="X14" s="3">
        <v>2460.7136094674556</v>
      </c>
      <c r="Y14" s="3">
        <v>2468.7136094674556</v>
      </c>
      <c r="Z14" s="3">
        <v>2476.7136094674556</v>
      </c>
      <c r="AA14" s="3">
        <v>2473.7136094674556</v>
      </c>
      <c r="AB14" s="3">
        <v>2480.7136094674556</v>
      </c>
      <c r="AC14" s="3">
        <v>2484.7136094674556</v>
      </c>
      <c r="AD14" s="4">
        <f>AC14*$AD$42</f>
        <v>2487.0582055860364</v>
      </c>
      <c r="AE14" s="4">
        <f t="shared" ref="AE14:AE41" si="7">AD14*$AE$42</f>
        <v>2488.5208752220515</v>
      </c>
      <c r="AF14" s="4">
        <f t="shared" si="6"/>
        <v>2490.9213818846215</v>
      </c>
      <c r="AG14" s="4">
        <f t="shared" si="5"/>
        <v>2492.7592671182892</v>
      </c>
      <c r="AH14" s="4">
        <f t="shared" si="4"/>
        <v>2492.7592671182892</v>
      </c>
      <c r="AI14" s="4">
        <f t="shared" si="3"/>
        <v>2500.7088920416609</v>
      </c>
      <c r="AJ14" s="4">
        <f t="shared" si="2"/>
        <v>2500.7088920416609</v>
      </c>
      <c r="AK14" s="4">
        <f t="shared" si="1"/>
        <v>2502.0851552213103</v>
      </c>
      <c r="AL14" s="34">
        <f t="shared" si="0"/>
        <v>2502.0851552213103</v>
      </c>
      <c r="AM14" s="17">
        <f>AL14-AC14</f>
        <v>17.371545753854662</v>
      </c>
    </row>
    <row r="15" spans="1:39" s="19" customFormat="1" x14ac:dyDescent="0.2">
      <c r="A15" s="1" t="s">
        <v>28</v>
      </c>
      <c r="B15" s="3">
        <v>824.45895184135975</v>
      </c>
      <c r="C15" s="3">
        <v>1780.8220963172805</v>
      </c>
      <c r="D15" s="3">
        <v>2065.3677337110485</v>
      </c>
      <c r="E15" s="3">
        <v>2178.1479036827195</v>
      </c>
      <c r="F15" s="3">
        <v>2259.0766208251475</v>
      </c>
      <c r="G15" s="3">
        <v>2289.2043222003931</v>
      </c>
      <c r="H15" s="3">
        <v>2311.3123772102163</v>
      </c>
      <c r="I15" s="3">
        <v>2329.5697445972496</v>
      </c>
      <c r="J15" s="3">
        <v>2343.6533333333332</v>
      </c>
      <c r="K15" s="3">
        <v>2347.7733333333335</v>
      </c>
      <c r="L15" s="3">
        <v>2191.7733333333335</v>
      </c>
      <c r="M15" s="3">
        <v>2375.7733333333335</v>
      </c>
      <c r="N15" s="3">
        <v>2400.7733333333335</v>
      </c>
      <c r="O15" s="3">
        <v>2405.7733333333335</v>
      </c>
      <c r="P15" s="3">
        <v>2425.7733333333335</v>
      </c>
      <c r="Q15" s="3">
        <v>2436.7733333333335</v>
      </c>
      <c r="R15" s="3">
        <v>2450.7733333333335</v>
      </c>
      <c r="S15" s="3">
        <v>2446.7733333333335</v>
      </c>
      <c r="T15" s="3">
        <v>2448.7733333333335</v>
      </c>
      <c r="U15" s="3">
        <v>2437.7733333333335</v>
      </c>
      <c r="V15" s="3">
        <v>2443.7733333333335</v>
      </c>
      <c r="W15" s="3">
        <v>2442.7733333333335</v>
      </c>
      <c r="X15" s="3">
        <v>2447.7733333333335</v>
      </c>
      <c r="Y15" s="3">
        <v>2455.7733333333335</v>
      </c>
      <c r="Z15" s="3">
        <v>2456.7733333333335</v>
      </c>
      <c r="AA15" s="3">
        <v>2462.7733333333335</v>
      </c>
      <c r="AB15" s="3">
        <v>2463.7733333333335</v>
      </c>
      <c r="AC15" s="4">
        <f>AB15*$AC$42</f>
        <v>2463.9073787255061</v>
      </c>
      <c r="AD15" s="4">
        <f t="shared" ref="AD15:AD41" si="8">AC15*$AD$42</f>
        <v>2466.2323419142981</v>
      </c>
      <c r="AE15" s="4">
        <f t="shared" si="7"/>
        <v>2467.6827636027706</v>
      </c>
      <c r="AF15" s="4">
        <f t="shared" si="6"/>
        <v>2470.063169157781</v>
      </c>
      <c r="AG15" s="4">
        <f t="shared" si="5"/>
        <v>2471.8856645034139</v>
      </c>
      <c r="AH15" s="4">
        <f t="shared" si="4"/>
        <v>2471.8856645034139</v>
      </c>
      <c r="AI15" s="4">
        <f t="shared" si="3"/>
        <v>2479.7687217025064</v>
      </c>
      <c r="AJ15" s="4">
        <f t="shared" si="2"/>
        <v>2479.7687217025064</v>
      </c>
      <c r="AK15" s="4">
        <f t="shared" si="1"/>
        <v>2481.1334604758144</v>
      </c>
      <c r="AL15" s="34">
        <f t="shared" si="0"/>
        <v>2481.1334604758144</v>
      </c>
      <c r="AM15" s="17">
        <f>AL15-AB15</f>
        <v>17.360127142480906</v>
      </c>
    </row>
    <row r="16" spans="1:39" s="19" customFormat="1" x14ac:dyDescent="0.2">
      <c r="A16" s="1" t="s">
        <v>27</v>
      </c>
      <c r="B16" s="3">
        <v>972.94900849858357</v>
      </c>
      <c r="C16" s="3">
        <v>1834.02776203966</v>
      </c>
      <c r="D16" s="3">
        <v>2072.0390934844195</v>
      </c>
      <c r="E16" s="3">
        <v>2197.3762039660055</v>
      </c>
      <c r="F16" s="3">
        <v>2259.6208251473477</v>
      </c>
      <c r="G16" s="3">
        <v>2290.6110019646367</v>
      </c>
      <c r="H16" s="3">
        <v>2319.3241650294694</v>
      </c>
      <c r="I16" s="3">
        <v>2335.1219047619047</v>
      </c>
      <c r="J16" s="3">
        <v>2353.4019047619049</v>
      </c>
      <c r="K16" s="3">
        <v>2202.4019047619049</v>
      </c>
      <c r="L16" s="3">
        <v>2463.4019047619049</v>
      </c>
      <c r="M16" s="3">
        <v>2518.4019047619049</v>
      </c>
      <c r="N16" s="3">
        <v>2531.4019047619049</v>
      </c>
      <c r="O16" s="3">
        <v>2547.4019047619049</v>
      </c>
      <c r="P16" s="3">
        <v>2557.4019047619049</v>
      </c>
      <c r="Q16" s="3">
        <v>2565.4019047619049</v>
      </c>
      <c r="R16" s="3">
        <v>2565.4019047619049</v>
      </c>
      <c r="S16" s="3">
        <v>2572.4019047619049</v>
      </c>
      <c r="T16" s="3">
        <v>2568.4019047619049</v>
      </c>
      <c r="U16" s="3">
        <v>2569.4019047619049</v>
      </c>
      <c r="V16" s="3">
        <v>2577.4019047619049</v>
      </c>
      <c r="W16" s="3">
        <v>2585.4019047619049</v>
      </c>
      <c r="X16" s="3">
        <v>2588.4019047619049</v>
      </c>
      <c r="Y16" s="3">
        <v>2600.4019047619049</v>
      </c>
      <c r="Z16" s="3">
        <v>2596.4019047619049</v>
      </c>
      <c r="AA16" s="3">
        <v>2596.4019047619049</v>
      </c>
      <c r="AB16" s="4">
        <f>AA16*$AB$42</f>
        <v>2599.6446141622737</v>
      </c>
      <c r="AC16" s="4">
        <f t="shared" ref="AC16:AC41" si="9">AB16*$AC$42</f>
        <v>2599.7860518412599</v>
      </c>
      <c r="AD16" s="4">
        <f t="shared" si="8"/>
        <v>2602.2392312592265</v>
      </c>
      <c r="AE16" s="4">
        <f t="shared" si="7"/>
        <v>2603.7696402784686</v>
      </c>
      <c r="AF16" s="4">
        <f t="shared" si="6"/>
        <v>2606.2813195782164</v>
      </c>
      <c r="AG16" s="4">
        <f t="shared" si="5"/>
        <v>2608.2043212381136</v>
      </c>
      <c r="AH16" s="4">
        <f t="shared" si="4"/>
        <v>2608.2043212381136</v>
      </c>
      <c r="AI16" s="4">
        <f t="shared" si="3"/>
        <v>2616.5221104249249</v>
      </c>
      <c r="AJ16" s="4">
        <f t="shared" si="2"/>
        <v>2616.5221104249249</v>
      </c>
      <c r="AK16" s="4">
        <f t="shared" si="1"/>
        <v>2617.9621113185822</v>
      </c>
      <c r="AL16" s="34">
        <f t="shared" si="0"/>
        <v>2617.9621113185822</v>
      </c>
      <c r="AM16" s="17">
        <f>AL16-AA16</f>
        <v>21.560206556677258</v>
      </c>
    </row>
    <row r="17" spans="1:39" s="19" customFormat="1" x14ac:dyDescent="0.2">
      <c r="A17" s="1" t="s">
        <v>26</v>
      </c>
      <c r="B17" s="3">
        <v>860.89915014164308</v>
      </c>
      <c r="C17" s="3">
        <v>1753.170538243626</v>
      </c>
      <c r="D17" s="3">
        <v>2064.4980169971673</v>
      </c>
      <c r="E17" s="3">
        <v>2158.7677053824364</v>
      </c>
      <c r="F17" s="3">
        <v>2212.9410609037327</v>
      </c>
      <c r="G17" s="3">
        <v>2260.3418467583497</v>
      </c>
      <c r="H17" s="3">
        <v>2282.169523809524</v>
      </c>
      <c r="I17" s="3">
        <v>2314.4495238095237</v>
      </c>
      <c r="J17" s="3">
        <v>2159.4495238095237</v>
      </c>
      <c r="K17" s="3">
        <v>2392.4495238095237</v>
      </c>
      <c r="L17" s="3">
        <v>2445.4495238095237</v>
      </c>
      <c r="M17" s="3">
        <v>2471.4495238095237</v>
      </c>
      <c r="N17" s="3">
        <v>2493.4495238095237</v>
      </c>
      <c r="O17" s="3">
        <v>2505.4495238095237</v>
      </c>
      <c r="P17" s="3">
        <v>2513.4495238095237</v>
      </c>
      <c r="Q17" s="3">
        <v>2510.4495238095237</v>
      </c>
      <c r="R17" s="3">
        <v>2524.4495238095237</v>
      </c>
      <c r="S17" s="3">
        <v>2522.4495238095237</v>
      </c>
      <c r="T17" s="3">
        <v>2524.4495238095237</v>
      </c>
      <c r="U17" s="3">
        <v>2528.4495238095237</v>
      </c>
      <c r="V17" s="3">
        <v>2536.4495238095237</v>
      </c>
      <c r="W17" s="3">
        <v>2550.4495238095237</v>
      </c>
      <c r="X17" s="3">
        <v>2552.4495238095237</v>
      </c>
      <c r="Y17" s="3">
        <v>2563.4495238095237</v>
      </c>
      <c r="Z17" s="3">
        <v>2566.4495238095237</v>
      </c>
      <c r="AA17" s="4">
        <f>Z17*$AA$42</f>
        <v>2568.9653509879413</v>
      </c>
      <c r="AB17" s="4">
        <f t="shared" ref="AB17:AB41" si="10">AA17*$AB$42</f>
        <v>2572.1737942099217</v>
      </c>
      <c r="AC17" s="4">
        <f t="shared" si="9"/>
        <v>2572.3137372965343</v>
      </c>
      <c r="AD17" s="4">
        <f t="shared" si="8"/>
        <v>2574.7409936134222</v>
      </c>
      <c r="AE17" s="4">
        <f t="shared" si="7"/>
        <v>2576.2552305796107</v>
      </c>
      <c r="AF17" s="4">
        <f t="shared" si="6"/>
        <v>2578.7403686015837</v>
      </c>
      <c r="AG17" s="4">
        <f t="shared" si="5"/>
        <v>2580.6430496253138</v>
      </c>
      <c r="AH17" s="4">
        <f t="shared" si="4"/>
        <v>2580.6430496253138</v>
      </c>
      <c r="AI17" s="4">
        <f t="shared" si="3"/>
        <v>2588.8729435329365</v>
      </c>
      <c r="AJ17" s="4">
        <f t="shared" si="2"/>
        <v>2588.8729435329365</v>
      </c>
      <c r="AK17" s="4">
        <f t="shared" si="1"/>
        <v>2590.2977277292553</v>
      </c>
      <c r="AL17" s="34">
        <f t="shared" si="0"/>
        <v>2590.2977277292553</v>
      </c>
      <c r="AM17" s="17">
        <f>AL17-Z17</f>
        <v>23.848203919731532</v>
      </c>
    </row>
    <row r="18" spans="1:39" s="19" customFormat="1" x14ac:dyDescent="0.2">
      <c r="A18" s="2" t="s">
        <v>16</v>
      </c>
      <c r="B18" s="3">
        <v>912.81246458923511</v>
      </c>
      <c r="C18" s="3">
        <v>2109.1274220963173</v>
      </c>
      <c r="D18" s="3">
        <v>2357.8141643059489</v>
      </c>
      <c r="E18" s="3">
        <v>2471.8815864022663</v>
      </c>
      <c r="F18" s="3">
        <v>2538.3123772102163</v>
      </c>
      <c r="G18" s="3">
        <v>2568.0780952380951</v>
      </c>
      <c r="H18" s="3">
        <v>2591.3580952380953</v>
      </c>
      <c r="I18" s="3">
        <v>2427.3580952380953</v>
      </c>
      <c r="J18" s="3">
        <v>2549.3580952380953</v>
      </c>
      <c r="K18" s="3">
        <v>2633.3580952380953</v>
      </c>
      <c r="L18" s="3">
        <v>2676.3580952380953</v>
      </c>
      <c r="M18" s="3">
        <v>2708.3580952380953</v>
      </c>
      <c r="N18" s="3">
        <v>2713.3580952380953</v>
      </c>
      <c r="O18" s="3">
        <v>2719.3580952380953</v>
      </c>
      <c r="P18" s="3">
        <v>2729.3580952380953</v>
      </c>
      <c r="Q18" s="3">
        <v>2740.3580952380953</v>
      </c>
      <c r="R18" s="3">
        <v>2745.3580952380953</v>
      </c>
      <c r="S18" s="3">
        <v>2749.3580952380953</v>
      </c>
      <c r="T18" s="3">
        <v>2751.3580952380953</v>
      </c>
      <c r="U18" s="3">
        <v>2764.3580952380953</v>
      </c>
      <c r="V18" s="3">
        <v>2770.3580952380953</v>
      </c>
      <c r="W18" s="3">
        <v>2769.3580952380953</v>
      </c>
      <c r="X18" s="3">
        <v>2779.3580952380953</v>
      </c>
      <c r="Y18" s="3">
        <v>2778.3580952380953</v>
      </c>
      <c r="Z18" s="4">
        <f>Y18*$Z$42</f>
        <v>2780.6076185971219</v>
      </c>
      <c r="AA18" s="4">
        <f t="shared" ref="AA18:AA41" si="11">Z18*$AA$42</f>
        <v>2783.3333796746274</v>
      </c>
      <c r="AB18" s="4">
        <f t="shared" si="10"/>
        <v>2786.8095523342135</v>
      </c>
      <c r="AC18" s="4">
        <f t="shared" si="9"/>
        <v>2786.9611730106367</v>
      </c>
      <c r="AD18" s="4">
        <f t="shared" si="8"/>
        <v>2789.5909724064218</v>
      </c>
      <c r="AE18" s="4">
        <f t="shared" si="7"/>
        <v>2791.231565297684</v>
      </c>
      <c r="AF18" s="4">
        <f t="shared" si="6"/>
        <v>2793.9240763535436</v>
      </c>
      <c r="AG18" s="4">
        <f t="shared" si="5"/>
        <v>2795.9855271248375</v>
      </c>
      <c r="AH18" s="4">
        <f t="shared" si="4"/>
        <v>2795.9855271248375</v>
      </c>
      <c r="AI18" s="4">
        <f t="shared" si="3"/>
        <v>2804.9021668200589</v>
      </c>
      <c r="AJ18" s="4">
        <f t="shared" si="2"/>
        <v>2804.9021668200589</v>
      </c>
      <c r="AK18" s="4">
        <f t="shared" si="1"/>
        <v>2806.4458425301741</v>
      </c>
      <c r="AL18" s="34">
        <f t="shared" si="0"/>
        <v>2806.4458425301741</v>
      </c>
      <c r="AM18" s="17">
        <f>AL18-Y18</f>
        <v>28.087747292078802</v>
      </c>
    </row>
    <row r="19" spans="1:39" s="19" customFormat="1" x14ac:dyDescent="0.2">
      <c r="A19" s="2" t="s">
        <v>15</v>
      </c>
      <c r="B19" s="3">
        <v>1128.5720930232558</v>
      </c>
      <c r="C19" s="3">
        <v>2115.7813953488371</v>
      </c>
      <c r="D19" s="3">
        <v>2367.8372093023254</v>
      </c>
      <c r="E19" s="3">
        <v>2457.4428571428571</v>
      </c>
      <c r="F19" s="3">
        <v>2518.482857142857</v>
      </c>
      <c r="G19" s="3">
        <v>2541.002857142857</v>
      </c>
      <c r="H19" s="3">
        <v>2429.002857142857</v>
      </c>
      <c r="I19" s="3">
        <v>2366.002857142857</v>
      </c>
      <c r="J19" s="3">
        <v>2442.002857142857</v>
      </c>
      <c r="K19" s="3">
        <v>2484.002857142857</v>
      </c>
      <c r="L19" s="3">
        <v>2526.002857142857</v>
      </c>
      <c r="M19" s="3">
        <v>2550.002857142857</v>
      </c>
      <c r="N19" s="3">
        <v>2562.002857142857</v>
      </c>
      <c r="O19" s="3">
        <v>2579.002857142857</v>
      </c>
      <c r="P19" s="3">
        <v>2590.002857142857</v>
      </c>
      <c r="Q19" s="3">
        <v>2599.002857142857</v>
      </c>
      <c r="R19" s="3">
        <v>2607.002857142857</v>
      </c>
      <c r="S19" s="3">
        <v>2614.002857142857</v>
      </c>
      <c r="T19" s="3">
        <v>2618.002857142857</v>
      </c>
      <c r="U19" s="3">
        <v>2632.002857142857</v>
      </c>
      <c r="V19" s="3">
        <v>2644.002857142857</v>
      </c>
      <c r="W19" s="3">
        <v>2656.002857142857</v>
      </c>
      <c r="X19" s="3">
        <v>2660.002857142857</v>
      </c>
      <c r="Y19" s="4">
        <f>X19*$Y$42</f>
        <v>2665.3865022223818</v>
      </c>
      <c r="Z19" s="4">
        <f t="shared" ref="Z19:Z41" si="12">Y19*$Z$42</f>
        <v>2667.5445570850216</v>
      </c>
      <c r="AA19" s="4">
        <f t="shared" si="11"/>
        <v>2670.1594852315116</v>
      </c>
      <c r="AB19" s="4">
        <f t="shared" si="10"/>
        <v>2673.4943122655559</v>
      </c>
      <c r="AC19" s="4">
        <f t="shared" si="9"/>
        <v>2673.6397678513886</v>
      </c>
      <c r="AD19" s="4">
        <f t="shared" si="8"/>
        <v>2676.1626362408488</v>
      </c>
      <c r="AE19" s="4">
        <f t="shared" si="7"/>
        <v>2677.7365205272217</v>
      </c>
      <c r="AF19" s="4">
        <f t="shared" si="6"/>
        <v>2680.319550640465</v>
      </c>
      <c r="AG19" s="4">
        <f t="shared" si="5"/>
        <v>2682.29718018729</v>
      </c>
      <c r="AH19" s="4">
        <f t="shared" si="4"/>
        <v>2682.29718018729</v>
      </c>
      <c r="AI19" s="4">
        <f t="shared" si="3"/>
        <v>2690.8512579102289</v>
      </c>
      <c r="AJ19" s="4">
        <f t="shared" si="2"/>
        <v>2690.8512579102289</v>
      </c>
      <c r="AK19" s="4">
        <f t="shared" si="1"/>
        <v>2692.3321657919746</v>
      </c>
      <c r="AL19" s="34">
        <f t="shared" si="0"/>
        <v>2692.3321657919746</v>
      </c>
      <c r="AM19" s="17">
        <f>AL19-X19</f>
        <v>32.329308649117593</v>
      </c>
    </row>
    <row r="20" spans="1:39" s="19" customFormat="1" x14ac:dyDescent="0.2">
      <c r="A20" s="2" t="s">
        <v>14</v>
      </c>
      <c r="B20" s="3">
        <v>1225.0883720930233</v>
      </c>
      <c r="C20" s="3">
        <v>2230.1023255813952</v>
      </c>
      <c r="D20" s="3">
        <v>2479.3714285714286</v>
      </c>
      <c r="E20" s="3">
        <v>2608.2614285714285</v>
      </c>
      <c r="F20" s="3">
        <v>2664.2614285714285</v>
      </c>
      <c r="G20" s="3">
        <v>2592.3514285714282</v>
      </c>
      <c r="H20" s="3">
        <v>2548.2614285714285</v>
      </c>
      <c r="I20" s="3">
        <v>2643.2614285714285</v>
      </c>
      <c r="J20" s="3">
        <v>2714.2614285714285</v>
      </c>
      <c r="K20" s="3">
        <v>2797.5314285714285</v>
      </c>
      <c r="L20" s="3">
        <v>2818.5314285714285</v>
      </c>
      <c r="M20" s="3">
        <v>2831.5314285714285</v>
      </c>
      <c r="N20" s="3">
        <v>2842.5314285714285</v>
      </c>
      <c r="O20" s="3">
        <v>2883.5314285714285</v>
      </c>
      <c r="P20" s="3">
        <v>2900.5314285714285</v>
      </c>
      <c r="Q20" s="3">
        <v>2909.5314285714285</v>
      </c>
      <c r="R20" s="3">
        <v>2926.5314285714285</v>
      </c>
      <c r="S20" s="3">
        <v>2938.5314285714285</v>
      </c>
      <c r="T20" s="3">
        <v>2952.5314285714285</v>
      </c>
      <c r="U20" s="3">
        <v>2968.5314285714285</v>
      </c>
      <c r="V20" s="3">
        <v>2970.5314285714285</v>
      </c>
      <c r="W20" s="3">
        <v>2972.5314285714285</v>
      </c>
      <c r="X20" s="4">
        <f>W20*$X$42</f>
        <v>2975.2580424525777</v>
      </c>
      <c r="Y20" s="4">
        <f t="shared" ref="Y20:Y41" si="13">X20*$Y$42</f>
        <v>2981.2797402404408</v>
      </c>
      <c r="Z20" s="4">
        <f t="shared" si="12"/>
        <v>2983.6935609883703</v>
      </c>
      <c r="AA20" s="4">
        <f t="shared" si="11"/>
        <v>2986.6184022070133</v>
      </c>
      <c r="AB20" s="4">
        <f t="shared" si="10"/>
        <v>2990.3484624686348</v>
      </c>
      <c r="AC20" s="4">
        <f t="shared" si="9"/>
        <v>2990.5111569937199</v>
      </c>
      <c r="AD20" s="4">
        <f t="shared" si="8"/>
        <v>2993.3330278220292</v>
      </c>
      <c r="AE20" s="4">
        <f t="shared" si="7"/>
        <v>2995.0934439314883</v>
      </c>
      <c r="AF20" s="4">
        <f t="shared" si="6"/>
        <v>2997.9826066621549</v>
      </c>
      <c r="AG20" s="4">
        <f t="shared" si="5"/>
        <v>3000.1946186524365</v>
      </c>
      <c r="AH20" s="4">
        <f t="shared" si="4"/>
        <v>3000.1946186524365</v>
      </c>
      <c r="AI20" s="4">
        <f t="shared" si="3"/>
        <v>3009.7624988043681</v>
      </c>
      <c r="AJ20" s="4">
        <f t="shared" si="2"/>
        <v>3009.7624988043681</v>
      </c>
      <c r="AK20" s="4">
        <f t="shared" si="1"/>
        <v>3011.4189192377007</v>
      </c>
      <c r="AL20" s="34">
        <f t="shared" si="0"/>
        <v>3011.4189192377007</v>
      </c>
      <c r="AM20" s="17">
        <f>AL20-W20</f>
        <v>38.887490666272242</v>
      </c>
    </row>
    <row r="21" spans="1:39" s="19" customFormat="1" x14ac:dyDescent="0.2">
      <c r="A21" s="2" t="s">
        <v>13</v>
      </c>
      <c r="B21" s="3">
        <v>1208.0190476190476</v>
      </c>
      <c r="C21" s="3">
        <v>2187.3000000000002</v>
      </c>
      <c r="D21" s="3">
        <v>2447.38</v>
      </c>
      <c r="E21" s="3">
        <v>2542.38</v>
      </c>
      <c r="F21" s="3">
        <v>2495.38</v>
      </c>
      <c r="G21" s="3">
        <v>2395.38</v>
      </c>
      <c r="H21" s="3">
        <v>2503.38</v>
      </c>
      <c r="I21" s="3">
        <v>2577.38</v>
      </c>
      <c r="J21" s="3">
        <v>2680.38</v>
      </c>
      <c r="K21" s="3">
        <v>2704.38</v>
      </c>
      <c r="L21" s="3">
        <v>2747.38</v>
      </c>
      <c r="M21" s="3">
        <v>2776.38</v>
      </c>
      <c r="N21" s="3">
        <v>2817.38</v>
      </c>
      <c r="O21" s="3">
        <v>2834.38</v>
      </c>
      <c r="P21" s="3">
        <v>2851.38</v>
      </c>
      <c r="Q21" s="3">
        <v>2867.38</v>
      </c>
      <c r="R21" s="3">
        <v>2882.38</v>
      </c>
      <c r="S21" s="3">
        <v>2905.38</v>
      </c>
      <c r="T21" s="3">
        <v>2914.38</v>
      </c>
      <c r="U21" s="3">
        <v>2932.38</v>
      </c>
      <c r="V21" s="3">
        <v>2935.38</v>
      </c>
      <c r="W21" s="4">
        <f>V21*$W$42</f>
        <v>2940.8735859952667</v>
      </c>
      <c r="X21" s="4">
        <f t="shared" ref="X21:X41" si="14">W21*$X$42</f>
        <v>2943.5711610873941</v>
      </c>
      <c r="Y21" s="4">
        <f t="shared" si="13"/>
        <v>2949.5287270182221</v>
      </c>
      <c r="Z21" s="4">
        <f t="shared" si="12"/>
        <v>2951.9168402642863</v>
      </c>
      <c r="AA21" s="4">
        <f t="shared" si="11"/>
        <v>2954.8105315472312</v>
      </c>
      <c r="AB21" s="4">
        <f t="shared" si="10"/>
        <v>2958.500866186635</v>
      </c>
      <c r="AC21" s="4">
        <f t="shared" si="9"/>
        <v>2958.6618279940731</v>
      </c>
      <c r="AD21" s="4">
        <f t="shared" si="8"/>
        <v>2961.4536455346042</v>
      </c>
      <c r="AE21" s="4">
        <f t="shared" si="7"/>
        <v>2963.1953129857561</v>
      </c>
      <c r="AF21" s="4">
        <f t="shared" si="6"/>
        <v>2966.0537057612169</v>
      </c>
      <c r="AG21" s="4">
        <f t="shared" si="5"/>
        <v>2968.2421595388946</v>
      </c>
      <c r="AH21" s="4">
        <f t="shared" si="4"/>
        <v>2968.2421595388946</v>
      </c>
      <c r="AI21" s="4">
        <f t="shared" si="3"/>
        <v>2977.7081405348658</v>
      </c>
      <c r="AJ21" s="4">
        <f t="shared" si="2"/>
        <v>2977.7081405348658</v>
      </c>
      <c r="AK21" s="4">
        <f t="shared" si="1"/>
        <v>2979.3469198772368</v>
      </c>
      <c r="AL21" s="34">
        <f t="shared" si="0"/>
        <v>2979.3469198772368</v>
      </c>
      <c r="AM21" s="17">
        <f>AL21-V21</f>
        <v>43.966919877236705</v>
      </c>
    </row>
    <row r="22" spans="1:39" s="19" customFormat="1" x14ac:dyDescent="0.2">
      <c r="A22" s="1" t="s">
        <v>12</v>
      </c>
      <c r="B22" s="3">
        <v>1427</v>
      </c>
      <c r="C22" s="3">
        <v>2425</v>
      </c>
      <c r="D22" s="3">
        <v>2681</v>
      </c>
      <c r="E22" s="3">
        <v>2736</v>
      </c>
      <c r="F22" s="3">
        <v>2634</v>
      </c>
      <c r="G22" s="3">
        <v>2811</v>
      </c>
      <c r="H22" s="3">
        <v>2954</v>
      </c>
      <c r="I22" s="3">
        <v>3100</v>
      </c>
      <c r="J22" s="3">
        <v>3143</v>
      </c>
      <c r="K22" s="3">
        <v>3173</v>
      </c>
      <c r="L22" s="3">
        <v>3211</v>
      </c>
      <c r="M22" s="3">
        <v>3243</v>
      </c>
      <c r="N22" s="3">
        <v>3266</v>
      </c>
      <c r="O22" s="3">
        <v>3290</v>
      </c>
      <c r="P22" s="3">
        <v>3310</v>
      </c>
      <c r="Q22" s="3">
        <v>3336</v>
      </c>
      <c r="R22" s="3">
        <v>3360</v>
      </c>
      <c r="S22" s="3">
        <v>3371</v>
      </c>
      <c r="T22" s="3">
        <v>3399</v>
      </c>
      <c r="U22" s="3">
        <v>3406</v>
      </c>
      <c r="V22" s="4">
        <f>U22*$V$42</f>
        <v>3416.9504639032571</v>
      </c>
      <c r="W22" s="4">
        <f t="shared" ref="W22:W41" si="15">V22*$W$42</f>
        <v>3423.345312684341</v>
      </c>
      <c r="X22" s="4">
        <f t="shared" si="14"/>
        <v>3426.4854446135832</v>
      </c>
      <c r="Y22" s="4">
        <f t="shared" si="13"/>
        <v>3433.420392617275</v>
      </c>
      <c r="Z22" s="4">
        <f t="shared" si="12"/>
        <v>3436.200293231162</v>
      </c>
      <c r="AA22" s="4">
        <f t="shared" si="11"/>
        <v>3439.5687156404078</v>
      </c>
      <c r="AB22" s="4">
        <f t="shared" si="10"/>
        <v>3443.8644765497515</v>
      </c>
      <c r="AC22" s="4">
        <f t="shared" si="9"/>
        <v>3444.0518453137943</v>
      </c>
      <c r="AD22" s="4">
        <f t="shared" si="8"/>
        <v>3447.3016808513571</v>
      </c>
      <c r="AE22" s="4">
        <f t="shared" si="7"/>
        <v>3449.3290815303758</v>
      </c>
      <c r="AF22" s="4">
        <f t="shared" si="6"/>
        <v>3452.6564144549475</v>
      </c>
      <c r="AG22" s="4">
        <f t="shared" si="5"/>
        <v>3455.2039000107757</v>
      </c>
      <c r="AH22" s="4">
        <f t="shared" si="4"/>
        <v>3455.2039000107757</v>
      </c>
      <c r="AI22" s="4">
        <f t="shared" si="3"/>
        <v>3466.222844118688</v>
      </c>
      <c r="AJ22" s="4">
        <f t="shared" si="2"/>
        <v>3466.222844118688</v>
      </c>
      <c r="AK22" s="4">
        <f t="shared" si="1"/>
        <v>3468.1304771454679</v>
      </c>
      <c r="AL22" s="34">
        <f t="shared" si="0"/>
        <v>3468.1304771454679</v>
      </c>
      <c r="AM22" s="17">
        <f>AL22-U22</f>
        <v>62.130477145467921</v>
      </c>
    </row>
    <row r="23" spans="1:39" s="19" customFormat="1" x14ac:dyDescent="0.2">
      <c r="A23" s="1" t="s">
        <v>11</v>
      </c>
      <c r="B23" s="3">
        <v>1334</v>
      </c>
      <c r="C23" s="3">
        <v>2252</v>
      </c>
      <c r="D23" s="3">
        <v>2434</v>
      </c>
      <c r="E23" s="3">
        <v>2555</v>
      </c>
      <c r="F23" s="3">
        <v>2698</v>
      </c>
      <c r="G23" s="3">
        <v>2814</v>
      </c>
      <c r="H23" s="3">
        <v>2928</v>
      </c>
      <c r="I23" s="3">
        <v>2981</v>
      </c>
      <c r="J23" s="3">
        <v>3025</v>
      </c>
      <c r="K23" s="3">
        <v>3050</v>
      </c>
      <c r="L23" s="3">
        <v>3098</v>
      </c>
      <c r="M23" s="3">
        <v>3127</v>
      </c>
      <c r="N23" s="3">
        <v>3152</v>
      </c>
      <c r="O23" s="3">
        <v>3181</v>
      </c>
      <c r="P23" s="3">
        <v>3200</v>
      </c>
      <c r="Q23" s="3">
        <v>3241</v>
      </c>
      <c r="R23" s="3">
        <v>3255</v>
      </c>
      <c r="S23" s="3">
        <v>3283</v>
      </c>
      <c r="T23" s="3">
        <v>3296</v>
      </c>
      <c r="U23" s="4">
        <f>T23*$U$42</f>
        <v>3307.0208366947813</v>
      </c>
      <c r="V23" s="4">
        <f t="shared" ref="V23:V41" si="16">U23*$V$42</f>
        <v>3317.6530775343422</v>
      </c>
      <c r="W23" s="4">
        <f t="shared" si="15"/>
        <v>3323.8620905016228</v>
      </c>
      <c r="X23" s="4">
        <f t="shared" si="14"/>
        <v>3326.9109694564008</v>
      </c>
      <c r="Y23" s="4">
        <f t="shared" si="13"/>
        <v>3333.6443862354977</v>
      </c>
      <c r="Z23" s="4">
        <f t="shared" si="12"/>
        <v>3336.3435022819058</v>
      </c>
      <c r="AA23" s="4">
        <f t="shared" si="11"/>
        <v>3339.6140375414961</v>
      </c>
      <c r="AB23" s="4">
        <f t="shared" si="10"/>
        <v>3343.7849626256589</v>
      </c>
      <c r="AC23" s="4">
        <f t="shared" si="9"/>
        <v>3343.9668864092278</v>
      </c>
      <c r="AD23" s="4">
        <f t="shared" si="8"/>
        <v>3347.1222809595952</v>
      </c>
      <c r="AE23" s="4">
        <f t="shared" si="7"/>
        <v>3349.0907648967191</v>
      </c>
      <c r="AF23" s="4">
        <f t="shared" si="6"/>
        <v>3352.3214047417509</v>
      </c>
      <c r="AG23" s="4">
        <f t="shared" si="5"/>
        <v>3354.7948597665022</v>
      </c>
      <c r="AH23" s="4">
        <f t="shared" si="4"/>
        <v>3354.7948597665022</v>
      </c>
      <c r="AI23" s="4">
        <f t="shared" si="3"/>
        <v>3365.4935907598201</v>
      </c>
      <c r="AJ23" s="4">
        <f t="shared" si="2"/>
        <v>3365.4935907598201</v>
      </c>
      <c r="AK23" s="4">
        <f t="shared" si="1"/>
        <v>3367.3457875209265</v>
      </c>
      <c r="AL23" s="34">
        <f t="shared" si="0"/>
        <v>3367.3457875209265</v>
      </c>
      <c r="AM23" s="17">
        <f>AL23-T23</f>
        <v>71.345787520926478</v>
      </c>
    </row>
    <row r="24" spans="1:39" s="19" customFormat="1" x14ac:dyDescent="0.2">
      <c r="A24" s="1" t="s">
        <v>10</v>
      </c>
      <c r="B24" s="3">
        <v>1403</v>
      </c>
      <c r="C24" s="3">
        <v>2254</v>
      </c>
      <c r="D24" s="3">
        <v>2463</v>
      </c>
      <c r="E24" s="3">
        <v>2685</v>
      </c>
      <c r="F24" s="3">
        <v>2799</v>
      </c>
      <c r="G24" s="3">
        <v>2953</v>
      </c>
      <c r="H24" s="3">
        <v>3031</v>
      </c>
      <c r="I24" s="3">
        <v>3108</v>
      </c>
      <c r="J24" s="3">
        <v>3175</v>
      </c>
      <c r="K24" s="3">
        <v>3237</v>
      </c>
      <c r="L24" s="3">
        <v>3258</v>
      </c>
      <c r="M24" s="3">
        <v>3296</v>
      </c>
      <c r="N24" s="3">
        <v>3318</v>
      </c>
      <c r="O24" s="3">
        <v>3356</v>
      </c>
      <c r="P24" s="3">
        <v>3382</v>
      </c>
      <c r="Q24" s="3">
        <v>3400</v>
      </c>
      <c r="R24" s="3">
        <v>3417</v>
      </c>
      <c r="S24" s="3">
        <v>3443</v>
      </c>
      <c r="T24" s="4">
        <f>S24*$T$42</f>
        <v>3454.7195370891609</v>
      </c>
      <c r="U24" s="4">
        <f t="shared" ref="U24:U41" si="17">T24*$U$42</f>
        <v>3466.2710843720888</v>
      </c>
      <c r="V24" s="4">
        <f t="shared" si="16"/>
        <v>3477.4153228889177</v>
      </c>
      <c r="W24" s="4">
        <f t="shared" si="15"/>
        <v>3483.9233321134639</v>
      </c>
      <c r="X24" s="4">
        <f t="shared" si="14"/>
        <v>3487.1190304421325</v>
      </c>
      <c r="Y24" s="4">
        <f t="shared" si="13"/>
        <v>3494.1766962485981</v>
      </c>
      <c r="Z24" s="4">
        <f t="shared" si="12"/>
        <v>3497.0057887663156</v>
      </c>
      <c r="AA24" s="4">
        <f t="shared" si="11"/>
        <v>3500.4338173033443</v>
      </c>
      <c r="AB24" s="4">
        <f t="shared" si="10"/>
        <v>3504.8055941164489</v>
      </c>
      <c r="AC24" s="4">
        <f t="shared" si="9"/>
        <v>3504.9962784760837</v>
      </c>
      <c r="AD24" s="4">
        <f t="shared" si="8"/>
        <v>3508.3036216800824</v>
      </c>
      <c r="AE24" s="4">
        <f t="shared" si="7"/>
        <v>3510.366898353635</v>
      </c>
      <c r="AF24" s="4">
        <f t="shared" si="6"/>
        <v>3513.7531103044635</v>
      </c>
      <c r="AG24" s="4">
        <f t="shared" si="5"/>
        <v>3516.3456750490386</v>
      </c>
      <c r="AH24" s="4">
        <f t="shared" si="4"/>
        <v>3516.3456750490386</v>
      </c>
      <c r="AI24" s="4">
        <f t="shared" si="3"/>
        <v>3527.559605566234</v>
      </c>
      <c r="AJ24" s="4">
        <f t="shared" si="2"/>
        <v>3527.559605566234</v>
      </c>
      <c r="AK24" s="4">
        <f t="shared" si="1"/>
        <v>3529.5009952316245</v>
      </c>
      <c r="AL24" s="34">
        <f t="shared" si="0"/>
        <v>3529.5009952316245</v>
      </c>
      <c r="AM24" s="17">
        <f>AL24-S24</f>
        <v>86.500995231624529</v>
      </c>
    </row>
    <row r="25" spans="1:39" s="19" customFormat="1" x14ac:dyDescent="0.2">
      <c r="A25" s="1" t="s">
        <v>9</v>
      </c>
      <c r="B25" s="3">
        <v>1483</v>
      </c>
      <c r="C25" s="3">
        <v>2298</v>
      </c>
      <c r="D25" s="3">
        <v>2595</v>
      </c>
      <c r="E25" s="3">
        <v>2734</v>
      </c>
      <c r="F25" s="3">
        <v>2904</v>
      </c>
      <c r="G25" s="3">
        <v>2983</v>
      </c>
      <c r="H25" s="3">
        <v>3082</v>
      </c>
      <c r="I25" s="3">
        <v>3172</v>
      </c>
      <c r="J25" s="3">
        <v>3231</v>
      </c>
      <c r="K25" s="3">
        <v>3274</v>
      </c>
      <c r="L25" s="3">
        <v>3317</v>
      </c>
      <c r="M25" s="3">
        <v>3338</v>
      </c>
      <c r="N25" s="3">
        <v>3360</v>
      </c>
      <c r="O25" s="3">
        <v>3398</v>
      </c>
      <c r="P25" s="3">
        <v>3405</v>
      </c>
      <c r="Q25" s="3">
        <v>3430</v>
      </c>
      <c r="R25" s="3">
        <v>3439</v>
      </c>
      <c r="S25" s="4">
        <f>R25*$S$42</f>
        <v>3450.5769200809718</v>
      </c>
      <c r="T25" s="4">
        <f t="shared" ref="T25:T41" si="18">S25*$T$42</f>
        <v>3462.3222480489912</v>
      </c>
      <c r="U25" s="4">
        <f t="shared" si="17"/>
        <v>3473.8992165200034</v>
      </c>
      <c r="V25" s="4">
        <f t="shared" si="16"/>
        <v>3485.0679798711644</v>
      </c>
      <c r="W25" s="4">
        <f t="shared" si="15"/>
        <v>3491.5903111014559</v>
      </c>
      <c r="X25" s="4">
        <f t="shared" si="14"/>
        <v>3494.7930421198835</v>
      </c>
      <c r="Y25" s="4">
        <f t="shared" si="13"/>
        <v>3501.8662395469628</v>
      </c>
      <c r="Z25" s="4">
        <f t="shared" si="12"/>
        <v>3504.7015579746158</v>
      </c>
      <c r="AA25" s="4">
        <f t="shared" si="11"/>
        <v>3508.1371304844183</v>
      </c>
      <c r="AB25" s="4">
        <f t="shared" si="10"/>
        <v>3512.5185281524532</v>
      </c>
      <c r="AC25" s="4">
        <f t="shared" si="9"/>
        <v>3512.7096321461727</v>
      </c>
      <c r="AD25" s="4">
        <f t="shared" si="8"/>
        <v>3516.0242537338881</v>
      </c>
      <c r="AE25" s="4">
        <f t="shared" si="7"/>
        <v>3518.0920710064706</v>
      </c>
      <c r="AF25" s="4">
        <f t="shared" si="6"/>
        <v>3521.485734905405</v>
      </c>
      <c r="AG25" s="4">
        <f t="shared" si="5"/>
        <v>3524.0840050394299</v>
      </c>
      <c r="AH25" s="4">
        <f t="shared" si="4"/>
        <v>3524.0840050394299</v>
      </c>
      <c r="AI25" s="4">
        <f t="shared" si="3"/>
        <v>3535.3226137603206</v>
      </c>
      <c r="AJ25" s="4">
        <f t="shared" si="2"/>
        <v>3535.3226137603206</v>
      </c>
      <c r="AK25" s="4">
        <f t="shared" si="1"/>
        <v>3537.2682757911889</v>
      </c>
      <c r="AL25" s="34">
        <f t="shared" si="0"/>
        <v>3537.2682757911889</v>
      </c>
      <c r="AM25" s="17">
        <f>AL25-R25</f>
        <v>98.268275791188898</v>
      </c>
    </row>
    <row r="26" spans="1:39" s="19" customFormat="1" x14ac:dyDescent="0.2">
      <c r="A26" s="2" t="s">
        <v>8</v>
      </c>
      <c r="B26" s="3">
        <v>1504</v>
      </c>
      <c r="C26" s="3">
        <v>2481</v>
      </c>
      <c r="D26" s="3">
        <v>2774</v>
      </c>
      <c r="E26" s="3">
        <v>2959</v>
      </c>
      <c r="F26" s="3">
        <v>3097</v>
      </c>
      <c r="G26" s="3">
        <v>3213</v>
      </c>
      <c r="H26" s="3">
        <v>3350</v>
      </c>
      <c r="I26" s="3">
        <v>3431</v>
      </c>
      <c r="J26" s="3">
        <v>3499</v>
      </c>
      <c r="K26" s="3">
        <v>3550</v>
      </c>
      <c r="L26" s="3">
        <v>3571</v>
      </c>
      <c r="M26" s="3">
        <v>3600</v>
      </c>
      <c r="N26" s="3">
        <v>3627</v>
      </c>
      <c r="O26" s="3">
        <v>3652</v>
      </c>
      <c r="P26" s="3">
        <v>3666</v>
      </c>
      <c r="Q26" s="3">
        <v>3688</v>
      </c>
      <c r="R26" s="4">
        <f>Q26*$R$42</f>
        <v>3706.2104735967441</v>
      </c>
      <c r="S26" s="4">
        <f t="shared" ref="S26:S41" si="19">R26*$S$42</f>
        <v>3718.6869209523966</v>
      </c>
      <c r="T26" s="4">
        <f t="shared" si="18"/>
        <v>3731.3448614964218</v>
      </c>
      <c r="U26" s="4">
        <f t="shared" si="17"/>
        <v>3743.8213610020234</v>
      </c>
      <c r="V26" s="4">
        <f t="shared" si="16"/>
        <v>3755.8579378293562</v>
      </c>
      <c r="W26" s="4">
        <f t="shared" si="15"/>
        <v>3762.8870545254808</v>
      </c>
      <c r="X26" s="4">
        <f t="shared" si="14"/>
        <v>3766.3386379057101</v>
      </c>
      <c r="Y26" s="4">
        <f t="shared" si="13"/>
        <v>3773.9614231299206</v>
      </c>
      <c r="Z26" s="4">
        <f t="shared" si="12"/>
        <v>3777.0170459425258</v>
      </c>
      <c r="AA26" s="4">
        <f t="shared" si="11"/>
        <v>3780.7195626097637</v>
      </c>
      <c r="AB26" s="4">
        <f t="shared" si="10"/>
        <v>3785.4413950977723</v>
      </c>
      <c r="AC26" s="4">
        <f t="shared" si="9"/>
        <v>3785.6473478814505</v>
      </c>
      <c r="AD26" s="4">
        <f t="shared" si="8"/>
        <v>3789.2195157338497</v>
      </c>
      <c r="AE26" s="4">
        <f t="shared" si="7"/>
        <v>3791.4480025128928</v>
      </c>
      <c r="AF26" s="4">
        <f t="shared" si="6"/>
        <v>3795.1053542680825</v>
      </c>
      <c r="AG26" s="4">
        <f t="shared" si="5"/>
        <v>3797.9055101226786</v>
      </c>
      <c r="AH26" s="4">
        <f t="shared" si="4"/>
        <v>3797.9055101226786</v>
      </c>
      <c r="AI26" s="4">
        <f t="shared" si="3"/>
        <v>3810.0173593084946</v>
      </c>
      <c r="AJ26" s="4">
        <f t="shared" si="2"/>
        <v>3810.0173593084946</v>
      </c>
      <c r="AK26" s="4">
        <f t="shared" si="1"/>
        <v>3812.1141993773763</v>
      </c>
      <c r="AL26" s="34">
        <f>AK26</f>
        <v>3812.1141993773763</v>
      </c>
      <c r="AM26" s="17">
        <f>AL26-Q26</f>
        <v>124.11419937737628</v>
      </c>
    </row>
    <row r="27" spans="1:39" s="19" customFormat="1" x14ac:dyDescent="0.2">
      <c r="A27" s="2" t="s">
        <v>7</v>
      </c>
      <c r="B27" s="3">
        <v>1475</v>
      </c>
      <c r="C27" s="3">
        <v>2384</v>
      </c>
      <c r="D27" s="3">
        <v>2678</v>
      </c>
      <c r="E27" s="3">
        <v>2834</v>
      </c>
      <c r="F27" s="3">
        <v>2945</v>
      </c>
      <c r="G27" s="3">
        <v>3087</v>
      </c>
      <c r="H27" s="3">
        <v>3155</v>
      </c>
      <c r="I27" s="3">
        <v>3228</v>
      </c>
      <c r="J27" s="3">
        <v>3289</v>
      </c>
      <c r="K27" s="3">
        <v>3329</v>
      </c>
      <c r="L27" s="3">
        <v>3361</v>
      </c>
      <c r="M27" s="3">
        <v>3387</v>
      </c>
      <c r="N27" s="3">
        <v>3400</v>
      </c>
      <c r="O27" s="3">
        <v>3428</v>
      </c>
      <c r="P27" s="3">
        <v>3454</v>
      </c>
      <c r="Q27" s="4">
        <f>P27*$Q$42</f>
        <v>3467.1733109635079</v>
      </c>
      <c r="R27" s="4">
        <f t="shared" ref="R27:R41" si="20">Q27*$R$42</f>
        <v>3484.2933944869997</v>
      </c>
      <c r="S27" s="4">
        <f t="shared" si="19"/>
        <v>3496.0227885453401</v>
      </c>
      <c r="T27" s="4">
        <f t="shared" si="18"/>
        <v>3507.9228085090081</v>
      </c>
      <c r="U27" s="4">
        <f t="shared" si="17"/>
        <v>3519.6522515947108</v>
      </c>
      <c r="V27" s="4">
        <f t="shared" si="16"/>
        <v>3530.9681132896917</v>
      </c>
      <c r="W27" s="4">
        <f t="shared" si="15"/>
        <v>3537.5763469687731</v>
      </c>
      <c r="X27" s="4">
        <f t="shared" si="14"/>
        <v>3540.8212595979749</v>
      </c>
      <c r="Y27" s="4">
        <f t="shared" si="13"/>
        <v>3547.9876146642951</v>
      </c>
      <c r="Z27" s="4">
        <f t="shared" si="12"/>
        <v>3550.8602756903897</v>
      </c>
      <c r="AA27" s="4">
        <f t="shared" si="11"/>
        <v>3554.3410964528748</v>
      </c>
      <c r="AB27" s="4">
        <f t="shared" si="10"/>
        <v>3558.7801993762114</v>
      </c>
      <c r="AC27" s="4">
        <f t="shared" si="9"/>
        <v>3558.9738203075799</v>
      </c>
      <c r="AD27" s="4">
        <f t="shared" si="8"/>
        <v>3562.3320971622761</v>
      </c>
      <c r="AE27" s="4">
        <f t="shared" si="7"/>
        <v>3564.4271486492971</v>
      </c>
      <c r="AF27" s="4">
        <f t="shared" si="6"/>
        <v>3567.8655088430064</v>
      </c>
      <c r="AG27" s="4">
        <f t="shared" si="5"/>
        <v>3570.4979995278204</v>
      </c>
      <c r="AH27" s="4">
        <f t="shared" si="4"/>
        <v>3570.4979995278204</v>
      </c>
      <c r="AI27" s="4">
        <f t="shared" si="3"/>
        <v>3581.8846264918866</v>
      </c>
      <c r="AJ27" s="4">
        <f t="shared" si="2"/>
        <v>3581.8846264918866</v>
      </c>
      <c r="AK27" s="4">
        <f t="shared" si="1"/>
        <v>3583.8559138899845</v>
      </c>
      <c r="AL27" s="34">
        <f t="shared" si="0"/>
        <v>3583.8559138899845</v>
      </c>
      <c r="AM27" s="17">
        <f>AL27-P27</f>
        <v>129.85591388998455</v>
      </c>
    </row>
    <row r="28" spans="1:39" s="19" customFormat="1" x14ac:dyDescent="0.2">
      <c r="A28" s="2" t="s">
        <v>6</v>
      </c>
      <c r="B28" s="3">
        <v>1383</v>
      </c>
      <c r="C28" s="3">
        <v>2389</v>
      </c>
      <c r="D28" s="3">
        <v>2741</v>
      </c>
      <c r="E28" s="3">
        <v>2899</v>
      </c>
      <c r="F28" s="3">
        <v>3097</v>
      </c>
      <c r="G28" s="3">
        <v>3205</v>
      </c>
      <c r="H28" s="3">
        <v>3305</v>
      </c>
      <c r="I28" s="3">
        <v>3405</v>
      </c>
      <c r="J28" s="3">
        <v>3448</v>
      </c>
      <c r="K28" s="3">
        <v>3491</v>
      </c>
      <c r="L28" s="3">
        <v>3522</v>
      </c>
      <c r="M28" s="3">
        <v>3563</v>
      </c>
      <c r="N28" s="3">
        <v>3564</v>
      </c>
      <c r="O28" s="3">
        <v>3571</v>
      </c>
      <c r="P28" s="4">
        <f>O28*$P$42</f>
        <v>3584.0017755127942</v>
      </c>
      <c r="Q28" s="4">
        <f t="shared" ref="Q28:Q41" si="21">P28*$Q$42</f>
        <v>3597.6709040254154</v>
      </c>
      <c r="R28" s="4">
        <f t="shared" si="20"/>
        <v>3615.4353538647674</v>
      </c>
      <c r="S28" s="4">
        <f t="shared" si="19"/>
        <v>3627.6062192761115</v>
      </c>
      <c r="T28" s="4">
        <f t="shared" si="18"/>
        <v>3639.9541326167086</v>
      </c>
      <c r="U28" s="4">
        <f t="shared" si="17"/>
        <v>3652.1250489007084</v>
      </c>
      <c r="V28" s="4">
        <f t="shared" si="16"/>
        <v>3663.866817402813</v>
      </c>
      <c r="W28" s="4">
        <f t="shared" si="15"/>
        <v>3670.7237720174135</v>
      </c>
      <c r="X28" s="4">
        <f t="shared" si="14"/>
        <v>3674.090816784189</v>
      </c>
      <c r="Y28" s="4">
        <f t="shared" si="13"/>
        <v>3681.5268993787595</v>
      </c>
      <c r="Z28" s="4">
        <f t="shared" si="12"/>
        <v>3684.5076817232784</v>
      </c>
      <c r="AA28" s="4">
        <f t="shared" si="11"/>
        <v>3688.1195137420937</v>
      </c>
      <c r="AB28" s="4">
        <f t="shared" si="10"/>
        <v>3692.7256957799982</v>
      </c>
      <c r="AC28" s="4">
        <f t="shared" si="9"/>
        <v>3692.9266042229056</v>
      </c>
      <c r="AD28" s="4">
        <f t="shared" si="8"/>
        <v>3696.4112800219486</v>
      </c>
      <c r="AE28" s="4">
        <f t="shared" si="7"/>
        <v>3698.5851851317557</v>
      </c>
      <c r="AF28" s="4">
        <f t="shared" si="6"/>
        <v>3702.1529584493892</v>
      </c>
      <c r="AG28" s="4">
        <f t="shared" si="5"/>
        <v>3704.8845309127341</v>
      </c>
      <c r="AH28" s="4">
        <f t="shared" si="4"/>
        <v>3704.8845309127341</v>
      </c>
      <c r="AI28" s="4">
        <f t="shared" si="3"/>
        <v>3716.6997281496524</v>
      </c>
      <c r="AJ28" s="4">
        <f t="shared" si="2"/>
        <v>3716.6997281496524</v>
      </c>
      <c r="AK28" s="4">
        <f t="shared" si="1"/>
        <v>3718.7452109333321</v>
      </c>
      <c r="AL28" s="34">
        <f t="shared" si="0"/>
        <v>3718.7452109333321</v>
      </c>
      <c r="AM28" s="17">
        <f>AL28-O28</f>
        <v>147.74521093333215</v>
      </c>
    </row>
    <row r="29" spans="1:39" s="19" customFormat="1" x14ac:dyDescent="0.2">
      <c r="A29" s="2" t="s">
        <v>5</v>
      </c>
      <c r="B29" s="3">
        <v>1186</v>
      </c>
      <c r="C29" s="3">
        <v>2276</v>
      </c>
      <c r="D29" s="3">
        <v>2516</v>
      </c>
      <c r="E29" s="3">
        <v>2742</v>
      </c>
      <c r="F29" s="3">
        <v>2886</v>
      </c>
      <c r="G29" s="3">
        <v>2999</v>
      </c>
      <c r="H29" s="3">
        <v>3102</v>
      </c>
      <c r="I29" s="3">
        <v>3180</v>
      </c>
      <c r="J29" s="3">
        <v>3235</v>
      </c>
      <c r="K29" s="3">
        <v>3270</v>
      </c>
      <c r="L29" s="3">
        <v>3297</v>
      </c>
      <c r="M29" s="3">
        <v>3325</v>
      </c>
      <c r="N29" s="3">
        <v>3351</v>
      </c>
      <c r="O29" s="4">
        <f>N29*$O$42</f>
        <v>3367.3271247719322</v>
      </c>
      <c r="P29" s="4">
        <f t="shared" ref="P29:P41" si="22">O29*$P$42</f>
        <v>3379.5873407770928</v>
      </c>
      <c r="Q29" s="4">
        <f t="shared" si="21"/>
        <v>3392.4768471373682</v>
      </c>
      <c r="R29" s="4">
        <f t="shared" si="20"/>
        <v>3409.2280971515661</v>
      </c>
      <c r="S29" s="4">
        <f t="shared" si="19"/>
        <v>3420.7047942200529</v>
      </c>
      <c r="T29" s="4">
        <f t="shared" si="18"/>
        <v>3432.3484412450111</v>
      </c>
      <c r="U29" s="4">
        <f t="shared" si="17"/>
        <v>3443.8251862846191</v>
      </c>
      <c r="V29" s="4">
        <f t="shared" si="16"/>
        <v>3454.897260093056</v>
      </c>
      <c r="W29" s="4">
        <f t="shared" si="15"/>
        <v>3461.363126591817</v>
      </c>
      <c r="X29" s="4">
        <f t="shared" si="14"/>
        <v>3464.5381311209362</v>
      </c>
      <c r="Y29" s="4">
        <f t="shared" si="13"/>
        <v>3471.5500948909562</v>
      </c>
      <c r="Z29" s="4">
        <f t="shared" si="12"/>
        <v>3474.3608675713654</v>
      </c>
      <c r="AA29" s="4">
        <f t="shared" si="11"/>
        <v>3477.7666978505804</v>
      </c>
      <c r="AB29" s="4">
        <f t="shared" si="10"/>
        <v>3482.1101651476606</v>
      </c>
      <c r="AC29" s="4">
        <f t="shared" si="9"/>
        <v>3482.2996147274416</v>
      </c>
      <c r="AD29" s="4">
        <f t="shared" si="8"/>
        <v>3485.5855411735783</v>
      </c>
      <c r="AE29" s="4">
        <f t="shared" si="7"/>
        <v>3487.6354570635067</v>
      </c>
      <c r="AF29" s="4">
        <f t="shared" si="6"/>
        <v>3490.9997415405455</v>
      </c>
      <c r="AG29" s="4">
        <f t="shared" si="5"/>
        <v>3493.5755180874798</v>
      </c>
      <c r="AH29" s="4">
        <f t="shared" si="4"/>
        <v>3493.5755180874798</v>
      </c>
      <c r="AI29" s="4">
        <f t="shared" si="3"/>
        <v>3504.7168326045353</v>
      </c>
      <c r="AJ29" s="4">
        <f t="shared" si="2"/>
        <v>3504.7168326045353</v>
      </c>
      <c r="AK29" s="4">
        <f t="shared" si="1"/>
        <v>3506.6456507677217</v>
      </c>
      <c r="AL29" s="34">
        <f t="shared" si="0"/>
        <v>3506.6456507677217</v>
      </c>
      <c r="AM29" s="17">
        <f>AL29-N29</f>
        <v>155.64565076772169</v>
      </c>
    </row>
    <row r="30" spans="1:39" s="19" customFormat="1" x14ac:dyDescent="0.2">
      <c r="A30" s="1" t="s">
        <v>4</v>
      </c>
      <c r="B30" s="3">
        <v>1300</v>
      </c>
      <c r="C30" s="3">
        <v>2239</v>
      </c>
      <c r="D30" s="3">
        <v>2619</v>
      </c>
      <c r="E30" s="3">
        <v>2815</v>
      </c>
      <c r="F30" s="3">
        <v>3006</v>
      </c>
      <c r="G30" s="3">
        <v>3104</v>
      </c>
      <c r="H30" s="3">
        <v>3210</v>
      </c>
      <c r="I30" s="3">
        <v>3273</v>
      </c>
      <c r="J30" s="3">
        <v>3346</v>
      </c>
      <c r="K30" s="3">
        <v>3372</v>
      </c>
      <c r="L30" s="3">
        <v>3433</v>
      </c>
      <c r="M30" s="3">
        <v>3475</v>
      </c>
      <c r="N30" s="4">
        <f>M30*$N$42</f>
        <v>3489.1970881782117</v>
      </c>
      <c r="O30" s="4">
        <f t="shared" ref="O30:O41" si="23">N30*$O$42</f>
        <v>3506.1975525806433</v>
      </c>
      <c r="P30" s="4">
        <f t="shared" si="22"/>
        <v>3518.9633866557378</v>
      </c>
      <c r="Q30" s="4">
        <f t="shared" si="21"/>
        <v>3532.3844633672652</v>
      </c>
      <c r="R30" s="4">
        <f t="shared" si="20"/>
        <v>3549.8265441708713</v>
      </c>
      <c r="S30" s="4">
        <f t="shared" si="19"/>
        <v>3561.7765465562093</v>
      </c>
      <c r="T30" s="4">
        <f t="shared" si="18"/>
        <v>3573.9003840063019</v>
      </c>
      <c r="U30" s="4">
        <f t="shared" si="17"/>
        <v>3585.8504363411166</v>
      </c>
      <c r="V30" s="4">
        <f t="shared" si="16"/>
        <v>3597.3791285799985</v>
      </c>
      <c r="W30" s="4">
        <f t="shared" si="15"/>
        <v>3604.1116509792896</v>
      </c>
      <c r="X30" s="4">
        <f t="shared" si="14"/>
        <v>3607.4175944463013</v>
      </c>
      <c r="Y30" s="4">
        <f t="shared" si="13"/>
        <v>3614.7187354695079</v>
      </c>
      <c r="Z30" s="4">
        <f t="shared" si="12"/>
        <v>3617.6454259654834</v>
      </c>
      <c r="AA30" s="4">
        <f t="shared" si="11"/>
        <v>3621.1917145638317</v>
      </c>
      <c r="AB30" s="4">
        <f t="shared" si="10"/>
        <v>3625.7143088477974</v>
      </c>
      <c r="AC30" s="4">
        <f t="shared" si="9"/>
        <v>3625.9115714327354</v>
      </c>
      <c r="AD30" s="4">
        <f t="shared" si="8"/>
        <v>3629.3330112977992</v>
      </c>
      <c r="AE30" s="4">
        <f t="shared" si="7"/>
        <v>3631.4674668496191</v>
      </c>
      <c r="AF30" s="4">
        <f t="shared" si="6"/>
        <v>3634.9704962739956</v>
      </c>
      <c r="AG30" s="4">
        <f t="shared" si="5"/>
        <v>3637.6524992663444</v>
      </c>
      <c r="AH30" s="4">
        <f t="shared" si="4"/>
        <v>3637.6524992663444</v>
      </c>
      <c r="AI30" s="4">
        <f t="shared" si="3"/>
        <v>3649.2532877388562</v>
      </c>
      <c r="AJ30" s="4">
        <f t="shared" si="2"/>
        <v>3649.2532877388562</v>
      </c>
      <c r="AK30" s="4">
        <f t="shared" si="1"/>
        <v>3651.2616514268943</v>
      </c>
      <c r="AL30" s="34">
        <f t="shared" si="0"/>
        <v>3651.2616514268943</v>
      </c>
      <c r="AM30" s="17">
        <f>AL30-M30</f>
        <v>176.26165142689433</v>
      </c>
    </row>
    <row r="31" spans="1:39" s="19" customFormat="1" x14ac:dyDescent="0.2">
      <c r="A31" s="1" t="s">
        <v>3</v>
      </c>
      <c r="B31" s="3">
        <v>1024</v>
      </c>
      <c r="C31" s="3">
        <v>2228</v>
      </c>
      <c r="D31" s="3">
        <v>2538</v>
      </c>
      <c r="E31" s="3">
        <v>2789</v>
      </c>
      <c r="F31" s="3">
        <v>2887</v>
      </c>
      <c r="G31" s="3">
        <v>3011</v>
      </c>
      <c r="H31" s="3">
        <v>3078</v>
      </c>
      <c r="I31" s="3">
        <v>3160</v>
      </c>
      <c r="J31" s="3">
        <v>3237</v>
      </c>
      <c r="K31" s="3">
        <v>3280</v>
      </c>
      <c r="L31" s="3">
        <v>3324</v>
      </c>
      <c r="M31" s="4">
        <f>L31*$M$42</f>
        <v>3351.7707392014258</v>
      </c>
      <c r="N31" s="4">
        <f t="shared" ref="N31:N40" si="24">M31*$N$42</f>
        <v>3365.4643750971359</v>
      </c>
      <c r="O31" s="4">
        <f t="shared" si="23"/>
        <v>3381.8619748487636</v>
      </c>
      <c r="P31" s="4">
        <f t="shared" si="22"/>
        <v>3394.1751112845627</v>
      </c>
      <c r="Q31" s="4">
        <f t="shared" si="21"/>
        <v>3407.1202543666559</v>
      </c>
      <c r="R31" s="4">
        <f t="shared" si="20"/>
        <v>3423.943810069768</v>
      </c>
      <c r="S31" s="4">
        <f t="shared" si="19"/>
        <v>3435.4700455600023</v>
      </c>
      <c r="T31" s="4">
        <f t="shared" si="18"/>
        <v>3447.1639516354135</v>
      </c>
      <c r="U31" s="4">
        <f t="shared" si="17"/>
        <v>3458.6902353038331</v>
      </c>
      <c r="V31" s="4">
        <f t="shared" si="16"/>
        <v>3469.8101010038454</v>
      </c>
      <c r="W31" s="4">
        <f t="shared" si="15"/>
        <v>3476.3038769977916</v>
      </c>
      <c r="X31" s="4">
        <f t="shared" si="14"/>
        <v>3479.4925862289238</v>
      </c>
      <c r="Y31" s="4">
        <f t="shared" si="13"/>
        <v>3486.5348166877343</v>
      </c>
      <c r="Z31" s="4">
        <f t="shared" si="12"/>
        <v>3489.3577218869027</v>
      </c>
      <c r="AA31" s="4">
        <f t="shared" si="11"/>
        <v>3492.7782532125743</v>
      </c>
      <c r="AB31" s="4">
        <f t="shared" si="10"/>
        <v>3497.1404688057473</v>
      </c>
      <c r="AC31" s="4">
        <f t="shared" si="9"/>
        <v>3497.330736132405</v>
      </c>
      <c r="AD31" s="4">
        <f t="shared" si="8"/>
        <v>3500.6308460678461</v>
      </c>
      <c r="AE31" s="4">
        <f t="shared" si="7"/>
        <v>3502.6896102873325</v>
      </c>
      <c r="AF31" s="4">
        <f t="shared" si="6"/>
        <v>3506.0684164810555</v>
      </c>
      <c r="AG31" s="4">
        <f t="shared" si="5"/>
        <v>3508.6553112011143</v>
      </c>
      <c r="AH31" s="4">
        <f t="shared" si="4"/>
        <v>3508.6553112011143</v>
      </c>
      <c r="AI31" s="4">
        <f t="shared" si="3"/>
        <v>3519.8447164827921</v>
      </c>
      <c r="AJ31" s="4">
        <f t="shared" si="2"/>
        <v>3519.8447164827921</v>
      </c>
      <c r="AK31" s="4">
        <f t="shared" si="1"/>
        <v>3521.7818602650195</v>
      </c>
      <c r="AL31" s="34">
        <f t="shared" si="0"/>
        <v>3521.7818602650195</v>
      </c>
      <c r="AM31" s="17">
        <f>AL31-L31</f>
        <v>197.78186026501953</v>
      </c>
    </row>
    <row r="32" spans="1:39" s="19" customFormat="1" x14ac:dyDescent="0.2">
      <c r="A32" s="1" t="s">
        <v>2</v>
      </c>
      <c r="B32" s="3">
        <v>1242</v>
      </c>
      <c r="C32" s="3">
        <v>2229</v>
      </c>
      <c r="D32" s="3">
        <v>2599</v>
      </c>
      <c r="E32" s="3">
        <v>2762</v>
      </c>
      <c r="F32" s="3">
        <v>2919</v>
      </c>
      <c r="G32" s="3">
        <v>3032</v>
      </c>
      <c r="H32" s="3">
        <v>3115</v>
      </c>
      <c r="I32" s="3">
        <v>3145</v>
      </c>
      <c r="J32" s="3">
        <v>3231</v>
      </c>
      <c r="K32" s="3">
        <v>3253</v>
      </c>
      <c r="L32" s="4">
        <f>K32*$L$42</f>
        <v>3286.2008048205603</v>
      </c>
      <c r="M32" s="4">
        <f t="shared" ref="M32:M41" si="25">L32*$M$42</f>
        <v>3313.6557463109898</v>
      </c>
      <c r="N32" s="4">
        <f t="shared" si="24"/>
        <v>3327.1936636700157</v>
      </c>
      <c r="O32" s="4">
        <f t="shared" si="23"/>
        <v>3343.4047964921951</v>
      </c>
      <c r="P32" s="4">
        <f t="shared" si="22"/>
        <v>3355.5779128776312</v>
      </c>
      <c r="Q32" s="4">
        <f t="shared" si="21"/>
        <v>3368.3758489831944</v>
      </c>
      <c r="R32" s="4">
        <f t="shared" si="20"/>
        <v>3385.0080939565728</v>
      </c>
      <c r="S32" s="4">
        <f t="shared" si="19"/>
        <v>3396.4032577184739</v>
      </c>
      <c r="T32" s="4">
        <f t="shared" si="18"/>
        <v>3407.964185382888</v>
      </c>
      <c r="U32" s="4">
        <f t="shared" si="17"/>
        <v>3419.3593967751112</v>
      </c>
      <c r="V32" s="4">
        <f t="shared" si="16"/>
        <v>3430.3528118211029</v>
      </c>
      <c r="W32" s="4">
        <f t="shared" si="15"/>
        <v>3436.772743198248</v>
      </c>
      <c r="X32" s="4">
        <f t="shared" si="14"/>
        <v>3439.9251917065767</v>
      </c>
      <c r="Y32" s="4">
        <f t="shared" si="13"/>
        <v>3446.8873407443252</v>
      </c>
      <c r="Z32" s="4">
        <f t="shared" si="12"/>
        <v>3449.6781449974656</v>
      </c>
      <c r="AA32" s="4">
        <f t="shared" si="11"/>
        <v>3453.0597794124278</v>
      </c>
      <c r="AB32" s="4">
        <f t="shared" si="10"/>
        <v>3457.3723896389879</v>
      </c>
      <c r="AC32" s="4">
        <f t="shared" si="9"/>
        <v>3457.5604933218979</v>
      </c>
      <c r="AD32" s="4">
        <f t="shared" si="8"/>
        <v>3460.8230757303945</v>
      </c>
      <c r="AE32" s="4">
        <f t="shared" si="7"/>
        <v>3462.8584285086772</v>
      </c>
      <c r="AF32" s="4">
        <f t="shared" si="6"/>
        <v>3466.1988122731614</v>
      </c>
      <c r="AG32" s="4">
        <f t="shared" si="5"/>
        <v>3468.7562898637279</v>
      </c>
      <c r="AH32" s="4">
        <f t="shared" si="4"/>
        <v>3468.7562898637279</v>
      </c>
      <c r="AI32" s="4">
        <f t="shared" si="3"/>
        <v>3479.818453715146</v>
      </c>
      <c r="AJ32" s="4">
        <f t="shared" si="2"/>
        <v>3479.818453715146</v>
      </c>
      <c r="AK32" s="4">
        <f t="shared" si="1"/>
        <v>3481.7335690750165</v>
      </c>
      <c r="AL32" s="34">
        <f t="shared" si="0"/>
        <v>3481.7335690750165</v>
      </c>
      <c r="AM32" s="17">
        <f>AL32-K32</f>
        <v>228.73356907501648</v>
      </c>
    </row>
    <row r="33" spans="1:39" s="19" customFormat="1" x14ac:dyDescent="0.2">
      <c r="A33" s="1" t="s">
        <v>1</v>
      </c>
      <c r="B33" s="3">
        <v>1161</v>
      </c>
      <c r="C33" s="3">
        <v>2216</v>
      </c>
      <c r="D33" s="3">
        <v>2572</v>
      </c>
      <c r="E33" s="3">
        <v>2875</v>
      </c>
      <c r="F33" s="3">
        <v>3020</v>
      </c>
      <c r="G33" s="3">
        <v>3119</v>
      </c>
      <c r="H33" s="3">
        <v>3191</v>
      </c>
      <c r="I33" s="3">
        <v>3253</v>
      </c>
      <c r="J33" s="3">
        <v>2544</v>
      </c>
      <c r="K33" s="4">
        <f>J33*$K$42</f>
        <v>2572.5053063340192</v>
      </c>
      <c r="L33" s="4">
        <f t="shared" ref="L33:L41" si="26">K33*$L$42</f>
        <v>2598.7608386351112</v>
      </c>
      <c r="M33" s="4">
        <f t="shared" si="25"/>
        <v>2620.4724840913732</v>
      </c>
      <c r="N33" s="4">
        <f t="shared" si="24"/>
        <v>2631.1784060842429</v>
      </c>
      <c r="O33" s="4">
        <f t="shared" si="23"/>
        <v>2643.998333906789</v>
      </c>
      <c r="P33" s="4">
        <f t="shared" si="22"/>
        <v>2653.6249574838425</v>
      </c>
      <c r="Q33" s="4">
        <f t="shared" si="21"/>
        <v>2663.7456948160543</v>
      </c>
      <c r="R33" s="4">
        <f t="shared" si="20"/>
        <v>2676.8986423876077</v>
      </c>
      <c r="S33" s="4">
        <f t="shared" si="19"/>
        <v>2685.9100531604436</v>
      </c>
      <c r="T33" s="4">
        <f t="shared" si="18"/>
        <v>2695.0525517042029</v>
      </c>
      <c r="U33" s="4">
        <f t="shared" si="17"/>
        <v>2704.0640001435795</v>
      </c>
      <c r="V33" s="4">
        <f t="shared" si="16"/>
        <v>2712.7577039679095</v>
      </c>
      <c r="W33" s="4">
        <f t="shared" si="15"/>
        <v>2717.8346506429807</v>
      </c>
      <c r="X33" s="4">
        <f t="shared" si="14"/>
        <v>2720.3276388125537</v>
      </c>
      <c r="Y33" s="4">
        <f t="shared" si="13"/>
        <v>2725.8333766985347</v>
      </c>
      <c r="Z33" s="4">
        <f t="shared" si="12"/>
        <v>2728.0403729328241</v>
      </c>
      <c r="AA33" s="4">
        <f t="shared" si="11"/>
        <v>2730.7146036357362</v>
      </c>
      <c r="AB33" s="4">
        <f t="shared" si="10"/>
        <v>2734.1250594279209</v>
      </c>
      <c r="AC33" s="4">
        <f t="shared" si="9"/>
        <v>2734.2738137231645</v>
      </c>
      <c r="AD33" s="4">
        <f t="shared" si="8"/>
        <v>2736.8538968950702</v>
      </c>
      <c r="AE33" s="4">
        <f t="shared" si="7"/>
        <v>2738.4634744611303</v>
      </c>
      <c r="AF33" s="4">
        <f t="shared" si="6"/>
        <v>2741.1050837323655</v>
      </c>
      <c r="AG33" s="4">
        <f t="shared" si="5"/>
        <v>2743.127562881632</v>
      </c>
      <c r="AH33" s="4">
        <f t="shared" si="4"/>
        <v>2743.127562881632</v>
      </c>
      <c r="AI33" s="4">
        <f t="shared" si="3"/>
        <v>2751.8756339567349</v>
      </c>
      <c r="AJ33" s="4">
        <f t="shared" si="2"/>
        <v>2751.8756339567349</v>
      </c>
      <c r="AK33" s="4">
        <f t="shared" si="1"/>
        <v>2753.3901265560303</v>
      </c>
      <c r="AL33" s="34">
        <f t="shared" si="0"/>
        <v>2753.3901265560303</v>
      </c>
      <c r="AM33" s="17">
        <f>AL33-J33</f>
        <v>209.39012655603028</v>
      </c>
    </row>
    <row r="34" spans="1:39" s="19" customFormat="1" x14ac:dyDescent="0.2">
      <c r="A34" s="2" t="s">
        <v>24</v>
      </c>
      <c r="B34" s="3">
        <v>1334</v>
      </c>
      <c r="C34" s="3">
        <v>2516</v>
      </c>
      <c r="D34" s="3">
        <v>2955</v>
      </c>
      <c r="E34" s="3">
        <v>3187</v>
      </c>
      <c r="F34" s="3">
        <v>3358</v>
      </c>
      <c r="G34" s="3">
        <v>3461</v>
      </c>
      <c r="H34" s="3">
        <v>3544</v>
      </c>
      <c r="I34" s="3">
        <v>3605</v>
      </c>
      <c r="J34" s="4">
        <f>I34*$J$42</f>
        <v>3621.4788736691185</v>
      </c>
      <c r="K34" s="4">
        <f t="shared" ref="K34:K41" si="27">J34*$K$42</f>
        <v>3662.0572402870889</v>
      </c>
      <c r="L34" s="4">
        <f t="shared" si="26"/>
        <v>3699.4329696681193</v>
      </c>
      <c r="M34" s="4">
        <f t="shared" si="25"/>
        <v>3730.340306669867</v>
      </c>
      <c r="N34" s="4">
        <f t="shared" si="24"/>
        <v>3745.5805858838321</v>
      </c>
      <c r="O34" s="4">
        <f t="shared" si="23"/>
        <v>3763.8302312341912</v>
      </c>
      <c r="P34" s="4">
        <f t="shared" si="22"/>
        <v>3777.5340889028489</v>
      </c>
      <c r="Q34" s="4">
        <f t="shared" si="21"/>
        <v>3791.9413359290124</v>
      </c>
      <c r="R34" s="4">
        <f t="shared" si="20"/>
        <v>3810.6650473114255</v>
      </c>
      <c r="S34" s="4">
        <f t="shared" si="19"/>
        <v>3823.4931266100812</v>
      </c>
      <c r="T34" s="4">
        <f t="shared" si="18"/>
        <v>3836.5078142393168</v>
      </c>
      <c r="U34" s="4">
        <f t="shared" si="17"/>
        <v>3849.3359471576978</v>
      </c>
      <c r="V34" s="4">
        <f t="shared" si="16"/>
        <v>3861.7117587668754</v>
      </c>
      <c r="W34" s="4">
        <f t="shared" si="15"/>
        <v>3868.9389816939643</v>
      </c>
      <c r="X34" s="4">
        <f t="shared" si="14"/>
        <v>3872.4878433246304</v>
      </c>
      <c r="Y34" s="4">
        <f t="shared" si="13"/>
        <v>3880.3254665314071</v>
      </c>
      <c r="Z34" s="4">
        <f t="shared" si="12"/>
        <v>3883.4672079766688</v>
      </c>
      <c r="AA34" s="4">
        <f t="shared" si="11"/>
        <v>3887.2740751126407</v>
      </c>
      <c r="AB34" s="4">
        <f t="shared" si="10"/>
        <v>3892.1289861193145</v>
      </c>
      <c r="AC34" s="4">
        <f t="shared" si="9"/>
        <v>3892.3407434061037</v>
      </c>
      <c r="AD34" s="4">
        <f t="shared" si="8"/>
        <v>3896.0135880206344</v>
      </c>
      <c r="AE34" s="4">
        <f t="shared" si="7"/>
        <v>3898.3048817120725</v>
      </c>
      <c r="AF34" s="4">
        <f t="shared" si="6"/>
        <v>3902.065311023498</v>
      </c>
      <c r="AG34" s="4">
        <f t="shared" si="5"/>
        <v>3904.9443855170139</v>
      </c>
      <c r="AH34" s="4">
        <f t="shared" si="4"/>
        <v>3904.9443855170139</v>
      </c>
      <c r="AI34" s="4">
        <f t="shared" si="3"/>
        <v>3917.3975909351902</v>
      </c>
      <c r="AJ34" s="4">
        <f t="shared" si="2"/>
        <v>3917.3975909351902</v>
      </c>
      <c r="AK34" s="4">
        <f t="shared" si="1"/>
        <v>3919.5535276304249</v>
      </c>
      <c r="AL34" s="34">
        <f t="shared" si="0"/>
        <v>3919.5535276304249</v>
      </c>
      <c r="AM34" s="17">
        <f>AL34-I34</f>
        <v>314.55352763042492</v>
      </c>
    </row>
    <row r="35" spans="1:39" s="19" customFormat="1" x14ac:dyDescent="0.2">
      <c r="A35" s="2" t="s">
        <v>23</v>
      </c>
      <c r="B35" s="3">
        <v>1302</v>
      </c>
      <c r="C35" s="3">
        <v>2359</v>
      </c>
      <c r="D35" s="3">
        <v>2735</v>
      </c>
      <c r="E35" s="3">
        <v>2950</v>
      </c>
      <c r="F35" s="3">
        <v>3074</v>
      </c>
      <c r="G35" s="3">
        <v>3217</v>
      </c>
      <c r="H35" s="3">
        <v>3295</v>
      </c>
      <c r="I35" s="4">
        <f>H35*$I$42</f>
        <v>3346.2476014933509</v>
      </c>
      <c r="J35" s="4">
        <f t="shared" ref="J35:J41" si="28">I35*$J$42</f>
        <v>3361.5436878985106</v>
      </c>
      <c r="K35" s="4">
        <f t="shared" si="27"/>
        <v>3399.2095025914095</v>
      </c>
      <c r="L35" s="4">
        <f t="shared" si="26"/>
        <v>3433.9025524652898</v>
      </c>
      <c r="M35" s="4">
        <f t="shared" si="25"/>
        <v>3462.5914851450807</v>
      </c>
      <c r="N35" s="4">
        <f t="shared" si="24"/>
        <v>3476.7378784227008</v>
      </c>
      <c r="O35" s="4">
        <f t="shared" si="23"/>
        <v>3493.6776376409371</v>
      </c>
      <c r="P35" s="4">
        <f t="shared" si="22"/>
        <v>3506.3978875313537</v>
      </c>
      <c r="Q35" s="4">
        <f t="shared" si="21"/>
        <v>3519.7710403206524</v>
      </c>
      <c r="R35" s="4">
        <f t="shared" si="20"/>
        <v>3537.150839018143</v>
      </c>
      <c r="S35" s="4">
        <f t="shared" si="19"/>
        <v>3549.0581703870453</v>
      </c>
      <c r="T35" s="4">
        <f t="shared" si="18"/>
        <v>3561.1387160912104</v>
      </c>
      <c r="U35" s="4">
        <f t="shared" si="17"/>
        <v>3573.0460972312299</v>
      </c>
      <c r="V35" s="4">
        <f t="shared" si="16"/>
        <v>3584.5336228661104</v>
      </c>
      <c r="W35" s="4">
        <f t="shared" si="15"/>
        <v>3591.2421048037604</v>
      </c>
      <c r="X35" s="4">
        <f t="shared" si="14"/>
        <v>3594.5362434222484</v>
      </c>
      <c r="Y35" s="4">
        <f t="shared" si="13"/>
        <v>3601.8113135629096</v>
      </c>
      <c r="Z35" s="4">
        <f t="shared" si="12"/>
        <v>3604.7275534452174</v>
      </c>
      <c r="AA35" s="4">
        <f t="shared" si="11"/>
        <v>3608.2611789716948</v>
      </c>
      <c r="AB35" s="4">
        <f t="shared" si="10"/>
        <v>3612.7676239957023</v>
      </c>
      <c r="AC35" s="4">
        <f t="shared" si="9"/>
        <v>3612.9641821962618</v>
      </c>
      <c r="AD35" s="4">
        <f t="shared" si="8"/>
        <v>3616.3734047987668</v>
      </c>
      <c r="AE35" s="4">
        <f t="shared" si="7"/>
        <v>3618.5002386460046</v>
      </c>
      <c r="AF35" s="4">
        <f t="shared" si="6"/>
        <v>3621.9907594681799</v>
      </c>
      <c r="AG35" s="4">
        <f t="shared" si="5"/>
        <v>3624.6631855759324</v>
      </c>
      <c r="AH35" s="4">
        <f t="shared" si="4"/>
        <v>3624.6631855759324</v>
      </c>
      <c r="AI35" s="4">
        <f t="shared" si="3"/>
        <v>3636.2225500035265</v>
      </c>
      <c r="AJ35" s="4">
        <f t="shared" si="2"/>
        <v>3636.2225500035265</v>
      </c>
      <c r="AK35" s="4">
        <f t="shared" si="1"/>
        <v>3638.2237422352605</v>
      </c>
      <c r="AL35" s="34">
        <f t="shared" si="0"/>
        <v>3638.2237422352605</v>
      </c>
      <c r="AM35" s="17">
        <f>AL35-H35</f>
        <v>343.22374223526049</v>
      </c>
    </row>
    <row r="36" spans="1:39" s="19" customFormat="1" x14ac:dyDescent="0.2">
      <c r="A36" s="2" t="s">
        <v>22</v>
      </c>
      <c r="B36" s="3">
        <v>948</v>
      </c>
      <c r="C36" s="3">
        <v>1579</v>
      </c>
      <c r="D36" s="3">
        <v>1863</v>
      </c>
      <c r="E36" s="3">
        <v>1968</v>
      </c>
      <c r="F36" s="3">
        <v>2044</v>
      </c>
      <c r="G36" s="3">
        <v>2113</v>
      </c>
      <c r="H36" s="4">
        <f t="shared" ref="H36:H41" si="29">G36*$H$42</f>
        <v>2157.1575981378151</v>
      </c>
      <c r="I36" s="4">
        <f t="shared" ref="I36:I41" si="30">H36*$I$42</f>
        <v>2190.7081756636785</v>
      </c>
      <c r="J36" s="4">
        <f t="shared" si="28"/>
        <v>2200.7221571540163</v>
      </c>
      <c r="K36" s="4">
        <f t="shared" si="27"/>
        <v>2225.3810640902343</v>
      </c>
      <c r="L36" s="4">
        <f t="shared" si="26"/>
        <v>2248.0937730850792</v>
      </c>
      <c r="M36" s="4">
        <f t="shared" si="25"/>
        <v>2266.8757303271655</v>
      </c>
      <c r="N36" s="4">
        <f>M36*$N$42</f>
        <v>2276.1370352573822</v>
      </c>
      <c r="O36" s="4">
        <f t="shared" si="23"/>
        <v>2287.2270899791556</v>
      </c>
      <c r="P36" s="4">
        <f t="shared" si="22"/>
        <v>2295.5547329841097</v>
      </c>
      <c r="Q36" s="4">
        <f t="shared" si="21"/>
        <v>2304.3098158825901</v>
      </c>
      <c r="R36" s="4">
        <f t="shared" si="20"/>
        <v>2315.6879539142737</v>
      </c>
      <c r="S36" s="4">
        <f t="shared" si="19"/>
        <v>2323.4833986292879</v>
      </c>
      <c r="T36" s="4">
        <f t="shared" si="18"/>
        <v>2331.3922426218192</v>
      </c>
      <c r="U36" s="4">
        <f t="shared" si="17"/>
        <v>2339.187719920792</v>
      </c>
      <c r="V36" s="4">
        <f t="shared" si="16"/>
        <v>2346.7083278743839</v>
      </c>
      <c r="W36" s="4">
        <f t="shared" si="15"/>
        <v>2351.1002103580781</v>
      </c>
      <c r="X36" s="4">
        <f t="shared" si="14"/>
        <v>2353.2568040303668</v>
      </c>
      <c r="Y36" s="4">
        <f t="shared" si="13"/>
        <v>2358.0196182430873</v>
      </c>
      <c r="Z36" s="4">
        <f t="shared" si="12"/>
        <v>2359.9288106619379</v>
      </c>
      <c r="AA36" s="4">
        <f t="shared" si="11"/>
        <v>2362.2421906781487</v>
      </c>
      <c r="AB36" s="4">
        <f t="shared" si="10"/>
        <v>2365.1924523243179</v>
      </c>
      <c r="AC36" s="4">
        <f t="shared" si="9"/>
        <v>2365.321134271454</v>
      </c>
      <c r="AD36" s="4">
        <f t="shared" si="8"/>
        <v>2367.5530706722848</v>
      </c>
      <c r="AE36" s="4">
        <f t="shared" si="7"/>
        <v>2368.9454578630421</v>
      </c>
      <c r="AF36" s="4">
        <f t="shared" si="6"/>
        <v>2371.2306182615289</v>
      </c>
      <c r="AG36" s="4">
        <f t="shared" si="5"/>
        <v>2372.9801916405277</v>
      </c>
      <c r="AH36" s="4">
        <f t="shared" si="4"/>
        <v>2372.9801916405277</v>
      </c>
      <c r="AI36" s="4">
        <f t="shared" si="3"/>
        <v>2380.547830731462</v>
      </c>
      <c r="AJ36" s="4">
        <f t="shared" si="2"/>
        <v>2380.547830731462</v>
      </c>
      <c r="AK36" s="4">
        <f t="shared" si="1"/>
        <v>2381.8579633651552</v>
      </c>
      <c r="AL36" s="34">
        <f t="shared" si="0"/>
        <v>2381.8579633651552</v>
      </c>
      <c r="AM36" s="17">
        <f>AL36-G36</f>
        <v>268.85796336515523</v>
      </c>
    </row>
    <row r="37" spans="1:39" s="19" customFormat="1" x14ac:dyDescent="0.2">
      <c r="A37" s="8" t="s">
        <v>21</v>
      </c>
      <c r="B37" s="3">
        <v>1387</v>
      </c>
      <c r="C37" s="3">
        <v>2411</v>
      </c>
      <c r="D37" s="3">
        <v>2761</v>
      </c>
      <c r="E37" s="3">
        <v>2996</v>
      </c>
      <c r="F37" s="3">
        <v>3120</v>
      </c>
      <c r="G37" s="4">
        <f>F37*$G$42</f>
        <v>3204.5557944281768</v>
      </c>
      <c r="H37" s="4">
        <f t="shared" si="29"/>
        <v>3271.5247896863716</v>
      </c>
      <c r="I37" s="4">
        <f t="shared" si="30"/>
        <v>3322.4072779101853</v>
      </c>
      <c r="J37" s="4">
        <f t="shared" si="28"/>
        <v>3337.594387427534</v>
      </c>
      <c r="K37" s="4">
        <f t="shared" si="27"/>
        <v>3374.9918522201147</v>
      </c>
      <c r="L37" s="4">
        <f t="shared" si="26"/>
        <v>3409.4377316411233</v>
      </c>
      <c r="M37" s="4">
        <f t="shared" si="25"/>
        <v>3437.9222701696754</v>
      </c>
      <c r="N37" s="4">
        <f t="shared" si="24"/>
        <v>3451.9678775421748</v>
      </c>
      <c r="O37" s="4">
        <f t="shared" si="23"/>
        <v>3468.786949534217</v>
      </c>
      <c r="P37" s="4">
        <f t="shared" si="22"/>
        <v>3481.4165740706367</v>
      </c>
      <c r="Q37" s="4">
        <f t="shared" si="21"/>
        <v>3494.6944499026408</v>
      </c>
      <c r="R37" s="4">
        <f t="shared" si="20"/>
        <v>3511.950426314962</v>
      </c>
      <c r="S37" s="4">
        <f t="shared" si="19"/>
        <v>3523.7729239636337</v>
      </c>
      <c r="T37" s="4">
        <f t="shared" si="18"/>
        <v>3535.7674018829402</v>
      </c>
      <c r="U37" s="4">
        <f t="shared" si="17"/>
        <v>3547.5899489481353</v>
      </c>
      <c r="V37" s="4">
        <f t="shared" si="16"/>
        <v>3558.9956317665478</v>
      </c>
      <c r="W37" s="4">
        <f t="shared" si="15"/>
        <v>3565.6563191596242</v>
      </c>
      <c r="X37" s="4">
        <f t="shared" si="14"/>
        <v>3568.9269887047067</v>
      </c>
      <c r="Y37" s="4">
        <f t="shared" si="13"/>
        <v>3576.1502276460969</v>
      </c>
      <c r="Z37" s="4">
        <f t="shared" si="12"/>
        <v>3579.0456907925741</v>
      </c>
      <c r="AA37" s="4">
        <f t="shared" si="11"/>
        <v>3582.5541410224191</v>
      </c>
      <c r="AB37" s="4">
        <f t="shared" si="10"/>
        <v>3587.028479902358</v>
      </c>
      <c r="AC37" s="4">
        <f t="shared" si="9"/>
        <v>3587.2236377250429</v>
      </c>
      <c r="AD37" s="4">
        <f t="shared" si="8"/>
        <v>3590.6085713388989</v>
      </c>
      <c r="AE37" s="4">
        <f t="shared" si="7"/>
        <v>3592.7202525694852</v>
      </c>
      <c r="AF37" s="4">
        <f t="shared" si="6"/>
        <v>3596.1859051942693</v>
      </c>
      <c r="AG37" s="4">
        <f t="shared" si="5"/>
        <v>3598.8392916161561</v>
      </c>
      <c r="AH37" s="4">
        <f t="shared" si="4"/>
        <v>3598.8392916161561</v>
      </c>
      <c r="AI37" s="4">
        <f t="shared" si="3"/>
        <v>3610.3163014121778</v>
      </c>
      <c r="AJ37" s="4">
        <f t="shared" si="2"/>
        <v>3610.3163014121778</v>
      </c>
      <c r="AK37" s="4">
        <f t="shared" si="1"/>
        <v>3612.3032361602945</v>
      </c>
      <c r="AL37" s="34">
        <f t="shared" si="0"/>
        <v>3612.3032361602945</v>
      </c>
      <c r="AM37" s="17">
        <f>AL37-F37</f>
        <v>492.30323616029455</v>
      </c>
    </row>
    <row r="38" spans="1:39" s="19" customFormat="1" x14ac:dyDescent="0.2">
      <c r="A38" s="21" t="s">
        <v>20</v>
      </c>
      <c r="B38" s="3">
        <v>1469</v>
      </c>
      <c r="C38" s="3">
        <v>2298</v>
      </c>
      <c r="D38" s="3">
        <v>2632</v>
      </c>
      <c r="E38" s="3">
        <v>2788</v>
      </c>
      <c r="F38" s="4">
        <f>E38*$F$42</f>
        <v>2890.2778341919638</v>
      </c>
      <c r="G38" s="4">
        <f>F38*$G$42</f>
        <v>2968.6078785471727</v>
      </c>
      <c r="H38" s="4">
        <f t="shared" si="29"/>
        <v>3030.6460203974507</v>
      </c>
      <c r="I38" s="4">
        <f t="shared" si="30"/>
        <v>3077.7820870198293</v>
      </c>
      <c r="J38" s="4">
        <f t="shared" si="28"/>
        <v>3091.8509863799059</v>
      </c>
      <c r="K38" s="4">
        <f t="shared" si="27"/>
        <v>3126.4949170032937</v>
      </c>
      <c r="L38" s="4">
        <f t="shared" si="26"/>
        <v>3158.4045842372011</v>
      </c>
      <c r="M38" s="4">
        <f t="shared" si="25"/>
        <v>3184.7918375469003</v>
      </c>
      <c r="N38" s="4">
        <f t="shared" si="24"/>
        <v>3197.8032823085987</v>
      </c>
      <c r="O38" s="4">
        <f t="shared" si="23"/>
        <v>3213.3839845426623</v>
      </c>
      <c r="P38" s="4">
        <f t="shared" si="22"/>
        <v>3225.0837037259253</v>
      </c>
      <c r="Q38" s="4">
        <f t="shared" si="21"/>
        <v>3237.3839441754108</v>
      </c>
      <c r="R38" s="4">
        <f t="shared" si="20"/>
        <v>3253.36938203819</v>
      </c>
      <c r="S38" s="4">
        <f t="shared" si="19"/>
        <v>3264.3214021980434</v>
      </c>
      <c r="T38" s="4">
        <f t="shared" si="18"/>
        <v>3275.4327399105036</v>
      </c>
      <c r="U38" s="4">
        <f t="shared" si="17"/>
        <v>3286.3848058483959</v>
      </c>
      <c r="V38" s="4">
        <f t="shared" si="16"/>
        <v>3296.9507007951529</v>
      </c>
      <c r="W38" s="4">
        <f t="shared" si="15"/>
        <v>3303.1209691069125</v>
      </c>
      <c r="X38" s="4">
        <f t="shared" si="14"/>
        <v>3306.1508228534249</v>
      </c>
      <c r="Y38" s="4">
        <f t="shared" si="13"/>
        <v>3312.8422226621983</v>
      </c>
      <c r="Z38" s="4">
        <f t="shared" si="12"/>
        <v>3315.5244960442442</v>
      </c>
      <c r="AA38" s="4">
        <f t="shared" si="11"/>
        <v>3318.7746229454256</v>
      </c>
      <c r="AB38" s="4">
        <f t="shared" si="10"/>
        <v>3322.9195211785509</v>
      </c>
      <c r="AC38" s="4">
        <f t="shared" si="9"/>
        <v>3323.1003097455623</v>
      </c>
      <c r="AD38" s="4">
        <f t="shared" si="8"/>
        <v>3326.2360144232348</v>
      </c>
      <c r="AE38" s="4">
        <f t="shared" si="7"/>
        <v>3328.1922148891463</v>
      </c>
      <c r="AF38" s="4">
        <f t="shared" si="6"/>
        <v>3331.4026953258203</v>
      </c>
      <c r="AG38" s="4">
        <f t="shared" si="5"/>
        <v>3333.8607158260529</v>
      </c>
      <c r="AH38" s="4">
        <f t="shared" si="4"/>
        <v>3333.8607158260529</v>
      </c>
      <c r="AI38" s="4">
        <f t="shared" si="3"/>
        <v>3344.4926860235678</v>
      </c>
      <c r="AJ38" s="4">
        <f t="shared" si="2"/>
        <v>3344.4926860235678</v>
      </c>
      <c r="AK38" s="4">
        <f t="shared" si="1"/>
        <v>3346.3333249532047</v>
      </c>
      <c r="AL38" s="34">
        <f t="shared" si="0"/>
        <v>3346.3333249532047</v>
      </c>
      <c r="AM38" s="17">
        <f>AL38-E38</f>
        <v>558.33332495320474</v>
      </c>
    </row>
    <row r="39" spans="1:39" s="19" customFormat="1" x14ac:dyDescent="0.2">
      <c r="A39" s="21" t="s">
        <v>19</v>
      </c>
      <c r="B39" s="3">
        <v>1505</v>
      </c>
      <c r="C39" s="3">
        <v>2370</v>
      </c>
      <c r="D39" s="3">
        <v>2658</v>
      </c>
      <c r="E39" s="4">
        <f>D39*E42</f>
        <v>2828.8806805060308</v>
      </c>
      <c r="F39" s="4">
        <f>E39*$F$42</f>
        <v>2932.6582232569799</v>
      </c>
      <c r="G39" s="4">
        <f>F39*$G$42</f>
        <v>3012.1368276973067</v>
      </c>
      <c r="H39" s="4">
        <f t="shared" si="29"/>
        <v>3075.0846400842306</v>
      </c>
      <c r="I39" s="4">
        <f t="shared" si="30"/>
        <v>3122.9118668500455</v>
      </c>
      <c r="J39" s="4">
        <f t="shared" si="28"/>
        <v>3137.1870596749036</v>
      </c>
      <c r="K39" s="4">
        <f t="shared" si="27"/>
        <v>3172.3389771918664</v>
      </c>
      <c r="L39" s="4">
        <f t="shared" si="26"/>
        <v>3204.7165385833214</v>
      </c>
      <c r="M39" s="4">
        <f t="shared" si="25"/>
        <v>3231.4907104267313</v>
      </c>
      <c r="N39" s="4">
        <f t="shared" si="24"/>
        <v>3244.6929431067315</v>
      </c>
      <c r="O39" s="4">
        <f t="shared" si="23"/>
        <v>3260.5021064993639</v>
      </c>
      <c r="P39" s="4">
        <f t="shared" si="22"/>
        <v>3272.3733796574984</v>
      </c>
      <c r="Q39" s="4">
        <f t="shared" si="21"/>
        <v>3284.8539795761244</v>
      </c>
      <c r="R39" s="4">
        <f t="shared" si="20"/>
        <v>3301.0738132703304</v>
      </c>
      <c r="S39" s="4">
        <f t="shared" si="19"/>
        <v>3312.1864238308476</v>
      </c>
      <c r="T39" s="4">
        <f t="shared" si="18"/>
        <v>3323.4606880307606</v>
      </c>
      <c r="U39" s="4">
        <f t="shared" si="17"/>
        <v>3334.5733450405642</v>
      </c>
      <c r="V39" s="4">
        <f t="shared" si="16"/>
        <v>3345.2941686012305</v>
      </c>
      <c r="W39" s="4">
        <f t="shared" si="15"/>
        <v>3351.5549120806691</v>
      </c>
      <c r="X39" s="4">
        <f t="shared" si="14"/>
        <v>3354.6291928296887</v>
      </c>
      <c r="Y39" s="4">
        <f t="shared" si="13"/>
        <v>3361.4187092014895</v>
      </c>
      <c r="Z39" s="4">
        <f t="shared" si="12"/>
        <v>3364.1403129856735</v>
      </c>
      <c r="AA39" s="4">
        <f t="shared" si="11"/>
        <v>3367.4380967733155</v>
      </c>
      <c r="AB39" s="4">
        <f t="shared" si="10"/>
        <v>3371.6437720008448</v>
      </c>
      <c r="AC39" s="4">
        <f t="shared" si="9"/>
        <v>3371.8272114859506</v>
      </c>
      <c r="AD39" s="4">
        <f t="shared" si="8"/>
        <v>3375.0088952673136</v>
      </c>
      <c r="AE39" s="4">
        <f t="shared" si="7"/>
        <v>3376.9937796666013</v>
      </c>
      <c r="AF39" s="4">
        <f t="shared" si="6"/>
        <v>3380.2513356502632</v>
      </c>
      <c r="AG39" s="4">
        <f t="shared" si="5"/>
        <v>3382.7453983136047</v>
      </c>
      <c r="AH39" s="4">
        <f t="shared" si="4"/>
        <v>3382.7453983136047</v>
      </c>
      <c r="AI39" s="4">
        <f t="shared" si="3"/>
        <v>3393.5332659920355</v>
      </c>
      <c r="AJ39" s="4">
        <f t="shared" si="2"/>
        <v>3393.5332659920355</v>
      </c>
      <c r="AK39" s="4">
        <f t="shared" si="1"/>
        <v>3395.4008943664394</v>
      </c>
      <c r="AL39" s="34">
        <f t="shared" si="0"/>
        <v>3395.4008943664394</v>
      </c>
      <c r="AM39" s="17">
        <f>AL39-D39</f>
        <v>737.40089436643939</v>
      </c>
    </row>
    <row r="40" spans="1:39" s="15" customFormat="1" x14ac:dyDescent="0.2">
      <c r="A40" s="21" t="s">
        <v>18</v>
      </c>
      <c r="B40" s="3">
        <v>1451</v>
      </c>
      <c r="C40" s="3">
        <v>2463</v>
      </c>
      <c r="D40" s="4">
        <f>C40*D42</f>
        <v>2808.8966497311731</v>
      </c>
      <c r="E40" s="4">
        <f>D40*E42</f>
        <v>2989.4783543877465</v>
      </c>
      <c r="F40" s="4">
        <f>E40*$F$42</f>
        <v>3099.1474259266761</v>
      </c>
      <c r="G40" s="4">
        <f>F40*$G$42</f>
        <v>3183.1380902373394</v>
      </c>
      <c r="H40" s="4">
        <f t="shared" si="29"/>
        <v>3249.6594970550736</v>
      </c>
      <c r="I40" s="4">
        <f t="shared" si="30"/>
        <v>3300.2019112869889</v>
      </c>
      <c r="J40" s="4">
        <f t="shared" si="28"/>
        <v>3315.2875174946676</v>
      </c>
      <c r="K40" s="4">
        <f t="shared" si="27"/>
        <v>3352.4350356831642</v>
      </c>
      <c r="L40" s="4">
        <f t="shared" si="26"/>
        <v>3386.6506954720744</v>
      </c>
      <c r="M40" s="4">
        <f t="shared" si="25"/>
        <v>3414.9448570936997</v>
      </c>
      <c r="N40" s="4">
        <f t="shared" si="24"/>
        <v>3428.8965904058982</v>
      </c>
      <c r="O40" s="4">
        <f t="shared" si="23"/>
        <v>3445.6032518387869</v>
      </c>
      <c r="P40" s="4">
        <f t="shared" si="22"/>
        <v>3458.1484660607312</v>
      </c>
      <c r="Q40" s="4">
        <f t="shared" si="21"/>
        <v>3471.3375989794908</v>
      </c>
      <c r="R40" s="4">
        <f t="shared" si="20"/>
        <v>3488.4782447743937</v>
      </c>
      <c r="S40" s="4">
        <f t="shared" si="19"/>
        <v>3500.2217265551326</v>
      </c>
      <c r="T40" s="4">
        <f t="shared" si="18"/>
        <v>3512.136039173387</v>
      </c>
      <c r="U40" s="4">
        <f t="shared" si="17"/>
        <v>3523.879570040373</v>
      </c>
      <c r="V40" s="4">
        <f t="shared" si="16"/>
        <v>3535.2090227799945</v>
      </c>
      <c r="W40" s="4">
        <f t="shared" si="15"/>
        <v>3541.8251933534416</v>
      </c>
      <c r="X40" s="4">
        <f t="shared" si="14"/>
        <v>3545.0740033219349</v>
      </c>
      <c r="Y40" s="4">
        <f t="shared" si="13"/>
        <v>3552.2489656206731</v>
      </c>
      <c r="Z40" s="4">
        <f t="shared" si="12"/>
        <v>3555.1250768890291</v>
      </c>
      <c r="AA40" s="4">
        <f t="shared" si="11"/>
        <v>3558.6100783309571</v>
      </c>
      <c r="AB40" s="4">
        <f t="shared" si="10"/>
        <v>3563.0545128894464</v>
      </c>
      <c r="AC40" s="4">
        <f t="shared" si="9"/>
        <v>3563.2483663714411</v>
      </c>
      <c r="AD40" s="4">
        <f t="shared" si="8"/>
        <v>3566.6106767228239</v>
      </c>
      <c r="AE40" s="4">
        <f t="shared" si="7"/>
        <v>3568.708244495308</v>
      </c>
      <c r="AF40" s="4">
        <f t="shared" si="6"/>
        <v>3572.1507343707103</v>
      </c>
      <c r="AG40" s="4">
        <f t="shared" si="5"/>
        <v>3574.7863868384602</v>
      </c>
      <c r="AH40" s="4">
        <f t="shared" si="4"/>
        <v>3574.7863868384602</v>
      </c>
      <c r="AI40" s="4">
        <f t="shared" si="3"/>
        <v>3586.1866898406001</v>
      </c>
      <c r="AJ40" s="4">
        <f t="shared" si="2"/>
        <v>3586.1866898406001</v>
      </c>
      <c r="AK40" s="4">
        <f t="shared" si="1"/>
        <v>3588.160344875892</v>
      </c>
      <c r="AL40" s="34">
        <f t="shared" si="0"/>
        <v>3588.160344875892</v>
      </c>
      <c r="AM40" s="17">
        <f>AL40-C40</f>
        <v>1125.160344875892</v>
      </c>
    </row>
    <row r="41" spans="1:39" s="15" customFormat="1" x14ac:dyDescent="0.2">
      <c r="A41" s="21" t="s">
        <v>17</v>
      </c>
      <c r="B41" s="3">
        <v>1501</v>
      </c>
      <c r="C41" s="4">
        <f>B41*C42</f>
        <v>2745.147601410898</v>
      </c>
      <c r="D41" s="4">
        <f>C41*D42</f>
        <v>3130.6682503534862</v>
      </c>
      <c r="E41" s="4">
        <f>D41*E42</f>
        <v>3331.9363922116609</v>
      </c>
      <c r="F41" s="4">
        <f>E41*$F$42</f>
        <v>3454.168543524715</v>
      </c>
      <c r="G41" s="4">
        <f>F41*$G$42</f>
        <v>3547.7807118857891</v>
      </c>
      <c r="H41" s="4">
        <f t="shared" si="29"/>
        <v>3621.9224416333254</v>
      </c>
      <c r="I41" s="4">
        <f t="shared" si="30"/>
        <v>3678.2547141458135</v>
      </c>
      <c r="J41" s="4">
        <f t="shared" si="28"/>
        <v>3695.0684436207785</v>
      </c>
      <c r="K41" s="4">
        <f t="shared" si="27"/>
        <v>3736.4713751894014</v>
      </c>
      <c r="L41" s="4">
        <f t="shared" si="26"/>
        <v>3774.6065909426366</v>
      </c>
      <c r="M41" s="4">
        <f t="shared" si="25"/>
        <v>3806.1419745843486</v>
      </c>
      <c r="N41" s="4">
        <f>M41*$N$42</f>
        <v>3821.6919409820366</v>
      </c>
      <c r="O41" s="4">
        <f t="shared" si="23"/>
        <v>3840.3124247660717</v>
      </c>
      <c r="P41" s="4">
        <f t="shared" si="22"/>
        <v>3854.2947490578117</v>
      </c>
      <c r="Q41" s="4">
        <f t="shared" si="21"/>
        <v>3868.9947557961887</v>
      </c>
      <c r="R41" s="4">
        <f t="shared" si="20"/>
        <v>3888.0989387805621</v>
      </c>
      <c r="S41" s="4">
        <f t="shared" si="19"/>
        <v>3901.1876886151572</v>
      </c>
      <c r="T41" s="4">
        <f t="shared" si="18"/>
        <v>3914.4668387192824</v>
      </c>
      <c r="U41" s="4">
        <f t="shared" si="17"/>
        <v>3927.5556432631724</v>
      </c>
      <c r="V41" s="4">
        <f t="shared" si="16"/>
        <v>3940.1829351890638</v>
      </c>
      <c r="W41" s="4">
        <f t="shared" si="15"/>
        <v>3947.5570175196458</v>
      </c>
      <c r="X41" s="4">
        <f t="shared" si="14"/>
        <v>3951.1779931154433</v>
      </c>
      <c r="Y41" s="4">
        <f t="shared" si="13"/>
        <v>3959.1748792480439</v>
      </c>
      <c r="Z41" s="4">
        <f t="shared" si="12"/>
        <v>3962.3804618504464</v>
      </c>
      <c r="AA41" s="4">
        <f t="shared" si="11"/>
        <v>3966.2646857031555</v>
      </c>
      <c r="AB41" s="4">
        <f t="shared" si="10"/>
        <v>3971.218250001923</v>
      </c>
      <c r="AC41" s="4">
        <f t="shared" si="9"/>
        <v>3971.4343102622247</v>
      </c>
      <c r="AD41" s="4">
        <f t="shared" si="8"/>
        <v>3975.1817882144364</v>
      </c>
      <c r="AE41" s="4">
        <f t="shared" si="7"/>
        <v>3977.5196417018224</v>
      </c>
      <c r="AF41" s="4">
        <f t="shared" si="6"/>
        <v>3981.356484099038</v>
      </c>
      <c r="AG41" s="4">
        <f t="shared" si="5"/>
        <v>3984.2940622760566</v>
      </c>
      <c r="AH41" s="4">
        <f t="shared" si="4"/>
        <v>3984.2940622760566</v>
      </c>
      <c r="AI41" s="4">
        <f t="shared" si="3"/>
        <v>3997.0003206770643</v>
      </c>
      <c r="AJ41" s="4">
        <f t="shared" si="2"/>
        <v>3997.0003206770643</v>
      </c>
      <c r="AK41" s="4">
        <f t="shared" si="1"/>
        <v>3999.2000666722506</v>
      </c>
      <c r="AL41" s="34">
        <f t="shared" si="0"/>
        <v>3999.2000666722506</v>
      </c>
      <c r="AM41" s="17">
        <f>AL41-B41</f>
        <v>2498.2000666722506</v>
      </c>
    </row>
    <row r="42" spans="1:39" s="15" customFormat="1" ht="25.5" customHeight="1" x14ac:dyDescent="0.2">
      <c r="A42" s="7" t="s">
        <v>41</v>
      </c>
      <c r="B42" s="22"/>
      <c r="C42" s="23">
        <f>IF(SUM(C6:C40)/SUM(B6:B40)&lt;1,1,SUM(C6:C40)/SUM(B6:B40))</f>
        <v>1.8288791481751485</v>
      </c>
      <c r="D42" s="23">
        <f>IF(SUM(D6:D39)/SUM(C6:C39)&lt;1,1,SUM(D6:D39)/SUM(C6:C39))</f>
        <v>1.1404371294077031</v>
      </c>
      <c r="E42" s="23">
        <f>IF(SUM(E6:E38)/SUM(D6:D38)&lt;1,1,SUM(E6:E38)/SUM(D6:D38))</f>
        <v>1.0642891950737512</v>
      </c>
      <c r="F42" s="23">
        <f>IF(SUM(F6:F37)/SUM(E6:E37)&lt;1,1,SUM(F6:F37)/SUM(E6:E37))</f>
        <v>1.0366850194375767</v>
      </c>
      <c r="G42" s="23">
        <f>IF(SUM(G6:G36)/SUM(F6:F36)&lt;1,1,SUM(G6:G36)/SUM(F6:F36))</f>
        <v>1.0271012161628772</v>
      </c>
      <c r="H42" s="23">
        <f>IF(SUM(H6:H35)/SUM(G6:G35)&lt;1,1,SUM(H6:H35)/SUM(G6:G35))</f>
        <v>1.0208980587495575</v>
      </c>
      <c r="I42" s="23">
        <f>IF(SUM(I6:I34)/SUM(H6:H34)&lt;1,1,SUM(I6:I34)/SUM(H6:H34))</f>
        <v>1.0155531415761307</v>
      </c>
      <c r="J42" s="23">
        <f>IF(SUM(J6:J33)/SUM(I6:I33)&lt;1,1,SUM(J6:J33)/SUM(I6:I33))</f>
        <v>1.0045711161356778</v>
      </c>
      <c r="K42" s="23">
        <f>IF(SUM(K6:K32)/SUM(J6:J32)&lt;1,1,SUM(K6:K32)/SUM(J6:J32))</f>
        <v>1.0112049160118</v>
      </c>
      <c r="L42" s="23">
        <f>IF(SUM(L6:L31)/SUM(K6:K31)&lt;1,1,SUM(L6:L31)/SUM(K6:K31))</f>
        <v>1.0102062111345098</v>
      </c>
      <c r="M42" s="23">
        <f>IF(SUM(M6:M30)/SUM(L6:L30)&lt;1,1,SUM(M6:M30)/SUM(L6:L30))</f>
        <v>1.0083546146815361</v>
      </c>
      <c r="N42" s="23">
        <f>IF(SUM(N6:N29)/SUM(M6:M29)&lt;1,1,SUM(N6:N29)/SUM(M6:M29))</f>
        <v>1.0040854930009242</v>
      </c>
      <c r="O42" s="23">
        <f>IF(SUM(O6:O28)/SUM(N6:N28)&lt;1,1,SUM(O6:O28)/SUM(N6:N28))</f>
        <v>1.0048723141664972</v>
      </c>
      <c r="P42" s="23">
        <f>IF(SUM(P6:P27)/SUM(O6:O27)&lt;1,1,SUM(P6:P27)/SUM(O6:O27))</f>
        <v>1.0036409340556691</v>
      </c>
      <c r="Q42" s="23">
        <f>IF(SUM(Q6:Q26)/SUM(P6:P26)&lt;1,1,SUM(Q6:Q26)/SUM(P6:P26))</f>
        <v>1.0038139290571824</v>
      </c>
      <c r="R42" s="23">
        <f>IF(SUM(R6:R25)/SUM(Q6:Q25)&lt;1,1,SUM(R6:R25)/SUM(Q6:Q25))</f>
        <v>1.0049377639904404</v>
      </c>
      <c r="S42" s="23">
        <f>IF(SUM(S6:S24)/SUM(R6:R24)&lt;1,1,SUM(S6:S24)/SUM(R6:R24))</f>
        <v>1.0033663623381714</v>
      </c>
      <c r="T42" s="23">
        <f>IF(SUM(T6:T23)/SUM(S6:S23)&lt;1,1,SUM(T6:T23)/SUM(S6:S23))</f>
        <v>1.003403873682591</v>
      </c>
      <c r="U42" s="23">
        <f>IF(SUM(U6:U22)/SUM(T6:T22)&lt;1,1,SUM(U6:U22)/SUM(T6:T22))</f>
        <v>1.0033437004535137</v>
      </c>
      <c r="V42" s="23">
        <f>IF(SUM(V6:V21)/SUM(U6:U21)&lt;1,1,SUM(V6:V21)/SUM(U6:U21))</f>
        <v>1.0032150510579145</v>
      </c>
      <c r="W42" s="23">
        <f>IF(SUM(W6:W20)/SUM(V6:V20)&lt;1,1,SUM(W6:W20)/SUM(V6:V20))</f>
        <v>1.0018715076055797</v>
      </c>
      <c r="X42" s="23">
        <f>IF(SUM(X6:X19)/SUM(W6:W19)&lt;1,1,SUM(X6:X19)/SUM(W6:W19))</f>
        <v>1.0009172699924858</v>
      </c>
      <c r="Y42" s="23">
        <f>IF(SUM(Y6:Y18)/SUM(X6:X18)&lt;1,1,SUM(Y6:Y18)/SUM(X6:X18))</f>
        <v>1.0020239245477005</v>
      </c>
      <c r="Z42" s="23">
        <f>IF(SUM(Z6:Z17)/SUM(Y6:Y17)&lt;1,1,SUM(Z6:Z17)/SUM(Y6:Y17))</f>
        <v>1.0008096592598636</v>
      </c>
      <c r="AA42" s="23">
        <f>IF(SUM(AA6:AA16)/SUM(Z6:Z16)&lt;1,1,SUM(AA6:AA16)/SUM(Z6:Z16))</f>
        <v>1.0009802753395607</v>
      </c>
      <c r="AB42" s="23">
        <f>IF(SUM(AB6:AB15)/SUM(AA6:AA15)&lt;1,1,SUM(AB6:AB15)/SUM(AA6:AA15))</f>
        <v>1.0012489242880394</v>
      </c>
      <c r="AC42" s="23">
        <f>IF(SUM(AC6:AC14)/SUM(AB6:AB14)&lt;1,1,SUM(AC6:AC14)/SUM(AB6:AB14))</f>
        <v>1.000054406543962</v>
      </c>
      <c r="AD42" s="23">
        <f>IF(SUM(AD6:AD13)/SUM(AC6:AC13)&lt;1,1,SUM(AD6:AD13)/SUM(AC6:AC13))</f>
        <v>1.0009436081927701</v>
      </c>
      <c r="AE42" s="23">
        <f>IF(SUM(AE6:AE12)/SUM(AD6:AD12)&lt;1,1,SUM(AE6:AE12)/SUM(AD6:AD12))</f>
        <v>1.0005881123460358</v>
      </c>
      <c r="AF42" s="23">
        <f>IF(SUM(AF6:AF11)/SUM(AE6:AE11)&lt;1,1,SUM(AF6:AF11)/SUM(AE6:AE11))</f>
        <v>1.0009646319170844</v>
      </c>
      <c r="AG42" s="23">
        <f>IF(SUM(AG6:AG10)/SUM(AF6:AF10)&lt;1,1,SUM(AG6:AG10)/SUM(AF6:AF10))</f>
        <v>1.0007378334968875</v>
      </c>
      <c r="AH42" s="23">
        <f>IF(SUM(AH6:AH9)/SUM(AG6:AG9)&lt;1,1,SUM(AH6:AH9)/SUM(AG6:AG9))</f>
        <v>1</v>
      </c>
      <c r="AI42" s="23">
        <f>IF(SUM(AI6:AI8)/SUM(AH6:AH8)&lt;1,1,SUM(AI6:AI8)/SUM(AH6:AH8))</f>
        <v>1.0031890864987383</v>
      </c>
      <c r="AJ42" s="23">
        <f>IF(SUM(AJ6:AJ7)/SUM(AI6:AI7)&lt;1,1,SUM(AJ6:AJ7)/SUM(AI6:AI7))</f>
        <v>1</v>
      </c>
      <c r="AK42" s="23">
        <f>IF(SUM(AK6:AK6)/SUM(AJ6:AJ6)&lt;1,1,SUM(AK6:AK6)/SUM(AJ6:AJ6))</f>
        <v>1.0005503492165879</v>
      </c>
      <c r="AL42" s="17">
        <f>SUM(AL6:AL41)</f>
        <v>107479.32567005693</v>
      </c>
      <c r="AM42" s="17">
        <f>SUM(AM6:AM41)</f>
        <v>8301.2865961771477</v>
      </c>
    </row>
    <row r="43" spans="1:39" s="24" customFormat="1" ht="25.5" customHeight="1" x14ac:dyDescent="0.2">
      <c r="A43" s="11" t="s">
        <v>61</v>
      </c>
    </row>
    <row r="44" spans="1:39" ht="41.25" customHeight="1" x14ac:dyDescent="0.2">
      <c r="A44" s="59" t="s">
        <v>0</v>
      </c>
      <c r="B44" s="60" t="s">
        <v>39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2" t="s">
        <v>49</v>
      </c>
      <c r="AM44" s="61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30.9.2021 г.</v>
      </c>
    </row>
    <row r="45" spans="1:39" ht="25.5" customHeight="1" x14ac:dyDescent="0.2">
      <c r="A45" s="59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2">
        <v>0</v>
      </c>
      <c r="AM45" s="61">
        <v>0</v>
      </c>
    </row>
    <row r="46" spans="1:39" s="19" customFormat="1" x14ac:dyDescent="0.2">
      <c r="A46" s="1" t="s">
        <v>37</v>
      </c>
      <c r="B46" s="3">
        <v>18.148148148148149</v>
      </c>
      <c r="C46" s="3">
        <v>55.370370370370374</v>
      </c>
      <c r="D46" s="3">
        <v>65.466666666666669</v>
      </c>
      <c r="E46" s="3">
        <v>73.68518518518519</v>
      </c>
      <c r="F46" s="3">
        <v>80.039024390243895</v>
      </c>
      <c r="G46" s="3">
        <v>79.087804878048786</v>
      </c>
      <c r="H46" s="3">
        <v>85.136585365853662</v>
      </c>
      <c r="I46" s="3">
        <v>87.136585365853662</v>
      </c>
      <c r="J46" s="3">
        <v>87.711702127659578</v>
      </c>
      <c r="K46" s="3">
        <v>94.711702127659578</v>
      </c>
      <c r="L46" s="3">
        <v>98.807446808510633</v>
      </c>
      <c r="M46" s="3">
        <v>100.80744680851063</v>
      </c>
      <c r="N46" s="3">
        <v>91.454205607476638</v>
      </c>
      <c r="O46" s="3">
        <v>92.440963855421685</v>
      </c>
      <c r="P46" s="3">
        <v>94.513253012048196</v>
      </c>
      <c r="Q46" s="3">
        <v>93.513253012048196</v>
      </c>
      <c r="R46" s="3">
        <v>90.443859649122814</v>
      </c>
      <c r="S46" s="3">
        <v>95.421782178217825</v>
      </c>
      <c r="T46" s="3">
        <v>94</v>
      </c>
      <c r="U46" s="3">
        <v>95</v>
      </c>
      <c r="V46" s="3">
        <v>99</v>
      </c>
      <c r="W46" s="3">
        <v>102</v>
      </c>
      <c r="X46" s="3">
        <v>104</v>
      </c>
      <c r="Y46" s="3">
        <v>102</v>
      </c>
      <c r="Z46" s="3">
        <v>105</v>
      </c>
      <c r="AA46" s="3">
        <v>108</v>
      </c>
      <c r="AB46" s="3">
        <v>109</v>
      </c>
      <c r="AC46" s="3">
        <v>109</v>
      </c>
      <c r="AD46" s="3">
        <v>109</v>
      </c>
      <c r="AE46" s="3">
        <v>112</v>
      </c>
      <c r="AF46" s="3">
        <v>112</v>
      </c>
      <c r="AG46" s="3">
        <v>113</v>
      </c>
      <c r="AH46" s="3">
        <v>113</v>
      </c>
      <c r="AI46" s="3">
        <v>116</v>
      </c>
      <c r="AJ46" s="3">
        <v>115</v>
      </c>
      <c r="AK46" s="3">
        <v>115</v>
      </c>
      <c r="AL46" s="34">
        <f>AK46</f>
        <v>115</v>
      </c>
      <c r="AM46" s="17">
        <f>AL46-AK46</f>
        <v>0</v>
      </c>
    </row>
    <row r="47" spans="1:39" s="19" customFormat="1" x14ac:dyDescent="0.2">
      <c r="A47" s="1" t="s">
        <v>36</v>
      </c>
      <c r="B47" s="3">
        <v>21.148367952522253</v>
      </c>
      <c r="C47" s="3">
        <v>43.272997032640951</v>
      </c>
      <c r="D47" s="3">
        <v>57.332344213649854</v>
      </c>
      <c r="E47" s="3">
        <v>61.385756676557861</v>
      </c>
      <c r="F47" s="3">
        <v>58.376766091051806</v>
      </c>
      <c r="G47" s="3">
        <v>59.400313971742541</v>
      </c>
      <c r="H47" s="3">
        <v>68.494505494505489</v>
      </c>
      <c r="I47" s="3">
        <v>68.447409733124019</v>
      </c>
      <c r="J47" s="3">
        <v>70.348837209302332</v>
      </c>
      <c r="K47" s="3">
        <v>69.42227662178702</v>
      </c>
      <c r="L47" s="3">
        <v>71.440636474908203</v>
      </c>
      <c r="M47" s="3">
        <v>69.42227662178702</v>
      </c>
      <c r="N47" s="3">
        <v>69.226337448559676</v>
      </c>
      <c r="O47" s="3">
        <v>68.226337448559676</v>
      </c>
      <c r="P47" s="3">
        <v>69.246913580246911</v>
      </c>
      <c r="Q47" s="3">
        <v>69.243309002433094</v>
      </c>
      <c r="R47" s="3">
        <v>74.243309002433094</v>
      </c>
      <c r="S47" s="3">
        <v>71</v>
      </c>
      <c r="T47" s="3">
        <v>71</v>
      </c>
      <c r="U47" s="3">
        <v>71</v>
      </c>
      <c r="V47" s="3">
        <v>71</v>
      </c>
      <c r="W47" s="3">
        <v>72</v>
      </c>
      <c r="X47" s="3">
        <v>73</v>
      </c>
      <c r="Y47" s="3">
        <v>73</v>
      </c>
      <c r="Z47" s="3">
        <v>74</v>
      </c>
      <c r="AA47" s="3">
        <v>75</v>
      </c>
      <c r="AB47" s="3">
        <v>75</v>
      </c>
      <c r="AC47" s="3">
        <v>75</v>
      </c>
      <c r="AD47" s="3">
        <v>75</v>
      </c>
      <c r="AE47" s="3">
        <v>75</v>
      </c>
      <c r="AF47" s="3">
        <v>76</v>
      </c>
      <c r="AG47" s="3">
        <v>76</v>
      </c>
      <c r="AH47" s="3">
        <v>77</v>
      </c>
      <c r="AI47" s="3">
        <v>77</v>
      </c>
      <c r="AJ47" s="3">
        <v>77</v>
      </c>
      <c r="AK47" s="4">
        <f>AJ47*$AK$82</f>
        <v>77</v>
      </c>
      <c r="AL47" s="34">
        <f t="shared" ref="AL47:AL81" si="31">AK47</f>
        <v>77</v>
      </c>
      <c r="AM47" s="17">
        <f>AL47-AJ47</f>
        <v>0</v>
      </c>
    </row>
    <row r="48" spans="1:39" s="19" customFormat="1" x14ac:dyDescent="0.2">
      <c r="A48" s="1" t="s">
        <v>35</v>
      </c>
      <c r="B48" s="3">
        <v>31.183976261127597</v>
      </c>
      <c r="C48" s="3">
        <v>64.53709198813057</v>
      </c>
      <c r="D48" s="3">
        <v>70.715133531157264</v>
      </c>
      <c r="E48" s="3">
        <v>73.922848664688431</v>
      </c>
      <c r="F48" s="3">
        <v>80.826530612244895</v>
      </c>
      <c r="G48" s="3">
        <v>80.96781789638932</v>
      </c>
      <c r="H48" s="3">
        <v>77.062009419152275</v>
      </c>
      <c r="I48" s="3">
        <v>82.250392464678185</v>
      </c>
      <c r="J48" s="3">
        <v>87.048347613219093</v>
      </c>
      <c r="K48" s="3">
        <v>94.066707466340276</v>
      </c>
      <c r="L48" s="3">
        <v>91.066707466340276</v>
      </c>
      <c r="M48" s="3">
        <v>90.048347613219093</v>
      </c>
      <c r="N48" s="3">
        <v>91.628600823045261</v>
      </c>
      <c r="O48" s="3">
        <v>90.608024691358025</v>
      </c>
      <c r="P48" s="3">
        <v>91.587448559670776</v>
      </c>
      <c r="Q48" s="3">
        <v>91.74515815085158</v>
      </c>
      <c r="R48" s="3">
        <v>89.74515815085158</v>
      </c>
      <c r="S48" s="3">
        <v>91.74515815085158</v>
      </c>
      <c r="T48" s="3">
        <v>92.74515815085158</v>
      </c>
      <c r="U48" s="3">
        <v>92.74515815085158</v>
      </c>
      <c r="V48" s="3">
        <v>96.74515815085158</v>
      </c>
      <c r="W48" s="3">
        <v>97.74515815085158</v>
      </c>
      <c r="X48" s="3">
        <v>96.74515815085158</v>
      </c>
      <c r="Y48" s="3">
        <v>100.74515815085158</v>
      </c>
      <c r="Z48" s="3">
        <v>104.74515815085158</v>
      </c>
      <c r="AA48" s="3">
        <v>106.74515815085158</v>
      </c>
      <c r="AB48" s="3">
        <v>106.74515815085158</v>
      </c>
      <c r="AC48" s="3">
        <v>107.74515815085158</v>
      </c>
      <c r="AD48" s="3">
        <v>111.74515815085158</v>
      </c>
      <c r="AE48" s="3">
        <v>111.74515815085158</v>
      </c>
      <c r="AF48" s="3">
        <v>114.74515815085158</v>
      </c>
      <c r="AG48" s="3">
        <v>113.74515815085158</v>
      </c>
      <c r="AH48" s="3">
        <v>115.74515815085158</v>
      </c>
      <c r="AI48" s="3">
        <v>115.74515815085158</v>
      </c>
      <c r="AJ48" s="4">
        <f>AI48*$AJ$82</f>
        <v>115.74515815085158</v>
      </c>
      <c r="AK48" s="4">
        <f t="shared" ref="AK48:AK81" si="32">AJ48*$AK$82</f>
        <v>115.74515815085158</v>
      </c>
      <c r="AL48" s="34">
        <f t="shared" si="31"/>
        <v>115.74515815085158</v>
      </c>
      <c r="AM48" s="17">
        <f>AL48-AI48</f>
        <v>0</v>
      </c>
    </row>
    <row r="49" spans="1:39" s="19" customFormat="1" x14ac:dyDescent="0.2">
      <c r="A49" s="1" t="s">
        <v>34</v>
      </c>
      <c r="B49" s="3">
        <v>32.275964391691396</v>
      </c>
      <c r="C49" s="3">
        <v>80.691394658753708</v>
      </c>
      <c r="D49" s="3">
        <v>82.958783382789321</v>
      </c>
      <c r="E49" s="3">
        <v>86.077477744807126</v>
      </c>
      <c r="F49" s="3">
        <v>89.985431711145992</v>
      </c>
      <c r="G49" s="3">
        <v>94.032527472527477</v>
      </c>
      <c r="H49" s="3">
        <v>96.056075353218219</v>
      </c>
      <c r="I49" s="3">
        <v>99.33864992150707</v>
      </c>
      <c r="J49" s="3">
        <v>103.80873929008568</v>
      </c>
      <c r="K49" s="3">
        <v>100.73529987760098</v>
      </c>
      <c r="L49" s="3">
        <v>99.941860465116278</v>
      </c>
      <c r="M49" s="3">
        <v>100.16217870257037</v>
      </c>
      <c r="N49" s="3">
        <v>99.733539094650212</v>
      </c>
      <c r="O49" s="3">
        <v>111.67518248175182</v>
      </c>
      <c r="P49" s="3">
        <v>115.15518248175182</v>
      </c>
      <c r="Q49" s="3">
        <v>112.15518248175182</v>
      </c>
      <c r="R49" s="3">
        <v>113.15518248175182</v>
      </c>
      <c r="S49" s="3">
        <v>120.15518248175182</v>
      </c>
      <c r="T49" s="3">
        <v>121.15518248175182</v>
      </c>
      <c r="U49" s="3">
        <v>121.15518248175182</v>
      </c>
      <c r="V49" s="3">
        <v>123.15518248175182</v>
      </c>
      <c r="W49" s="3">
        <v>130.15518248175184</v>
      </c>
      <c r="X49" s="3">
        <v>131.15518248175184</v>
      </c>
      <c r="Y49" s="3">
        <v>134.15518248175184</v>
      </c>
      <c r="Z49" s="3">
        <v>134.15518248175184</v>
      </c>
      <c r="AA49" s="3">
        <v>136.15518248175184</v>
      </c>
      <c r="AB49" s="3">
        <v>136.15518248175184</v>
      </c>
      <c r="AC49" s="3">
        <v>136.15518248175184</v>
      </c>
      <c r="AD49" s="3">
        <v>139.15518248175184</v>
      </c>
      <c r="AE49" s="3">
        <v>138.15518248175184</v>
      </c>
      <c r="AF49" s="3">
        <v>146.15518248175184</v>
      </c>
      <c r="AG49" s="3">
        <v>147.15518248175184</v>
      </c>
      <c r="AH49" s="3">
        <v>148.15518248175184</v>
      </c>
      <c r="AI49" s="4">
        <f>AH49*$AI$82</f>
        <v>149.60889494651624</v>
      </c>
      <c r="AJ49" s="4">
        <f t="shared" ref="AJ49:AJ81" si="33">AI49*$AJ$82</f>
        <v>149.60889494651624</v>
      </c>
      <c r="AK49" s="4">
        <f t="shared" si="32"/>
        <v>149.60889494651624</v>
      </c>
      <c r="AL49" s="34">
        <f>AK49</f>
        <v>149.60889494651624</v>
      </c>
      <c r="AM49" s="17">
        <f>AL49-AH49</f>
        <v>1.4537124647644077</v>
      </c>
    </row>
    <row r="50" spans="1:39" s="19" customFormat="1" x14ac:dyDescent="0.2">
      <c r="A50" s="2" t="s">
        <v>33</v>
      </c>
      <c r="B50" s="3">
        <v>54.20771513353116</v>
      </c>
      <c r="C50" s="3">
        <v>88.504451038575667</v>
      </c>
      <c r="D50" s="3">
        <v>97.534124629080125</v>
      </c>
      <c r="E50" s="3">
        <v>98.652818991097917</v>
      </c>
      <c r="F50" s="3">
        <v>103.51805337519623</v>
      </c>
      <c r="G50" s="3">
        <v>108.61224489795919</v>
      </c>
      <c r="H50" s="3">
        <v>105.63579277864991</v>
      </c>
      <c r="I50" s="3">
        <v>107.65934065934066</v>
      </c>
      <c r="J50" s="3">
        <v>114.49571603427172</v>
      </c>
      <c r="K50" s="3">
        <v>117.53243574051407</v>
      </c>
      <c r="L50" s="3">
        <v>122.56915544675643</v>
      </c>
      <c r="M50" s="3">
        <v>122.6609547123623</v>
      </c>
      <c r="N50" s="3">
        <v>123.63990267639903</v>
      </c>
      <c r="O50" s="3">
        <v>128.79990267639903</v>
      </c>
      <c r="P50" s="3">
        <v>127.79990267639903</v>
      </c>
      <c r="Q50" s="3">
        <v>127.79990267639903</v>
      </c>
      <c r="R50" s="3">
        <v>141.79990267639903</v>
      </c>
      <c r="S50" s="3">
        <v>140.79990267639903</v>
      </c>
      <c r="T50" s="3">
        <v>144.79990267639903</v>
      </c>
      <c r="U50" s="3">
        <v>144.79990267639903</v>
      </c>
      <c r="V50" s="3">
        <v>146.79990267639903</v>
      </c>
      <c r="W50" s="3">
        <v>146.79990267639903</v>
      </c>
      <c r="X50" s="3">
        <v>147.79990267639903</v>
      </c>
      <c r="Y50" s="3">
        <v>148.79990267639903</v>
      </c>
      <c r="Z50" s="3">
        <v>148.79990267639903</v>
      </c>
      <c r="AA50" s="3">
        <v>149.79990267639903</v>
      </c>
      <c r="AB50" s="3">
        <v>149.79990267639903</v>
      </c>
      <c r="AC50" s="3">
        <v>150.79990267639903</v>
      </c>
      <c r="AD50" s="3">
        <v>151.79990267639903</v>
      </c>
      <c r="AE50" s="3">
        <v>152.79990267639903</v>
      </c>
      <c r="AF50" s="3">
        <v>152.79990267639903</v>
      </c>
      <c r="AG50" s="3">
        <v>152.79990267639903</v>
      </c>
      <c r="AH50" s="4">
        <f>AG50*$AH$82</f>
        <v>154.15842489900103</v>
      </c>
      <c r="AI50" s="4">
        <f t="shared" ref="AI50:AI81" si="34">AH50*$AI$82</f>
        <v>155.67104173811651</v>
      </c>
      <c r="AJ50" s="4">
        <f t="shared" si="33"/>
        <v>155.67104173811651</v>
      </c>
      <c r="AK50" s="4">
        <f t="shared" si="32"/>
        <v>155.67104173811651</v>
      </c>
      <c r="AL50" s="34">
        <f t="shared" si="31"/>
        <v>155.67104173811651</v>
      </c>
      <c r="AM50" s="17">
        <f>AL50-AG50</f>
        <v>2.8711390617174857</v>
      </c>
    </row>
    <row r="51" spans="1:39" s="19" customFormat="1" x14ac:dyDescent="0.2">
      <c r="A51" s="2" t="s">
        <v>32</v>
      </c>
      <c r="B51" s="3">
        <v>19.028571428571428</v>
      </c>
      <c r="C51" s="3">
        <v>54.057142857142857</v>
      </c>
      <c r="D51" s="3">
        <v>63.057142857142857</v>
      </c>
      <c r="E51" s="3">
        <v>74.085714285714289</v>
      </c>
      <c r="F51" s="3">
        <v>78.22784810126582</v>
      </c>
      <c r="G51" s="3">
        <v>80.265822784810126</v>
      </c>
      <c r="H51" s="3">
        <v>91.265822784810126</v>
      </c>
      <c r="I51" s="3">
        <v>100.18987341772151</v>
      </c>
      <c r="J51" s="3">
        <v>103.16483516483517</v>
      </c>
      <c r="K51" s="3">
        <v>107.23076923076923</v>
      </c>
      <c r="L51" s="3">
        <v>107.2967032967033</v>
      </c>
      <c r="M51" s="3">
        <v>114.02197802197801</v>
      </c>
      <c r="N51" s="3">
        <v>111</v>
      </c>
      <c r="O51" s="3">
        <v>109</v>
      </c>
      <c r="P51" s="3">
        <v>116</v>
      </c>
      <c r="Q51" s="3">
        <v>124</v>
      </c>
      <c r="R51" s="3">
        <v>125</v>
      </c>
      <c r="S51" s="3">
        <v>130</v>
      </c>
      <c r="T51" s="3">
        <v>137</v>
      </c>
      <c r="U51" s="3">
        <v>142</v>
      </c>
      <c r="V51" s="3">
        <v>143</v>
      </c>
      <c r="W51" s="3">
        <v>144</v>
      </c>
      <c r="X51" s="3">
        <v>144</v>
      </c>
      <c r="Y51" s="3">
        <v>146</v>
      </c>
      <c r="Z51" s="3">
        <v>147</v>
      </c>
      <c r="AA51" s="3">
        <v>147</v>
      </c>
      <c r="AB51" s="3">
        <v>147</v>
      </c>
      <c r="AC51" s="3">
        <v>146</v>
      </c>
      <c r="AD51" s="3">
        <v>149</v>
      </c>
      <c r="AE51" s="3">
        <v>150</v>
      </c>
      <c r="AF51" s="3">
        <v>148</v>
      </c>
      <c r="AG51" s="4">
        <f>AF51*$AG$82</f>
        <v>148.2459696529057</v>
      </c>
      <c r="AH51" s="4">
        <f t="shared" ref="AH51:AH81" si="35">AG51*$AH$82</f>
        <v>149.56400350408668</v>
      </c>
      <c r="AI51" s="4">
        <f t="shared" si="34"/>
        <v>151.03153945208322</v>
      </c>
      <c r="AJ51" s="4">
        <f t="shared" si="33"/>
        <v>151.03153945208322</v>
      </c>
      <c r="AK51" s="4">
        <f t="shared" si="32"/>
        <v>151.03153945208322</v>
      </c>
      <c r="AL51" s="34">
        <f t="shared" si="31"/>
        <v>151.03153945208322</v>
      </c>
      <c r="AM51" s="17">
        <f>AL51-AF51</f>
        <v>3.0315394520832228</v>
      </c>
    </row>
    <row r="52" spans="1:39" s="19" customFormat="1" x14ac:dyDescent="0.2">
      <c r="A52" s="2" t="s">
        <v>31</v>
      </c>
      <c r="B52" s="3">
        <v>29.171428571428571</v>
      </c>
      <c r="C52" s="3">
        <v>50.314285714285717</v>
      </c>
      <c r="D52" s="3">
        <v>68.400000000000006</v>
      </c>
      <c r="E52" s="3">
        <v>77.457142857142856</v>
      </c>
      <c r="F52" s="3">
        <v>84.961392405063293</v>
      </c>
      <c r="G52" s="3">
        <v>103.1453164556962</v>
      </c>
      <c r="H52" s="3">
        <v>107.9432911392405</v>
      </c>
      <c r="I52" s="3">
        <v>119.22721518987342</v>
      </c>
      <c r="J52" s="3">
        <v>128.76087912087911</v>
      </c>
      <c r="K52" s="3">
        <v>130.32604395604395</v>
      </c>
      <c r="L52" s="3">
        <v>140.53857142857143</v>
      </c>
      <c r="M52" s="3">
        <v>138.11000000000001</v>
      </c>
      <c r="N52" s="3">
        <v>142.94999999999999</v>
      </c>
      <c r="O52" s="3">
        <v>142.94999999999999</v>
      </c>
      <c r="P52" s="3">
        <v>158.94999999999999</v>
      </c>
      <c r="Q52" s="3">
        <v>166.99</v>
      </c>
      <c r="R52" s="3">
        <v>166.99</v>
      </c>
      <c r="S52" s="3">
        <v>168.99</v>
      </c>
      <c r="T52" s="3">
        <v>168.99</v>
      </c>
      <c r="U52" s="3">
        <v>172.99</v>
      </c>
      <c r="V52" s="3">
        <v>173.99</v>
      </c>
      <c r="W52" s="3">
        <v>174.99</v>
      </c>
      <c r="X52" s="3">
        <v>173.99</v>
      </c>
      <c r="Y52" s="3">
        <v>173.99</v>
      </c>
      <c r="Z52" s="3">
        <v>173.99</v>
      </c>
      <c r="AA52" s="3">
        <v>174.99</v>
      </c>
      <c r="AB52" s="3">
        <v>172.99</v>
      </c>
      <c r="AC52" s="3">
        <v>170.99</v>
      </c>
      <c r="AD52" s="3">
        <v>172.99</v>
      </c>
      <c r="AE52" s="3">
        <v>172.99</v>
      </c>
      <c r="AF52" s="4">
        <f>AE52*$AF$82</f>
        <v>175.32865003512967</v>
      </c>
      <c r="AG52" s="4">
        <f t="shared" ref="AG52:AG81" si="36">AF52*$AG$82</f>
        <v>175.62003873238351</v>
      </c>
      <c r="AH52" s="4">
        <f t="shared" si="35"/>
        <v>177.18145154203327</v>
      </c>
      <c r="AI52" s="4">
        <f t="shared" si="34"/>
        <v>178.91997246527825</v>
      </c>
      <c r="AJ52" s="4">
        <f t="shared" si="33"/>
        <v>178.91997246527825</v>
      </c>
      <c r="AK52" s="4">
        <f t="shared" si="32"/>
        <v>178.91997246527825</v>
      </c>
      <c r="AL52" s="34">
        <f t="shared" si="31"/>
        <v>178.91997246527825</v>
      </c>
      <c r="AM52" s="17">
        <f>AL52-AE52</f>
        <v>5.9299724652782402</v>
      </c>
    </row>
    <row r="53" spans="1:39" x14ac:dyDescent="0.2">
      <c r="A53" s="2" t="s">
        <v>30</v>
      </c>
      <c r="B53" s="3">
        <v>25.171428571428571</v>
      </c>
      <c r="C53" s="3">
        <v>51.342857142857142</v>
      </c>
      <c r="D53" s="3">
        <v>56.727142857142852</v>
      </c>
      <c r="E53" s="3">
        <v>63.87</v>
      </c>
      <c r="F53" s="3">
        <v>75.255443037974686</v>
      </c>
      <c r="G53" s="3">
        <v>86.369367088607603</v>
      </c>
      <c r="H53" s="3">
        <v>88.797468354430379</v>
      </c>
      <c r="I53" s="3">
        <v>93.797468354430379</v>
      </c>
      <c r="J53" s="3">
        <v>99.72527472527473</v>
      </c>
      <c r="K53" s="3">
        <v>109.69230769230769</v>
      </c>
      <c r="L53" s="3">
        <v>111.16</v>
      </c>
      <c r="M53" s="3">
        <v>119</v>
      </c>
      <c r="N53" s="3">
        <v>128</v>
      </c>
      <c r="O53" s="3">
        <v>138</v>
      </c>
      <c r="P53" s="3">
        <v>153</v>
      </c>
      <c r="Q53" s="3">
        <v>157</v>
      </c>
      <c r="R53" s="3">
        <v>169</v>
      </c>
      <c r="S53" s="3">
        <v>170</v>
      </c>
      <c r="T53" s="3">
        <v>181</v>
      </c>
      <c r="U53" s="3">
        <v>187</v>
      </c>
      <c r="V53" s="3">
        <v>194</v>
      </c>
      <c r="W53" s="3">
        <v>196</v>
      </c>
      <c r="X53" s="3">
        <v>197</v>
      </c>
      <c r="Y53" s="3">
        <v>197</v>
      </c>
      <c r="Z53" s="3">
        <v>202</v>
      </c>
      <c r="AA53" s="3">
        <v>204</v>
      </c>
      <c r="AB53" s="3">
        <v>209</v>
      </c>
      <c r="AC53" s="3">
        <v>209</v>
      </c>
      <c r="AD53" s="3">
        <v>210</v>
      </c>
      <c r="AE53" s="4">
        <f>AD53*$AE$82</f>
        <v>210.92440741626226</v>
      </c>
      <c r="AF53" s="4">
        <f t="shared" ref="AF53:AF81" si="37">AE53*$AF$82</f>
        <v>213.77589231604688</v>
      </c>
      <c r="AG53" s="4">
        <f t="shared" si="36"/>
        <v>214.13117868113193</v>
      </c>
      <c r="AH53" s="4">
        <f t="shared" si="35"/>
        <v>216.03498856382768</v>
      </c>
      <c r="AI53" s="4">
        <f t="shared" si="34"/>
        <v>218.1547440151036</v>
      </c>
      <c r="AJ53" s="4">
        <f t="shared" si="33"/>
        <v>218.1547440151036</v>
      </c>
      <c r="AK53" s="4">
        <f t="shared" si="32"/>
        <v>218.1547440151036</v>
      </c>
      <c r="AL53" s="34">
        <f t="shared" si="31"/>
        <v>218.1547440151036</v>
      </c>
      <c r="AM53" s="17">
        <f>AL53-AD53</f>
        <v>8.1547440151036028</v>
      </c>
    </row>
    <row r="54" spans="1:39" x14ac:dyDescent="0.2">
      <c r="A54" s="1" t="s">
        <v>29</v>
      </c>
      <c r="B54" s="3">
        <v>20.171428571428571</v>
      </c>
      <c r="C54" s="3">
        <v>51.25714285714286</v>
      </c>
      <c r="D54" s="3">
        <v>62.428571428571431</v>
      </c>
      <c r="E54" s="3">
        <v>70.542857142857144</v>
      </c>
      <c r="F54" s="3">
        <v>81.797468354430379</v>
      </c>
      <c r="G54" s="3">
        <v>92.683544303797461</v>
      </c>
      <c r="H54" s="3">
        <v>100.95746835443038</v>
      </c>
      <c r="I54" s="3">
        <v>104.93139240506329</v>
      </c>
      <c r="J54" s="3">
        <v>107.81824175824175</v>
      </c>
      <c r="K54" s="3">
        <v>114.97</v>
      </c>
      <c r="L54" s="3">
        <v>123.89</v>
      </c>
      <c r="M54" s="3">
        <v>130.07999999999998</v>
      </c>
      <c r="N54" s="3">
        <v>159.09</v>
      </c>
      <c r="O54" s="3">
        <v>169.97</v>
      </c>
      <c r="P54" s="3">
        <v>173.97</v>
      </c>
      <c r="Q54" s="3">
        <v>175.97</v>
      </c>
      <c r="R54" s="3">
        <v>176.99</v>
      </c>
      <c r="S54" s="3">
        <v>188.99</v>
      </c>
      <c r="T54" s="3">
        <v>187.99</v>
      </c>
      <c r="U54" s="3">
        <v>192.99</v>
      </c>
      <c r="V54" s="3">
        <v>196.99</v>
      </c>
      <c r="W54" s="3">
        <v>199</v>
      </c>
      <c r="X54" s="3">
        <v>199</v>
      </c>
      <c r="Y54" s="3">
        <v>205.84</v>
      </c>
      <c r="Z54" s="3">
        <v>209.84</v>
      </c>
      <c r="AA54" s="3">
        <v>207.84</v>
      </c>
      <c r="AB54" s="3">
        <v>213.84</v>
      </c>
      <c r="AC54" s="3">
        <v>213.84</v>
      </c>
      <c r="AD54" s="4">
        <f>AC54*$AD$82</f>
        <v>216.55004475519985</v>
      </c>
      <c r="AE54" s="4">
        <f t="shared" ref="AE54:AE81" si="38">AD54*$AE$82</f>
        <v>217.50328507597905</v>
      </c>
      <c r="AF54" s="4">
        <f t="shared" si="37"/>
        <v>220.44370975534636</v>
      </c>
      <c r="AG54" s="4">
        <f t="shared" si="36"/>
        <v>220.81007774706103</v>
      </c>
      <c r="AH54" s="4">
        <f t="shared" si="35"/>
        <v>222.77326877231417</v>
      </c>
      <c r="AI54" s="4">
        <f t="shared" si="34"/>
        <v>224.95914085728504</v>
      </c>
      <c r="AJ54" s="4">
        <f t="shared" si="33"/>
        <v>224.95914085728504</v>
      </c>
      <c r="AK54" s="4">
        <f t="shared" si="32"/>
        <v>224.95914085728504</v>
      </c>
      <c r="AL54" s="34">
        <f t="shared" si="31"/>
        <v>224.95914085728504</v>
      </c>
      <c r="AM54" s="17">
        <f>AL54-AC54</f>
        <v>11.119140857285032</v>
      </c>
    </row>
    <row r="55" spans="1:39" x14ac:dyDescent="0.2">
      <c r="A55" s="1" t="s">
        <v>28</v>
      </c>
      <c r="B55" s="3">
        <v>27</v>
      </c>
      <c r="C55" s="3">
        <v>45</v>
      </c>
      <c r="D55" s="3">
        <v>48</v>
      </c>
      <c r="E55" s="3">
        <v>56</v>
      </c>
      <c r="F55" s="3">
        <v>72</v>
      </c>
      <c r="G55" s="3">
        <v>86</v>
      </c>
      <c r="H55" s="3">
        <v>89</v>
      </c>
      <c r="I55" s="3">
        <v>92</v>
      </c>
      <c r="J55" s="3">
        <v>99.4</v>
      </c>
      <c r="K55" s="3">
        <v>101</v>
      </c>
      <c r="L55" s="3">
        <v>102</v>
      </c>
      <c r="M55" s="3">
        <v>126</v>
      </c>
      <c r="N55" s="3">
        <v>133</v>
      </c>
      <c r="O55" s="3">
        <v>142</v>
      </c>
      <c r="P55" s="3">
        <v>147</v>
      </c>
      <c r="Q55" s="3">
        <v>157</v>
      </c>
      <c r="R55" s="3">
        <v>161</v>
      </c>
      <c r="S55" s="3">
        <v>161</v>
      </c>
      <c r="T55" s="3">
        <v>172</v>
      </c>
      <c r="U55" s="3">
        <v>175</v>
      </c>
      <c r="V55" s="3">
        <v>177</v>
      </c>
      <c r="W55" s="3">
        <v>180</v>
      </c>
      <c r="X55" s="3">
        <v>182</v>
      </c>
      <c r="Y55" s="3">
        <v>185</v>
      </c>
      <c r="Z55" s="3">
        <v>187</v>
      </c>
      <c r="AA55" s="3">
        <v>188</v>
      </c>
      <c r="AB55" s="3">
        <v>188</v>
      </c>
      <c r="AC55" s="4">
        <f>AB55*$AC$82</f>
        <v>188</v>
      </c>
      <c r="AD55" s="4">
        <f t="shared" ref="AD55:AD81" si="39">AC55*$AD$82</f>
        <v>190.38256834071069</v>
      </c>
      <c r="AE55" s="4">
        <f t="shared" si="38"/>
        <v>191.22062099833551</v>
      </c>
      <c r="AF55" s="4">
        <f t="shared" si="37"/>
        <v>193.80573061169622</v>
      </c>
      <c r="AG55" s="4">
        <f t="shared" si="36"/>
        <v>194.12782742446444</v>
      </c>
      <c r="AH55" s="4">
        <f t="shared" si="35"/>
        <v>195.85379035351227</v>
      </c>
      <c r="AI55" s="4">
        <f t="shared" si="34"/>
        <v>197.77552600621766</v>
      </c>
      <c r="AJ55" s="4">
        <f t="shared" si="33"/>
        <v>197.77552600621766</v>
      </c>
      <c r="AK55" s="4">
        <f t="shared" si="32"/>
        <v>197.77552600621766</v>
      </c>
      <c r="AL55" s="34">
        <f t="shared" si="31"/>
        <v>197.77552600621766</v>
      </c>
      <c r="AM55" s="17">
        <f>AL55-AB55</f>
        <v>9.7755260062176603</v>
      </c>
    </row>
    <row r="56" spans="1:39" x14ac:dyDescent="0.2">
      <c r="A56" s="1" t="s">
        <v>27</v>
      </c>
      <c r="B56" s="3">
        <v>21</v>
      </c>
      <c r="C56" s="3">
        <v>30</v>
      </c>
      <c r="D56" s="3">
        <v>31</v>
      </c>
      <c r="E56" s="3">
        <v>42</v>
      </c>
      <c r="F56" s="3">
        <v>55</v>
      </c>
      <c r="G56" s="3">
        <v>63</v>
      </c>
      <c r="H56" s="3">
        <v>73</v>
      </c>
      <c r="I56" s="3">
        <v>84.16</v>
      </c>
      <c r="J56" s="3">
        <v>92</v>
      </c>
      <c r="K56" s="3">
        <v>94</v>
      </c>
      <c r="L56" s="3">
        <v>119</v>
      </c>
      <c r="M56" s="3">
        <v>126</v>
      </c>
      <c r="N56" s="3">
        <v>136</v>
      </c>
      <c r="O56" s="3">
        <v>145</v>
      </c>
      <c r="P56" s="3">
        <v>149</v>
      </c>
      <c r="Q56" s="3">
        <v>150</v>
      </c>
      <c r="R56" s="3">
        <v>151</v>
      </c>
      <c r="S56" s="3">
        <v>157</v>
      </c>
      <c r="T56" s="3">
        <v>160</v>
      </c>
      <c r="U56" s="3">
        <v>161</v>
      </c>
      <c r="V56" s="3">
        <v>164</v>
      </c>
      <c r="W56" s="3">
        <v>169</v>
      </c>
      <c r="X56" s="3">
        <v>170</v>
      </c>
      <c r="Y56" s="3">
        <v>168</v>
      </c>
      <c r="Z56" s="3">
        <v>172</v>
      </c>
      <c r="AA56" s="3">
        <v>172</v>
      </c>
      <c r="AB56" s="4">
        <f>AA56*$AB$82</f>
        <v>173.14855777216187</v>
      </c>
      <c r="AC56" s="4">
        <f t="shared" ref="AC56:AC81" si="40">AB56*$AC$82</f>
        <v>173.14855777216187</v>
      </c>
      <c r="AD56" s="4">
        <f t="shared" si="39"/>
        <v>175.34291028273455</v>
      </c>
      <c r="AE56" s="4">
        <f t="shared" si="38"/>
        <v>176.11475926680296</v>
      </c>
      <c r="AF56" s="4">
        <f t="shared" si="37"/>
        <v>178.49565289040061</v>
      </c>
      <c r="AG56" s="4">
        <f t="shared" si="36"/>
        <v>178.79230501058055</v>
      </c>
      <c r="AH56" s="4">
        <f t="shared" si="35"/>
        <v>180.38192198894677</v>
      </c>
      <c r="AI56" s="4">
        <f t="shared" si="34"/>
        <v>182.15184622663443</v>
      </c>
      <c r="AJ56" s="4">
        <f t="shared" si="33"/>
        <v>182.15184622663443</v>
      </c>
      <c r="AK56" s="4">
        <f t="shared" si="32"/>
        <v>182.15184622663443</v>
      </c>
      <c r="AL56" s="34">
        <f t="shared" si="31"/>
        <v>182.15184622663443</v>
      </c>
      <c r="AM56" s="17">
        <f>AL56-AA56</f>
        <v>10.151846226634433</v>
      </c>
    </row>
    <row r="57" spans="1:39" x14ac:dyDescent="0.2">
      <c r="A57" s="1" t="s">
        <v>26</v>
      </c>
      <c r="B57" s="3">
        <v>18</v>
      </c>
      <c r="C57" s="3">
        <v>31</v>
      </c>
      <c r="D57" s="3">
        <v>48</v>
      </c>
      <c r="E57" s="3">
        <v>59</v>
      </c>
      <c r="F57" s="3">
        <v>69</v>
      </c>
      <c r="G57" s="3">
        <v>80</v>
      </c>
      <c r="H57" s="3">
        <v>94.08</v>
      </c>
      <c r="I57" s="3">
        <v>102</v>
      </c>
      <c r="J57" s="3">
        <v>108</v>
      </c>
      <c r="K57" s="3">
        <v>140</v>
      </c>
      <c r="L57" s="3">
        <v>157</v>
      </c>
      <c r="M57" s="3">
        <v>175</v>
      </c>
      <c r="N57" s="3">
        <v>190</v>
      </c>
      <c r="O57" s="3">
        <v>192</v>
      </c>
      <c r="P57" s="3">
        <v>200</v>
      </c>
      <c r="Q57" s="3">
        <v>206</v>
      </c>
      <c r="R57" s="3">
        <v>215</v>
      </c>
      <c r="S57" s="3">
        <v>220</v>
      </c>
      <c r="T57" s="3">
        <v>226</v>
      </c>
      <c r="U57" s="3">
        <v>227</v>
      </c>
      <c r="V57" s="3">
        <v>237</v>
      </c>
      <c r="W57" s="3">
        <v>242</v>
      </c>
      <c r="X57" s="3">
        <v>243</v>
      </c>
      <c r="Y57" s="3">
        <v>246</v>
      </c>
      <c r="Z57" s="3">
        <v>248</v>
      </c>
      <c r="AA57" s="4">
        <f>Z57*$AA$82</f>
        <v>249.6448298190555</v>
      </c>
      <c r="AB57" s="4">
        <f t="shared" ref="AB57:AB81" si="41">AA57*$AB$82</f>
        <v>251.31187347933863</v>
      </c>
      <c r="AC57" s="4">
        <f t="shared" si="40"/>
        <v>251.31187347933863</v>
      </c>
      <c r="AD57" s="4">
        <f t="shared" si="39"/>
        <v>254.496808125065</v>
      </c>
      <c r="AE57" s="4">
        <f t="shared" si="38"/>
        <v>255.61708782433112</v>
      </c>
      <c r="AF57" s="4">
        <f t="shared" si="37"/>
        <v>259.07277261200733</v>
      </c>
      <c r="AG57" s="4">
        <f t="shared" si="36"/>
        <v>259.50334044955258</v>
      </c>
      <c r="AH57" s="4">
        <f t="shared" si="35"/>
        <v>261.81054777537651</v>
      </c>
      <c r="AI57" s="4">
        <f t="shared" si="34"/>
        <v>264.37945728183092</v>
      </c>
      <c r="AJ57" s="4">
        <f t="shared" si="33"/>
        <v>264.37945728183092</v>
      </c>
      <c r="AK57" s="4">
        <f t="shared" si="32"/>
        <v>264.37945728183092</v>
      </c>
      <c r="AL57" s="34">
        <f t="shared" si="31"/>
        <v>264.37945728183092</v>
      </c>
      <c r="AM57" s="17">
        <f>AL57-Z57</f>
        <v>16.379457281830923</v>
      </c>
    </row>
    <row r="58" spans="1:39" x14ac:dyDescent="0.2">
      <c r="A58" s="2" t="s">
        <v>16</v>
      </c>
      <c r="B58" s="3">
        <v>15</v>
      </c>
      <c r="C58" s="3">
        <v>46</v>
      </c>
      <c r="D58" s="3">
        <v>59</v>
      </c>
      <c r="E58" s="3">
        <v>68</v>
      </c>
      <c r="F58" s="3">
        <v>76</v>
      </c>
      <c r="G58" s="3">
        <v>99.08</v>
      </c>
      <c r="H58" s="3">
        <v>112</v>
      </c>
      <c r="I58" s="3">
        <v>136</v>
      </c>
      <c r="J58" s="3">
        <v>165</v>
      </c>
      <c r="K58" s="3">
        <v>174</v>
      </c>
      <c r="L58" s="3">
        <v>189</v>
      </c>
      <c r="M58" s="3">
        <v>197</v>
      </c>
      <c r="N58" s="3">
        <v>211</v>
      </c>
      <c r="O58" s="3">
        <v>216</v>
      </c>
      <c r="P58" s="3">
        <v>218</v>
      </c>
      <c r="Q58" s="3">
        <v>230</v>
      </c>
      <c r="R58" s="3">
        <v>231</v>
      </c>
      <c r="S58" s="3">
        <v>232</v>
      </c>
      <c r="T58" s="3">
        <v>233</v>
      </c>
      <c r="U58" s="3">
        <v>236</v>
      </c>
      <c r="V58" s="3">
        <v>237</v>
      </c>
      <c r="W58" s="3">
        <v>237</v>
      </c>
      <c r="X58" s="3">
        <v>240</v>
      </c>
      <c r="Y58" s="3">
        <v>246</v>
      </c>
      <c r="Z58" s="4">
        <f>Y58*$Z$82</f>
        <v>249.40116837937447</v>
      </c>
      <c r="AA58" s="4">
        <f t="shared" ref="AA58:AA81" si="42">Z58*$AA$82</f>
        <v>251.05529127718768</v>
      </c>
      <c r="AB58" s="4">
        <f t="shared" si="41"/>
        <v>252.73175352159916</v>
      </c>
      <c r="AC58" s="4">
        <f t="shared" si="40"/>
        <v>252.73175352159916</v>
      </c>
      <c r="AD58" s="4">
        <f t="shared" si="39"/>
        <v>255.93468264198668</v>
      </c>
      <c r="AE58" s="4">
        <f t="shared" si="38"/>
        <v>257.06129177871514</v>
      </c>
      <c r="AF58" s="4">
        <f t="shared" si="37"/>
        <v>260.53650074483323</v>
      </c>
      <c r="AG58" s="4">
        <f t="shared" si="36"/>
        <v>260.9695012357621</v>
      </c>
      <c r="AH58" s="4">
        <f t="shared" si="35"/>
        <v>263.28974398880217</v>
      </c>
      <c r="AI58" s="4">
        <f t="shared" si="34"/>
        <v>265.8731675064256</v>
      </c>
      <c r="AJ58" s="4">
        <f t="shared" si="33"/>
        <v>265.8731675064256</v>
      </c>
      <c r="AK58" s="4">
        <f t="shared" si="32"/>
        <v>265.8731675064256</v>
      </c>
      <c r="AL58" s="34">
        <f t="shared" si="31"/>
        <v>265.8731675064256</v>
      </c>
      <c r="AM58" s="17">
        <f>AL58-Y58</f>
        <v>19.873167506425602</v>
      </c>
    </row>
    <row r="59" spans="1:39" x14ac:dyDescent="0.2">
      <c r="A59" s="2" t="s">
        <v>15</v>
      </c>
      <c r="B59" s="3">
        <v>18</v>
      </c>
      <c r="C59" s="3">
        <v>39</v>
      </c>
      <c r="D59" s="3">
        <v>48</v>
      </c>
      <c r="E59" s="3">
        <v>55</v>
      </c>
      <c r="F59" s="3">
        <v>59</v>
      </c>
      <c r="G59" s="3">
        <v>71</v>
      </c>
      <c r="H59" s="3">
        <v>65</v>
      </c>
      <c r="I59" s="3">
        <v>86</v>
      </c>
      <c r="J59" s="3">
        <v>100</v>
      </c>
      <c r="K59" s="3">
        <v>107</v>
      </c>
      <c r="L59" s="3">
        <v>112</v>
      </c>
      <c r="M59" s="3">
        <v>117</v>
      </c>
      <c r="N59" s="3">
        <v>130</v>
      </c>
      <c r="O59" s="3">
        <v>134</v>
      </c>
      <c r="P59" s="3">
        <v>140</v>
      </c>
      <c r="Q59" s="3">
        <v>149</v>
      </c>
      <c r="R59" s="3">
        <v>153</v>
      </c>
      <c r="S59" s="3">
        <v>154</v>
      </c>
      <c r="T59" s="3">
        <v>159</v>
      </c>
      <c r="U59" s="3">
        <v>170</v>
      </c>
      <c r="V59" s="3">
        <v>178</v>
      </c>
      <c r="W59" s="3">
        <v>178</v>
      </c>
      <c r="X59" s="3">
        <v>178</v>
      </c>
      <c r="Y59" s="4">
        <f>X59*$Y$82</f>
        <v>180.10379241854332</v>
      </c>
      <c r="Z59" s="4">
        <f t="shared" ref="Z59:Z81" si="43">Y59*$Z$82</f>
        <v>182.59388723065459</v>
      </c>
      <c r="AA59" s="4">
        <f t="shared" si="42"/>
        <v>183.80491896651844</v>
      </c>
      <c r="AB59" s="4">
        <f t="shared" si="41"/>
        <v>185.03230599117296</v>
      </c>
      <c r="AC59" s="4">
        <f t="shared" si="40"/>
        <v>185.03230599117296</v>
      </c>
      <c r="AD59" s="4">
        <f t="shared" si="39"/>
        <v>187.37726404576478</v>
      </c>
      <c r="AE59" s="4">
        <f t="shared" si="38"/>
        <v>188.20208753396875</v>
      </c>
      <c r="AF59" s="4">
        <f t="shared" si="37"/>
        <v>190.74638962439471</v>
      </c>
      <c r="AG59" s="4">
        <f t="shared" si="36"/>
        <v>191.06340194364424</v>
      </c>
      <c r="AH59" s="4">
        <f t="shared" si="35"/>
        <v>192.76211950118147</v>
      </c>
      <c r="AI59" s="4">
        <f t="shared" si="34"/>
        <v>194.65351939121089</v>
      </c>
      <c r="AJ59" s="4">
        <f t="shared" si="33"/>
        <v>194.65351939121089</v>
      </c>
      <c r="AK59" s="4">
        <f t="shared" si="32"/>
        <v>194.65351939121089</v>
      </c>
      <c r="AL59" s="34">
        <f t="shared" si="31"/>
        <v>194.65351939121089</v>
      </c>
      <c r="AM59" s="17">
        <f>AL59-X59</f>
        <v>16.653519391210892</v>
      </c>
    </row>
    <row r="60" spans="1:39" x14ac:dyDescent="0.2">
      <c r="A60" s="2" t="s">
        <v>14</v>
      </c>
      <c r="B60" s="3">
        <v>8</v>
      </c>
      <c r="C60" s="3">
        <v>17</v>
      </c>
      <c r="D60" s="3">
        <v>33</v>
      </c>
      <c r="E60" s="3">
        <v>42</v>
      </c>
      <c r="F60" s="3">
        <v>49</v>
      </c>
      <c r="G60" s="3">
        <v>58</v>
      </c>
      <c r="H60" s="3">
        <v>77</v>
      </c>
      <c r="I60" s="3">
        <v>97</v>
      </c>
      <c r="J60" s="3">
        <v>104</v>
      </c>
      <c r="K60" s="3">
        <v>116</v>
      </c>
      <c r="L60" s="3">
        <v>134</v>
      </c>
      <c r="M60" s="3">
        <v>145</v>
      </c>
      <c r="N60" s="3">
        <v>153</v>
      </c>
      <c r="O60" s="3">
        <v>170</v>
      </c>
      <c r="P60" s="3">
        <v>176</v>
      </c>
      <c r="Q60" s="3">
        <v>184</v>
      </c>
      <c r="R60" s="3">
        <v>193</v>
      </c>
      <c r="S60" s="3">
        <v>212</v>
      </c>
      <c r="T60" s="3">
        <v>215</v>
      </c>
      <c r="U60" s="3">
        <v>217</v>
      </c>
      <c r="V60" s="3">
        <v>218</v>
      </c>
      <c r="W60" s="3">
        <v>218</v>
      </c>
      <c r="X60" s="4">
        <f>W60*$X$82</f>
        <v>219.05699753726731</v>
      </c>
      <c r="Y60" s="4">
        <f t="shared" ref="Y60:Y81" si="44">X60*$Y$82</f>
        <v>221.64604501281653</v>
      </c>
      <c r="Z60" s="4">
        <f t="shared" si="43"/>
        <v>224.71049834497506</v>
      </c>
      <c r="AA60" s="4">
        <f t="shared" si="42"/>
        <v>226.20086337857441</v>
      </c>
      <c r="AB60" s="4">
        <f t="shared" si="41"/>
        <v>227.7113561675464</v>
      </c>
      <c r="AC60" s="4">
        <f t="shared" si="40"/>
        <v>227.7113561675464</v>
      </c>
      <c r="AD60" s="4">
        <f t="shared" si="39"/>
        <v>230.59719589108411</v>
      </c>
      <c r="AE60" s="4">
        <f t="shared" si="38"/>
        <v>231.61227092942221</v>
      </c>
      <c r="AF60" s="4">
        <f t="shared" si="37"/>
        <v>234.7434348437846</v>
      </c>
      <c r="AG60" s="4">
        <f t="shared" si="36"/>
        <v>235.13356836534149</v>
      </c>
      <c r="AH60" s="4">
        <f t="shared" si="35"/>
        <v>237.22410751038612</v>
      </c>
      <c r="AI60" s="4">
        <f t="shared" si="34"/>
        <v>239.55177257247692</v>
      </c>
      <c r="AJ60" s="4">
        <f t="shared" si="33"/>
        <v>239.55177257247692</v>
      </c>
      <c r="AK60" s="4">
        <f t="shared" si="32"/>
        <v>239.55177257247692</v>
      </c>
      <c r="AL60" s="34">
        <f t="shared" si="31"/>
        <v>239.55177257247692</v>
      </c>
      <c r="AM60" s="17">
        <f>AL60-W60</f>
        <v>21.551772572476921</v>
      </c>
    </row>
    <row r="61" spans="1:39" x14ac:dyDescent="0.2">
      <c r="A61" s="2" t="s">
        <v>13</v>
      </c>
      <c r="B61" s="3">
        <v>29</v>
      </c>
      <c r="C61" s="3">
        <v>36</v>
      </c>
      <c r="D61" s="3">
        <v>56</v>
      </c>
      <c r="E61" s="3">
        <v>61</v>
      </c>
      <c r="F61" s="3">
        <v>69</v>
      </c>
      <c r="G61" s="3">
        <v>75</v>
      </c>
      <c r="H61" s="3">
        <v>102</v>
      </c>
      <c r="I61" s="3">
        <v>124</v>
      </c>
      <c r="J61" s="3">
        <v>138</v>
      </c>
      <c r="K61" s="3">
        <v>149</v>
      </c>
      <c r="L61" s="3">
        <v>164</v>
      </c>
      <c r="M61" s="3">
        <v>172</v>
      </c>
      <c r="N61" s="3">
        <v>184</v>
      </c>
      <c r="O61" s="3">
        <v>191</v>
      </c>
      <c r="P61" s="3">
        <v>197</v>
      </c>
      <c r="Q61" s="3">
        <v>202</v>
      </c>
      <c r="R61" s="3">
        <v>218</v>
      </c>
      <c r="S61" s="3">
        <v>228</v>
      </c>
      <c r="T61" s="3">
        <v>235</v>
      </c>
      <c r="U61" s="3">
        <v>240</v>
      </c>
      <c r="V61" s="3">
        <v>247</v>
      </c>
      <c r="W61" s="4">
        <f>V61*$W$82</f>
        <v>250.1190827962516</v>
      </c>
      <c r="X61" s="4">
        <f t="shared" ref="X61:X81" si="45">W61*$X$82</f>
        <v>251.33181332166077</v>
      </c>
      <c r="Y61" s="4">
        <f t="shared" si="44"/>
        <v>254.30231873404759</v>
      </c>
      <c r="Z61" s="4">
        <f t="shared" si="43"/>
        <v>257.81827404006322</v>
      </c>
      <c r="AA61" s="4">
        <f t="shared" si="42"/>
        <v>259.52822236683147</v>
      </c>
      <c r="AB61" s="4">
        <f t="shared" si="41"/>
        <v>261.2612639766848</v>
      </c>
      <c r="AC61" s="4">
        <f t="shared" si="40"/>
        <v>261.2612639766848</v>
      </c>
      <c r="AD61" s="4">
        <f t="shared" si="39"/>
        <v>264.57228959479602</v>
      </c>
      <c r="AE61" s="4">
        <f t="shared" si="38"/>
        <v>265.73692095974326</v>
      </c>
      <c r="AF61" s="4">
        <f t="shared" si="37"/>
        <v>269.32941566774804</v>
      </c>
      <c r="AG61" s="4">
        <f t="shared" si="36"/>
        <v>269.77702960618785</v>
      </c>
      <c r="AH61" s="4">
        <f t="shared" si="35"/>
        <v>272.17557884246412</v>
      </c>
      <c r="AI61" s="4">
        <f t="shared" si="34"/>
        <v>274.84619100020279</v>
      </c>
      <c r="AJ61" s="4">
        <f t="shared" si="33"/>
        <v>274.84619100020279</v>
      </c>
      <c r="AK61" s="4">
        <f t="shared" si="32"/>
        <v>274.84619100020279</v>
      </c>
      <c r="AL61" s="34">
        <f t="shared" si="31"/>
        <v>274.84619100020279</v>
      </c>
      <c r="AM61" s="17">
        <f>AL61-V61</f>
        <v>27.846191000202793</v>
      </c>
    </row>
    <row r="62" spans="1:39" x14ac:dyDescent="0.2">
      <c r="A62" s="1" t="s">
        <v>12</v>
      </c>
      <c r="B62" s="3">
        <v>20</v>
      </c>
      <c r="C62" s="3">
        <v>41</v>
      </c>
      <c r="D62" s="3">
        <v>53</v>
      </c>
      <c r="E62" s="3">
        <v>76</v>
      </c>
      <c r="F62" s="3">
        <v>100</v>
      </c>
      <c r="G62" s="3">
        <v>121</v>
      </c>
      <c r="H62" s="3">
        <v>131</v>
      </c>
      <c r="I62" s="3">
        <v>156</v>
      </c>
      <c r="J62" s="3">
        <v>159</v>
      </c>
      <c r="K62" s="3">
        <v>176</v>
      </c>
      <c r="L62" s="3">
        <v>180</v>
      </c>
      <c r="M62" s="3">
        <v>187</v>
      </c>
      <c r="N62" s="3">
        <v>191</v>
      </c>
      <c r="O62" s="3">
        <v>191</v>
      </c>
      <c r="P62" s="3">
        <v>196</v>
      </c>
      <c r="Q62" s="3">
        <v>208</v>
      </c>
      <c r="R62" s="3">
        <v>210</v>
      </c>
      <c r="S62" s="3">
        <v>210</v>
      </c>
      <c r="T62" s="3">
        <v>211</v>
      </c>
      <c r="U62" s="3">
        <v>213</v>
      </c>
      <c r="V62" s="4">
        <f>U62*$V$82</f>
        <v>217.58898993206185</v>
      </c>
      <c r="W62" s="4">
        <f t="shared" ref="W62:W81" si="46">V62*$W$82</f>
        <v>220.33667444684264</v>
      </c>
      <c r="X62" s="4">
        <f t="shared" si="45"/>
        <v>221.40500161317283</v>
      </c>
      <c r="Y62" s="4">
        <f t="shared" si="44"/>
        <v>224.02180028632654</v>
      </c>
      <c r="Z62" s="4">
        <f t="shared" si="43"/>
        <v>227.11910054414929</v>
      </c>
      <c r="AA62" s="4">
        <f t="shared" si="42"/>
        <v>228.62544033871413</v>
      </c>
      <c r="AB62" s="4">
        <f t="shared" si="41"/>
        <v>230.15212363182434</v>
      </c>
      <c r="AC62" s="4">
        <f t="shared" si="40"/>
        <v>230.15212363182434</v>
      </c>
      <c r="AD62" s="4">
        <f t="shared" si="39"/>
        <v>233.06889577710368</v>
      </c>
      <c r="AE62" s="4">
        <f t="shared" si="38"/>
        <v>234.09485109022944</v>
      </c>
      <c r="AF62" s="4">
        <f t="shared" si="37"/>
        <v>237.25957698031462</v>
      </c>
      <c r="AG62" s="4">
        <f t="shared" si="36"/>
        <v>237.65389222219574</v>
      </c>
      <c r="AH62" s="4">
        <f t="shared" si="35"/>
        <v>239.76683920852639</v>
      </c>
      <c r="AI62" s="4">
        <f t="shared" si="34"/>
        <v>242.11945379112817</v>
      </c>
      <c r="AJ62" s="4">
        <f t="shared" si="33"/>
        <v>242.11945379112817</v>
      </c>
      <c r="AK62" s="4">
        <f t="shared" si="32"/>
        <v>242.11945379112817</v>
      </c>
      <c r="AL62" s="34">
        <f t="shared" si="31"/>
        <v>242.11945379112817</v>
      </c>
      <c r="AM62" s="17">
        <f>AL62-U62</f>
        <v>29.119453791128166</v>
      </c>
    </row>
    <row r="63" spans="1:39" x14ac:dyDescent="0.2">
      <c r="A63" s="1" t="s">
        <v>11</v>
      </c>
      <c r="B63" s="3">
        <v>19</v>
      </c>
      <c r="C63" s="3">
        <v>39</v>
      </c>
      <c r="D63" s="3">
        <v>66</v>
      </c>
      <c r="E63" s="3">
        <v>77</v>
      </c>
      <c r="F63" s="3">
        <v>82</v>
      </c>
      <c r="G63" s="3">
        <v>92</v>
      </c>
      <c r="H63" s="3">
        <v>112</v>
      </c>
      <c r="I63" s="3">
        <v>121</v>
      </c>
      <c r="J63" s="3">
        <v>135</v>
      </c>
      <c r="K63" s="3">
        <v>139</v>
      </c>
      <c r="L63" s="3">
        <v>149</v>
      </c>
      <c r="M63" s="3">
        <v>151</v>
      </c>
      <c r="N63" s="3">
        <v>152</v>
      </c>
      <c r="O63" s="3">
        <v>158</v>
      </c>
      <c r="P63" s="3">
        <v>162</v>
      </c>
      <c r="Q63" s="3">
        <v>166</v>
      </c>
      <c r="R63" s="3">
        <v>168</v>
      </c>
      <c r="S63" s="3">
        <v>173</v>
      </c>
      <c r="T63" s="3">
        <v>179</v>
      </c>
      <c r="U63" s="4">
        <f>T63*$U$82</f>
        <v>182.12170753981255</v>
      </c>
      <c r="V63" s="4">
        <f t="shared" ref="V63:V81" si="47">U63*$V$82</f>
        <v>186.04543844267693</v>
      </c>
      <c r="W63" s="4">
        <f t="shared" si="46"/>
        <v>188.39479522959044</v>
      </c>
      <c r="X63" s="4">
        <f t="shared" si="45"/>
        <v>189.30824859927694</v>
      </c>
      <c r="Y63" s="4">
        <f t="shared" si="44"/>
        <v>191.54569386989979</v>
      </c>
      <c r="Z63" s="4">
        <f t="shared" si="43"/>
        <v>194.19398312679266</v>
      </c>
      <c r="AA63" s="4">
        <f t="shared" si="42"/>
        <v>195.48195108698667</v>
      </c>
      <c r="AB63" s="4">
        <f t="shared" si="41"/>
        <v>196.78731337906993</v>
      </c>
      <c r="AC63" s="4">
        <f t="shared" si="40"/>
        <v>196.78731337906993</v>
      </c>
      <c r="AD63" s="4">
        <f t="shared" si="39"/>
        <v>199.28124541476399</v>
      </c>
      <c r="AE63" s="4">
        <f t="shared" si="38"/>
        <v>200.15846951563725</v>
      </c>
      <c r="AF63" s="4">
        <f t="shared" si="37"/>
        <v>202.8644098114014</v>
      </c>
      <c r="AG63" s="4">
        <f t="shared" si="36"/>
        <v>203.20156176051108</v>
      </c>
      <c r="AH63" s="4">
        <f t="shared" si="35"/>
        <v>205.00819797220893</v>
      </c>
      <c r="AI63" s="4">
        <f t="shared" si="34"/>
        <v>207.01975752604227</v>
      </c>
      <c r="AJ63" s="4">
        <f t="shared" si="33"/>
        <v>207.01975752604227</v>
      </c>
      <c r="AK63" s="4">
        <f t="shared" si="32"/>
        <v>207.01975752604227</v>
      </c>
      <c r="AL63" s="34">
        <f t="shared" si="31"/>
        <v>207.01975752604227</v>
      </c>
      <c r="AM63" s="17">
        <f>AL63-T63</f>
        <v>28.01975752604227</v>
      </c>
    </row>
    <row r="64" spans="1:39" x14ac:dyDescent="0.2">
      <c r="A64" s="1" t="s">
        <v>10</v>
      </c>
      <c r="B64" s="3">
        <v>12</v>
      </c>
      <c r="C64" s="3">
        <v>45</v>
      </c>
      <c r="D64" s="3">
        <v>63</v>
      </c>
      <c r="E64" s="3">
        <v>80</v>
      </c>
      <c r="F64" s="3">
        <v>90</v>
      </c>
      <c r="G64" s="3">
        <v>104</v>
      </c>
      <c r="H64" s="3">
        <v>112</v>
      </c>
      <c r="I64" s="3">
        <v>130</v>
      </c>
      <c r="J64" s="3">
        <v>142</v>
      </c>
      <c r="K64" s="3">
        <v>156</v>
      </c>
      <c r="L64" s="3">
        <v>158</v>
      </c>
      <c r="M64" s="3">
        <v>157</v>
      </c>
      <c r="N64" s="3">
        <v>157</v>
      </c>
      <c r="O64" s="3">
        <v>166</v>
      </c>
      <c r="P64" s="3">
        <v>166</v>
      </c>
      <c r="Q64" s="3">
        <v>168</v>
      </c>
      <c r="R64" s="3">
        <v>171</v>
      </c>
      <c r="S64" s="3">
        <v>172</v>
      </c>
      <c r="T64" s="4">
        <f>S64*$T$82</f>
        <v>175.79858615346905</v>
      </c>
      <c r="U64" s="4">
        <f t="shared" ref="U64:U81" si="48">T64*$U$82</f>
        <v>178.8644619740482</v>
      </c>
      <c r="V64" s="4">
        <f t="shared" si="47"/>
        <v>182.71801697499922</v>
      </c>
      <c r="W64" s="4">
        <f t="shared" si="46"/>
        <v>185.02535553091795</v>
      </c>
      <c r="X64" s="4">
        <f t="shared" si="45"/>
        <v>185.92247179297388</v>
      </c>
      <c r="Y64" s="4">
        <f t="shared" si="44"/>
        <v>188.11990036934966</v>
      </c>
      <c r="Z64" s="4">
        <f t="shared" si="43"/>
        <v>190.72082498994848</v>
      </c>
      <c r="AA64" s="4">
        <f t="shared" si="42"/>
        <v>191.98575765147402</v>
      </c>
      <c r="AB64" s="4">
        <f t="shared" si="41"/>
        <v>193.26777354737507</v>
      </c>
      <c r="AC64" s="4">
        <f t="shared" si="40"/>
        <v>193.26777354737507</v>
      </c>
      <c r="AD64" s="4">
        <f t="shared" si="39"/>
        <v>195.71710162468153</v>
      </c>
      <c r="AE64" s="4">
        <f t="shared" si="38"/>
        <v>196.5786365781635</v>
      </c>
      <c r="AF64" s="4">
        <f t="shared" si="37"/>
        <v>199.23618114917488</v>
      </c>
      <c r="AG64" s="4">
        <f t="shared" si="36"/>
        <v>199.56730313784732</v>
      </c>
      <c r="AH64" s="4">
        <f t="shared" si="35"/>
        <v>201.34162767254082</v>
      </c>
      <c r="AI64" s="4">
        <f t="shared" si="34"/>
        <v>203.31721049671626</v>
      </c>
      <c r="AJ64" s="4">
        <f t="shared" si="33"/>
        <v>203.31721049671626</v>
      </c>
      <c r="AK64" s="4">
        <f t="shared" si="32"/>
        <v>203.31721049671626</v>
      </c>
      <c r="AL64" s="34">
        <f t="shared" si="31"/>
        <v>203.31721049671626</v>
      </c>
      <c r="AM64" s="17">
        <f>AL64-S64</f>
        <v>31.317210496716257</v>
      </c>
    </row>
    <row r="65" spans="1:39" x14ac:dyDescent="0.2">
      <c r="A65" s="1" t="s">
        <v>9</v>
      </c>
      <c r="B65" s="3">
        <v>24</v>
      </c>
      <c r="C65" s="3">
        <v>44</v>
      </c>
      <c r="D65" s="3">
        <v>56</v>
      </c>
      <c r="E65" s="3">
        <v>63</v>
      </c>
      <c r="F65" s="3">
        <v>77</v>
      </c>
      <c r="G65" s="3">
        <v>92</v>
      </c>
      <c r="H65" s="3">
        <v>113</v>
      </c>
      <c r="I65" s="3">
        <v>128</v>
      </c>
      <c r="J65" s="3">
        <v>133</v>
      </c>
      <c r="K65" s="3">
        <v>143</v>
      </c>
      <c r="L65" s="3">
        <v>147</v>
      </c>
      <c r="M65" s="3">
        <v>148</v>
      </c>
      <c r="N65" s="3">
        <v>152</v>
      </c>
      <c r="O65" s="3">
        <v>157</v>
      </c>
      <c r="P65" s="3">
        <v>160</v>
      </c>
      <c r="Q65" s="3">
        <v>163</v>
      </c>
      <c r="R65" s="3">
        <v>166</v>
      </c>
      <c r="S65" s="4">
        <f>R65*$S$82</f>
        <v>170.27514085736968</v>
      </c>
      <c r="T65" s="4">
        <f t="shared" ref="T65:T81" si="49">S65*$T$82</f>
        <v>174.03563383609526</v>
      </c>
      <c r="U65" s="4">
        <f t="shared" si="48"/>
        <v>177.07076428493431</v>
      </c>
      <c r="V65" s="4">
        <f t="shared" si="47"/>
        <v>180.88567486975148</v>
      </c>
      <c r="W65" s="4">
        <f t="shared" si="46"/>
        <v>183.16987485588348</v>
      </c>
      <c r="X65" s="4">
        <f t="shared" si="45"/>
        <v>184.0579946110405</v>
      </c>
      <c r="Y65" s="4">
        <f t="shared" si="44"/>
        <v>186.23338682247305</v>
      </c>
      <c r="Z65" s="4">
        <f t="shared" si="43"/>
        <v>188.80822871858854</v>
      </c>
      <c r="AA65" s="4">
        <f t="shared" si="42"/>
        <v>190.06047631810219</v>
      </c>
      <c r="AB65" s="4">
        <f t="shared" si="41"/>
        <v>191.32963583703207</v>
      </c>
      <c r="AC65" s="4">
        <f t="shared" si="40"/>
        <v>191.32963583703207</v>
      </c>
      <c r="AD65" s="4">
        <f t="shared" si="39"/>
        <v>193.7544014380162</v>
      </c>
      <c r="AE65" s="4">
        <f t="shared" si="38"/>
        <v>194.60729670288649</v>
      </c>
      <c r="AF65" s="4">
        <f t="shared" si="37"/>
        <v>197.23819075034987</v>
      </c>
      <c r="AG65" s="4">
        <f t="shared" si="36"/>
        <v>197.56599216466483</v>
      </c>
      <c r="AH65" s="4">
        <f t="shared" si="35"/>
        <v>199.32252332787195</v>
      </c>
      <c r="AI65" s="4">
        <f t="shared" si="34"/>
        <v>201.27829451195259</v>
      </c>
      <c r="AJ65" s="4">
        <f t="shared" si="33"/>
        <v>201.27829451195259</v>
      </c>
      <c r="AK65" s="4">
        <f t="shared" si="32"/>
        <v>201.27829451195259</v>
      </c>
      <c r="AL65" s="34">
        <f t="shared" si="31"/>
        <v>201.27829451195259</v>
      </c>
      <c r="AM65" s="17">
        <f>AL65-R65</f>
        <v>35.278294511952595</v>
      </c>
    </row>
    <row r="66" spans="1:39" x14ac:dyDescent="0.2">
      <c r="A66" s="2" t="s">
        <v>8</v>
      </c>
      <c r="B66" s="3">
        <v>22</v>
      </c>
      <c r="C66" s="3">
        <v>58</v>
      </c>
      <c r="D66" s="3">
        <v>82</v>
      </c>
      <c r="E66" s="3">
        <v>92</v>
      </c>
      <c r="F66" s="3">
        <v>108</v>
      </c>
      <c r="G66" s="3">
        <v>129</v>
      </c>
      <c r="H66" s="3">
        <v>142</v>
      </c>
      <c r="I66" s="3">
        <v>154</v>
      </c>
      <c r="J66" s="3">
        <v>161</v>
      </c>
      <c r="K66" s="3">
        <v>170</v>
      </c>
      <c r="L66" s="3">
        <v>175</v>
      </c>
      <c r="M66" s="3">
        <v>183</v>
      </c>
      <c r="N66" s="3">
        <v>186</v>
      </c>
      <c r="O66" s="3">
        <v>188</v>
      </c>
      <c r="P66" s="3">
        <v>193</v>
      </c>
      <c r="Q66" s="3">
        <v>199</v>
      </c>
      <c r="R66" s="4">
        <f>Q66*$R$82</f>
        <v>204.32246123527926</v>
      </c>
      <c r="S66" s="4">
        <f t="shared" ref="S66:S81" si="50">R66*$S$82</f>
        <v>209.58455341663634</v>
      </c>
      <c r="T66" s="4">
        <f t="shared" si="49"/>
        <v>214.21318703634233</v>
      </c>
      <c r="U66" s="4">
        <f t="shared" si="48"/>
        <v>217.94900223801062</v>
      </c>
      <c r="V66" s="4">
        <f t="shared" si="47"/>
        <v>222.64461621441041</v>
      </c>
      <c r="W66" s="4">
        <f t="shared" si="46"/>
        <v>225.4561424982663</v>
      </c>
      <c r="X66" s="4">
        <f t="shared" si="45"/>
        <v>226.54929198167207</v>
      </c>
      <c r="Y66" s="4">
        <f t="shared" si="44"/>
        <v>229.22689132379227</v>
      </c>
      <c r="Z66" s="4">
        <f t="shared" si="43"/>
        <v>232.39615658587678</v>
      </c>
      <c r="AA66" s="4">
        <f t="shared" si="42"/>
        <v>233.93749581243461</v>
      </c>
      <c r="AB66" s="4">
        <f t="shared" si="41"/>
        <v>235.49965121368723</v>
      </c>
      <c r="AC66" s="4">
        <f t="shared" si="40"/>
        <v>235.49965121368723</v>
      </c>
      <c r="AD66" s="4">
        <f t="shared" si="39"/>
        <v>238.48419383725181</v>
      </c>
      <c r="AE66" s="4">
        <f t="shared" si="38"/>
        <v>239.53398696793982</v>
      </c>
      <c r="AF66" s="4">
        <f t="shared" si="37"/>
        <v>242.77224448015045</v>
      </c>
      <c r="AG66" s="4">
        <f t="shared" si="36"/>
        <v>243.17572153900127</v>
      </c>
      <c r="AH66" s="4">
        <f t="shared" si="35"/>
        <v>245.3377623251636</v>
      </c>
      <c r="AI66" s="4">
        <f t="shared" si="34"/>
        <v>247.74503932482864</v>
      </c>
      <c r="AJ66" s="4">
        <f t="shared" si="33"/>
        <v>247.74503932482864</v>
      </c>
      <c r="AK66" s="4">
        <f t="shared" si="32"/>
        <v>247.74503932482864</v>
      </c>
      <c r="AL66" s="34">
        <f>AK66</f>
        <v>247.74503932482864</v>
      </c>
      <c r="AM66" s="17">
        <f>AL66-Q66</f>
        <v>48.745039324828639</v>
      </c>
    </row>
    <row r="67" spans="1:39" x14ac:dyDescent="0.2">
      <c r="A67" s="2" t="s">
        <v>7</v>
      </c>
      <c r="B67" s="3">
        <v>20</v>
      </c>
      <c r="C67" s="3">
        <v>59</v>
      </c>
      <c r="D67" s="3">
        <v>71</v>
      </c>
      <c r="E67" s="3">
        <v>84</v>
      </c>
      <c r="F67" s="3">
        <v>97</v>
      </c>
      <c r="G67" s="3">
        <v>104</v>
      </c>
      <c r="H67" s="3">
        <v>112</v>
      </c>
      <c r="I67" s="3">
        <v>117</v>
      </c>
      <c r="J67" s="3">
        <v>122</v>
      </c>
      <c r="K67" s="3">
        <v>127</v>
      </c>
      <c r="L67" s="3">
        <v>136</v>
      </c>
      <c r="M67" s="3">
        <v>140</v>
      </c>
      <c r="N67" s="3">
        <v>146</v>
      </c>
      <c r="O67" s="3">
        <v>153</v>
      </c>
      <c r="P67" s="3">
        <v>159</v>
      </c>
      <c r="Q67" s="4">
        <f>P67*$Q$82</f>
        <v>163.77334571521666</v>
      </c>
      <c r="R67" s="4">
        <f t="shared" ref="R67:R81" si="51">Q67*$R$82</f>
        <v>168.15363357421782</v>
      </c>
      <c r="S67" s="4">
        <f t="shared" si="50"/>
        <v>172.48423881041245</v>
      </c>
      <c r="T67" s="4">
        <f t="shared" si="49"/>
        <v>176.2935192827199</v>
      </c>
      <c r="U67" s="4">
        <f t="shared" si="48"/>
        <v>179.36802659202132</v>
      </c>
      <c r="V67" s="4">
        <f t="shared" si="47"/>
        <v>183.23243066791142</v>
      </c>
      <c r="W67" s="4">
        <f t="shared" si="46"/>
        <v>185.54626517079257</v>
      </c>
      <c r="X67" s="4">
        <f t="shared" si="45"/>
        <v>186.44590712186906</v>
      </c>
      <c r="Y67" s="4">
        <f t="shared" si="44"/>
        <v>188.64952221103434</v>
      </c>
      <c r="Z67" s="4">
        <f t="shared" si="43"/>
        <v>191.25776932375089</v>
      </c>
      <c r="AA67" s="4">
        <f t="shared" si="42"/>
        <v>192.52626320322568</v>
      </c>
      <c r="AB67" s="4">
        <f t="shared" si="41"/>
        <v>193.81188841222186</v>
      </c>
      <c r="AC67" s="4">
        <f t="shared" si="40"/>
        <v>193.81188841222186</v>
      </c>
      <c r="AD67" s="4">
        <f t="shared" si="39"/>
        <v>196.26811218554266</v>
      </c>
      <c r="AE67" s="4">
        <f t="shared" si="38"/>
        <v>197.13207265449557</v>
      </c>
      <c r="AF67" s="4">
        <f t="shared" si="37"/>
        <v>199.79709912214466</v>
      </c>
      <c r="AG67" s="4">
        <f t="shared" si="36"/>
        <v>200.12915333243279</v>
      </c>
      <c r="AH67" s="4">
        <f t="shared" si="35"/>
        <v>201.90847319737028</v>
      </c>
      <c r="AI67" s="4">
        <f t="shared" si="34"/>
        <v>203.88961796268904</v>
      </c>
      <c r="AJ67" s="4">
        <f t="shared" si="33"/>
        <v>203.88961796268904</v>
      </c>
      <c r="AK67" s="4">
        <f t="shared" si="32"/>
        <v>203.88961796268904</v>
      </c>
      <c r="AL67" s="34">
        <f t="shared" si="31"/>
        <v>203.88961796268904</v>
      </c>
      <c r="AM67" s="17">
        <f>AL67-P67</f>
        <v>44.889617962689044</v>
      </c>
    </row>
    <row r="68" spans="1:39" x14ac:dyDescent="0.2">
      <c r="A68" s="2" t="s">
        <v>6</v>
      </c>
      <c r="B68" s="3">
        <v>19</v>
      </c>
      <c r="C68" s="3">
        <v>53</v>
      </c>
      <c r="D68" s="3">
        <v>73</v>
      </c>
      <c r="E68" s="3">
        <v>84</v>
      </c>
      <c r="F68" s="3">
        <v>91</v>
      </c>
      <c r="G68" s="3">
        <v>103</v>
      </c>
      <c r="H68" s="3">
        <v>117</v>
      </c>
      <c r="I68" s="3">
        <v>128</v>
      </c>
      <c r="J68" s="3">
        <v>134</v>
      </c>
      <c r="K68" s="3">
        <v>142</v>
      </c>
      <c r="L68" s="3">
        <v>148</v>
      </c>
      <c r="M68" s="3">
        <v>151</v>
      </c>
      <c r="N68" s="3">
        <v>154</v>
      </c>
      <c r="O68" s="3">
        <v>159</v>
      </c>
      <c r="P68" s="4">
        <f>O68*$P$82</f>
        <v>164.30309118759175</v>
      </c>
      <c r="Q68" s="4">
        <f t="shared" ref="Q68:Q81" si="52">P68*$Q$82</f>
        <v>169.23564122732219</v>
      </c>
      <c r="R68" s="4">
        <f t="shared" si="51"/>
        <v>173.7620238406893</v>
      </c>
      <c r="S68" s="4">
        <f t="shared" si="50"/>
        <v>178.23706677792168</v>
      </c>
      <c r="T68" s="4">
        <f t="shared" si="49"/>
        <v>182.17339732383769</v>
      </c>
      <c r="U68" s="4">
        <f t="shared" si="48"/>
        <v>185.35044798293873</v>
      </c>
      <c r="V68" s="4">
        <f t="shared" si="47"/>
        <v>189.34374065757189</v>
      </c>
      <c r="W68" s="4">
        <f t="shared" si="46"/>
        <v>191.7347479614705</v>
      </c>
      <c r="X68" s="4">
        <f t="shared" si="45"/>
        <v>192.66439546791017</v>
      </c>
      <c r="Y68" s="4">
        <f t="shared" si="44"/>
        <v>194.94150723481252</v>
      </c>
      <c r="Z68" s="4">
        <f t="shared" si="43"/>
        <v>197.63674662601025</v>
      </c>
      <c r="AA68" s="4">
        <f t="shared" si="42"/>
        <v>198.9475482961376</v>
      </c>
      <c r="AB68" s="4">
        <f t="shared" si="41"/>
        <v>200.2760526731613</v>
      </c>
      <c r="AC68" s="4">
        <f t="shared" si="40"/>
        <v>200.2760526731613</v>
      </c>
      <c r="AD68" s="4">
        <f t="shared" si="39"/>
        <v>202.81419832476544</v>
      </c>
      <c r="AE68" s="4">
        <f t="shared" si="38"/>
        <v>203.70697427264494</v>
      </c>
      <c r="AF68" s="4">
        <f t="shared" si="37"/>
        <v>206.46088676781156</v>
      </c>
      <c r="AG68" s="4">
        <f t="shared" si="36"/>
        <v>206.80401590738509</v>
      </c>
      <c r="AH68" s="4">
        <f t="shared" si="35"/>
        <v>208.64268102701226</v>
      </c>
      <c r="AI68" s="4">
        <f t="shared" si="34"/>
        <v>210.689902467465</v>
      </c>
      <c r="AJ68" s="4">
        <f t="shared" si="33"/>
        <v>210.689902467465</v>
      </c>
      <c r="AK68" s="4">
        <f t="shared" si="32"/>
        <v>210.689902467465</v>
      </c>
      <c r="AL68" s="34">
        <f t="shared" si="31"/>
        <v>210.689902467465</v>
      </c>
      <c r="AM68" s="17">
        <f>AL68-O68</f>
        <v>51.689902467465004</v>
      </c>
    </row>
    <row r="69" spans="1:39" x14ac:dyDescent="0.2">
      <c r="A69" s="2" t="s">
        <v>5</v>
      </c>
      <c r="B69" s="3">
        <v>17</v>
      </c>
      <c r="C69" s="3">
        <v>48</v>
      </c>
      <c r="D69" s="3">
        <v>77</v>
      </c>
      <c r="E69" s="3">
        <v>81</v>
      </c>
      <c r="F69" s="3">
        <v>98</v>
      </c>
      <c r="G69" s="3">
        <v>110</v>
      </c>
      <c r="H69" s="3">
        <v>121</v>
      </c>
      <c r="I69" s="3">
        <v>128</v>
      </c>
      <c r="J69" s="3">
        <v>142</v>
      </c>
      <c r="K69" s="3">
        <v>150</v>
      </c>
      <c r="L69" s="3">
        <v>157</v>
      </c>
      <c r="M69" s="3">
        <v>160</v>
      </c>
      <c r="N69" s="3">
        <v>164</v>
      </c>
      <c r="O69" s="4">
        <f>N69*$O$82</f>
        <v>170.07567705423784</v>
      </c>
      <c r="P69" s="4">
        <f t="shared" ref="P69:P81" si="53">O69*$P$82</f>
        <v>175.74817280398645</v>
      </c>
      <c r="Q69" s="4">
        <f t="shared" si="52"/>
        <v>181.02431612229503</v>
      </c>
      <c r="R69" s="4">
        <f t="shared" si="51"/>
        <v>185.86599906301794</v>
      </c>
      <c r="S69" s="4">
        <f t="shared" si="50"/>
        <v>190.65276609066942</v>
      </c>
      <c r="T69" s="4">
        <f t="shared" si="49"/>
        <v>194.86329491271937</v>
      </c>
      <c r="U69" s="4">
        <f t="shared" si="48"/>
        <v>198.26165366669562</v>
      </c>
      <c r="V69" s="4">
        <f t="shared" si="47"/>
        <v>202.53311250514821</v>
      </c>
      <c r="W69" s="4">
        <f t="shared" si="46"/>
        <v>205.0906734237154</v>
      </c>
      <c r="X69" s="4">
        <f t="shared" si="45"/>
        <v>206.08507863805193</v>
      </c>
      <c r="Y69" s="4">
        <f t="shared" si="44"/>
        <v>208.52081024487009</v>
      </c>
      <c r="Z69" s="4">
        <f t="shared" si="43"/>
        <v>211.40379555481479</v>
      </c>
      <c r="AA69" s="4">
        <f t="shared" si="42"/>
        <v>212.80590550154895</v>
      </c>
      <c r="AB69" s="4">
        <f t="shared" si="41"/>
        <v>214.22695129646607</v>
      </c>
      <c r="AC69" s="4">
        <f t="shared" si="40"/>
        <v>214.22695129646607</v>
      </c>
      <c r="AD69" s="4">
        <f t="shared" si="39"/>
        <v>216.94189997671037</v>
      </c>
      <c r="AE69" s="4">
        <f t="shared" si="38"/>
        <v>217.89686522069368</v>
      </c>
      <c r="AF69" s="4">
        <f t="shared" si="37"/>
        <v>220.84261070599928</v>
      </c>
      <c r="AG69" s="4">
        <f t="shared" si="36"/>
        <v>221.20964165398675</v>
      </c>
      <c r="AH69" s="4">
        <f t="shared" si="35"/>
        <v>223.17638514516034</v>
      </c>
      <c r="AI69" s="4">
        <f t="shared" si="34"/>
        <v>225.36621264556885</v>
      </c>
      <c r="AJ69" s="4">
        <f t="shared" si="33"/>
        <v>225.36621264556885</v>
      </c>
      <c r="AK69" s="4">
        <f t="shared" si="32"/>
        <v>225.36621264556885</v>
      </c>
      <c r="AL69" s="34">
        <f t="shared" si="31"/>
        <v>225.36621264556885</v>
      </c>
      <c r="AM69" s="17">
        <f>AL69-N69</f>
        <v>61.366212645568851</v>
      </c>
    </row>
    <row r="70" spans="1:39" x14ac:dyDescent="0.2">
      <c r="A70" s="1" t="s">
        <v>4</v>
      </c>
      <c r="B70" s="3">
        <v>23</v>
      </c>
      <c r="C70" s="3">
        <v>73</v>
      </c>
      <c r="D70" s="3">
        <v>77</v>
      </c>
      <c r="E70" s="3">
        <v>92</v>
      </c>
      <c r="F70" s="3">
        <v>105</v>
      </c>
      <c r="G70" s="3">
        <v>120</v>
      </c>
      <c r="H70" s="3">
        <v>129</v>
      </c>
      <c r="I70" s="3">
        <v>155</v>
      </c>
      <c r="J70" s="3">
        <v>168</v>
      </c>
      <c r="K70" s="3">
        <v>178</v>
      </c>
      <c r="L70" s="3">
        <v>180</v>
      </c>
      <c r="M70" s="3">
        <v>186</v>
      </c>
      <c r="N70" s="4">
        <f>M70*$N$82</f>
        <v>193.64379484390952</v>
      </c>
      <c r="O70" s="4">
        <f t="shared" ref="O70:O81" si="54">N70*$O$82</f>
        <v>200.81767997213316</v>
      </c>
      <c r="P70" s="4">
        <f t="shared" si="53"/>
        <v>207.51550682101893</v>
      </c>
      <c r="Q70" s="4">
        <f t="shared" si="52"/>
        <v>213.74533861551654</v>
      </c>
      <c r="R70" s="4">
        <f t="shared" si="51"/>
        <v>219.46217921352022</v>
      </c>
      <c r="S70" s="4">
        <f t="shared" si="50"/>
        <v>225.11417758100882</v>
      </c>
      <c r="T70" s="4">
        <f t="shared" si="49"/>
        <v>230.08577989443205</v>
      </c>
      <c r="U70" s="4">
        <f t="shared" si="48"/>
        <v>234.09840846370633</v>
      </c>
      <c r="V70" s="4">
        <f t="shared" si="47"/>
        <v>239.14195418930095</v>
      </c>
      <c r="W70" s="4">
        <f t="shared" si="46"/>
        <v>242.16180663939744</v>
      </c>
      <c r="X70" s="4">
        <f t="shared" si="45"/>
        <v>243.33595541571876</v>
      </c>
      <c r="Y70" s="4">
        <f t="shared" si="44"/>
        <v>246.21195731550853</v>
      </c>
      <c r="Z70" s="4">
        <f t="shared" si="43"/>
        <v>249.61605619292888</v>
      </c>
      <c r="AA70" s="4">
        <f t="shared" si="42"/>
        <v>251.27160430801422</v>
      </c>
      <c r="AB70" s="4">
        <f t="shared" si="41"/>
        <v>252.94951101761623</v>
      </c>
      <c r="AC70" s="4">
        <f t="shared" si="40"/>
        <v>252.94951101761623</v>
      </c>
      <c r="AD70" s="4">
        <f t="shared" si="39"/>
        <v>256.15519983010995</v>
      </c>
      <c r="AE70" s="4">
        <f t="shared" si="38"/>
        <v>257.28277967028657</v>
      </c>
      <c r="AF70" s="4">
        <f t="shared" si="37"/>
        <v>260.76098292893835</v>
      </c>
      <c r="AG70" s="4">
        <f t="shared" si="36"/>
        <v>261.19435649963015</v>
      </c>
      <c r="AH70" s="4">
        <f t="shared" si="35"/>
        <v>263.51659840887049</v>
      </c>
      <c r="AI70" s="4">
        <f t="shared" si="34"/>
        <v>266.10224784321599</v>
      </c>
      <c r="AJ70" s="4">
        <f t="shared" si="33"/>
        <v>266.10224784321599</v>
      </c>
      <c r="AK70" s="4">
        <f t="shared" si="32"/>
        <v>266.10224784321599</v>
      </c>
      <c r="AL70" s="34">
        <f t="shared" si="31"/>
        <v>266.10224784321599</v>
      </c>
      <c r="AM70" s="17">
        <f>AL70-M70</f>
        <v>80.102247843215991</v>
      </c>
    </row>
    <row r="71" spans="1:39" x14ac:dyDescent="0.2">
      <c r="A71" s="1" t="s">
        <v>3</v>
      </c>
      <c r="B71" s="3">
        <v>18</v>
      </c>
      <c r="C71" s="3">
        <v>49</v>
      </c>
      <c r="D71" s="3">
        <v>61</v>
      </c>
      <c r="E71" s="3">
        <v>74</v>
      </c>
      <c r="F71" s="3">
        <v>83</v>
      </c>
      <c r="G71" s="3">
        <v>97</v>
      </c>
      <c r="H71" s="3">
        <v>105</v>
      </c>
      <c r="I71" s="3">
        <v>109</v>
      </c>
      <c r="J71" s="3">
        <v>119</v>
      </c>
      <c r="K71" s="3">
        <v>120</v>
      </c>
      <c r="L71" s="3">
        <v>130</v>
      </c>
      <c r="M71" s="4">
        <f>L71*$M$82</f>
        <v>135.07105461298858</v>
      </c>
      <c r="N71" s="4">
        <f t="shared" ref="N71:N81" si="55">M71*$N$82</f>
        <v>140.62189026251644</v>
      </c>
      <c r="O71" s="4">
        <f t="shared" si="54"/>
        <v>145.83148289661108</v>
      </c>
      <c r="P71" s="4">
        <f t="shared" si="53"/>
        <v>150.69536749926803</v>
      </c>
      <c r="Q71" s="4">
        <f t="shared" si="52"/>
        <v>155.21939949144181</v>
      </c>
      <c r="R71" s="4">
        <f t="shared" si="51"/>
        <v>159.3709031937359</v>
      </c>
      <c r="S71" s="4">
        <f t="shared" si="50"/>
        <v>163.47531921614222</v>
      </c>
      <c r="T71" s="4">
        <f t="shared" si="49"/>
        <v>167.08563947200486</v>
      </c>
      <c r="U71" s="4">
        <f t="shared" si="48"/>
        <v>169.99956405599457</v>
      </c>
      <c r="V71" s="4">
        <f t="shared" si="47"/>
        <v>173.66212878795636</v>
      </c>
      <c r="W71" s="4">
        <f t="shared" si="46"/>
        <v>175.85511080521525</v>
      </c>
      <c r="X71" s="4">
        <f t="shared" si="45"/>
        <v>176.70776410355003</v>
      </c>
      <c r="Y71" s="4">
        <f t="shared" si="44"/>
        <v>178.79628351039716</v>
      </c>
      <c r="Z71" s="4">
        <f t="shared" si="43"/>
        <v>181.26830085115014</v>
      </c>
      <c r="AA71" s="4">
        <f t="shared" si="42"/>
        <v>182.47054079667231</v>
      </c>
      <c r="AB71" s="4">
        <f t="shared" si="41"/>
        <v>183.68901729564089</v>
      </c>
      <c r="AC71" s="4">
        <f t="shared" si="40"/>
        <v>183.68901729564089</v>
      </c>
      <c r="AD71" s="4">
        <f t="shared" si="39"/>
        <v>186.01695153577307</v>
      </c>
      <c r="AE71" s="4">
        <f t="shared" si="38"/>
        <v>186.83578700982147</v>
      </c>
      <c r="AF71" s="4">
        <f t="shared" si="37"/>
        <v>189.36161809747969</v>
      </c>
      <c r="AG71" s="4">
        <f t="shared" si="36"/>
        <v>189.6763289858385</v>
      </c>
      <c r="AH71" s="4">
        <f t="shared" si="35"/>
        <v>191.36271427480395</v>
      </c>
      <c r="AI71" s="4">
        <f t="shared" si="34"/>
        <v>193.2403830702691</v>
      </c>
      <c r="AJ71" s="4">
        <f t="shared" si="33"/>
        <v>193.2403830702691</v>
      </c>
      <c r="AK71" s="4">
        <f t="shared" si="32"/>
        <v>193.2403830702691</v>
      </c>
      <c r="AL71" s="34">
        <f t="shared" si="31"/>
        <v>193.2403830702691</v>
      </c>
      <c r="AM71" s="17">
        <f>AL71-L71</f>
        <v>63.240383070269104</v>
      </c>
    </row>
    <row r="72" spans="1:39" x14ac:dyDescent="0.2">
      <c r="A72" s="1" t="s">
        <v>2</v>
      </c>
      <c r="B72" s="3">
        <v>36</v>
      </c>
      <c r="C72" s="3">
        <v>58</v>
      </c>
      <c r="D72" s="3">
        <v>88</v>
      </c>
      <c r="E72" s="3">
        <v>98</v>
      </c>
      <c r="F72" s="3">
        <v>103</v>
      </c>
      <c r="G72" s="3">
        <v>135</v>
      </c>
      <c r="H72" s="3">
        <v>150</v>
      </c>
      <c r="I72" s="3">
        <v>158</v>
      </c>
      <c r="J72" s="3">
        <v>168</v>
      </c>
      <c r="K72" s="3">
        <v>175</v>
      </c>
      <c r="L72" s="4">
        <f>K72*$L$82</f>
        <v>184.64532761843702</v>
      </c>
      <c r="M72" s="4">
        <f t="shared" ref="M72:M81" si="56">L72*$M$82</f>
        <v>191.84799331371596</v>
      </c>
      <c r="N72" s="4">
        <f t="shared" si="55"/>
        <v>199.73211536804806</v>
      </c>
      <c r="O72" s="4">
        <f t="shared" si="54"/>
        <v>207.13155335790191</v>
      </c>
      <c r="P72" s="4">
        <f t="shared" si="53"/>
        <v>214.03996540371625</v>
      </c>
      <c r="Q72" s="4">
        <f t="shared" si="52"/>
        <v>220.46566824487945</v>
      </c>
      <c r="R72" s="4">
        <f t="shared" si="51"/>
        <v>226.36225102348905</v>
      </c>
      <c r="S72" s="4">
        <f t="shared" si="50"/>
        <v>232.19195287840887</v>
      </c>
      <c r="T72" s="4">
        <f t="shared" si="49"/>
        <v>237.31986646649528</v>
      </c>
      <c r="U72" s="4">
        <f t="shared" si="48"/>
        <v>241.45865538546602</v>
      </c>
      <c r="V72" s="4">
        <f t="shared" si="47"/>
        <v>246.66077434590309</v>
      </c>
      <c r="W72" s="4">
        <f t="shared" si="46"/>
        <v>249.7755734461962</v>
      </c>
      <c r="X72" s="4">
        <f t="shared" si="45"/>
        <v>250.98663842785749</v>
      </c>
      <c r="Y72" s="4">
        <f t="shared" si="44"/>
        <v>253.95306419797095</v>
      </c>
      <c r="Z72" s="4">
        <f t="shared" si="43"/>
        <v>257.46419074998477</v>
      </c>
      <c r="AA72" s="4">
        <f t="shared" si="42"/>
        <v>259.17179066242255</v>
      </c>
      <c r="AB72" s="4">
        <f t="shared" si="41"/>
        <v>260.90245214201809</v>
      </c>
      <c r="AC72" s="4">
        <f t="shared" si="40"/>
        <v>260.90245214201809</v>
      </c>
      <c r="AD72" s="4">
        <f t="shared" si="39"/>
        <v>264.20893045312107</v>
      </c>
      <c r="AE72" s="4">
        <f t="shared" si="38"/>
        <v>265.37196233290007</v>
      </c>
      <c r="AF72" s="4">
        <f t="shared" si="37"/>
        <v>268.95952316897302</v>
      </c>
      <c r="AG72" s="4">
        <f t="shared" si="36"/>
        <v>269.40652236194302</v>
      </c>
      <c r="AH72" s="4">
        <f t="shared" si="35"/>
        <v>271.80177747095792</v>
      </c>
      <c r="AI72" s="4">
        <f t="shared" si="34"/>
        <v>274.46872185478549</v>
      </c>
      <c r="AJ72" s="4">
        <f t="shared" si="33"/>
        <v>274.46872185478549</v>
      </c>
      <c r="AK72" s="4">
        <f t="shared" si="32"/>
        <v>274.46872185478549</v>
      </c>
      <c r="AL72" s="34">
        <f t="shared" si="31"/>
        <v>274.46872185478549</v>
      </c>
      <c r="AM72" s="17">
        <f>AL72-K72</f>
        <v>99.468721854785485</v>
      </c>
    </row>
    <row r="73" spans="1:39" x14ac:dyDescent="0.2">
      <c r="A73" s="1" t="s">
        <v>1</v>
      </c>
      <c r="B73" s="3">
        <v>26</v>
      </c>
      <c r="C73" s="3">
        <v>56</v>
      </c>
      <c r="D73" s="3">
        <v>80</v>
      </c>
      <c r="E73" s="3">
        <v>92</v>
      </c>
      <c r="F73" s="3">
        <v>111</v>
      </c>
      <c r="G73" s="3">
        <v>124</v>
      </c>
      <c r="H73" s="3">
        <v>135</v>
      </c>
      <c r="I73" s="3">
        <v>151</v>
      </c>
      <c r="J73" s="3">
        <v>168</v>
      </c>
      <c r="K73" s="4">
        <f>J73*$K$82</f>
        <v>178.3794355880097</v>
      </c>
      <c r="L73" s="4">
        <f t="shared" ref="L73:L81" si="57">K73*$L$82</f>
        <v>188.21102471165679</v>
      </c>
      <c r="M73" s="4">
        <f t="shared" si="56"/>
        <v>195.55278151995952</v>
      </c>
      <c r="N73" s="4">
        <f t="shared" si="55"/>
        <v>203.58915433229518</v>
      </c>
      <c r="O73" s="4">
        <f t="shared" si="54"/>
        <v>211.13148331685866</v>
      </c>
      <c r="P73" s="4">
        <f t="shared" si="53"/>
        <v>218.17330412566878</v>
      </c>
      <c r="Q73" s="4">
        <f t="shared" si="52"/>
        <v>224.72309410317143</v>
      </c>
      <c r="R73" s="4">
        <f t="shared" si="51"/>
        <v>230.73354614857919</v>
      </c>
      <c r="S73" s="4">
        <f t="shared" si="50"/>
        <v>236.67582572873332</v>
      </c>
      <c r="T73" s="4">
        <f t="shared" si="49"/>
        <v>241.90276476637297</v>
      </c>
      <c r="U73" s="4">
        <f t="shared" si="48"/>
        <v>246.12147808856673</v>
      </c>
      <c r="V73" s="4">
        <f t="shared" si="47"/>
        <v>251.42405548299215</v>
      </c>
      <c r="W73" s="4">
        <f t="shared" si="46"/>
        <v>254.59900465716544</v>
      </c>
      <c r="X73" s="4">
        <f t="shared" si="45"/>
        <v>255.83345658796054</v>
      </c>
      <c r="Y73" s="4">
        <f t="shared" si="44"/>
        <v>258.85716718559809</v>
      </c>
      <c r="Z73" s="4">
        <f t="shared" si="43"/>
        <v>262.43609731489119</v>
      </c>
      <c r="AA73" s="4">
        <f t="shared" si="42"/>
        <v>264.17667279255284</v>
      </c>
      <c r="AB73" s="4">
        <f t="shared" si="41"/>
        <v>265.94075518069087</v>
      </c>
      <c r="AC73" s="4">
        <f t="shared" si="40"/>
        <v>265.94075518069087</v>
      </c>
      <c r="AD73" s="4">
        <f t="shared" si="39"/>
        <v>269.3110850945111</v>
      </c>
      <c r="AE73" s="4">
        <f t="shared" si="38"/>
        <v>270.49657635328731</v>
      </c>
      <c r="AF73" s="4">
        <f t="shared" si="37"/>
        <v>274.15341679372352</v>
      </c>
      <c r="AG73" s="4">
        <f t="shared" si="36"/>
        <v>274.60904801515369</v>
      </c>
      <c r="AH73" s="4">
        <f t="shared" si="35"/>
        <v>277.05055804049869</v>
      </c>
      <c r="AI73" s="4">
        <f t="shared" si="34"/>
        <v>279.76900394868022</v>
      </c>
      <c r="AJ73" s="4">
        <f t="shared" si="33"/>
        <v>279.76900394868022</v>
      </c>
      <c r="AK73" s="4">
        <f t="shared" si="32"/>
        <v>279.76900394868022</v>
      </c>
      <c r="AL73" s="34">
        <f t="shared" si="31"/>
        <v>279.76900394868022</v>
      </c>
      <c r="AM73" s="17">
        <f>AL73-J73</f>
        <v>111.76900394868022</v>
      </c>
    </row>
    <row r="74" spans="1:39" x14ac:dyDescent="0.2">
      <c r="A74" s="2" t="s">
        <v>24</v>
      </c>
      <c r="B74" s="3">
        <v>19</v>
      </c>
      <c r="C74" s="3">
        <v>53</v>
      </c>
      <c r="D74" s="3">
        <v>59</v>
      </c>
      <c r="E74" s="3">
        <v>98</v>
      </c>
      <c r="F74" s="3">
        <v>107</v>
      </c>
      <c r="G74" s="3">
        <v>111</v>
      </c>
      <c r="H74" s="3">
        <v>116</v>
      </c>
      <c r="I74" s="3">
        <v>129</v>
      </c>
      <c r="J74" s="4">
        <f>I74*$J$82</f>
        <v>138.66333363428254</v>
      </c>
      <c r="K74" s="4">
        <f t="shared" ref="K74:K81" si="58">J74*$K$82</f>
        <v>147.23028089544761</v>
      </c>
      <c r="L74" s="4">
        <f t="shared" si="57"/>
        <v>155.34504829311106</v>
      </c>
      <c r="M74" s="4">
        <f t="shared" si="56"/>
        <v>161.40476539889349</v>
      </c>
      <c r="N74" s="4">
        <f t="shared" si="55"/>
        <v>168.03780256845525</v>
      </c>
      <c r="O74" s="4">
        <f t="shared" si="54"/>
        <v>174.26306733253884</v>
      </c>
      <c r="P74" s="4">
        <f t="shared" si="53"/>
        <v>180.07522416709162</v>
      </c>
      <c r="Q74" s="4">
        <f t="shared" si="52"/>
        <v>185.48127007712097</v>
      </c>
      <c r="R74" s="4">
        <f t="shared" si="51"/>
        <v>190.4421588703664</v>
      </c>
      <c r="S74" s="4">
        <f t="shared" si="50"/>
        <v>195.34677967971817</v>
      </c>
      <c r="T74" s="4">
        <f t="shared" si="49"/>
        <v>199.66097486818416</v>
      </c>
      <c r="U74" s="4">
        <f t="shared" si="48"/>
        <v>203.14300375451003</v>
      </c>
      <c r="V74" s="4">
        <f t="shared" si="47"/>
        <v>207.51962910191966</v>
      </c>
      <c r="W74" s="4">
        <f t="shared" si="46"/>
        <v>210.14015908174278</v>
      </c>
      <c r="X74" s="4">
        <f t="shared" si="45"/>
        <v>211.15904729564355</v>
      </c>
      <c r="Y74" s="4">
        <f t="shared" si="44"/>
        <v>213.65474843501099</v>
      </c>
      <c r="Z74" s="4">
        <f t="shared" si="43"/>
        <v>216.6087149979393</v>
      </c>
      <c r="AA74" s="4">
        <f t="shared" si="42"/>
        <v>218.04534593945505</v>
      </c>
      <c r="AB74" s="4">
        <f t="shared" si="41"/>
        <v>219.50137894388808</v>
      </c>
      <c r="AC74" s="4">
        <f t="shared" si="40"/>
        <v>219.50137894388808</v>
      </c>
      <c r="AD74" s="4">
        <f t="shared" si="39"/>
        <v>222.28317168970747</v>
      </c>
      <c r="AE74" s="4">
        <f t="shared" si="38"/>
        <v>223.26164889170872</v>
      </c>
      <c r="AF74" s="4">
        <f t="shared" si="37"/>
        <v>226.27992083242032</v>
      </c>
      <c r="AG74" s="4">
        <f t="shared" si="36"/>
        <v>226.65598835665466</v>
      </c>
      <c r="AH74" s="4">
        <f t="shared" si="35"/>
        <v>228.67115454246334</v>
      </c>
      <c r="AI74" s="4">
        <f t="shared" si="34"/>
        <v>230.91489723254028</v>
      </c>
      <c r="AJ74" s="4">
        <f t="shared" si="33"/>
        <v>230.91489723254028</v>
      </c>
      <c r="AK74" s="4">
        <f t="shared" si="32"/>
        <v>230.91489723254028</v>
      </c>
      <c r="AL74" s="34">
        <f t="shared" si="31"/>
        <v>230.91489723254028</v>
      </c>
      <c r="AM74" s="17">
        <f>AL74-I74</f>
        <v>101.91489723254028</v>
      </c>
    </row>
    <row r="75" spans="1:39" x14ac:dyDescent="0.2">
      <c r="A75" s="2" t="s">
        <v>23</v>
      </c>
      <c r="B75" s="3">
        <v>24</v>
      </c>
      <c r="C75" s="3">
        <v>45</v>
      </c>
      <c r="D75" s="3">
        <v>59</v>
      </c>
      <c r="E75" s="3">
        <v>68</v>
      </c>
      <c r="F75" s="3">
        <v>73</v>
      </c>
      <c r="G75" s="3">
        <v>79</v>
      </c>
      <c r="H75" s="3">
        <v>87</v>
      </c>
      <c r="I75" s="4">
        <f>H75*$I$82</f>
        <v>96.184534179847802</v>
      </c>
      <c r="J75" s="4">
        <f t="shared" ref="J75:J81" si="59">I75*$J$82</f>
        <v>103.38967560804875</v>
      </c>
      <c r="K75" s="4">
        <f t="shared" si="58"/>
        <v>109.77733321780445</v>
      </c>
      <c r="L75" s="4">
        <f t="shared" si="57"/>
        <v>115.8278380404562</v>
      </c>
      <c r="M75" s="4">
        <f t="shared" si="56"/>
        <v>120.34606336666812</v>
      </c>
      <c r="N75" s="4">
        <f t="shared" si="55"/>
        <v>125.29176561745815</v>
      </c>
      <c r="O75" s="4">
        <f t="shared" si="54"/>
        <v>129.93342601652483</v>
      </c>
      <c r="P75" s="4">
        <f t="shared" si="53"/>
        <v>134.26706630886343</v>
      </c>
      <c r="Q75" s="4">
        <f t="shared" si="52"/>
        <v>138.2979035771661</v>
      </c>
      <c r="R75" s="4">
        <f t="shared" si="51"/>
        <v>141.99682433450207</v>
      </c>
      <c r="S75" s="4">
        <f t="shared" si="50"/>
        <v>145.6537907521477</v>
      </c>
      <c r="T75" s="4">
        <f t="shared" si="49"/>
        <v>148.87052605884182</v>
      </c>
      <c r="U75" s="4">
        <f t="shared" si="48"/>
        <v>151.46678440327614</v>
      </c>
      <c r="V75" s="4">
        <f t="shared" si="47"/>
        <v>154.73006866932505</v>
      </c>
      <c r="W75" s="4">
        <f t="shared" si="46"/>
        <v>156.68397917640732</v>
      </c>
      <c r="X75" s="4">
        <f t="shared" si="45"/>
        <v>157.44367908520871</v>
      </c>
      <c r="Y75" s="4">
        <f t="shared" si="44"/>
        <v>159.30451514367516</v>
      </c>
      <c r="Z75" s="4">
        <f t="shared" si="43"/>
        <v>161.50704148350545</v>
      </c>
      <c r="AA75" s="4">
        <f t="shared" si="42"/>
        <v>162.57821728116474</v>
      </c>
      <c r="AB75" s="4">
        <f t="shared" si="41"/>
        <v>163.66385957792346</v>
      </c>
      <c r="AC75" s="4">
        <f t="shared" si="40"/>
        <v>163.66385957792346</v>
      </c>
      <c r="AD75" s="4">
        <f t="shared" si="39"/>
        <v>165.73801027126856</v>
      </c>
      <c r="AE75" s="4">
        <f t="shared" si="38"/>
        <v>166.4675790610367</v>
      </c>
      <c r="AF75" s="4">
        <f t="shared" si="37"/>
        <v>168.71805255441228</v>
      </c>
      <c r="AG75" s="4">
        <f t="shared" si="36"/>
        <v>168.99845472215375</v>
      </c>
      <c r="AH75" s="4">
        <f t="shared" si="35"/>
        <v>170.50099596926219</v>
      </c>
      <c r="AI75" s="4">
        <f t="shared" si="34"/>
        <v>172.17396763952956</v>
      </c>
      <c r="AJ75" s="4">
        <f t="shared" si="33"/>
        <v>172.17396763952956</v>
      </c>
      <c r="AK75" s="4">
        <f t="shared" si="32"/>
        <v>172.17396763952956</v>
      </c>
      <c r="AL75" s="34">
        <f t="shared" si="31"/>
        <v>172.17396763952956</v>
      </c>
      <c r="AM75" s="17">
        <f>AL75-H75</f>
        <v>85.173967639529565</v>
      </c>
    </row>
    <row r="76" spans="1:39" x14ac:dyDescent="0.2">
      <c r="A76" s="2" t="s">
        <v>22</v>
      </c>
      <c r="B76" s="3">
        <v>10</v>
      </c>
      <c r="C76" s="3">
        <v>32</v>
      </c>
      <c r="D76" s="3">
        <v>40</v>
      </c>
      <c r="E76" s="3">
        <v>47</v>
      </c>
      <c r="F76" s="3">
        <v>57</v>
      </c>
      <c r="G76" s="3">
        <v>69</v>
      </c>
      <c r="H76" s="4">
        <f t="shared" ref="H76:H81" si="60">G76*$H$82</f>
        <v>75.754585409424749</v>
      </c>
      <c r="I76" s="4">
        <f t="shared" ref="I76:I81" si="61">H76*$I$82</f>
        <v>83.7519483861266</v>
      </c>
      <c r="J76" s="4">
        <f t="shared" si="59"/>
        <v>90.025770244858009</v>
      </c>
      <c r="K76" s="4">
        <f t="shared" si="58"/>
        <v>95.587774313414329</v>
      </c>
      <c r="L76" s="4">
        <f t="shared" si="57"/>
        <v>100.85620516810062</v>
      </c>
      <c r="M76" s="4">
        <f t="shared" si="56"/>
        <v>104.7904153563023</v>
      </c>
      <c r="N76" s="4">
        <f t="shared" si="55"/>
        <v>109.09684781109607</v>
      </c>
      <c r="O76" s="4">
        <f t="shared" si="54"/>
        <v>113.13853814606895</v>
      </c>
      <c r="P76" s="4">
        <f t="shared" si="53"/>
        <v>116.91202232606537</v>
      </c>
      <c r="Q76" s="4">
        <f t="shared" si="52"/>
        <v>120.42184308598635</v>
      </c>
      <c r="R76" s="4">
        <f t="shared" si="51"/>
        <v>123.64265007948407</v>
      </c>
      <c r="S76" s="4">
        <f t="shared" si="50"/>
        <v>126.82692565218447</v>
      </c>
      <c r="T76" s="4">
        <f t="shared" si="49"/>
        <v>129.62787334793703</v>
      </c>
      <c r="U76" s="4">
        <f t="shared" si="48"/>
        <v>131.88854546860807</v>
      </c>
      <c r="V76" s="4">
        <f t="shared" si="47"/>
        <v>134.73002531513259</v>
      </c>
      <c r="W76" s="4">
        <f t="shared" si="46"/>
        <v>136.43137796330657</v>
      </c>
      <c r="X76" s="4">
        <f t="shared" si="45"/>
        <v>137.09288085556898</v>
      </c>
      <c r="Y76" s="4">
        <f t="shared" si="44"/>
        <v>138.71318963860384</v>
      </c>
      <c r="Z76" s="4">
        <f t="shared" si="43"/>
        <v>140.63102262397373</v>
      </c>
      <c r="AA76" s="4">
        <f t="shared" si="42"/>
        <v>141.5637407671035</v>
      </c>
      <c r="AB76" s="4">
        <f t="shared" si="41"/>
        <v>142.50905550381492</v>
      </c>
      <c r="AC76" s="4">
        <f t="shared" si="40"/>
        <v>142.50905550381492</v>
      </c>
      <c r="AD76" s="4">
        <f t="shared" si="39"/>
        <v>144.31510637566583</v>
      </c>
      <c r="AE76" s="4">
        <f t="shared" si="38"/>
        <v>144.95037282620081</v>
      </c>
      <c r="AF76" s="4">
        <f t="shared" si="37"/>
        <v>146.9099554292533</v>
      </c>
      <c r="AG76" s="4">
        <f t="shared" si="36"/>
        <v>147.15411347482984</v>
      </c>
      <c r="AH76" s="4">
        <f t="shared" si="35"/>
        <v>148.46243978787879</v>
      </c>
      <c r="AI76" s="4">
        <f t="shared" si="34"/>
        <v>149.91916708998014</v>
      </c>
      <c r="AJ76" s="4">
        <f t="shared" si="33"/>
        <v>149.91916708998014</v>
      </c>
      <c r="AK76" s="4">
        <f t="shared" si="32"/>
        <v>149.91916708998014</v>
      </c>
      <c r="AL76" s="34">
        <f t="shared" si="31"/>
        <v>149.91916708998014</v>
      </c>
      <c r="AM76" s="17">
        <f>AL76-G76</f>
        <v>80.919167089980135</v>
      </c>
    </row>
    <row r="77" spans="1:39" x14ac:dyDescent="0.2">
      <c r="A77" s="8" t="s">
        <v>21</v>
      </c>
      <c r="B77" s="3">
        <v>47</v>
      </c>
      <c r="C77" s="3">
        <v>76</v>
      </c>
      <c r="D77" s="3">
        <v>75</v>
      </c>
      <c r="E77" s="3">
        <v>85</v>
      </c>
      <c r="F77" s="3">
        <v>92</v>
      </c>
      <c r="G77" s="4">
        <f>F77*$G$82</f>
        <v>104.29507558894778</v>
      </c>
      <c r="H77" s="4">
        <f t="shared" si="60"/>
        <v>114.50478567370079</v>
      </c>
      <c r="I77" s="4">
        <f t="shared" si="61"/>
        <v>126.59298242974965</v>
      </c>
      <c r="J77" s="4">
        <f t="shared" si="59"/>
        <v>136.07600742957553</v>
      </c>
      <c r="K77" s="4">
        <f t="shared" si="58"/>
        <v>144.48310358546127</v>
      </c>
      <c r="L77" s="4">
        <f t="shared" si="57"/>
        <v>152.44645712494898</v>
      </c>
      <c r="M77" s="4">
        <f t="shared" si="56"/>
        <v>158.39310566062005</v>
      </c>
      <c r="N77" s="4">
        <f t="shared" si="55"/>
        <v>164.90237665179995</v>
      </c>
      <c r="O77" s="4">
        <f t="shared" si="54"/>
        <v>171.01148388358425</v>
      </c>
      <c r="P77" s="4">
        <f t="shared" si="53"/>
        <v>176.71519138773533</v>
      </c>
      <c r="Q77" s="4">
        <f t="shared" si="52"/>
        <v>182.02036561178775</v>
      </c>
      <c r="R77" s="4">
        <f t="shared" si="51"/>
        <v>186.88868892837118</v>
      </c>
      <c r="S77" s="4">
        <f t="shared" si="50"/>
        <v>191.70179416823825</v>
      </c>
      <c r="T77" s="4">
        <f t="shared" si="49"/>
        <v>195.93549056895131</v>
      </c>
      <c r="U77" s="4">
        <f t="shared" si="48"/>
        <v>199.35254810093994</v>
      </c>
      <c r="V77" s="4">
        <f t="shared" si="47"/>
        <v>203.6475097730812</v>
      </c>
      <c r="W77" s="4">
        <f t="shared" si="46"/>
        <v>206.2191431505415</v>
      </c>
      <c r="X77" s="4">
        <f t="shared" si="45"/>
        <v>207.2190198773649</v>
      </c>
      <c r="Y77" s="4">
        <f t="shared" si="44"/>
        <v>209.66815360206138</v>
      </c>
      <c r="Z77" s="4">
        <f t="shared" si="43"/>
        <v>212.56700195244008</v>
      </c>
      <c r="AA77" s="4">
        <f t="shared" si="42"/>
        <v>213.97682672404736</v>
      </c>
      <c r="AB77" s="4">
        <f t="shared" si="41"/>
        <v>215.40569153449175</v>
      </c>
      <c r="AC77" s="4">
        <f t="shared" si="40"/>
        <v>215.40569153449175</v>
      </c>
      <c r="AD77" s="4">
        <f t="shared" si="39"/>
        <v>218.13557866778416</v>
      </c>
      <c r="AE77" s="4">
        <f t="shared" si="38"/>
        <v>219.09579841383729</v>
      </c>
      <c r="AF77" s="4">
        <f t="shared" si="37"/>
        <v>222.05775226467998</v>
      </c>
      <c r="AG77" s="4">
        <f t="shared" si="36"/>
        <v>222.4268027258257</v>
      </c>
      <c r="AH77" s="4">
        <f t="shared" si="35"/>
        <v>224.40436782313657</v>
      </c>
      <c r="AI77" s="4">
        <f t="shared" si="34"/>
        <v>226.60624440408068</v>
      </c>
      <c r="AJ77" s="4">
        <f t="shared" si="33"/>
        <v>226.60624440408068</v>
      </c>
      <c r="AK77" s="4">
        <f t="shared" si="32"/>
        <v>226.60624440408068</v>
      </c>
      <c r="AL77" s="34">
        <f t="shared" si="31"/>
        <v>226.60624440408068</v>
      </c>
      <c r="AM77" s="17">
        <f>AL77-F77</f>
        <v>134.60624440408068</v>
      </c>
    </row>
    <row r="78" spans="1:39" x14ac:dyDescent="0.2">
      <c r="A78" s="21" t="s">
        <v>20</v>
      </c>
      <c r="B78" s="3">
        <v>38</v>
      </c>
      <c r="C78" s="3">
        <v>58</v>
      </c>
      <c r="D78" s="3">
        <v>79</v>
      </c>
      <c r="E78" s="3">
        <v>83</v>
      </c>
      <c r="F78" s="4">
        <f>E78*$F$82</f>
        <v>93.660573700608694</v>
      </c>
      <c r="G78" s="4">
        <f>F78*$G$82</f>
        <v>106.17757188923041</v>
      </c>
      <c r="H78" s="4">
        <f t="shared" si="60"/>
        <v>116.57156432243538</v>
      </c>
      <c r="I78" s="4">
        <f t="shared" si="61"/>
        <v>128.87794957436336</v>
      </c>
      <c r="J78" s="4">
        <f t="shared" si="59"/>
        <v>138.53214046459061</v>
      </c>
      <c r="K78" s="4">
        <f t="shared" si="58"/>
        <v>147.09098230281279</v>
      </c>
      <c r="L78" s="4">
        <f t="shared" si="57"/>
        <v>155.19807209726054</v>
      </c>
      <c r="M78" s="4">
        <f t="shared" si="56"/>
        <v>161.25205593907398</v>
      </c>
      <c r="N78" s="4">
        <f t="shared" si="55"/>
        <v>167.87881741088529</v>
      </c>
      <c r="O78" s="4">
        <f t="shared" si="54"/>
        <v>174.09819228183588</v>
      </c>
      <c r="P78" s="4">
        <f t="shared" si="53"/>
        <v>179.90485007595825</v>
      </c>
      <c r="Q78" s="4">
        <f t="shared" si="52"/>
        <v>185.3057811782021</v>
      </c>
      <c r="R78" s="4">
        <f t="shared" si="51"/>
        <v>190.26197633897658</v>
      </c>
      <c r="S78" s="4">
        <f t="shared" si="50"/>
        <v>195.16195675253479</v>
      </c>
      <c r="T78" s="4">
        <f t="shared" si="49"/>
        <v>199.47207016302377</v>
      </c>
      <c r="U78" s="4">
        <f t="shared" si="48"/>
        <v>202.95080460665466</v>
      </c>
      <c r="V78" s="4">
        <f t="shared" si="47"/>
        <v>207.32328910920765</v>
      </c>
      <c r="W78" s="4">
        <f t="shared" si="46"/>
        <v>209.94133973399641</v>
      </c>
      <c r="X78" s="4">
        <f t="shared" si="45"/>
        <v>210.95926394991125</v>
      </c>
      <c r="Y78" s="4">
        <f t="shared" si="44"/>
        <v>213.45260383822193</v>
      </c>
      <c r="Z78" s="4">
        <f t="shared" si="43"/>
        <v>216.40377557265163</v>
      </c>
      <c r="AA78" s="4">
        <f t="shared" si="42"/>
        <v>217.83904727836975</v>
      </c>
      <c r="AB78" s="4">
        <f t="shared" si="41"/>
        <v>219.29370269018315</v>
      </c>
      <c r="AC78" s="4">
        <f t="shared" si="40"/>
        <v>219.29370269018315</v>
      </c>
      <c r="AD78" s="4">
        <f t="shared" si="39"/>
        <v>222.0728635058579</v>
      </c>
      <c r="AE78" s="4">
        <f t="shared" si="38"/>
        <v>223.05041494383605</v>
      </c>
      <c r="AF78" s="4">
        <f t="shared" si="37"/>
        <v>226.0658312149736</v>
      </c>
      <c r="AG78" s="4">
        <f t="shared" si="36"/>
        <v>226.44154293144516</v>
      </c>
      <c r="AH78" s="4">
        <f t="shared" si="35"/>
        <v>228.45480251344992</v>
      </c>
      <c r="AI78" s="4">
        <f t="shared" si="34"/>
        <v>230.69642233724514</v>
      </c>
      <c r="AJ78" s="4">
        <f t="shared" si="33"/>
        <v>230.69642233724514</v>
      </c>
      <c r="AK78" s="4">
        <f t="shared" si="32"/>
        <v>230.69642233724514</v>
      </c>
      <c r="AL78" s="34">
        <f t="shared" si="31"/>
        <v>230.69642233724514</v>
      </c>
      <c r="AM78" s="17">
        <f>AL78-E78</f>
        <v>147.69642233724514</v>
      </c>
    </row>
    <row r="79" spans="1:39" x14ac:dyDescent="0.2">
      <c r="A79" s="21" t="s">
        <v>19</v>
      </c>
      <c r="B79" s="3">
        <v>29</v>
      </c>
      <c r="C79" s="3">
        <v>45</v>
      </c>
      <c r="D79" s="3">
        <v>52</v>
      </c>
      <c r="E79" s="4">
        <f>D79*$E$82</f>
        <v>60.147228792967439</v>
      </c>
      <c r="F79" s="4">
        <f>E79*$F$82</f>
        <v>67.872577774109644</v>
      </c>
      <c r="G79" s="4">
        <f>F79*$G$82</f>
        <v>76.943213362690244</v>
      </c>
      <c r="H79" s="4">
        <f t="shared" si="60"/>
        <v>84.475380121152313</v>
      </c>
      <c r="I79" s="4">
        <f t="shared" si="61"/>
        <v>93.393391800213905</v>
      </c>
      <c r="J79" s="4">
        <f t="shared" si="59"/>
        <v>100.38944997232812</v>
      </c>
      <c r="K79" s="4">
        <f t="shared" si="58"/>
        <v>106.5917465777061</v>
      </c>
      <c r="L79" s="4">
        <f t="shared" si="57"/>
        <v>112.46667410435404</v>
      </c>
      <c r="M79" s="4">
        <f t="shared" si="56"/>
        <v>116.8537867699261</v>
      </c>
      <c r="N79" s="4">
        <f t="shared" si="55"/>
        <v>121.65597156994365</v>
      </c>
      <c r="O79" s="4">
        <f t="shared" si="54"/>
        <v>126.16293739298338</v>
      </c>
      <c r="P79" s="4">
        <f t="shared" si="53"/>
        <v>130.37082142750802</v>
      </c>
      <c r="Q79" s="4">
        <f t="shared" si="52"/>
        <v>134.28468936367324</v>
      </c>
      <c r="R79" s="4">
        <f t="shared" si="51"/>
        <v>137.87627254774193</v>
      </c>
      <c r="S79" s="4">
        <f t="shared" si="50"/>
        <v>141.42711884913163</v>
      </c>
      <c r="T79" s="4">
        <f t="shared" si="49"/>
        <v>144.55050893858126</v>
      </c>
      <c r="U79" s="4">
        <f t="shared" si="48"/>
        <v>147.07142745052153</v>
      </c>
      <c r="V79" s="4">
        <f t="shared" si="47"/>
        <v>150.24001571279575</v>
      </c>
      <c r="W79" s="4">
        <f t="shared" si="46"/>
        <v>152.13722643473238</v>
      </c>
      <c r="X79" s="4">
        <f t="shared" si="45"/>
        <v>152.87488090110023</v>
      </c>
      <c r="Y79" s="4">
        <f t="shared" si="44"/>
        <v>154.68171806641172</v>
      </c>
      <c r="Z79" s="4">
        <f t="shared" si="43"/>
        <v>156.82033013289464</v>
      </c>
      <c r="AA79" s="4">
        <f t="shared" si="42"/>
        <v>157.86042188788139</v>
      </c>
      <c r="AB79" s="4">
        <f t="shared" si="41"/>
        <v>158.91456034413764</v>
      </c>
      <c r="AC79" s="4">
        <f t="shared" si="40"/>
        <v>158.91456034413764</v>
      </c>
      <c r="AD79" s="4">
        <f t="shared" si="39"/>
        <v>160.92852204814776</v>
      </c>
      <c r="AE79" s="4">
        <f t="shared" si="38"/>
        <v>161.63691975895458</v>
      </c>
      <c r="AF79" s="4">
        <f t="shared" si="37"/>
        <v>163.82208761878766</v>
      </c>
      <c r="AG79" s="4">
        <f t="shared" si="36"/>
        <v>164.09435290277335</v>
      </c>
      <c r="AH79" s="4">
        <f t="shared" si="35"/>
        <v>165.55329247745377</v>
      </c>
      <c r="AI79" s="4">
        <f t="shared" si="34"/>
        <v>167.17771681972681</v>
      </c>
      <c r="AJ79" s="4">
        <f t="shared" si="33"/>
        <v>167.17771681972681</v>
      </c>
      <c r="AK79" s="4">
        <f t="shared" si="32"/>
        <v>167.17771681972681</v>
      </c>
      <c r="AL79" s="34">
        <f t="shared" si="31"/>
        <v>167.17771681972681</v>
      </c>
      <c r="AM79" s="17">
        <f>AL79-D79</f>
        <v>115.17771681972681</v>
      </c>
    </row>
    <row r="80" spans="1:39" x14ac:dyDescent="0.2">
      <c r="A80" s="21" t="s">
        <v>18</v>
      </c>
      <c r="B80" s="3">
        <v>33</v>
      </c>
      <c r="C80" s="3">
        <v>61</v>
      </c>
      <c r="D80" s="4">
        <f>C80*$D$82</f>
        <v>76.763336027845568</v>
      </c>
      <c r="E80" s="4">
        <f>D80*$E$82</f>
        <v>88.790421826505153</v>
      </c>
      <c r="F80" s="4">
        <f>E80*$F$82</f>
        <v>100.1947210528858</v>
      </c>
      <c r="G80" s="4">
        <f>F80*$G$82</f>
        <v>113.58495658504631</v>
      </c>
      <c r="H80" s="4">
        <f t="shared" si="60"/>
        <v>124.70407673692308</v>
      </c>
      <c r="I80" s="4">
        <f t="shared" si="61"/>
        <v>137.86900610653956</v>
      </c>
      <c r="J80" s="4">
        <f t="shared" si="59"/>
        <v>148.196713113008</v>
      </c>
      <c r="K80" s="4">
        <f t="shared" si="58"/>
        <v>157.35265500652716</v>
      </c>
      <c r="L80" s="4">
        <f t="shared" si="57"/>
        <v>166.0253287732063</v>
      </c>
      <c r="M80" s="4">
        <f t="shared" si="56"/>
        <v>172.50166346050102</v>
      </c>
      <c r="N80" s="4">
        <f t="shared" si="55"/>
        <v>179.59073510418486</v>
      </c>
      <c r="O80" s="4">
        <f t="shared" si="54"/>
        <v>186.24399917995439</v>
      </c>
      <c r="P80" s="4">
        <f t="shared" si="53"/>
        <v>192.45575333588559</v>
      </c>
      <c r="Q80" s="4">
        <f t="shared" si="52"/>
        <v>198.2334756349714</v>
      </c>
      <c r="R80" s="4">
        <f t="shared" si="51"/>
        <v>203.53543538171417</v>
      </c>
      <c r="S80" s="4">
        <f t="shared" si="50"/>
        <v>208.77725860896052</v>
      </c>
      <c r="T80" s="4">
        <f t="shared" si="49"/>
        <v>213.3880632817002</v>
      </c>
      <c r="U80" s="4">
        <f t="shared" si="48"/>
        <v>217.10948856690956</v>
      </c>
      <c r="V80" s="4">
        <f t="shared" si="47"/>
        <v>221.78701559596422</v>
      </c>
      <c r="W80" s="4">
        <f t="shared" si="46"/>
        <v>224.58771221449604</v>
      </c>
      <c r="X80" s="4">
        <f t="shared" si="45"/>
        <v>225.67665101592368</v>
      </c>
      <c r="Y80" s="4">
        <f t="shared" si="44"/>
        <v>228.34393656339304</v>
      </c>
      <c r="Z80" s="4">
        <f t="shared" si="43"/>
        <v>231.50099419209752</v>
      </c>
      <c r="AA80" s="4">
        <f t="shared" si="42"/>
        <v>233.0363963630175</v>
      </c>
      <c r="AB80" s="4">
        <f t="shared" si="41"/>
        <v>234.59253452719969</v>
      </c>
      <c r="AC80" s="4">
        <f t="shared" si="40"/>
        <v>234.59253452719969</v>
      </c>
      <c r="AD80" s="4">
        <f t="shared" si="39"/>
        <v>237.56558104704854</v>
      </c>
      <c r="AE80" s="4">
        <f t="shared" si="38"/>
        <v>238.61133049927969</v>
      </c>
      <c r="AF80" s="4">
        <f t="shared" si="37"/>
        <v>241.83711462815691</v>
      </c>
      <c r="AG80" s="4">
        <f t="shared" si="36"/>
        <v>242.23903754129751</v>
      </c>
      <c r="AH80" s="4">
        <f t="shared" si="35"/>
        <v>244.39275040313433</v>
      </c>
      <c r="AI80" s="4">
        <f t="shared" si="34"/>
        <v>246.79075485770582</v>
      </c>
      <c r="AJ80" s="4">
        <f t="shared" si="33"/>
        <v>246.79075485770582</v>
      </c>
      <c r="AK80" s="4">
        <f t="shared" si="32"/>
        <v>246.79075485770582</v>
      </c>
      <c r="AL80" s="34">
        <f t="shared" si="31"/>
        <v>246.79075485770582</v>
      </c>
      <c r="AM80" s="17">
        <f>AL80-C80</f>
        <v>185.79075485770582</v>
      </c>
    </row>
    <row r="81" spans="1:39" x14ac:dyDescent="0.2">
      <c r="A81" s="21" t="s">
        <v>17</v>
      </c>
      <c r="B81" s="3">
        <v>17</v>
      </c>
      <c r="C81" s="4">
        <f>B81*C82</f>
        <v>35.842919324946536</v>
      </c>
      <c r="D81" s="4">
        <f>C81*$D$82</f>
        <v>45.105279678030008</v>
      </c>
      <c r="E81" s="4">
        <f>D81*$E$82</f>
        <v>52.17226108779338</v>
      </c>
      <c r="F81" s="4">
        <f>E81*$F$82</f>
        <v>58.873300057116516</v>
      </c>
      <c r="G81" s="4">
        <f>F81*$G$82</f>
        <v>66.741253039432294</v>
      </c>
      <c r="H81" s="4">
        <f t="shared" si="60"/>
        <v>73.274723966778296</v>
      </c>
      <c r="I81" s="4">
        <f t="shared" si="61"/>
        <v>81.0102895620862</v>
      </c>
      <c r="J81" s="4">
        <f t="shared" si="59"/>
        <v>87.07873495625887</v>
      </c>
      <c r="K81" s="4">
        <f t="shared" si="58"/>
        <v>92.458664245329444</v>
      </c>
      <c r="L81" s="4">
        <f t="shared" si="57"/>
        <v>97.554630575668142</v>
      </c>
      <c r="M81" s="4">
        <f t="shared" si="56"/>
        <v>101.36005257104614</v>
      </c>
      <c r="N81" s="4">
        <f t="shared" si="55"/>
        <v>105.52551196470722</v>
      </c>
      <c r="O81" s="4">
        <f t="shared" si="54"/>
        <v>109.43489569446741</v>
      </c>
      <c r="P81" s="4">
        <f t="shared" si="53"/>
        <v>113.08485312196649</v>
      </c>
      <c r="Q81" s="4">
        <f t="shared" si="52"/>
        <v>116.47977827357431</v>
      </c>
      <c r="R81" s="4">
        <f t="shared" si="51"/>
        <v>119.59515065827293</v>
      </c>
      <c r="S81" s="4">
        <f t="shared" si="50"/>
        <v>122.67518749515526</v>
      </c>
      <c r="T81" s="4">
        <f t="shared" si="49"/>
        <v>125.38444487069779</v>
      </c>
      <c r="U81" s="4">
        <f t="shared" si="48"/>
        <v>127.57111284236296</v>
      </c>
      <c r="V81" s="4">
        <f t="shared" si="47"/>
        <v>130.3195755299476</v>
      </c>
      <c r="W81" s="4">
        <f t="shared" si="46"/>
        <v>131.96523361112278</v>
      </c>
      <c r="X81" s="4">
        <f t="shared" si="45"/>
        <v>132.60508189980106</v>
      </c>
      <c r="Y81" s="4">
        <f t="shared" si="44"/>
        <v>134.17234912430172</v>
      </c>
      <c r="Z81" s="4">
        <f t="shared" si="43"/>
        <v>136.02740095856174</v>
      </c>
      <c r="AA81" s="4">
        <f t="shared" si="42"/>
        <v>136.92958614124424</v>
      </c>
      <c r="AB81" s="4">
        <f t="shared" si="41"/>
        <v>137.8439555621828</v>
      </c>
      <c r="AC81" s="4">
        <f t="shared" si="40"/>
        <v>137.8439555621828</v>
      </c>
      <c r="AD81" s="4">
        <f t="shared" si="39"/>
        <v>139.59088452218697</v>
      </c>
      <c r="AE81" s="4">
        <f t="shared" si="38"/>
        <v>140.20535523121038</v>
      </c>
      <c r="AF81" s="4">
        <f t="shared" si="37"/>
        <v>142.10078999007987</v>
      </c>
      <c r="AG81" s="4">
        <f t="shared" si="36"/>
        <v>142.33695540894126</v>
      </c>
      <c r="AH81" s="4">
        <f t="shared" si="35"/>
        <v>143.60245305412022</v>
      </c>
      <c r="AI81" s="4">
        <f t="shared" si="34"/>
        <v>145.01149371323609</v>
      </c>
      <c r="AJ81" s="4">
        <f t="shared" si="33"/>
        <v>145.01149371323609</v>
      </c>
      <c r="AK81" s="4">
        <f t="shared" si="32"/>
        <v>145.01149371323609</v>
      </c>
      <c r="AL81" s="34">
        <f t="shared" si="31"/>
        <v>145.01149371323609</v>
      </c>
      <c r="AM81" s="17">
        <f>AL81-B81</f>
        <v>128.01149371323609</v>
      </c>
    </row>
    <row r="82" spans="1:39" ht="25.5" customHeight="1" x14ac:dyDescent="0.2">
      <c r="A82" s="7" t="s">
        <v>41</v>
      </c>
      <c r="B82" s="25"/>
      <c r="C82" s="23">
        <f>IF(SUM(C46:C80)/SUM(B46:B80)&lt;1,1,SUM(C46:C80)/SUM(B46:B80))</f>
        <v>2.1084070191145021</v>
      </c>
      <c r="D82" s="23">
        <f>IF(SUM(D46:D79)/SUM(C46:C79)&lt;1,1,SUM(D46:D79)/SUM(C46:C79))</f>
        <v>1.2584153447187798</v>
      </c>
      <c r="E82" s="23">
        <f>IF(SUM(E46:E78)/SUM(D46:D78)&lt;1,1,SUM(E46:E78)/SUM(D46:D78))</f>
        <v>1.1566774767878354</v>
      </c>
      <c r="F82" s="23">
        <f>IF(SUM(F46:F77)/SUM(E46:E77)&lt;1,1,SUM(F46:F77)/SUM(E46:E77))</f>
        <v>1.1284406469952855</v>
      </c>
      <c r="G82" s="23">
        <f>IF(SUM(G46:G76)/SUM(F46:F76)&lt;1,1,SUM(G46:G76)/SUM(F46:F76))</f>
        <v>1.1336421259668237</v>
      </c>
      <c r="H82" s="23">
        <f>IF(SUM(H46:H75)/SUM(G46:G75)&lt;1,1,SUM(H46:H75)/SUM(G46:G75))</f>
        <v>1.0978925421655761</v>
      </c>
      <c r="I82" s="23">
        <f>IF(SUM(I46:I74)/SUM(H46:H74)&lt;1,1,SUM(I46:I74)/SUM(H46:H74))</f>
        <v>1.1055693583890551</v>
      </c>
      <c r="J82" s="23">
        <f>IF(SUM(J46:J73)/SUM(I46:I73)&lt;1,1,SUM(J46:J73)/SUM(I46:I73))</f>
        <v>1.0749095630564538</v>
      </c>
      <c r="K82" s="23">
        <f>IF(SUM(K46:K72)/SUM(J46:J72)&lt;1,1,SUM(K46:K72)/SUM(J46:J72))</f>
        <v>1.0617823546905338</v>
      </c>
      <c r="L82" s="23">
        <f>IF(SUM(L46:L71)/SUM(K46:K71)&lt;1,1,SUM(L46:L71)/SUM(K46:K71))</f>
        <v>1.0551161578196402</v>
      </c>
      <c r="M82" s="23">
        <f>IF(SUM(M46:M70)/SUM(L46:L70)&lt;1,1,SUM(M46:M70)/SUM(L46:L70))</f>
        <v>1.0390081124076045</v>
      </c>
      <c r="N82" s="23">
        <f>IF(SUM(N46:N69)/SUM(M46:M69)&lt;1,1,SUM(N46:N69)/SUM(M46:M69))</f>
        <v>1.0410956712038146</v>
      </c>
      <c r="O82" s="23">
        <f>IF(SUM(O46:O68)/SUM(N46:N68)&lt;1,1,SUM(O46:O68)/SUM(N46:N68))</f>
        <v>1.0370468113063283</v>
      </c>
      <c r="P82" s="23">
        <f>IF(SUM(P46:P67)/SUM(O46:O67)&lt;1,1,SUM(P46:P67)/SUM(O46:O67))</f>
        <v>1.033352774764728</v>
      </c>
      <c r="Q82" s="23">
        <f>IF(SUM(Q46:Q66)/SUM(P46:P66)&lt;1,1,SUM(Q46:Q66)/SUM(P46:P66))</f>
        <v>1.030021042234067</v>
      </c>
      <c r="R82" s="23">
        <f>IF(SUM(R46:R65)/SUM(Q46:Q65)&lt;1,1,SUM(R46:R65)/SUM(Q46:Q65))</f>
        <v>1.0267460363581873</v>
      </c>
      <c r="S82" s="23">
        <f>IF(SUM(S46:S64)/SUM(R46:R64)&lt;1,1,SUM(S46:S64)/SUM(R46:R64))</f>
        <v>1.0257538605865644</v>
      </c>
      <c r="T82" s="23">
        <f>IF(SUM(T46:T63)/SUM(S46:S63)&lt;1,1,SUM(T46:T63)/SUM(S46:S63))</f>
        <v>1.0220848032178433</v>
      </c>
      <c r="U82" s="23">
        <f>IF(SUM(U46:U62)/SUM(T46:T62)&lt;1,1,SUM(U46:U62)/SUM(T46:T62))</f>
        <v>1.017439706926327</v>
      </c>
      <c r="V82" s="23">
        <f>IF(SUM(V46:V61)/SUM(U46:U61)&lt;1,1,SUM(V46:V61)/SUM(U46:U61))</f>
        <v>1.0215445536716519</v>
      </c>
      <c r="W82" s="23">
        <f>IF(SUM(W46:W60)/SUM(V46:V60)&lt;1,1,SUM(W46:W60)/SUM(V46:V60))</f>
        <v>1.0126278655718688</v>
      </c>
      <c r="X82" s="23">
        <f>IF(SUM(X46:X59)/SUM(W46:W59)&lt;1,1,SUM(X46:X59)/SUM(W46:W59))</f>
        <v>1.0048486125562721</v>
      </c>
      <c r="Y82" s="23">
        <f>IF(SUM(Y46:Y58)/SUM(X46:X58)&lt;1,1,SUM(Y46:Y58)/SUM(X46:X58))</f>
        <v>1.0118190585311422</v>
      </c>
      <c r="Z82" s="23">
        <f>IF(SUM(Z46:Z57)/SUM(Y46:Y57)&lt;1,1,SUM(Z46:Z57)/SUM(Y46:Y57))</f>
        <v>1.0138258877210344</v>
      </c>
      <c r="AA82" s="23">
        <f>IF(SUM(AA46:AA56)/SUM(Z46:Z56)&lt;1,1,SUM(AA46:AA56)/SUM(Z46:Z56))</f>
        <v>1.0066323783026432</v>
      </c>
      <c r="AB82" s="23">
        <f>IF(SUM(AB46:AB55)/SUM(AA46:AA55)&lt;1,1,SUM(AB46:AB55)/SUM(AA46:AA55))</f>
        <v>1.0066776614660573</v>
      </c>
      <c r="AC82" s="23">
        <f>IF(SUM(AC46:AC54)/SUM(AB46:AB54)&lt;1,1,SUM(AC46:AC54)/SUM(AB46:AB54))</f>
        <v>1</v>
      </c>
      <c r="AD82" s="23">
        <f>IF(SUM(AD46:AD53)/SUM(AC46:AC53)&lt;1,1,SUM(AD46:AD53)/SUM(AC46:AC53))</f>
        <v>1.012673235854844</v>
      </c>
      <c r="AE82" s="23">
        <f>IF(SUM(AE46:AE52)/SUM(AD46:AD52)&lt;1,1,SUM(AE46:AE52)/SUM(AD46:AD52))</f>
        <v>1.0044019400774393</v>
      </c>
      <c r="AF82" s="23">
        <f>IF(SUM(AF46:AF51)/SUM(AE46:AE51)&lt;1,1,SUM(AF46:AF51)/SUM(AE46:AE51))</f>
        <v>1.0135189897400407</v>
      </c>
      <c r="AG82" s="23">
        <f>IF(SUM(AG46:AG50)/SUM(AF46:AF50)&lt;1,1,SUM(AG46:AG50)/SUM(AF46:AF50))</f>
        <v>1.0016619571142278</v>
      </c>
      <c r="AH82" s="23">
        <f>IF(SUM(AH46:AH49)/SUM(AG46:AG49)&lt;1,1,SUM(AH46:AH49)/SUM(AG46:AG49))</f>
        <v>1.0088908579050544</v>
      </c>
      <c r="AI82" s="23">
        <f>IF(SUM(AI46:AI48)/SUM(AH46:AH48)&lt;1,1,SUM(AI46:AI48)/SUM(AH46:AH48))</f>
        <v>1.0098120932417836</v>
      </c>
      <c r="AJ82" s="23">
        <f>IF(SUM(AJ46:AJ47)/SUM(AI46:AI47)&lt;1,1,SUM(AJ46:AJ47)/SUM(AI46:AI47))</f>
        <v>1</v>
      </c>
      <c r="AK82" s="23">
        <f>IF(SUM(AK46:AK46)/SUM(AJ46:AJ46)&lt;1,1,SUM(AK46:AK46)/SUM(AJ46:AJ46))</f>
        <v>1</v>
      </c>
      <c r="AL82" s="17">
        <f>SUM(AL46:AL81)</f>
        <v>7329.6184811476187</v>
      </c>
      <c r="AM82" s="17">
        <f>SUM(AM46:AM81)</f>
        <v>1819.0882378386177</v>
      </c>
    </row>
    <row r="83" spans="1:39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</row>
    <row r="84" spans="1:39" ht="15.75" x14ac:dyDescent="0.2">
      <c r="AM84" s="9">
        <f>AM42+AM82</f>
        <v>10120.374834015765</v>
      </c>
    </row>
  </sheetData>
  <mergeCells count="10">
    <mergeCell ref="A44:A45"/>
    <mergeCell ref="B44:AK44"/>
    <mergeCell ref="AL44:AL45"/>
    <mergeCell ref="AM44:AM45"/>
    <mergeCell ref="A1:AD1"/>
    <mergeCell ref="A2:AK2"/>
    <mergeCell ref="A4:A5"/>
    <mergeCell ref="B4:AK4"/>
    <mergeCell ref="AL4:AL5"/>
    <mergeCell ref="AM4:AM5"/>
  </mergeCells>
  <conditionalFormatting sqref="AM46">
    <cfRule type="cellIs" dxfId="7" priority="4" operator="lessThan">
      <formula>0</formula>
    </cfRule>
  </conditionalFormatting>
  <conditionalFormatting sqref="AM47:AM81">
    <cfRule type="cellIs" dxfId="6" priority="3" operator="lessThan">
      <formula>0</formula>
    </cfRule>
  </conditionalFormatting>
  <conditionalFormatting sqref="AM6">
    <cfRule type="cellIs" dxfId="5" priority="2" operator="lessThan">
      <formula>0</formula>
    </cfRule>
  </conditionalFormatting>
  <conditionalFormatting sqref="AM7:AM41">
    <cfRule type="cellIs" dxfId="4" priority="1" operator="lessThan">
      <formula>0</formula>
    </cfRule>
  </conditionalFormatting>
  <printOptions horizontalCentered="1" verticalCentered="1"/>
  <pageMargins left="0.51181102362204722" right="0.39370078740157483" top="0.51181102362204722" bottom="0.74803149606299213" header="0.31496062992125984" footer="0.31496062992125984"/>
  <pageSetup paperSize="9" scale="3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8.7109375" style="33" customWidth="1"/>
    <col min="5" max="37" width="8.7109375" style="10" customWidth="1"/>
    <col min="38" max="38" width="12.5703125" style="10" customWidth="1"/>
    <col min="39" max="39" width="14.42578125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39" ht="17.25" customHeight="1" x14ac:dyDescent="0.2">
      <c r="A1" s="57" t="str">
        <f>'Описание на групите'!B10</f>
        <v>Моторни превозни средства, различни от предходните рискови групи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"/>
      <c r="AF1" s="5"/>
      <c r="AG1" s="5"/>
      <c r="AH1" s="5"/>
      <c r="AI1" s="5"/>
      <c r="AJ1" s="5"/>
      <c r="AK1" s="5"/>
    </row>
    <row r="2" spans="1:39" ht="16.5" customHeight="1" x14ac:dyDescent="0.2">
      <c r="A2" s="58" t="str">
        <f>"Справка № 2.2: Брой на предявените претенции към края на "&amp;'Описание на групите'!B2&amp;" тримесечие на "&amp;'Описание на групите'!B1&amp; " година"</f>
        <v>Справка № 2.2: Брой на предявените претенции към края на трето тримесечие на 2021 година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</row>
    <row r="3" spans="1:39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39" s="15" customFormat="1" ht="41.25" customHeight="1" x14ac:dyDescent="0.2">
      <c r="A4" s="59" t="s">
        <v>0</v>
      </c>
      <c r="B4" s="60" t="s">
        <v>39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2" t="s">
        <v>49</v>
      </c>
      <c r="AM4" s="61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30.9.2021 г.</v>
      </c>
    </row>
    <row r="5" spans="1:39" s="15" customFormat="1" ht="25.5" customHeight="1" x14ac:dyDescent="0.2">
      <c r="A5" s="59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2">
        <v>0</v>
      </c>
      <c r="AM5" s="61">
        <v>0</v>
      </c>
    </row>
    <row r="6" spans="1:39" s="19" customFormat="1" ht="12.75" customHeight="1" x14ac:dyDescent="0.2">
      <c r="A6" s="1" t="s">
        <v>37</v>
      </c>
      <c r="B6" s="3">
        <v>163.25961002785516</v>
      </c>
      <c r="C6" s="3">
        <v>237.08857938718663</v>
      </c>
      <c r="D6" s="3">
        <v>259.08203342618384</v>
      </c>
      <c r="E6" s="3">
        <v>275.19768802228418</v>
      </c>
      <c r="F6" s="3">
        <v>292.3989680044387</v>
      </c>
      <c r="G6" s="3">
        <v>294.41422600332908</v>
      </c>
      <c r="H6" s="3">
        <v>313.46508599963016</v>
      </c>
      <c r="I6" s="3">
        <v>319.50068799704093</v>
      </c>
      <c r="J6" s="3">
        <v>334.18532304379039</v>
      </c>
      <c r="K6" s="3">
        <v>323.21673007896629</v>
      </c>
      <c r="L6" s="3">
        <v>326.22387090808218</v>
      </c>
      <c r="M6" s="3">
        <v>330.25623636027376</v>
      </c>
      <c r="N6" s="3">
        <v>344.18873578655212</v>
      </c>
      <c r="O6" s="3">
        <v>331.19768913958279</v>
      </c>
      <c r="P6" s="3">
        <v>331.19768913958279</v>
      </c>
      <c r="Q6" s="3">
        <v>332.20216581609816</v>
      </c>
      <c r="R6" s="3">
        <v>332.16793524416141</v>
      </c>
      <c r="S6" s="3">
        <v>332.22793524416142</v>
      </c>
      <c r="T6" s="3">
        <v>332.57793524416138</v>
      </c>
      <c r="U6" s="3">
        <v>332.57793524416138</v>
      </c>
      <c r="V6" s="3">
        <v>343.60793524416135</v>
      </c>
      <c r="W6" s="3">
        <v>352.47793524416136</v>
      </c>
      <c r="X6" s="3">
        <v>352.47793524416136</v>
      </c>
      <c r="Y6" s="3">
        <v>354.47793524416136</v>
      </c>
      <c r="Z6" s="3">
        <v>351.47793524416136</v>
      </c>
      <c r="AA6" s="3">
        <v>351.47793524416136</v>
      </c>
      <c r="AB6" s="3">
        <v>351.47793524416136</v>
      </c>
      <c r="AC6" s="3">
        <v>351.47793524416136</v>
      </c>
      <c r="AD6" s="3">
        <v>351.47793524416136</v>
      </c>
      <c r="AE6" s="3">
        <v>351.47793524416136</v>
      </c>
      <c r="AF6" s="3">
        <v>351.47793524416136</v>
      </c>
      <c r="AG6" s="3">
        <v>352.47793524416136</v>
      </c>
      <c r="AH6" s="3">
        <v>352.47793524416136</v>
      </c>
      <c r="AI6" s="3">
        <v>337.47793524416136</v>
      </c>
      <c r="AJ6" s="3">
        <v>351.47793524416136</v>
      </c>
      <c r="AK6" s="3">
        <v>351.47793524416136</v>
      </c>
      <c r="AL6" s="34">
        <f>AK6</f>
        <v>351.47793524416136</v>
      </c>
      <c r="AM6" s="17">
        <f>AL6-AK6</f>
        <v>0</v>
      </c>
    </row>
    <row r="7" spans="1:39" s="19" customFormat="1" x14ac:dyDescent="0.2">
      <c r="A7" s="1" t="s">
        <v>36</v>
      </c>
      <c r="B7" s="3">
        <v>409.23001842537724</v>
      </c>
      <c r="C7" s="3">
        <v>540.92070713609883</v>
      </c>
      <c r="D7" s="3">
        <v>582.21899905383202</v>
      </c>
      <c r="E7" s="3">
        <v>595.32656341815652</v>
      </c>
      <c r="F7" s="3">
        <v>608.08275729614627</v>
      </c>
      <c r="G7" s="3">
        <v>631.11198363325127</v>
      </c>
      <c r="H7" s="3">
        <v>636.02120997035615</v>
      </c>
      <c r="I7" s="3">
        <v>640.06296188050601</v>
      </c>
      <c r="J7" s="3">
        <v>643.80605987735964</v>
      </c>
      <c r="K7" s="3">
        <v>643.79483788224923</v>
      </c>
      <c r="L7" s="3">
        <v>648.81728187247006</v>
      </c>
      <c r="M7" s="3">
        <v>644.85094785780132</v>
      </c>
      <c r="N7" s="3">
        <v>658.86433689604098</v>
      </c>
      <c r="O7" s="3">
        <v>653.85312837756692</v>
      </c>
      <c r="P7" s="3">
        <v>654.83631559985588</v>
      </c>
      <c r="Q7" s="3">
        <v>655.35190744966178</v>
      </c>
      <c r="R7" s="3">
        <v>656.2448767697955</v>
      </c>
      <c r="S7" s="3">
        <v>656.14487676979547</v>
      </c>
      <c r="T7" s="3">
        <v>655.14487676979547</v>
      </c>
      <c r="U7" s="3">
        <v>654.14487676979547</v>
      </c>
      <c r="V7" s="3">
        <v>658.14487676979547</v>
      </c>
      <c r="W7" s="3">
        <v>659.14487676979547</v>
      </c>
      <c r="X7" s="3">
        <v>665.14487676979547</v>
      </c>
      <c r="Y7" s="3">
        <v>658.14487676979547</v>
      </c>
      <c r="Z7" s="3">
        <v>661.14487676979547</v>
      </c>
      <c r="AA7" s="3">
        <v>662.14487676979547</v>
      </c>
      <c r="AB7" s="3">
        <v>663.14487676979547</v>
      </c>
      <c r="AC7" s="3">
        <v>664.14487676979547</v>
      </c>
      <c r="AD7" s="3">
        <v>663.14487676979547</v>
      </c>
      <c r="AE7" s="3">
        <v>663.14487676979547</v>
      </c>
      <c r="AF7" s="3">
        <v>663.14487676979547</v>
      </c>
      <c r="AG7" s="3">
        <v>663.14487676979547</v>
      </c>
      <c r="AH7" s="3">
        <v>686.14487676979547</v>
      </c>
      <c r="AI7" s="3">
        <v>663.14487676979547</v>
      </c>
      <c r="AJ7" s="3">
        <v>663.14487676979547</v>
      </c>
      <c r="AK7" s="4">
        <f>AJ7*$AK$42</f>
        <v>663.14487676979547</v>
      </c>
      <c r="AL7" s="34">
        <f t="shared" ref="AL7:AL41" si="0">AK7</f>
        <v>663.14487676979547</v>
      </c>
      <c r="AM7" s="17">
        <f>AL7-AJ7</f>
        <v>0</v>
      </c>
    </row>
    <row r="8" spans="1:39" s="19" customFormat="1" x14ac:dyDescent="0.2">
      <c r="A8" s="1" t="s">
        <v>35</v>
      </c>
      <c r="B8" s="3">
        <v>477.5218365619242</v>
      </c>
      <c r="C8" s="3">
        <v>660.35297046959818</v>
      </c>
      <c r="D8" s="3">
        <v>709.63682087545442</v>
      </c>
      <c r="E8" s="3">
        <v>742.53147801404305</v>
      </c>
      <c r="F8" s="3">
        <v>770.14184418187131</v>
      </c>
      <c r="G8" s="3">
        <v>772.17942090100621</v>
      </c>
      <c r="H8" s="3">
        <v>772.17942090100621</v>
      </c>
      <c r="I8" s="3">
        <v>778.21699762014111</v>
      </c>
      <c r="J8" s="3">
        <v>777.08401707346388</v>
      </c>
      <c r="K8" s="3">
        <v>783.11207206123993</v>
      </c>
      <c r="L8" s="3">
        <v>769.14573804657118</v>
      </c>
      <c r="M8" s="3">
        <v>792.16818203679202</v>
      </c>
      <c r="N8" s="3">
        <v>782.37096193106765</v>
      </c>
      <c r="O8" s="3">
        <v>783.37096193106765</v>
      </c>
      <c r="P8" s="3">
        <v>781.1275369280653</v>
      </c>
      <c r="Q8" s="3">
        <v>783.95062401678024</v>
      </c>
      <c r="R8" s="3">
        <v>786.85062401678033</v>
      </c>
      <c r="S8" s="3">
        <v>783.85062401678033</v>
      </c>
      <c r="T8" s="3">
        <v>813.85062401678033</v>
      </c>
      <c r="U8" s="3">
        <v>823.85062401678033</v>
      </c>
      <c r="V8" s="3">
        <v>822.85062401678033</v>
      </c>
      <c r="W8" s="3">
        <v>827.85062401678033</v>
      </c>
      <c r="X8" s="3">
        <v>820.85062401678033</v>
      </c>
      <c r="Y8" s="3">
        <v>822.85062401678033</v>
      </c>
      <c r="Z8" s="3">
        <v>823.85062401678033</v>
      </c>
      <c r="AA8" s="3">
        <v>822.85062401678033</v>
      </c>
      <c r="AB8" s="3">
        <v>822.85062401678033</v>
      </c>
      <c r="AC8" s="3">
        <v>821.85062401678033</v>
      </c>
      <c r="AD8" s="3">
        <v>821.85062401678033</v>
      </c>
      <c r="AE8" s="3">
        <v>821.85062401678033</v>
      </c>
      <c r="AF8" s="3">
        <v>821.85062401678033</v>
      </c>
      <c r="AG8" s="3">
        <v>815.85062401678033</v>
      </c>
      <c r="AH8" s="3">
        <v>821.85062401678033</v>
      </c>
      <c r="AI8" s="3">
        <v>821.85062401678033</v>
      </c>
      <c r="AJ8" s="4">
        <f>AI8*$AJ$42</f>
        <v>833.34937119512711</v>
      </c>
      <c r="AK8" s="4">
        <f t="shared" ref="AK8:AK41" si="1">AJ8*$AK$42</f>
        <v>833.34937119512711</v>
      </c>
      <c r="AL8" s="34">
        <f t="shared" si="0"/>
        <v>833.34937119512711</v>
      </c>
      <c r="AM8" s="17">
        <f>AL8-AI8</f>
        <v>11.498747178346775</v>
      </c>
    </row>
    <row r="9" spans="1:39" s="19" customFormat="1" x14ac:dyDescent="0.2">
      <c r="A9" s="1" t="s">
        <v>34</v>
      </c>
      <c r="B9" s="3">
        <v>505.27560778845674</v>
      </c>
      <c r="C9" s="3">
        <v>691.79608236641604</v>
      </c>
      <c r="D9" s="3">
        <v>759.55021512872861</v>
      </c>
      <c r="E9" s="3">
        <v>796.36483193068079</v>
      </c>
      <c r="F9" s="3">
        <v>799.8821548160829</v>
      </c>
      <c r="G9" s="3">
        <v>810.3080819172477</v>
      </c>
      <c r="H9" s="3">
        <v>823.35400901841263</v>
      </c>
      <c r="I9" s="3">
        <v>828.3748849734875</v>
      </c>
      <c r="J9" s="3">
        <v>836.49801090136668</v>
      </c>
      <c r="K9" s="3">
        <v>807.55412087691877</v>
      </c>
      <c r="L9" s="3">
        <v>837.59339785980524</v>
      </c>
      <c r="M9" s="3">
        <v>820.57656486713961</v>
      </c>
      <c r="N9" s="3">
        <v>823.8347003722829</v>
      </c>
      <c r="O9" s="3">
        <v>823.70652295744765</v>
      </c>
      <c r="P9" s="3">
        <v>827.04177241740956</v>
      </c>
      <c r="Q9" s="3">
        <v>831.02177241740958</v>
      </c>
      <c r="R9" s="3">
        <v>826.47177241740951</v>
      </c>
      <c r="S9" s="3">
        <v>859.51177241740959</v>
      </c>
      <c r="T9" s="3">
        <v>870.7317724174095</v>
      </c>
      <c r="U9" s="3">
        <v>873.70177241740953</v>
      </c>
      <c r="V9" s="3">
        <v>885.70177241740953</v>
      </c>
      <c r="W9" s="3">
        <v>872.69177241740954</v>
      </c>
      <c r="X9" s="3">
        <v>880.66177241740957</v>
      </c>
      <c r="Y9" s="3">
        <v>880.66177241740957</v>
      </c>
      <c r="Z9" s="3">
        <v>880.66177241740957</v>
      </c>
      <c r="AA9" s="3">
        <v>878.66177241740957</v>
      </c>
      <c r="AB9" s="3">
        <v>878.66177241740957</v>
      </c>
      <c r="AC9" s="3">
        <v>878.66177241740957</v>
      </c>
      <c r="AD9" s="3">
        <v>878.66177241740957</v>
      </c>
      <c r="AE9" s="3">
        <v>878.66177241740957</v>
      </c>
      <c r="AF9" s="3">
        <v>881.66177241740957</v>
      </c>
      <c r="AG9" s="3">
        <v>878.66177241740957</v>
      </c>
      <c r="AH9" s="3">
        <v>878.66177241740957</v>
      </c>
      <c r="AI9" s="4">
        <f>AH9*$AI$42</f>
        <v>878.66177241740957</v>
      </c>
      <c r="AJ9" s="4">
        <f t="shared" ref="AJ9:AJ41" si="2">AI9*$AJ$42</f>
        <v>890.95538062436708</v>
      </c>
      <c r="AK9" s="4">
        <f t="shared" si="1"/>
        <v>890.95538062436708</v>
      </c>
      <c r="AL9" s="34">
        <f>AK9</f>
        <v>890.95538062436708</v>
      </c>
      <c r="AM9" s="17">
        <f>AL9-AH9</f>
        <v>12.293608206957515</v>
      </c>
    </row>
    <row r="10" spans="1:39" s="19" customFormat="1" x14ac:dyDescent="0.2">
      <c r="A10" s="2" t="s">
        <v>33</v>
      </c>
      <c r="B10" s="3">
        <v>448.60053333997308</v>
      </c>
      <c r="C10" s="3">
        <v>599.76281061700115</v>
      </c>
      <c r="D10" s="3">
        <v>669.82690304267715</v>
      </c>
      <c r="E10" s="3">
        <v>689.69658034958422</v>
      </c>
      <c r="F10" s="3">
        <v>707.25953530124002</v>
      </c>
      <c r="G10" s="3">
        <v>713.30128721138988</v>
      </c>
      <c r="H10" s="3">
        <v>712.73216316646483</v>
      </c>
      <c r="I10" s="3">
        <v>723.73633835747978</v>
      </c>
      <c r="J10" s="3">
        <v>712.67919321870863</v>
      </c>
      <c r="K10" s="3">
        <v>739.67919321870863</v>
      </c>
      <c r="L10" s="3">
        <v>720.70163720892947</v>
      </c>
      <c r="M10" s="3">
        <v>722.67358222115342</v>
      </c>
      <c r="N10" s="3">
        <v>723.3661374644729</v>
      </c>
      <c r="O10" s="3">
        <v>725.21902464604079</v>
      </c>
      <c r="P10" s="3">
        <v>730.10902464604089</v>
      </c>
      <c r="Q10" s="3">
        <v>717.10902464604089</v>
      </c>
      <c r="R10" s="3">
        <v>724.12902464604088</v>
      </c>
      <c r="S10" s="3">
        <v>730.01902464604086</v>
      </c>
      <c r="T10" s="3">
        <v>731.01902464604086</v>
      </c>
      <c r="U10" s="3">
        <v>750.01902464604086</v>
      </c>
      <c r="V10" s="3">
        <v>724.01902464604086</v>
      </c>
      <c r="W10" s="3">
        <v>719</v>
      </c>
      <c r="X10" s="3">
        <v>721</v>
      </c>
      <c r="Y10" s="3">
        <v>721</v>
      </c>
      <c r="Z10" s="3">
        <v>721</v>
      </c>
      <c r="AA10" s="3">
        <v>722</v>
      </c>
      <c r="AB10" s="3">
        <v>723</v>
      </c>
      <c r="AC10" s="3">
        <v>725</v>
      </c>
      <c r="AD10" s="3">
        <v>727</v>
      </c>
      <c r="AE10" s="3">
        <v>716</v>
      </c>
      <c r="AF10" s="3">
        <v>728</v>
      </c>
      <c r="AG10" s="3">
        <v>728</v>
      </c>
      <c r="AH10" s="4">
        <f>AG10*$AH$42</f>
        <v>735.7900172412759</v>
      </c>
      <c r="AI10" s="4">
        <f t="shared" ref="AI10:AI41" si="3">AH10*$AI$42</f>
        <v>735.7900172412759</v>
      </c>
      <c r="AJ10" s="4">
        <f t="shared" si="2"/>
        <v>746.08466585181964</v>
      </c>
      <c r="AK10" s="4">
        <f t="shared" si="1"/>
        <v>746.08466585181964</v>
      </c>
      <c r="AL10" s="34">
        <f t="shared" si="0"/>
        <v>746.08466585181964</v>
      </c>
      <c r="AM10" s="17">
        <f>AL10-AG10</f>
        <v>18.084665851819636</v>
      </c>
    </row>
    <row r="11" spans="1:39" s="19" customFormat="1" x14ac:dyDescent="0.2">
      <c r="A11" s="2" t="s">
        <v>32</v>
      </c>
      <c r="B11" s="3">
        <v>205.71807228915662</v>
      </c>
      <c r="C11" s="3">
        <v>292.58554216867469</v>
      </c>
      <c r="D11" s="3">
        <v>328.91325301204819</v>
      </c>
      <c r="E11" s="3">
        <v>354.15421686746987</v>
      </c>
      <c r="F11" s="3">
        <v>357.69222851260935</v>
      </c>
      <c r="G11" s="3">
        <v>353.70972722593928</v>
      </c>
      <c r="H11" s="3">
        <v>374.80597014925371</v>
      </c>
      <c r="I11" s="3">
        <v>377.84971693257847</v>
      </c>
      <c r="J11" s="3">
        <v>381.97583373610439</v>
      </c>
      <c r="K11" s="3">
        <v>385.98453359110681</v>
      </c>
      <c r="L11" s="3">
        <v>385.98453359110681</v>
      </c>
      <c r="M11" s="3">
        <v>382.97633136094674</v>
      </c>
      <c r="N11" s="3">
        <v>383.11633136094673</v>
      </c>
      <c r="O11" s="3">
        <v>381.99633136094673</v>
      </c>
      <c r="P11" s="3">
        <v>376.99633136094673</v>
      </c>
      <c r="Q11" s="3">
        <v>379.99633136094673</v>
      </c>
      <c r="R11" s="3">
        <v>380.99633136094673</v>
      </c>
      <c r="S11" s="3">
        <v>380.99633136094673</v>
      </c>
      <c r="T11" s="3">
        <v>392.99633136094673</v>
      </c>
      <c r="U11" s="3">
        <v>389.99633136094673</v>
      </c>
      <c r="V11" s="3">
        <v>386.99633136094673</v>
      </c>
      <c r="W11" s="3">
        <v>385.99633136094673</v>
      </c>
      <c r="X11" s="3">
        <v>385.99633136094673</v>
      </c>
      <c r="Y11" s="3">
        <v>385.99633136094673</v>
      </c>
      <c r="Z11" s="3">
        <v>385.99633136094673</v>
      </c>
      <c r="AA11" s="3">
        <v>385.99633136094673</v>
      </c>
      <c r="AB11" s="3">
        <v>385.99633136094673</v>
      </c>
      <c r="AC11" s="3">
        <v>386.99633136094673</v>
      </c>
      <c r="AD11" s="3">
        <v>387.99633136094673</v>
      </c>
      <c r="AE11" s="3">
        <v>386.99633136094673</v>
      </c>
      <c r="AF11" s="3">
        <v>386.99633136094673</v>
      </c>
      <c r="AG11" s="4">
        <f>AF11*$AG$42</f>
        <v>386.99633136094673</v>
      </c>
      <c r="AH11" s="4">
        <f t="shared" ref="AH11:AH41" si="4">AG11*$AH$42</f>
        <v>391.13741390711743</v>
      </c>
      <c r="AI11" s="4">
        <f t="shared" si="3"/>
        <v>391.13741390711743</v>
      </c>
      <c r="AJ11" s="4">
        <f t="shared" si="2"/>
        <v>396.60992935345053</v>
      </c>
      <c r="AK11" s="4">
        <f t="shared" si="1"/>
        <v>396.60992935345053</v>
      </c>
      <c r="AL11" s="34">
        <f t="shared" si="0"/>
        <v>396.60992935345053</v>
      </c>
      <c r="AM11" s="17">
        <f>AL11-AF11</f>
        <v>9.6135979925037987</v>
      </c>
    </row>
    <row r="12" spans="1:39" s="19" customFormat="1" x14ac:dyDescent="0.2">
      <c r="A12" s="2" t="s">
        <v>31</v>
      </c>
      <c r="B12" s="3">
        <v>246.82409638554216</v>
      </c>
      <c r="C12" s="3">
        <v>343.94216867469879</v>
      </c>
      <c r="D12" s="3">
        <v>393.26987951807229</v>
      </c>
      <c r="E12" s="3">
        <v>414.34192771084338</v>
      </c>
      <c r="F12" s="3">
        <v>420.81618305744888</v>
      </c>
      <c r="G12" s="3">
        <v>444.85756572541385</v>
      </c>
      <c r="H12" s="3">
        <v>445.06377799415776</v>
      </c>
      <c r="I12" s="3">
        <v>456.10516066212267</v>
      </c>
      <c r="J12" s="3">
        <v>452.33252779120346</v>
      </c>
      <c r="K12" s="3">
        <v>453.29772837119384</v>
      </c>
      <c r="L12" s="3">
        <v>460.9378698224852</v>
      </c>
      <c r="M12" s="3">
        <v>462.09786982248522</v>
      </c>
      <c r="N12" s="3">
        <v>463.97786982248522</v>
      </c>
      <c r="O12" s="3">
        <v>463.97786982248522</v>
      </c>
      <c r="P12" s="3">
        <v>505.97786982248522</v>
      </c>
      <c r="Q12" s="3">
        <v>515.97786982248522</v>
      </c>
      <c r="R12" s="3">
        <v>515.97786982248522</v>
      </c>
      <c r="S12" s="3">
        <v>527.97786982248522</v>
      </c>
      <c r="T12" s="3">
        <v>522.97786982248522</v>
      </c>
      <c r="U12" s="3">
        <v>520.97786982248522</v>
      </c>
      <c r="V12" s="3">
        <v>514.97786982248522</v>
      </c>
      <c r="W12" s="3">
        <v>511.97786982248522</v>
      </c>
      <c r="X12" s="3">
        <v>510.97786982248522</v>
      </c>
      <c r="Y12" s="3">
        <v>511.97786982248522</v>
      </c>
      <c r="Z12" s="3">
        <v>511.97786982248522</v>
      </c>
      <c r="AA12" s="3">
        <v>510.97786982248522</v>
      </c>
      <c r="AB12" s="3">
        <v>510.97786982248522</v>
      </c>
      <c r="AC12" s="3">
        <v>512.97786982248522</v>
      </c>
      <c r="AD12" s="3">
        <v>510.97786982248522</v>
      </c>
      <c r="AE12" s="3">
        <v>510.97786982248522</v>
      </c>
      <c r="AF12" s="4">
        <f>AE12*$AF$42</f>
        <v>512.98530931675703</v>
      </c>
      <c r="AG12" s="4">
        <f t="shared" ref="AG12:AG41" si="5">AF12*$AG$42</f>
        <v>512.98530931675703</v>
      </c>
      <c r="AH12" s="4">
        <f t="shared" si="4"/>
        <v>518.47454613557397</v>
      </c>
      <c r="AI12" s="4">
        <f t="shared" si="3"/>
        <v>518.47454613557397</v>
      </c>
      <c r="AJ12" s="4">
        <f t="shared" si="2"/>
        <v>525.72867182484197</v>
      </c>
      <c r="AK12" s="4">
        <f t="shared" si="1"/>
        <v>525.72867182484197</v>
      </c>
      <c r="AL12" s="34">
        <f t="shared" si="0"/>
        <v>525.72867182484197</v>
      </c>
      <c r="AM12" s="17">
        <f>AL12-AE12</f>
        <v>14.75080200235675</v>
      </c>
    </row>
    <row r="13" spans="1:39" s="19" customFormat="1" x14ac:dyDescent="0.2">
      <c r="A13" s="2" t="s">
        <v>30</v>
      </c>
      <c r="B13" s="3">
        <v>332.5714457831325</v>
      </c>
      <c r="C13" s="3">
        <v>462.57481927710847</v>
      </c>
      <c r="D13" s="3">
        <v>510.08566265060244</v>
      </c>
      <c r="E13" s="3">
        <v>538.339156626506</v>
      </c>
      <c r="F13" s="3">
        <v>558.52277507302813</v>
      </c>
      <c r="G13" s="3">
        <v>557.66726387536517</v>
      </c>
      <c r="H13" s="3">
        <v>568.69209347614412</v>
      </c>
      <c r="I13" s="3">
        <v>572.45347614410912</v>
      </c>
      <c r="J13" s="3">
        <v>572.66231996133399</v>
      </c>
      <c r="K13" s="3">
        <v>581.01949734171103</v>
      </c>
      <c r="L13" s="3">
        <v>583.56201183431949</v>
      </c>
      <c r="M13" s="3">
        <v>585.3020118343195</v>
      </c>
      <c r="N13" s="3">
        <v>585.3020118343195</v>
      </c>
      <c r="O13" s="3">
        <v>626.3020118343195</v>
      </c>
      <c r="P13" s="3">
        <v>633.3020118343195</v>
      </c>
      <c r="Q13" s="3">
        <v>632.3020118343195</v>
      </c>
      <c r="R13" s="3">
        <v>642.3020118343195</v>
      </c>
      <c r="S13" s="3">
        <v>635.0420118343194</v>
      </c>
      <c r="T13" s="3">
        <v>636.0420118343194</v>
      </c>
      <c r="U13" s="3">
        <v>639.0420118343194</v>
      </c>
      <c r="V13" s="3">
        <v>633.0420118343194</v>
      </c>
      <c r="W13" s="3">
        <v>629.19201183431949</v>
      </c>
      <c r="X13" s="3">
        <v>627.19201183431949</v>
      </c>
      <c r="Y13" s="3">
        <v>631.19201183431949</v>
      </c>
      <c r="Z13" s="3">
        <v>632.19201183431949</v>
      </c>
      <c r="AA13" s="3">
        <v>632.19201183431949</v>
      </c>
      <c r="AB13" s="3">
        <v>615.19201183431949</v>
      </c>
      <c r="AC13" s="3">
        <v>634.19201183431949</v>
      </c>
      <c r="AD13" s="3">
        <v>634.19201183431949</v>
      </c>
      <c r="AE13" s="4">
        <f>AD13*$AE$42</f>
        <v>634.19201183431949</v>
      </c>
      <c r="AF13" s="4">
        <f t="shared" ref="AF13:AF41" si="6">AE13*$AF$42</f>
        <v>636.68351326069273</v>
      </c>
      <c r="AG13" s="4">
        <f t="shared" si="5"/>
        <v>636.68351326069273</v>
      </c>
      <c r="AH13" s="4">
        <f t="shared" si="4"/>
        <v>643.49639175730931</v>
      </c>
      <c r="AI13" s="4">
        <f t="shared" si="3"/>
        <v>643.49639175730931</v>
      </c>
      <c r="AJ13" s="4">
        <f t="shared" si="2"/>
        <v>652.49973385228907</v>
      </c>
      <c r="AK13" s="4">
        <f t="shared" si="1"/>
        <v>652.49973385228907</v>
      </c>
      <c r="AL13" s="34">
        <f t="shared" si="0"/>
        <v>652.49973385228907</v>
      </c>
      <c r="AM13" s="17">
        <f>AL13-AD13</f>
        <v>18.307722017969581</v>
      </c>
    </row>
    <row r="14" spans="1:39" s="19" customFormat="1" x14ac:dyDescent="0.2">
      <c r="A14" s="1" t="s">
        <v>29</v>
      </c>
      <c r="B14" s="3">
        <v>431.17108433734938</v>
      </c>
      <c r="C14" s="3">
        <v>617.54939759036142</v>
      </c>
      <c r="D14" s="3">
        <v>684.99277108433739</v>
      </c>
      <c r="E14" s="3">
        <v>710.17590361445787</v>
      </c>
      <c r="F14" s="3">
        <v>682.64590838908907</v>
      </c>
      <c r="G14" s="3">
        <v>741.7341772151899</v>
      </c>
      <c r="H14" s="3">
        <v>744.80866601752678</v>
      </c>
      <c r="I14" s="3">
        <v>747.15838908903754</v>
      </c>
      <c r="J14" s="3">
        <v>759.01331360946745</v>
      </c>
      <c r="K14" s="3">
        <v>760.3133136094674</v>
      </c>
      <c r="L14" s="3">
        <v>755.11331360946747</v>
      </c>
      <c r="M14" s="3">
        <v>750.11331360946747</v>
      </c>
      <c r="N14" s="3">
        <v>788.11331360946747</v>
      </c>
      <c r="O14" s="3">
        <v>788.11331360946747</v>
      </c>
      <c r="P14" s="3">
        <v>790.11331360946747</v>
      </c>
      <c r="Q14" s="3">
        <v>800.11331360946747</v>
      </c>
      <c r="R14" s="3">
        <v>792.11331360946747</v>
      </c>
      <c r="S14" s="3">
        <v>791.11331360946747</v>
      </c>
      <c r="T14" s="3">
        <v>791.11331360946747</v>
      </c>
      <c r="U14" s="3">
        <v>791.11331360946747</v>
      </c>
      <c r="V14" s="3">
        <v>788.86331360946747</v>
      </c>
      <c r="W14" s="3">
        <v>788.86331360946747</v>
      </c>
      <c r="X14" s="3">
        <v>788.86331360946747</v>
      </c>
      <c r="Y14" s="3">
        <v>789.86331360946747</v>
      </c>
      <c r="Z14" s="3">
        <v>789.86331360946747</v>
      </c>
      <c r="AA14" s="3">
        <v>778.86331360946747</v>
      </c>
      <c r="AB14" s="3">
        <v>791.86331360946747</v>
      </c>
      <c r="AC14" s="3">
        <v>792.86331360946747</v>
      </c>
      <c r="AD14" s="4">
        <f>AC14*$AD$42</f>
        <v>792.86331360946747</v>
      </c>
      <c r="AE14" s="4">
        <f t="shared" ref="AE14:AE41" si="7">AD14*$AE$42</f>
        <v>792.86331360946747</v>
      </c>
      <c r="AF14" s="4">
        <f t="shared" si="6"/>
        <v>795.97817478702052</v>
      </c>
      <c r="AG14" s="4">
        <f t="shared" si="5"/>
        <v>795.97817478702052</v>
      </c>
      <c r="AH14" s="4">
        <f t="shared" si="4"/>
        <v>804.49559745909494</v>
      </c>
      <c r="AI14" s="4">
        <f t="shared" si="3"/>
        <v>804.49559745909494</v>
      </c>
      <c r="AJ14" s="4">
        <f t="shared" si="2"/>
        <v>815.75152549631241</v>
      </c>
      <c r="AK14" s="4">
        <f t="shared" si="1"/>
        <v>815.75152549631241</v>
      </c>
      <c r="AL14" s="34">
        <f t="shared" si="0"/>
        <v>815.75152549631241</v>
      </c>
      <c r="AM14" s="17">
        <f>AL14-AC14</f>
        <v>22.888211886844942</v>
      </c>
    </row>
    <row r="15" spans="1:39" s="19" customFormat="1" x14ac:dyDescent="0.2">
      <c r="A15" s="1" t="s">
        <v>28</v>
      </c>
      <c r="B15" s="3">
        <v>583.47195467422091</v>
      </c>
      <c r="C15" s="3">
        <v>767.65609065155809</v>
      </c>
      <c r="D15" s="3">
        <v>843.00963172804529</v>
      </c>
      <c r="E15" s="3">
        <v>750.24390934844189</v>
      </c>
      <c r="F15" s="3">
        <v>892.55746561886053</v>
      </c>
      <c r="G15" s="3">
        <v>904.65324165029472</v>
      </c>
      <c r="H15" s="3">
        <v>912.73428290766208</v>
      </c>
      <c r="I15" s="3">
        <v>913.42730844793709</v>
      </c>
      <c r="J15" s="3">
        <v>923.34666666666669</v>
      </c>
      <c r="K15" s="3">
        <v>941.12666666666667</v>
      </c>
      <c r="L15" s="3">
        <v>940.12666666666667</v>
      </c>
      <c r="M15" s="3">
        <v>947.12666666666667</v>
      </c>
      <c r="N15" s="3">
        <v>961.12666666666667</v>
      </c>
      <c r="O15" s="3">
        <v>961.12666666666667</v>
      </c>
      <c r="P15" s="3">
        <v>961.12666666666667</v>
      </c>
      <c r="Q15" s="3">
        <v>964.12666666666667</v>
      </c>
      <c r="R15" s="3">
        <v>965.12666666666667</v>
      </c>
      <c r="S15" s="3">
        <v>963.62666666666667</v>
      </c>
      <c r="T15" s="3">
        <v>966.62666666666667</v>
      </c>
      <c r="U15" s="3">
        <v>967.62666666666667</v>
      </c>
      <c r="V15" s="3">
        <v>963.62666666666667</v>
      </c>
      <c r="W15" s="3">
        <v>964.62666666666667</v>
      </c>
      <c r="X15" s="3">
        <v>964.62666666666667</v>
      </c>
      <c r="Y15" s="3">
        <v>963.62666666666667</v>
      </c>
      <c r="Z15" s="3">
        <v>981.62666666666667</v>
      </c>
      <c r="AA15" s="3">
        <v>964.62666666666667</v>
      </c>
      <c r="AB15" s="3">
        <v>966.62666666666667</v>
      </c>
      <c r="AC15" s="4">
        <f>AB15*$AC$42</f>
        <v>970.83439320445495</v>
      </c>
      <c r="AD15" s="4">
        <f t="shared" ref="AD15:AD41" si="8">AC15*$AD$42</f>
        <v>970.83439320445495</v>
      </c>
      <c r="AE15" s="4">
        <f t="shared" si="7"/>
        <v>970.83439320445495</v>
      </c>
      <c r="AF15" s="4">
        <f t="shared" si="6"/>
        <v>974.64843568733784</v>
      </c>
      <c r="AG15" s="4">
        <f t="shared" si="5"/>
        <v>974.64843568733784</v>
      </c>
      <c r="AH15" s="4">
        <f t="shared" si="4"/>
        <v>985.07773255297923</v>
      </c>
      <c r="AI15" s="4">
        <f t="shared" si="3"/>
        <v>985.07773255297923</v>
      </c>
      <c r="AJ15" s="4">
        <f t="shared" si="2"/>
        <v>998.86023689943147</v>
      </c>
      <c r="AK15" s="4">
        <f t="shared" si="1"/>
        <v>998.86023689943147</v>
      </c>
      <c r="AL15" s="34">
        <f t="shared" si="0"/>
        <v>998.86023689943147</v>
      </c>
      <c r="AM15" s="17">
        <f>AL15-AB15</f>
        <v>32.233570232764805</v>
      </c>
    </row>
    <row r="16" spans="1:39" s="19" customFormat="1" x14ac:dyDescent="0.2">
      <c r="A16" s="1" t="s">
        <v>27</v>
      </c>
      <c r="B16" s="3">
        <v>577.71671388101981</v>
      </c>
      <c r="C16" s="3">
        <v>750.73201133144471</v>
      </c>
      <c r="D16" s="3">
        <v>684.68385269121814</v>
      </c>
      <c r="E16" s="3">
        <v>872.00113314447594</v>
      </c>
      <c r="F16" s="3">
        <v>893.96561886051086</v>
      </c>
      <c r="G16" s="3">
        <v>904.95825147347739</v>
      </c>
      <c r="H16" s="3">
        <v>894.49312377210219</v>
      </c>
      <c r="I16" s="3">
        <v>911.21719298245614</v>
      </c>
      <c r="J16" s="3">
        <v>932.03719298245619</v>
      </c>
      <c r="K16" s="3">
        <v>928.03719298245619</v>
      </c>
      <c r="L16" s="3">
        <v>964.03719298245619</v>
      </c>
      <c r="M16" s="3">
        <v>978.03719298245619</v>
      </c>
      <c r="N16" s="3">
        <v>979.03719298245619</v>
      </c>
      <c r="O16" s="3">
        <v>982.03719298245619</v>
      </c>
      <c r="P16" s="3">
        <v>984.03719298245619</v>
      </c>
      <c r="Q16" s="3">
        <v>986.03719298245619</v>
      </c>
      <c r="R16" s="3">
        <v>986.03719298245619</v>
      </c>
      <c r="S16" s="3">
        <v>985.03719298245619</v>
      </c>
      <c r="T16" s="3">
        <v>986.03719298245619</v>
      </c>
      <c r="U16" s="3">
        <v>979.03719298245619</v>
      </c>
      <c r="V16" s="3">
        <v>984.03719298245619</v>
      </c>
      <c r="W16" s="3">
        <v>982.03719298245619</v>
      </c>
      <c r="X16" s="3">
        <v>979.03719298245619</v>
      </c>
      <c r="Y16" s="3">
        <v>962.03719298245619</v>
      </c>
      <c r="Z16" s="3">
        <v>977.03719298245619</v>
      </c>
      <c r="AA16" s="3">
        <v>979.03719298245619</v>
      </c>
      <c r="AB16" s="4">
        <f>AA16*$AB$42</f>
        <v>979.03719298245619</v>
      </c>
      <c r="AC16" s="4">
        <f t="shared" ref="AC16:AC41" si="9">AB16*$AC$42</f>
        <v>983.29894254974249</v>
      </c>
      <c r="AD16" s="4">
        <f t="shared" si="8"/>
        <v>983.29894254974249</v>
      </c>
      <c r="AE16" s="4">
        <f t="shared" si="7"/>
        <v>983.29894254974249</v>
      </c>
      <c r="AF16" s="4">
        <f t="shared" si="6"/>
        <v>987.16195354987792</v>
      </c>
      <c r="AG16" s="4">
        <f t="shared" si="5"/>
        <v>987.16195354987792</v>
      </c>
      <c r="AH16" s="4">
        <f t="shared" si="4"/>
        <v>997.72515222856623</v>
      </c>
      <c r="AI16" s="4">
        <f t="shared" si="3"/>
        <v>997.72515222856623</v>
      </c>
      <c r="AJ16" s="4">
        <f t="shared" si="2"/>
        <v>1011.6846102416073</v>
      </c>
      <c r="AK16" s="4">
        <f t="shared" si="1"/>
        <v>1011.6846102416073</v>
      </c>
      <c r="AL16" s="34">
        <f t="shared" si="0"/>
        <v>1011.6846102416073</v>
      </c>
      <c r="AM16" s="17">
        <f>AL16-AA16</f>
        <v>32.647417259151098</v>
      </c>
    </row>
    <row r="17" spans="1:39" s="19" customFormat="1" x14ac:dyDescent="0.2">
      <c r="A17" s="1" t="s">
        <v>26</v>
      </c>
      <c r="B17" s="3">
        <v>703.72861189801699</v>
      </c>
      <c r="C17" s="3">
        <v>615.92521246458921</v>
      </c>
      <c r="D17" s="3">
        <v>820.2334277620397</v>
      </c>
      <c r="E17" s="3">
        <v>896.48725212464592</v>
      </c>
      <c r="F17" s="3">
        <v>910.70579567779964</v>
      </c>
      <c r="G17" s="3">
        <v>863.75638506876226</v>
      </c>
      <c r="H17" s="3">
        <v>884.51543859649121</v>
      </c>
      <c r="I17" s="3">
        <v>925.33543859649126</v>
      </c>
      <c r="J17" s="3">
        <v>935.33543859649126</v>
      </c>
      <c r="K17" s="3">
        <v>974.33543859649126</v>
      </c>
      <c r="L17" s="3">
        <v>985.33543859649126</v>
      </c>
      <c r="M17" s="3">
        <v>989.33543859649126</v>
      </c>
      <c r="N17" s="3">
        <v>989.33543859649126</v>
      </c>
      <c r="O17" s="3">
        <v>991.33543859649126</v>
      </c>
      <c r="P17" s="3">
        <v>996.33543859649126</v>
      </c>
      <c r="Q17" s="3">
        <v>1000.3354385964913</v>
      </c>
      <c r="R17" s="3">
        <v>999.33543859649126</v>
      </c>
      <c r="S17" s="3">
        <v>999.33543859649126</v>
      </c>
      <c r="T17" s="3">
        <v>976.33543859649126</v>
      </c>
      <c r="U17" s="3">
        <v>1000.3354385964913</v>
      </c>
      <c r="V17" s="3">
        <v>992.33543859649126</v>
      </c>
      <c r="W17" s="3">
        <v>979.33543859649126</v>
      </c>
      <c r="X17" s="3">
        <v>975.33543859649126</v>
      </c>
      <c r="Y17" s="3">
        <v>976.33543859649126</v>
      </c>
      <c r="Z17" s="3">
        <v>975.33543859649126</v>
      </c>
      <c r="AA17" s="4">
        <f>Z17*$AA$42</f>
        <v>975.33543859649126</v>
      </c>
      <c r="AB17" s="4">
        <f t="shared" ref="AB17:AB41" si="10">AA17*$AB$42</f>
        <v>975.33543859649126</v>
      </c>
      <c r="AC17" s="4">
        <f t="shared" si="9"/>
        <v>979.58107442441644</v>
      </c>
      <c r="AD17" s="4">
        <f t="shared" si="8"/>
        <v>979.58107442441644</v>
      </c>
      <c r="AE17" s="4">
        <f t="shared" si="7"/>
        <v>979.58107442441644</v>
      </c>
      <c r="AF17" s="4">
        <f t="shared" si="6"/>
        <v>983.42947932172422</v>
      </c>
      <c r="AG17" s="4">
        <f t="shared" si="5"/>
        <v>983.42947932172422</v>
      </c>
      <c r="AH17" s="4">
        <f t="shared" si="4"/>
        <v>993.95273838696482</v>
      </c>
      <c r="AI17" s="4">
        <f t="shared" si="3"/>
        <v>993.95273838696482</v>
      </c>
      <c r="AJ17" s="4">
        <f t="shared" si="2"/>
        <v>1007.8594154788152</v>
      </c>
      <c r="AK17" s="4">
        <f t="shared" si="1"/>
        <v>1007.8594154788152</v>
      </c>
      <c r="AL17" s="34">
        <f t="shared" si="0"/>
        <v>1007.8594154788152</v>
      </c>
      <c r="AM17" s="17">
        <f>AL17-Z17</f>
        <v>32.52397688232395</v>
      </c>
    </row>
    <row r="18" spans="1:39" s="19" customFormat="1" x14ac:dyDescent="0.2">
      <c r="A18" s="2" t="s">
        <v>16</v>
      </c>
      <c r="B18" s="3">
        <v>285.64702549575071</v>
      </c>
      <c r="C18" s="3">
        <v>573.26345609065152</v>
      </c>
      <c r="D18" s="3">
        <v>691.58980169971676</v>
      </c>
      <c r="E18" s="3">
        <v>723.65325779036823</v>
      </c>
      <c r="F18" s="3">
        <v>683.48428290766208</v>
      </c>
      <c r="G18" s="3">
        <v>719.09333333333336</v>
      </c>
      <c r="H18" s="3">
        <v>753.9133333333333</v>
      </c>
      <c r="I18" s="3">
        <v>756.9133333333333</v>
      </c>
      <c r="J18" s="3">
        <v>751.9133333333333</v>
      </c>
      <c r="K18" s="3">
        <v>757.9133333333333</v>
      </c>
      <c r="L18" s="3">
        <v>762.9133333333333</v>
      </c>
      <c r="M18" s="3">
        <v>769.9133333333333</v>
      </c>
      <c r="N18" s="3">
        <v>773.9133333333333</v>
      </c>
      <c r="O18" s="3">
        <v>780.9133333333333</v>
      </c>
      <c r="P18" s="3">
        <v>782.9133333333333</v>
      </c>
      <c r="Q18" s="3">
        <v>784.9133333333333</v>
      </c>
      <c r="R18" s="3">
        <v>783.9133333333333</v>
      </c>
      <c r="S18" s="3">
        <v>768.9133333333333</v>
      </c>
      <c r="T18" s="3">
        <v>781.9133333333333</v>
      </c>
      <c r="U18" s="3">
        <v>782.9133333333333</v>
      </c>
      <c r="V18" s="3">
        <v>768.9133333333333</v>
      </c>
      <c r="W18" s="3">
        <v>770.9133333333333</v>
      </c>
      <c r="X18" s="3">
        <v>766.9133333333333</v>
      </c>
      <c r="Y18" s="3">
        <v>770.9133333333333</v>
      </c>
      <c r="Z18" s="4">
        <f>Y18*$Z$42</f>
        <v>773.94065566546521</v>
      </c>
      <c r="AA18" s="4">
        <f t="shared" ref="AA18:AA41" si="11">Z18*$AA$42</f>
        <v>773.94065566546521</v>
      </c>
      <c r="AB18" s="4">
        <f t="shared" si="10"/>
        <v>773.94065566546521</v>
      </c>
      <c r="AC18" s="4">
        <f t="shared" si="9"/>
        <v>777.30961986624266</v>
      </c>
      <c r="AD18" s="4">
        <f t="shared" si="8"/>
        <v>777.30961986624266</v>
      </c>
      <c r="AE18" s="4">
        <f t="shared" si="7"/>
        <v>777.30961986624266</v>
      </c>
      <c r="AF18" s="4">
        <f t="shared" si="6"/>
        <v>780.3633764423131</v>
      </c>
      <c r="AG18" s="4">
        <f t="shared" si="5"/>
        <v>780.3633764423131</v>
      </c>
      <c r="AH18" s="4">
        <f t="shared" si="4"/>
        <v>788.71371182273322</v>
      </c>
      <c r="AI18" s="4">
        <f t="shared" si="3"/>
        <v>788.71371182273322</v>
      </c>
      <c r="AJ18" s="4">
        <f t="shared" si="2"/>
        <v>799.74883098346265</v>
      </c>
      <c r="AK18" s="4">
        <f t="shared" si="1"/>
        <v>799.74883098346265</v>
      </c>
      <c r="AL18" s="34">
        <f t="shared" si="0"/>
        <v>799.74883098346265</v>
      </c>
      <c r="AM18" s="17">
        <f>AL18-Y18</f>
        <v>28.835497650129355</v>
      </c>
    </row>
    <row r="19" spans="1:39" s="19" customFormat="1" x14ac:dyDescent="0.2">
      <c r="A19" s="2" t="s">
        <v>15</v>
      </c>
      <c r="B19" s="3">
        <v>240.28837209302327</v>
      </c>
      <c r="C19" s="3">
        <v>375.12558139534883</v>
      </c>
      <c r="D19" s="3">
        <v>418.3488372093023</v>
      </c>
      <c r="E19" s="3">
        <v>444.2714285714286</v>
      </c>
      <c r="F19" s="3">
        <v>462.70142857142861</v>
      </c>
      <c r="G19" s="3">
        <v>479.5814285714286</v>
      </c>
      <c r="H19" s="3">
        <v>472.5814285714286</v>
      </c>
      <c r="I19" s="3">
        <v>446.5814285714286</v>
      </c>
      <c r="J19" s="3">
        <v>447.5814285714286</v>
      </c>
      <c r="K19" s="3">
        <v>449.5814285714286</v>
      </c>
      <c r="L19" s="3">
        <v>453.5814285714286</v>
      </c>
      <c r="M19" s="3">
        <v>453.5814285714286</v>
      </c>
      <c r="N19" s="3">
        <v>452.5814285714286</v>
      </c>
      <c r="O19" s="3">
        <v>454.5814285714286</v>
      </c>
      <c r="P19" s="3">
        <v>456.5814285714286</v>
      </c>
      <c r="Q19" s="3">
        <v>453.91142857142859</v>
      </c>
      <c r="R19" s="3">
        <v>454.91142857142859</v>
      </c>
      <c r="S19" s="3">
        <v>455.91142857142859</v>
      </c>
      <c r="T19" s="3">
        <v>454.91142857142859</v>
      </c>
      <c r="U19" s="3">
        <v>454.91142857142859</v>
      </c>
      <c r="V19" s="3">
        <v>442.91142857142859</v>
      </c>
      <c r="W19" s="3">
        <v>452.91142857142859</v>
      </c>
      <c r="X19" s="3">
        <v>454.91142857142859</v>
      </c>
      <c r="Y19" s="4">
        <f>X19*$Y$42</f>
        <v>454.91142857142859</v>
      </c>
      <c r="Z19" s="4">
        <f t="shared" ref="Z19:Z41" si="12">Y19*$Z$42</f>
        <v>456.69783369287279</v>
      </c>
      <c r="AA19" s="4">
        <f t="shared" si="11"/>
        <v>456.69783369287279</v>
      </c>
      <c r="AB19" s="4">
        <f t="shared" si="10"/>
        <v>456.69783369287279</v>
      </c>
      <c r="AC19" s="4">
        <f t="shared" si="9"/>
        <v>458.68583967372018</v>
      </c>
      <c r="AD19" s="4">
        <f t="shared" si="8"/>
        <v>458.68583967372018</v>
      </c>
      <c r="AE19" s="4">
        <f t="shared" si="7"/>
        <v>458.68583967372018</v>
      </c>
      <c r="AF19" s="4">
        <f t="shared" si="6"/>
        <v>460.48784348720062</v>
      </c>
      <c r="AG19" s="4">
        <f t="shared" si="5"/>
        <v>460.48784348720062</v>
      </c>
      <c r="AH19" s="4">
        <f t="shared" si="4"/>
        <v>465.41532733357872</v>
      </c>
      <c r="AI19" s="4">
        <f t="shared" si="3"/>
        <v>465.41532733357872</v>
      </c>
      <c r="AJ19" s="4">
        <f t="shared" si="2"/>
        <v>471.92708631452348</v>
      </c>
      <c r="AK19" s="4">
        <f t="shared" si="1"/>
        <v>471.92708631452348</v>
      </c>
      <c r="AL19" s="34">
        <f t="shared" si="0"/>
        <v>471.92708631452348</v>
      </c>
      <c r="AM19" s="17">
        <f>AL19-X19</f>
        <v>17.015657743094891</v>
      </c>
    </row>
    <row r="20" spans="1:39" s="19" customFormat="1" x14ac:dyDescent="0.2">
      <c r="A20" s="2" t="s">
        <v>14</v>
      </c>
      <c r="B20" s="3">
        <v>300.72348837209302</v>
      </c>
      <c r="C20" s="3">
        <v>436.40930232558139</v>
      </c>
      <c r="D20" s="3">
        <v>505.56571428571425</v>
      </c>
      <c r="E20" s="3">
        <v>533.43571428571431</v>
      </c>
      <c r="F20" s="3">
        <v>547.4357142857142</v>
      </c>
      <c r="G20" s="3">
        <v>555.4357142857142</v>
      </c>
      <c r="H20" s="3">
        <v>525.43571428571431</v>
      </c>
      <c r="I20" s="3">
        <v>532.43571428571431</v>
      </c>
      <c r="J20" s="3">
        <v>539.51571428571424</v>
      </c>
      <c r="K20" s="3">
        <v>550.51571428571424</v>
      </c>
      <c r="L20" s="3">
        <v>557.51571428571424</v>
      </c>
      <c r="M20" s="3">
        <v>561.51571428571424</v>
      </c>
      <c r="N20" s="3">
        <v>562.51571428571424</v>
      </c>
      <c r="O20" s="3">
        <v>562.51571428571424</v>
      </c>
      <c r="P20" s="3">
        <v>560.51571428571424</v>
      </c>
      <c r="Q20" s="3">
        <v>561.51571428571424</v>
      </c>
      <c r="R20" s="3">
        <v>557.51571428571424</v>
      </c>
      <c r="S20" s="3">
        <v>557.51571428571424</v>
      </c>
      <c r="T20" s="3">
        <v>558.51571428571424</v>
      </c>
      <c r="U20" s="3">
        <v>568.51571428571424</v>
      </c>
      <c r="V20" s="3">
        <v>558.51571428571424</v>
      </c>
      <c r="W20" s="3">
        <v>561.51571428571424</v>
      </c>
      <c r="X20" s="4">
        <f>W20*$X$42</f>
        <v>561.51571428571424</v>
      </c>
      <c r="Y20" s="4">
        <f t="shared" ref="Y20:Y41" si="13">X20*$Y$42</f>
        <v>561.51571428571424</v>
      </c>
      <c r="Z20" s="4">
        <f t="shared" si="12"/>
        <v>563.72074692453248</v>
      </c>
      <c r="AA20" s="4">
        <f t="shared" si="11"/>
        <v>563.72074692453248</v>
      </c>
      <c r="AB20" s="4">
        <f t="shared" si="10"/>
        <v>563.72074692453248</v>
      </c>
      <c r="AC20" s="4">
        <f t="shared" si="9"/>
        <v>566.17462371950626</v>
      </c>
      <c r="AD20" s="4">
        <f t="shared" si="8"/>
        <v>566.17462371950626</v>
      </c>
      <c r="AE20" s="4">
        <f t="shared" si="7"/>
        <v>566.17462371950626</v>
      </c>
      <c r="AF20" s="4">
        <f t="shared" si="6"/>
        <v>568.39891045956381</v>
      </c>
      <c r="AG20" s="4">
        <f t="shared" si="5"/>
        <v>568.39891045956381</v>
      </c>
      <c r="AH20" s="4">
        <f t="shared" si="4"/>
        <v>574.48110457000666</v>
      </c>
      <c r="AI20" s="4">
        <f t="shared" si="3"/>
        <v>574.48110457000666</v>
      </c>
      <c r="AJ20" s="4">
        <f t="shared" si="2"/>
        <v>582.51883403950819</v>
      </c>
      <c r="AK20" s="4">
        <f t="shared" si="1"/>
        <v>582.51883403950819</v>
      </c>
      <c r="AL20" s="34">
        <f t="shared" si="0"/>
        <v>582.51883403950819</v>
      </c>
      <c r="AM20" s="17">
        <f>AL20-W20</f>
        <v>21.003119753793953</v>
      </c>
    </row>
    <row r="21" spans="1:39" s="19" customFormat="1" x14ac:dyDescent="0.2">
      <c r="A21" s="2" t="s">
        <v>13</v>
      </c>
      <c r="B21" s="3">
        <v>324.62619047619052</v>
      </c>
      <c r="C21" s="3">
        <v>463.2</v>
      </c>
      <c r="D21" s="3">
        <v>526.22</v>
      </c>
      <c r="E21" s="3">
        <v>555.22</v>
      </c>
      <c r="F21" s="3">
        <v>562.22</v>
      </c>
      <c r="G21" s="3">
        <v>531.22</v>
      </c>
      <c r="H21" s="3">
        <v>548.22</v>
      </c>
      <c r="I21" s="3">
        <v>555.22</v>
      </c>
      <c r="J21" s="3">
        <v>560.22</v>
      </c>
      <c r="K21" s="3">
        <v>566.22</v>
      </c>
      <c r="L21" s="3">
        <v>572.22</v>
      </c>
      <c r="M21" s="3">
        <v>575.22</v>
      </c>
      <c r="N21" s="3">
        <v>576.48</v>
      </c>
      <c r="O21" s="3">
        <v>577.22</v>
      </c>
      <c r="P21" s="3">
        <v>575.22</v>
      </c>
      <c r="Q21" s="3">
        <v>576.22</v>
      </c>
      <c r="R21" s="3">
        <v>577.71</v>
      </c>
      <c r="S21" s="3">
        <v>578.71</v>
      </c>
      <c r="T21" s="3">
        <v>578.71</v>
      </c>
      <c r="U21" s="3">
        <v>583.71</v>
      </c>
      <c r="V21" s="3">
        <v>582.71</v>
      </c>
      <c r="W21" s="4">
        <f>V21*$W$42</f>
        <v>582.71</v>
      </c>
      <c r="X21" s="4">
        <f t="shared" ref="X21:X41" si="14">W21*$X$42</f>
        <v>582.71</v>
      </c>
      <c r="Y21" s="4">
        <f t="shared" si="13"/>
        <v>582.71</v>
      </c>
      <c r="Z21" s="4">
        <f t="shared" si="12"/>
        <v>584.9982611052128</v>
      </c>
      <c r="AA21" s="4">
        <f t="shared" si="11"/>
        <v>584.9982611052128</v>
      </c>
      <c r="AB21" s="4">
        <f t="shared" si="10"/>
        <v>584.9982611052128</v>
      </c>
      <c r="AC21" s="4">
        <f t="shared" si="9"/>
        <v>587.5447589338944</v>
      </c>
      <c r="AD21" s="4">
        <f t="shared" si="8"/>
        <v>587.5447589338944</v>
      </c>
      <c r="AE21" s="4">
        <f t="shared" si="7"/>
        <v>587.5447589338944</v>
      </c>
      <c r="AF21" s="4">
        <f t="shared" si="6"/>
        <v>589.8530008821142</v>
      </c>
      <c r="AG21" s="4">
        <f t="shared" si="5"/>
        <v>589.8530008821142</v>
      </c>
      <c r="AH21" s="4">
        <f t="shared" si="4"/>
        <v>596.16476605613889</v>
      </c>
      <c r="AI21" s="4">
        <f t="shared" si="3"/>
        <v>596.16476605613889</v>
      </c>
      <c r="AJ21" s="4">
        <f t="shared" si="2"/>
        <v>604.5058778362984</v>
      </c>
      <c r="AK21" s="4">
        <f t="shared" si="1"/>
        <v>604.5058778362984</v>
      </c>
      <c r="AL21" s="34">
        <f t="shared" si="0"/>
        <v>604.5058778362984</v>
      </c>
      <c r="AM21" s="17">
        <f>AL21-V21</f>
        <v>21.795877836298359</v>
      </c>
    </row>
    <row r="22" spans="1:39" s="19" customFormat="1" x14ac:dyDescent="0.2">
      <c r="A22" s="1" t="s">
        <v>12</v>
      </c>
      <c r="B22" s="3">
        <v>272</v>
      </c>
      <c r="C22" s="3">
        <v>382</v>
      </c>
      <c r="D22" s="3">
        <v>415.28999999999996</v>
      </c>
      <c r="E22" s="3">
        <v>421.83</v>
      </c>
      <c r="F22" s="3">
        <v>403.83</v>
      </c>
      <c r="G22" s="3">
        <v>409.83</v>
      </c>
      <c r="H22" s="3">
        <v>419.83</v>
      </c>
      <c r="I22" s="3">
        <v>427.88</v>
      </c>
      <c r="J22" s="3">
        <v>427.83</v>
      </c>
      <c r="K22" s="3">
        <v>430.83</v>
      </c>
      <c r="L22" s="3">
        <v>433.71000000000004</v>
      </c>
      <c r="M22" s="3">
        <v>435</v>
      </c>
      <c r="N22" s="3">
        <v>434</v>
      </c>
      <c r="O22" s="3">
        <v>442</v>
      </c>
      <c r="P22" s="3">
        <v>442</v>
      </c>
      <c r="Q22" s="3">
        <v>443.35</v>
      </c>
      <c r="R22" s="3">
        <v>445.35</v>
      </c>
      <c r="S22" s="3">
        <v>449.35</v>
      </c>
      <c r="T22" s="3">
        <v>451.35</v>
      </c>
      <c r="U22" s="3">
        <v>452.35</v>
      </c>
      <c r="V22" s="4">
        <f>U22*$V$42</f>
        <v>452.35</v>
      </c>
      <c r="W22" s="4">
        <f t="shared" ref="W22:W41" si="15">V22*$W$42</f>
        <v>452.35</v>
      </c>
      <c r="X22" s="4">
        <f t="shared" si="14"/>
        <v>452.35</v>
      </c>
      <c r="Y22" s="4">
        <f t="shared" si="13"/>
        <v>452.35</v>
      </c>
      <c r="Z22" s="4">
        <f t="shared" si="12"/>
        <v>454.12634657195343</v>
      </c>
      <c r="AA22" s="4">
        <f t="shared" si="11"/>
        <v>454.12634657195343</v>
      </c>
      <c r="AB22" s="4">
        <f t="shared" si="10"/>
        <v>454.12634657195343</v>
      </c>
      <c r="AC22" s="4">
        <f t="shared" si="9"/>
        <v>456.10315886761362</v>
      </c>
      <c r="AD22" s="4">
        <f t="shared" si="8"/>
        <v>456.10315886761362</v>
      </c>
      <c r="AE22" s="4">
        <f t="shared" si="7"/>
        <v>456.10315886761362</v>
      </c>
      <c r="AF22" s="4">
        <f t="shared" si="6"/>
        <v>457.89501630146106</v>
      </c>
      <c r="AG22" s="4">
        <f t="shared" si="5"/>
        <v>457.89501630146106</v>
      </c>
      <c r="AH22" s="4">
        <f t="shared" si="4"/>
        <v>462.79475541091529</v>
      </c>
      <c r="AI22" s="4">
        <f t="shared" si="3"/>
        <v>462.79475541091529</v>
      </c>
      <c r="AJ22" s="4">
        <f t="shared" si="2"/>
        <v>469.26984922045199</v>
      </c>
      <c r="AK22" s="4">
        <f t="shared" si="1"/>
        <v>469.26984922045199</v>
      </c>
      <c r="AL22" s="34">
        <f t="shared" si="0"/>
        <v>469.26984922045199</v>
      </c>
      <c r="AM22" s="17">
        <f>AL22-U22</f>
        <v>16.919849220451965</v>
      </c>
    </row>
    <row r="23" spans="1:39" s="19" customFormat="1" x14ac:dyDescent="0.2">
      <c r="A23" s="1" t="s">
        <v>11</v>
      </c>
      <c r="B23" s="3">
        <v>311</v>
      </c>
      <c r="C23" s="3">
        <v>395</v>
      </c>
      <c r="D23" s="3">
        <v>433.94</v>
      </c>
      <c r="E23" s="3">
        <v>442.94</v>
      </c>
      <c r="F23" s="3">
        <v>457.11</v>
      </c>
      <c r="G23" s="3">
        <v>461.11</v>
      </c>
      <c r="H23" s="3">
        <v>468.11</v>
      </c>
      <c r="I23" s="3">
        <v>474.12</v>
      </c>
      <c r="J23" s="3">
        <v>476.12</v>
      </c>
      <c r="K23" s="3">
        <v>476.97</v>
      </c>
      <c r="L23" s="3">
        <v>476.97</v>
      </c>
      <c r="M23" s="3">
        <v>478.77</v>
      </c>
      <c r="N23" s="3">
        <v>487.77</v>
      </c>
      <c r="O23" s="3">
        <v>489.82</v>
      </c>
      <c r="P23" s="3">
        <v>492.84000000000003</v>
      </c>
      <c r="Q23" s="3">
        <v>493.84000000000003</v>
      </c>
      <c r="R23" s="3">
        <v>500.84000000000003</v>
      </c>
      <c r="S23" s="3">
        <v>495.84000000000003</v>
      </c>
      <c r="T23" s="3">
        <v>494.84000000000003</v>
      </c>
      <c r="U23" s="4">
        <f>T23*$U$42</f>
        <v>497.59239700305596</v>
      </c>
      <c r="V23" s="4">
        <f t="shared" ref="V23:V41" si="16">U23*$V$42</f>
        <v>497.59239700305596</v>
      </c>
      <c r="W23" s="4">
        <f t="shared" si="15"/>
        <v>497.59239700305596</v>
      </c>
      <c r="X23" s="4">
        <f t="shared" si="14"/>
        <v>497.59239700305596</v>
      </c>
      <c r="Y23" s="4">
        <f t="shared" si="13"/>
        <v>497.59239700305596</v>
      </c>
      <c r="Z23" s="4">
        <f t="shared" si="12"/>
        <v>499.54640727971446</v>
      </c>
      <c r="AA23" s="4">
        <f t="shared" si="11"/>
        <v>499.54640727971446</v>
      </c>
      <c r="AB23" s="4">
        <f t="shared" si="10"/>
        <v>499.54640727971446</v>
      </c>
      <c r="AC23" s="4">
        <f t="shared" si="9"/>
        <v>501.72093313054381</v>
      </c>
      <c r="AD23" s="4">
        <f t="shared" si="8"/>
        <v>501.72093313054381</v>
      </c>
      <c r="AE23" s="4">
        <f t="shared" si="7"/>
        <v>501.72093313054381</v>
      </c>
      <c r="AF23" s="4">
        <f t="shared" si="6"/>
        <v>503.69200560892534</v>
      </c>
      <c r="AG23" s="4">
        <f t="shared" si="5"/>
        <v>503.69200560892534</v>
      </c>
      <c r="AH23" s="4">
        <f t="shared" si="4"/>
        <v>509.08179875176376</v>
      </c>
      <c r="AI23" s="4">
        <f t="shared" si="3"/>
        <v>509.08179875176376</v>
      </c>
      <c r="AJ23" s="4">
        <f t="shared" si="2"/>
        <v>516.2045078255054</v>
      </c>
      <c r="AK23" s="4">
        <f t="shared" si="1"/>
        <v>516.2045078255054</v>
      </c>
      <c r="AL23" s="34">
        <f t="shared" si="0"/>
        <v>516.2045078255054</v>
      </c>
      <c r="AM23" s="17">
        <f>AL23-T23</f>
        <v>21.36450782550537</v>
      </c>
    </row>
    <row r="24" spans="1:39" s="19" customFormat="1" x14ac:dyDescent="0.2">
      <c r="A24" s="1" t="s">
        <v>10</v>
      </c>
      <c r="B24" s="3">
        <v>327</v>
      </c>
      <c r="C24" s="3">
        <v>448</v>
      </c>
      <c r="D24" s="3">
        <v>473</v>
      </c>
      <c r="E24" s="3">
        <v>517</v>
      </c>
      <c r="F24" s="3">
        <v>532</v>
      </c>
      <c r="G24" s="3">
        <v>539</v>
      </c>
      <c r="H24" s="3">
        <v>551</v>
      </c>
      <c r="I24" s="3">
        <v>563</v>
      </c>
      <c r="J24" s="3">
        <v>566</v>
      </c>
      <c r="K24" s="3">
        <v>568</v>
      </c>
      <c r="L24" s="3">
        <v>568</v>
      </c>
      <c r="M24" s="3">
        <v>573</v>
      </c>
      <c r="N24" s="3">
        <v>571</v>
      </c>
      <c r="O24" s="3">
        <v>573</v>
      </c>
      <c r="P24" s="3">
        <v>575</v>
      </c>
      <c r="Q24" s="3">
        <v>576</v>
      </c>
      <c r="R24" s="3">
        <v>580</v>
      </c>
      <c r="S24" s="3">
        <v>582</v>
      </c>
      <c r="T24" s="4">
        <f>S24*$T$42</f>
        <v>584.17048547158447</v>
      </c>
      <c r="U24" s="4">
        <f t="shared" ref="U24:U41" si="17">T24*$U$42</f>
        <v>587.41975613176896</v>
      </c>
      <c r="V24" s="4">
        <f t="shared" si="16"/>
        <v>587.41975613176896</v>
      </c>
      <c r="W24" s="4">
        <f t="shared" si="15"/>
        <v>587.41975613176896</v>
      </c>
      <c r="X24" s="4">
        <f t="shared" si="14"/>
        <v>587.41975613176896</v>
      </c>
      <c r="Y24" s="4">
        <f t="shared" si="13"/>
        <v>587.41975613176896</v>
      </c>
      <c r="Z24" s="4">
        <f t="shared" si="12"/>
        <v>589.72651211740481</v>
      </c>
      <c r="AA24" s="4">
        <f t="shared" si="11"/>
        <v>589.72651211740481</v>
      </c>
      <c r="AB24" s="4">
        <f t="shared" si="10"/>
        <v>589.72651211740481</v>
      </c>
      <c r="AC24" s="4">
        <f t="shared" si="9"/>
        <v>592.29359202596004</v>
      </c>
      <c r="AD24" s="4">
        <f t="shared" si="8"/>
        <v>592.29359202596004</v>
      </c>
      <c r="AE24" s="4">
        <f t="shared" si="7"/>
        <v>592.29359202596004</v>
      </c>
      <c r="AF24" s="4">
        <f t="shared" si="6"/>
        <v>594.62049034985432</v>
      </c>
      <c r="AG24" s="4">
        <f t="shared" si="5"/>
        <v>594.62049034985432</v>
      </c>
      <c r="AH24" s="4">
        <f t="shared" si="4"/>
        <v>600.98327039359231</v>
      </c>
      <c r="AI24" s="4">
        <f t="shared" si="3"/>
        <v>600.98327039359231</v>
      </c>
      <c r="AJ24" s="4">
        <f t="shared" si="2"/>
        <v>609.39179924631344</v>
      </c>
      <c r="AK24" s="4">
        <f t="shared" si="1"/>
        <v>609.39179924631344</v>
      </c>
      <c r="AL24" s="34">
        <f t="shared" si="0"/>
        <v>609.39179924631344</v>
      </c>
      <c r="AM24" s="17">
        <f>AL24-S24</f>
        <v>27.39179924631344</v>
      </c>
    </row>
    <row r="25" spans="1:39" s="19" customFormat="1" x14ac:dyDescent="0.2">
      <c r="A25" s="1" t="s">
        <v>9</v>
      </c>
      <c r="B25" s="3">
        <v>393</v>
      </c>
      <c r="C25" s="3">
        <v>453.22</v>
      </c>
      <c r="D25" s="3">
        <v>495.48</v>
      </c>
      <c r="E25" s="3">
        <v>513.87</v>
      </c>
      <c r="F25" s="3">
        <v>544.48</v>
      </c>
      <c r="G25" s="3">
        <v>555.09</v>
      </c>
      <c r="H25" s="3">
        <v>570.1</v>
      </c>
      <c r="I25" s="3">
        <v>572.1</v>
      </c>
      <c r="J25" s="3">
        <v>577</v>
      </c>
      <c r="K25" s="3">
        <v>574</v>
      </c>
      <c r="L25" s="3">
        <v>577</v>
      </c>
      <c r="M25" s="3">
        <v>589</v>
      </c>
      <c r="N25" s="3">
        <v>592</v>
      </c>
      <c r="O25" s="3">
        <v>590</v>
      </c>
      <c r="P25" s="3">
        <v>600</v>
      </c>
      <c r="Q25" s="3">
        <v>599</v>
      </c>
      <c r="R25" s="3">
        <v>602</v>
      </c>
      <c r="S25" s="4">
        <f>R25*$S$42</f>
        <v>603.20948735372212</v>
      </c>
      <c r="T25" s="4">
        <f t="shared" ref="T25:T41" si="18">S25*$T$42</f>
        <v>605.4590705644149</v>
      </c>
      <c r="U25" s="4">
        <f t="shared" si="17"/>
        <v>608.82675250462694</v>
      </c>
      <c r="V25" s="4">
        <f t="shared" si="16"/>
        <v>608.82675250462694</v>
      </c>
      <c r="W25" s="4">
        <f t="shared" si="15"/>
        <v>608.82675250462694</v>
      </c>
      <c r="X25" s="4">
        <f t="shared" si="14"/>
        <v>608.82675250462694</v>
      </c>
      <c r="Y25" s="4">
        <f t="shared" si="13"/>
        <v>608.82675250462694</v>
      </c>
      <c r="Z25" s="4">
        <f t="shared" si="12"/>
        <v>611.21757225642341</v>
      </c>
      <c r="AA25" s="4">
        <f t="shared" si="11"/>
        <v>611.21757225642341</v>
      </c>
      <c r="AB25" s="4">
        <f t="shared" si="10"/>
        <v>611.21757225642341</v>
      </c>
      <c r="AC25" s="4">
        <f t="shared" si="9"/>
        <v>613.87820276438845</v>
      </c>
      <c r="AD25" s="4">
        <f t="shared" si="8"/>
        <v>613.87820276438845</v>
      </c>
      <c r="AE25" s="4">
        <f t="shared" si="7"/>
        <v>613.87820276438845</v>
      </c>
      <c r="AF25" s="4">
        <f t="shared" si="6"/>
        <v>616.28989888995625</v>
      </c>
      <c r="AG25" s="4">
        <f t="shared" si="5"/>
        <v>616.28989888995625</v>
      </c>
      <c r="AH25" s="4">
        <f t="shared" si="4"/>
        <v>622.88455402453997</v>
      </c>
      <c r="AI25" s="4">
        <f t="shared" si="3"/>
        <v>622.88455402453997</v>
      </c>
      <c r="AJ25" s="4">
        <f t="shared" si="2"/>
        <v>631.59951000159992</v>
      </c>
      <c r="AK25" s="4">
        <f t="shared" si="1"/>
        <v>631.59951000159992</v>
      </c>
      <c r="AL25" s="34">
        <f t="shared" si="0"/>
        <v>631.59951000159992</v>
      </c>
      <c r="AM25" s="17">
        <f>AL25-R25</f>
        <v>29.599510001599924</v>
      </c>
    </row>
    <row r="26" spans="1:39" s="19" customFormat="1" x14ac:dyDescent="0.2">
      <c r="A26" s="2" t="s">
        <v>8</v>
      </c>
      <c r="B26" s="3">
        <v>237</v>
      </c>
      <c r="C26" s="3">
        <v>334</v>
      </c>
      <c r="D26" s="3">
        <v>386.21000000000004</v>
      </c>
      <c r="E26" s="3">
        <v>419.21000000000004</v>
      </c>
      <c r="F26" s="3">
        <v>433.21000000000004</v>
      </c>
      <c r="G26" s="3">
        <v>450.21000000000004</v>
      </c>
      <c r="H26" s="3">
        <v>454.21000000000004</v>
      </c>
      <c r="I26" s="3">
        <v>460.21000000000004</v>
      </c>
      <c r="J26" s="3">
        <v>462.21000000000004</v>
      </c>
      <c r="K26" s="3">
        <v>462.21000000000004</v>
      </c>
      <c r="L26" s="3">
        <v>470.21000000000004</v>
      </c>
      <c r="M26" s="3">
        <v>478.87</v>
      </c>
      <c r="N26" s="3">
        <v>477.87</v>
      </c>
      <c r="O26" s="3">
        <v>484.87</v>
      </c>
      <c r="P26" s="3">
        <v>485.87</v>
      </c>
      <c r="Q26" s="3">
        <v>488.87</v>
      </c>
      <c r="R26" s="4">
        <f>Q26*$R$42</f>
        <v>489.71864954587232</v>
      </c>
      <c r="S26" s="4">
        <f t="shared" ref="S26:S41" si="19">R26*$S$42</f>
        <v>490.70255073110087</v>
      </c>
      <c r="T26" s="4">
        <f t="shared" si="18"/>
        <v>492.53255546861169</v>
      </c>
      <c r="U26" s="4">
        <f t="shared" si="17"/>
        <v>495.27211801323074</v>
      </c>
      <c r="V26" s="4">
        <f t="shared" si="16"/>
        <v>495.27211801323074</v>
      </c>
      <c r="W26" s="4">
        <f t="shared" si="15"/>
        <v>495.27211801323074</v>
      </c>
      <c r="X26" s="4">
        <f t="shared" si="14"/>
        <v>495.27211801323074</v>
      </c>
      <c r="Y26" s="4">
        <f t="shared" si="13"/>
        <v>495.27211801323074</v>
      </c>
      <c r="Z26" s="4">
        <f t="shared" si="12"/>
        <v>497.21701671781108</v>
      </c>
      <c r="AA26" s="4">
        <f t="shared" si="11"/>
        <v>497.21701671781108</v>
      </c>
      <c r="AB26" s="4">
        <f t="shared" si="10"/>
        <v>497.21701671781108</v>
      </c>
      <c r="AC26" s="4">
        <f t="shared" si="9"/>
        <v>499.38140272993928</v>
      </c>
      <c r="AD26" s="4">
        <f t="shared" si="8"/>
        <v>499.38140272993928</v>
      </c>
      <c r="AE26" s="4">
        <f t="shared" si="7"/>
        <v>499.38140272993928</v>
      </c>
      <c r="AF26" s="4">
        <f t="shared" si="6"/>
        <v>501.34328407500254</v>
      </c>
      <c r="AG26" s="4">
        <f t="shared" si="5"/>
        <v>501.34328407500254</v>
      </c>
      <c r="AH26" s="4">
        <f t="shared" si="4"/>
        <v>506.70794455129669</v>
      </c>
      <c r="AI26" s="4">
        <f t="shared" si="3"/>
        <v>506.70794455129669</v>
      </c>
      <c r="AJ26" s="4">
        <f t="shared" si="2"/>
        <v>513.79744035185729</v>
      </c>
      <c r="AK26" s="4">
        <f t="shared" si="1"/>
        <v>513.79744035185729</v>
      </c>
      <c r="AL26" s="34">
        <f>AK26</f>
        <v>513.79744035185729</v>
      </c>
      <c r="AM26" s="17">
        <f>AL26-Q26</f>
        <v>24.927440351857285</v>
      </c>
    </row>
    <row r="27" spans="1:39" s="19" customFormat="1" x14ac:dyDescent="0.2">
      <c r="A27" s="2" t="s">
        <v>7</v>
      </c>
      <c r="B27" s="3">
        <v>248</v>
      </c>
      <c r="C27" s="3">
        <v>351</v>
      </c>
      <c r="D27" s="3">
        <v>398</v>
      </c>
      <c r="E27" s="3">
        <v>408</v>
      </c>
      <c r="F27" s="3">
        <v>429</v>
      </c>
      <c r="G27" s="3">
        <v>439</v>
      </c>
      <c r="H27" s="3">
        <v>443</v>
      </c>
      <c r="I27" s="3">
        <v>447</v>
      </c>
      <c r="J27" s="3">
        <v>458</v>
      </c>
      <c r="K27" s="3">
        <v>459</v>
      </c>
      <c r="L27" s="3">
        <v>461</v>
      </c>
      <c r="M27" s="3">
        <v>461</v>
      </c>
      <c r="N27" s="3">
        <v>463</v>
      </c>
      <c r="O27" s="3">
        <v>469</v>
      </c>
      <c r="P27" s="3">
        <v>473</v>
      </c>
      <c r="Q27" s="4">
        <f>P27*$Q$42</f>
        <v>474.1526492907704</v>
      </c>
      <c r="R27" s="4">
        <f t="shared" ref="R27:R41" si="20">Q27*$R$42</f>
        <v>474.97575038205184</v>
      </c>
      <c r="S27" s="4">
        <f t="shared" si="19"/>
        <v>475.93003138439695</v>
      </c>
      <c r="T27" s="4">
        <f t="shared" si="18"/>
        <v>477.70494413115057</v>
      </c>
      <c r="U27" s="4">
        <f t="shared" si="17"/>
        <v>480.36203259726403</v>
      </c>
      <c r="V27" s="4">
        <f t="shared" si="16"/>
        <v>480.36203259726403</v>
      </c>
      <c r="W27" s="4">
        <f t="shared" si="15"/>
        <v>480.36203259726403</v>
      </c>
      <c r="X27" s="4">
        <f t="shared" si="14"/>
        <v>480.36203259726403</v>
      </c>
      <c r="Y27" s="4">
        <f t="shared" si="13"/>
        <v>480.36203259726403</v>
      </c>
      <c r="Z27" s="4">
        <f t="shared" si="12"/>
        <v>482.24838044716063</v>
      </c>
      <c r="AA27" s="4">
        <f t="shared" si="11"/>
        <v>482.24838044716063</v>
      </c>
      <c r="AB27" s="4">
        <f t="shared" si="10"/>
        <v>482.24838044716063</v>
      </c>
      <c r="AC27" s="4">
        <f t="shared" si="9"/>
        <v>484.34760797541657</v>
      </c>
      <c r="AD27" s="4">
        <f t="shared" si="8"/>
        <v>484.34760797541657</v>
      </c>
      <c r="AE27" s="4">
        <f t="shared" si="7"/>
        <v>484.34760797541657</v>
      </c>
      <c r="AF27" s="4">
        <f t="shared" si="6"/>
        <v>486.2504272062057</v>
      </c>
      <c r="AG27" s="4">
        <f t="shared" si="5"/>
        <v>486.2504272062057</v>
      </c>
      <c r="AH27" s="4">
        <f t="shared" si="4"/>
        <v>491.45358546378003</v>
      </c>
      <c r="AI27" s="4">
        <f t="shared" si="3"/>
        <v>491.45358546378003</v>
      </c>
      <c r="AJ27" s="4">
        <f t="shared" si="2"/>
        <v>498.32965316270128</v>
      </c>
      <c r="AK27" s="4">
        <f t="shared" si="1"/>
        <v>498.32965316270128</v>
      </c>
      <c r="AL27" s="34">
        <f t="shared" si="0"/>
        <v>498.32965316270128</v>
      </c>
      <c r="AM27" s="17">
        <f>AL27-P27</f>
        <v>25.329653162701277</v>
      </c>
    </row>
    <row r="28" spans="1:39" s="19" customFormat="1" x14ac:dyDescent="0.2">
      <c r="A28" s="2" t="s">
        <v>6</v>
      </c>
      <c r="B28" s="3">
        <v>287</v>
      </c>
      <c r="C28" s="3">
        <v>430</v>
      </c>
      <c r="D28" s="3">
        <v>490</v>
      </c>
      <c r="E28" s="3">
        <v>523</v>
      </c>
      <c r="F28" s="3">
        <v>536</v>
      </c>
      <c r="G28" s="3">
        <v>549</v>
      </c>
      <c r="H28" s="3">
        <v>553</v>
      </c>
      <c r="I28" s="3">
        <v>559</v>
      </c>
      <c r="J28" s="3">
        <v>571</v>
      </c>
      <c r="K28" s="3">
        <v>577.43000000000006</v>
      </c>
      <c r="L28" s="3">
        <v>580.43000000000006</v>
      </c>
      <c r="M28" s="3">
        <v>613.43000000000006</v>
      </c>
      <c r="N28" s="3">
        <v>590.43000000000006</v>
      </c>
      <c r="O28" s="3">
        <v>594.43000000000006</v>
      </c>
      <c r="P28" s="4">
        <f>O28*$P$42</f>
        <v>597.84166447545351</v>
      </c>
      <c r="Q28" s="4">
        <f t="shared" ref="Q28:Q41" si="21">P28*$Q$42</f>
        <v>599.29853925463033</v>
      </c>
      <c r="R28" s="4">
        <f t="shared" si="20"/>
        <v>600.33888624499662</v>
      </c>
      <c r="S28" s="4">
        <f t="shared" si="19"/>
        <v>601.54503622981542</v>
      </c>
      <c r="T28" s="4">
        <f t="shared" si="18"/>
        <v>603.78841210892301</v>
      </c>
      <c r="U28" s="4">
        <f t="shared" si="17"/>
        <v>607.14680151957793</v>
      </c>
      <c r="V28" s="4">
        <f t="shared" si="16"/>
        <v>607.14680151957793</v>
      </c>
      <c r="W28" s="4">
        <f t="shared" si="15"/>
        <v>607.14680151957793</v>
      </c>
      <c r="X28" s="4">
        <f t="shared" si="14"/>
        <v>607.14680151957793</v>
      </c>
      <c r="Y28" s="4">
        <f t="shared" si="13"/>
        <v>607.14680151957793</v>
      </c>
      <c r="Z28" s="4">
        <f t="shared" si="12"/>
        <v>609.53102422224572</v>
      </c>
      <c r="AA28" s="4">
        <f t="shared" si="11"/>
        <v>609.53102422224572</v>
      </c>
      <c r="AB28" s="4">
        <f t="shared" si="10"/>
        <v>609.53102422224572</v>
      </c>
      <c r="AC28" s="4">
        <f t="shared" si="9"/>
        <v>612.18431318547027</v>
      </c>
      <c r="AD28" s="4">
        <f t="shared" si="8"/>
        <v>612.18431318547027</v>
      </c>
      <c r="AE28" s="4">
        <f t="shared" si="7"/>
        <v>612.18431318547027</v>
      </c>
      <c r="AF28" s="4">
        <f t="shared" si="6"/>
        <v>614.58935465720583</v>
      </c>
      <c r="AG28" s="4">
        <f t="shared" si="5"/>
        <v>614.58935465720583</v>
      </c>
      <c r="AH28" s="4">
        <f t="shared" si="4"/>
        <v>621.16581299386007</v>
      </c>
      <c r="AI28" s="4">
        <f t="shared" si="3"/>
        <v>621.16581299386007</v>
      </c>
      <c r="AJ28" s="4">
        <f t="shared" si="2"/>
        <v>629.85672157349848</v>
      </c>
      <c r="AK28" s="4">
        <f t="shared" si="1"/>
        <v>629.85672157349848</v>
      </c>
      <c r="AL28" s="34">
        <f t="shared" si="0"/>
        <v>629.85672157349848</v>
      </c>
      <c r="AM28" s="17">
        <f>AL28-O28</f>
        <v>35.426721573498412</v>
      </c>
    </row>
    <row r="29" spans="1:39" s="19" customFormat="1" x14ac:dyDescent="0.2">
      <c r="A29" s="2" t="s">
        <v>5</v>
      </c>
      <c r="B29" s="3">
        <v>333</v>
      </c>
      <c r="C29" s="3">
        <v>463</v>
      </c>
      <c r="D29" s="3">
        <v>559</v>
      </c>
      <c r="E29" s="3">
        <v>586</v>
      </c>
      <c r="F29" s="3">
        <v>597.24</v>
      </c>
      <c r="G29" s="3">
        <v>612.24</v>
      </c>
      <c r="H29" s="3">
        <v>620.24</v>
      </c>
      <c r="I29" s="3">
        <v>639.78</v>
      </c>
      <c r="J29" s="3">
        <v>643</v>
      </c>
      <c r="K29" s="3">
        <v>645</v>
      </c>
      <c r="L29" s="3">
        <v>631</v>
      </c>
      <c r="M29" s="3">
        <v>665</v>
      </c>
      <c r="N29" s="3">
        <v>671</v>
      </c>
      <c r="O29" s="4">
        <f>N29*$O$42</f>
        <v>674.07997365792005</v>
      </c>
      <c r="P29" s="4">
        <f t="shared" ref="P29:P41" si="22">O29*$P$42</f>
        <v>677.94878024531181</v>
      </c>
      <c r="Q29" s="4">
        <f t="shared" si="21"/>
        <v>679.60086730816261</v>
      </c>
      <c r="R29" s="4">
        <f t="shared" si="20"/>
        <v>680.78061441355976</v>
      </c>
      <c r="S29" s="4">
        <f t="shared" si="19"/>
        <v>682.14838109760024</v>
      </c>
      <c r="T29" s="4">
        <f t="shared" si="18"/>
        <v>684.69235558323123</v>
      </c>
      <c r="U29" s="4">
        <f t="shared" si="17"/>
        <v>688.50074857394054</v>
      </c>
      <c r="V29" s="4">
        <f t="shared" si="16"/>
        <v>688.50074857394054</v>
      </c>
      <c r="W29" s="4">
        <f t="shared" si="15"/>
        <v>688.50074857394054</v>
      </c>
      <c r="X29" s="4">
        <f t="shared" si="14"/>
        <v>688.50074857394054</v>
      </c>
      <c r="Y29" s="4">
        <f t="shared" si="13"/>
        <v>688.50074857394054</v>
      </c>
      <c r="Z29" s="4">
        <f t="shared" si="12"/>
        <v>691.20444249350874</v>
      </c>
      <c r="AA29" s="4">
        <f t="shared" si="11"/>
        <v>691.20444249350874</v>
      </c>
      <c r="AB29" s="4">
        <f t="shared" si="10"/>
        <v>691.20444249350874</v>
      </c>
      <c r="AC29" s="4">
        <f t="shared" si="9"/>
        <v>694.21325590204674</v>
      </c>
      <c r="AD29" s="4">
        <f t="shared" si="8"/>
        <v>694.21325590204674</v>
      </c>
      <c r="AE29" s="4">
        <f t="shared" si="7"/>
        <v>694.21325590204674</v>
      </c>
      <c r="AF29" s="4">
        <f t="shared" si="6"/>
        <v>696.94055817803155</v>
      </c>
      <c r="AG29" s="4">
        <f t="shared" si="5"/>
        <v>696.94055817803155</v>
      </c>
      <c r="AH29" s="4">
        <f t="shared" si="4"/>
        <v>704.39822159060202</v>
      </c>
      <c r="AI29" s="4">
        <f t="shared" si="3"/>
        <v>704.39822159060202</v>
      </c>
      <c r="AJ29" s="4">
        <f t="shared" si="2"/>
        <v>714.25365860829299</v>
      </c>
      <c r="AK29" s="4">
        <f t="shared" si="1"/>
        <v>714.25365860829299</v>
      </c>
      <c r="AL29" s="34">
        <f t="shared" si="0"/>
        <v>714.25365860829299</v>
      </c>
      <c r="AM29" s="17">
        <f>AL29-N29</f>
        <v>43.253658608292994</v>
      </c>
    </row>
    <row r="30" spans="1:39" s="19" customFormat="1" x14ac:dyDescent="0.2">
      <c r="A30" s="1" t="s">
        <v>4</v>
      </c>
      <c r="B30" s="3">
        <v>252</v>
      </c>
      <c r="C30" s="3">
        <v>397</v>
      </c>
      <c r="D30" s="3">
        <v>441</v>
      </c>
      <c r="E30" s="3">
        <v>450</v>
      </c>
      <c r="F30" s="3">
        <v>471</v>
      </c>
      <c r="G30" s="3">
        <v>491</v>
      </c>
      <c r="H30" s="3">
        <v>500</v>
      </c>
      <c r="I30" s="3">
        <v>505</v>
      </c>
      <c r="J30" s="3">
        <v>510</v>
      </c>
      <c r="K30" s="3">
        <v>500</v>
      </c>
      <c r="L30" s="3">
        <v>522</v>
      </c>
      <c r="M30" s="3">
        <v>524</v>
      </c>
      <c r="N30" s="4">
        <f>M30*$N$42</f>
        <v>526.62279348444702</v>
      </c>
      <c r="O30" s="4">
        <f t="shared" ref="O30:O41" si="23">N30*$O$42</f>
        <v>529.04005776401834</v>
      </c>
      <c r="P30" s="4">
        <f t="shared" si="22"/>
        <v>532.07642398235407</v>
      </c>
      <c r="Q30" s="4">
        <f t="shared" si="21"/>
        <v>533.37303606002615</v>
      </c>
      <c r="R30" s="4">
        <f t="shared" si="20"/>
        <v>534.29894025711917</v>
      </c>
      <c r="S30" s="4">
        <f t="shared" si="19"/>
        <v>535.37240838228206</v>
      </c>
      <c r="T30" s="4">
        <f t="shared" si="18"/>
        <v>537.36900294290228</v>
      </c>
      <c r="U30" s="4">
        <f t="shared" si="17"/>
        <v>540.35795459037456</v>
      </c>
      <c r="V30" s="4">
        <f t="shared" si="16"/>
        <v>540.35795459037456</v>
      </c>
      <c r="W30" s="4">
        <f t="shared" si="15"/>
        <v>540.35795459037456</v>
      </c>
      <c r="X30" s="4">
        <f t="shared" si="14"/>
        <v>540.35795459037456</v>
      </c>
      <c r="Y30" s="4">
        <f t="shared" si="13"/>
        <v>540.35795459037456</v>
      </c>
      <c r="Z30" s="4">
        <f t="shared" si="12"/>
        <v>542.47990219790051</v>
      </c>
      <c r="AA30" s="4">
        <f t="shared" si="11"/>
        <v>542.47990219790051</v>
      </c>
      <c r="AB30" s="4">
        <f t="shared" si="10"/>
        <v>542.47990219790051</v>
      </c>
      <c r="AC30" s="4">
        <f t="shared" si="9"/>
        <v>544.84131758132492</v>
      </c>
      <c r="AD30" s="4">
        <f t="shared" si="8"/>
        <v>544.84131758132492</v>
      </c>
      <c r="AE30" s="4">
        <f t="shared" si="7"/>
        <v>544.84131758132492</v>
      </c>
      <c r="AF30" s="4">
        <f t="shared" si="6"/>
        <v>546.98179380078193</v>
      </c>
      <c r="AG30" s="4">
        <f t="shared" si="5"/>
        <v>546.98179380078193</v>
      </c>
      <c r="AH30" s="4">
        <f t="shared" si="4"/>
        <v>552.83481248810619</v>
      </c>
      <c r="AI30" s="4">
        <f t="shared" si="3"/>
        <v>552.83481248810619</v>
      </c>
      <c r="AJ30" s="4">
        <f t="shared" si="2"/>
        <v>560.56968249297427</v>
      </c>
      <c r="AK30" s="4">
        <f t="shared" si="1"/>
        <v>560.56968249297427</v>
      </c>
      <c r="AL30" s="34">
        <f t="shared" si="0"/>
        <v>560.56968249297427</v>
      </c>
      <c r="AM30" s="17">
        <f>AL30-M30</f>
        <v>36.569682492974266</v>
      </c>
    </row>
    <row r="31" spans="1:39" s="19" customFormat="1" x14ac:dyDescent="0.2">
      <c r="A31" s="1" t="s">
        <v>3</v>
      </c>
      <c r="B31" s="3">
        <v>219</v>
      </c>
      <c r="C31" s="3">
        <v>351</v>
      </c>
      <c r="D31" s="3">
        <v>390</v>
      </c>
      <c r="E31" s="3">
        <v>407</v>
      </c>
      <c r="F31" s="3">
        <v>422</v>
      </c>
      <c r="G31" s="3">
        <v>431</v>
      </c>
      <c r="H31" s="3">
        <v>436</v>
      </c>
      <c r="I31" s="3">
        <v>444</v>
      </c>
      <c r="J31" s="3">
        <v>435</v>
      </c>
      <c r="K31" s="3">
        <v>456</v>
      </c>
      <c r="L31" s="3">
        <v>460</v>
      </c>
      <c r="M31" s="4">
        <f>L31*$M$42</f>
        <v>464.16049849196696</v>
      </c>
      <c r="N31" s="4">
        <f t="shared" ref="N31:N40" si="24">M31*$N$42</f>
        <v>466.48377545987233</v>
      </c>
      <c r="O31" s="4">
        <f t="shared" si="23"/>
        <v>468.62499414878965</v>
      </c>
      <c r="P31" s="4">
        <f t="shared" si="22"/>
        <v>471.31461486922262</v>
      </c>
      <c r="Q31" s="4">
        <f t="shared" si="21"/>
        <v>472.46315706067872</v>
      </c>
      <c r="R31" s="4">
        <f t="shared" si="20"/>
        <v>473.28332529288963</v>
      </c>
      <c r="S31" s="4">
        <f t="shared" si="19"/>
        <v>474.23420601825387</v>
      </c>
      <c r="T31" s="4">
        <f t="shared" si="18"/>
        <v>476.00279442768863</v>
      </c>
      <c r="U31" s="4">
        <f t="shared" si="17"/>
        <v>478.6504152037557</v>
      </c>
      <c r="V31" s="4">
        <f t="shared" si="16"/>
        <v>478.6504152037557</v>
      </c>
      <c r="W31" s="4">
        <f t="shared" si="15"/>
        <v>478.6504152037557</v>
      </c>
      <c r="X31" s="4">
        <f t="shared" si="14"/>
        <v>478.6504152037557</v>
      </c>
      <c r="Y31" s="4">
        <f t="shared" si="13"/>
        <v>478.6504152037557</v>
      </c>
      <c r="Z31" s="4">
        <f t="shared" si="12"/>
        <v>480.53004165276923</v>
      </c>
      <c r="AA31" s="4">
        <f t="shared" si="11"/>
        <v>480.53004165276923</v>
      </c>
      <c r="AB31" s="4">
        <f t="shared" si="10"/>
        <v>480.53004165276923</v>
      </c>
      <c r="AC31" s="4">
        <f t="shared" si="9"/>
        <v>482.62178925108384</v>
      </c>
      <c r="AD31" s="4">
        <f t="shared" si="8"/>
        <v>482.62178925108384</v>
      </c>
      <c r="AE31" s="4">
        <f t="shared" si="7"/>
        <v>482.62178925108384</v>
      </c>
      <c r="AF31" s="4">
        <f t="shared" si="6"/>
        <v>484.51782839046047</v>
      </c>
      <c r="AG31" s="4">
        <f t="shared" si="5"/>
        <v>484.51782839046047</v>
      </c>
      <c r="AH31" s="4">
        <f t="shared" si="4"/>
        <v>489.70244684769568</v>
      </c>
      <c r="AI31" s="4">
        <f t="shared" si="3"/>
        <v>489.70244684769568</v>
      </c>
      <c r="AJ31" s="4">
        <f t="shared" si="2"/>
        <v>496.55401386531037</v>
      </c>
      <c r="AK31" s="4">
        <f t="shared" si="1"/>
        <v>496.55401386531037</v>
      </c>
      <c r="AL31" s="34">
        <f t="shared" si="0"/>
        <v>496.55401386531037</v>
      </c>
      <c r="AM31" s="17">
        <f>AL31-L31</f>
        <v>36.554013865310367</v>
      </c>
    </row>
    <row r="32" spans="1:39" s="19" customFormat="1" x14ac:dyDescent="0.2">
      <c r="A32" s="1" t="s">
        <v>2</v>
      </c>
      <c r="B32" s="3">
        <v>273</v>
      </c>
      <c r="C32" s="3">
        <v>390</v>
      </c>
      <c r="D32" s="3">
        <v>450</v>
      </c>
      <c r="E32" s="3">
        <v>487</v>
      </c>
      <c r="F32" s="3">
        <v>502.05</v>
      </c>
      <c r="G32" s="3">
        <v>512</v>
      </c>
      <c r="H32" s="3">
        <v>515</v>
      </c>
      <c r="I32" s="3">
        <v>513</v>
      </c>
      <c r="J32" s="3">
        <v>535</v>
      </c>
      <c r="K32" s="3">
        <v>541</v>
      </c>
      <c r="L32" s="4">
        <f>K32*$L$42</f>
        <v>544.73293936442838</v>
      </c>
      <c r="M32" s="4">
        <f t="shared" ref="M32:M41" si="25">L32*$M$42</f>
        <v>549.65981017475542</v>
      </c>
      <c r="N32" s="4">
        <f t="shared" si="24"/>
        <v>552.41103950450486</v>
      </c>
      <c r="O32" s="4">
        <f t="shared" si="23"/>
        <v>554.9466750484961</v>
      </c>
      <c r="P32" s="4">
        <f t="shared" si="22"/>
        <v>558.13172939809817</v>
      </c>
      <c r="Q32" s="4">
        <f t="shared" si="21"/>
        <v>559.49183540665456</v>
      </c>
      <c r="R32" s="4">
        <f t="shared" si="20"/>
        <v>560.46308030210139</v>
      </c>
      <c r="S32" s="4">
        <f t="shared" si="19"/>
        <v>561.58911519886806</v>
      </c>
      <c r="T32" s="4">
        <f t="shared" si="18"/>
        <v>563.68348120494909</v>
      </c>
      <c r="U32" s="4">
        <f t="shared" si="17"/>
        <v>566.81879913466503</v>
      </c>
      <c r="V32" s="4">
        <f t="shared" si="16"/>
        <v>566.81879913466503</v>
      </c>
      <c r="W32" s="4">
        <f t="shared" si="15"/>
        <v>566.81879913466503</v>
      </c>
      <c r="X32" s="4">
        <f t="shared" si="14"/>
        <v>566.81879913466503</v>
      </c>
      <c r="Y32" s="4">
        <f t="shared" si="13"/>
        <v>566.81879913466503</v>
      </c>
      <c r="Z32" s="4">
        <f t="shared" si="12"/>
        <v>569.04465661396557</v>
      </c>
      <c r="AA32" s="4">
        <f t="shared" si="11"/>
        <v>569.04465661396557</v>
      </c>
      <c r="AB32" s="4">
        <f t="shared" si="10"/>
        <v>569.04465661396557</v>
      </c>
      <c r="AC32" s="4">
        <f t="shared" si="9"/>
        <v>571.52170839144037</v>
      </c>
      <c r="AD32" s="4">
        <f t="shared" si="8"/>
        <v>571.52170839144037</v>
      </c>
      <c r="AE32" s="4">
        <f t="shared" si="7"/>
        <v>571.52170839144037</v>
      </c>
      <c r="AF32" s="4">
        <f t="shared" si="6"/>
        <v>573.76700181218519</v>
      </c>
      <c r="AG32" s="4">
        <f t="shared" si="5"/>
        <v>573.76700181218519</v>
      </c>
      <c r="AH32" s="4">
        <f t="shared" si="4"/>
        <v>579.90663757673474</v>
      </c>
      <c r="AI32" s="4">
        <f t="shared" si="3"/>
        <v>579.90663757673474</v>
      </c>
      <c r="AJ32" s="4">
        <f t="shared" si="2"/>
        <v>588.02027723055562</v>
      </c>
      <c r="AK32" s="4">
        <f t="shared" si="1"/>
        <v>588.02027723055562</v>
      </c>
      <c r="AL32" s="34">
        <f t="shared" si="0"/>
        <v>588.02027723055562</v>
      </c>
      <c r="AM32" s="17">
        <f>AL32-K32</f>
        <v>47.020277230555621</v>
      </c>
    </row>
    <row r="33" spans="1:39" s="19" customFormat="1" x14ac:dyDescent="0.2">
      <c r="A33" s="1" t="s">
        <v>1</v>
      </c>
      <c r="B33" s="3">
        <v>263</v>
      </c>
      <c r="C33" s="3">
        <v>418</v>
      </c>
      <c r="D33" s="3">
        <v>476</v>
      </c>
      <c r="E33" s="3">
        <v>509</v>
      </c>
      <c r="F33" s="3">
        <v>522</v>
      </c>
      <c r="G33" s="3">
        <v>528</v>
      </c>
      <c r="H33" s="3">
        <v>540</v>
      </c>
      <c r="I33" s="3">
        <v>550</v>
      </c>
      <c r="J33" s="3">
        <v>553</v>
      </c>
      <c r="K33" s="4">
        <f>J33*$K$42</f>
        <v>556.91347734778049</v>
      </c>
      <c r="L33" s="4">
        <f t="shared" ref="L33:L41" si="26">K33*$L$42</f>
        <v>560.75622086381043</v>
      </c>
      <c r="M33" s="4">
        <f t="shared" si="25"/>
        <v>565.82801523612568</v>
      </c>
      <c r="N33" s="4">
        <f t="shared" si="24"/>
        <v>568.66017178513118</v>
      </c>
      <c r="O33" s="4">
        <f t="shared" si="23"/>
        <v>571.27039287217519</v>
      </c>
      <c r="P33" s="4">
        <f t="shared" si="22"/>
        <v>574.54913537379912</v>
      </c>
      <c r="Q33" s="4">
        <f t="shared" si="21"/>
        <v>575.94924880593726</v>
      </c>
      <c r="R33" s="4">
        <f t="shared" si="20"/>
        <v>576.94906280238752</v>
      </c>
      <c r="S33" s="4">
        <f t="shared" si="19"/>
        <v>578.10821993727336</v>
      </c>
      <c r="T33" s="4">
        <f t="shared" si="18"/>
        <v>580.2641915736607</v>
      </c>
      <c r="U33" s="4">
        <f t="shared" si="17"/>
        <v>583.49173466206912</v>
      </c>
      <c r="V33" s="4">
        <f t="shared" si="16"/>
        <v>583.49173466206912</v>
      </c>
      <c r="W33" s="4">
        <f t="shared" si="15"/>
        <v>583.49173466206912</v>
      </c>
      <c r="X33" s="4">
        <f t="shared" si="14"/>
        <v>583.49173466206912</v>
      </c>
      <c r="Y33" s="4">
        <f t="shared" si="13"/>
        <v>583.49173466206912</v>
      </c>
      <c r="Z33" s="4">
        <f t="shared" si="12"/>
        <v>585.78306558420934</v>
      </c>
      <c r="AA33" s="4">
        <f t="shared" si="11"/>
        <v>585.78306558420934</v>
      </c>
      <c r="AB33" s="4">
        <f t="shared" si="10"/>
        <v>585.78306558420934</v>
      </c>
      <c r="AC33" s="4">
        <f t="shared" si="9"/>
        <v>588.33297966732209</v>
      </c>
      <c r="AD33" s="4">
        <f t="shared" si="8"/>
        <v>588.33297966732209</v>
      </c>
      <c r="AE33" s="4">
        <f t="shared" si="7"/>
        <v>588.33297966732209</v>
      </c>
      <c r="AF33" s="4">
        <f t="shared" si="6"/>
        <v>590.64431823777147</v>
      </c>
      <c r="AG33" s="4">
        <f t="shared" si="5"/>
        <v>590.64431823777147</v>
      </c>
      <c r="AH33" s="4">
        <f t="shared" si="4"/>
        <v>596.96455096103227</v>
      </c>
      <c r="AI33" s="4">
        <f t="shared" si="3"/>
        <v>596.96455096103227</v>
      </c>
      <c r="AJ33" s="4">
        <f t="shared" si="2"/>
        <v>605.3168527605817</v>
      </c>
      <c r="AK33" s="4">
        <f t="shared" si="1"/>
        <v>605.3168527605817</v>
      </c>
      <c r="AL33" s="34">
        <f t="shared" si="0"/>
        <v>605.3168527605817</v>
      </c>
      <c r="AM33" s="17">
        <f>AL33-J33</f>
        <v>52.316852760581696</v>
      </c>
    </row>
    <row r="34" spans="1:39" s="19" customFormat="1" x14ac:dyDescent="0.2">
      <c r="A34" s="2" t="s">
        <v>24</v>
      </c>
      <c r="B34" s="3">
        <v>197</v>
      </c>
      <c r="C34" s="3">
        <v>336</v>
      </c>
      <c r="D34" s="3">
        <v>371</v>
      </c>
      <c r="E34" s="3">
        <v>395</v>
      </c>
      <c r="F34" s="3">
        <v>402</v>
      </c>
      <c r="G34" s="3">
        <v>401</v>
      </c>
      <c r="H34" s="3">
        <v>413</v>
      </c>
      <c r="I34" s="3">
        <v>419</v>
      </c>
      <c r="J34" s="4">
        <f>I34*$J$42</f>
        <v>422.39102797238047</v>
      </c>
      <c r="K34" s="4">
        <f t="shared" ref="K34:K41" si="27">J34*$K$42</f>
        <v>425.38021010597112</v>
      </c>
      <c r="L34" s="4">
        <f t="shared" si="26"/>
        <v>428.31536450736371</v>
      </c>
      <c r="M34" s="4">
        <f t="shared" si="25"/>
        <v>432.18928935110108</v>
      </c>
      <c r="N34" s="4">
        <f t="shared" si="24"/>
        <v>434.35253983231837</v>
      </c>
      <c r="O34" s="4">
        <f t="shared" si="23"/>
        <v>436.34627214369578</v>
      </c>
      <c r="P34" s="4">
        <f t="shared" si="22"/>
        <v>438.85063275078016</v>
      </c>
      <c r="Q34" s="4">
        <f t="shared" si="21"/>
        <v>439.92006376683582</v>
      </c>
      <c r="R34" s="4">
        <f t="shared" si="20"/>
        <v>440.68373910452442</v>
      </c>
      <c r="S34" s="4">
        <f t="shared" si="19"/>
        <v>441.569123505584</v>
      </c>
      <c r="T34" s="4">
        <f t="shared" si="18"/>
        <v>443.21589217786783</v>
      </c>
      <c r="U34" s="4">
        <f t="shared" si="17"/>
        <v>445.68114578173396</v>
      </c>
      <c r="V34" s="4">
        <f t="shared" si="16"/>
        <v>445.68114578173396</v>
      </c>
      <c r="W34" s="4">
        <f t="shared" si="15"/>
        <v>445.68114578173396</v>
      </c>
      <c r="X34" s="4">
        <f t="shared" si="14"/>
        <v>445.68114578173396</v>
      </c>
      <c r="Y34" s="4">
        <f t="shared" si="13"/>
        <v>445.68114578173396</v>
      </c>
      <c r="Z34" s="4">
        <f t="shared" si="12"/>
        <v>447.43130423314034</v>
      </c>
      <c r="AA34" s="4">
        <f t="shared" si="11"/>
        <v>447.43130423314034</v>
      </c>
      <c r="AB34" s="4">
        <f t="shared" si="10"/>
        <v>447.43130423314034</v>
      </c>
      <c r="AC34" s="4">
        <f t="shared" si="9"/>
        <v>449.37897300494365</v>
      </c>
      <c r="AD34" s="4">
        <f t="shared" si="8"/>
        <v>449.37897300494365</v>
      </c>
      <c r="AE34" s="4">
        <f t="shared" si="7"/>
        <v>449.37897300494365</v>
      </c>
      <c r="AF34" s="4">
        <f t="shared" si="6"/>
        <v>451.14441364647047</v>
      </c>
      <c r="AG34" s="4">
        <f t="shared" si="5"/>
        <v>451.14441364647047</v>
      </c>
      <c r="AH34" s="4">
        <f t="shared" si="4"/>
        <v>455.97191743851897</v>
      </c>
      <c r="AI34" s="4">
        <f t="shared" si="3"/>
        <v>455.97191743851897</v>
      </c>
      <c r="AJ34" s="4">
        <f t="shared" si="2"/>
        <v>462.35155097025</v>
      </c>
      <c r="AK34" s="4">
        <f t="shared" si="1"/>
        <v>462.35155097025</v>
      </c>
      <c r="AL34" s="34">
        <f t="shared" si="0"/>
        <v>462.35155097025</v>
      </c>
      <c r="AM34" s="17">
        <f>AL34-I34</f>
        <v>43.351550970250003</v>
      </c>
    </row>
    <row r="35" spans="1:39" s="19" customFormat="1" x14ac:dyDescent="0.2">
      <c r="A35" s="2" t="s">
        <v>23</v>
      </c>
      <c r="B35" s="3">
        <v>187</v>
      </c>
      <c r="C35" s="3">
        <v>248</v>
      </c>
      <c r="D35" s="3">
        <v>292</v>
      </c>
      <c r="E35" s="3">
        <v>301</v>
      </c>
      <c r="F35" s="3">
        <v>310</v>
      </c>
      <c r="G35" s="3">
        <v>316</v>
      </c>
      <c r="H35" s="3">
        <v>320</v>
      </c>
      <c r="I35" s="4">
        <f>H35*$I$42</f>
        <v>323.64601066611721</v>
      </c>
      <c r="J35" s="4">
        <f t="shared" ref="J35:J41" si="28">I35*$J$42</f>
        <v>326.26532492701972</v>
      </c>
      <c r="K35" s="4">
        <f t="shared" si="27"/>
        <v>328.57424347759502</v>
      </c>
      <c r="L35" s="4">
        <f t="shared" si="26"/>
        <v>330.84142966542271</v>
      </c>
      <c r="M35" s="4">
        <f t="shared" si="25"/>
        <v>333.83374546803833</v>
      </c>
      <c r="N35" s="4">
        <f t="shared" si="24"/>
        <v>335.50469388884386</v>
      </c>
      <c r="O35" s="4">
        <f t="shared" si="23"/>
        <v>337.04470226333893</v>
      </c>
      <c r="P35" s="4">
        <f t="shared" si="22"/>
        <v>338.97913262074286</v>
      </c>
      <c r="Q35" s="4">
        <f t="shared" si="21"/>
        <v>339.80518770911766</v>
      </c>
      <c r="R35" s="4">
        <f t="shared" si="20"/>
        <v>340.39506951457594</v>
      </c>
      <c r="S35" s="4">
        <f t="shared" si="19"/>
        <v>341.07896242462118</v>
      </c>
      <c r="T35" s="4">
        <f t="shared" si="18"/>
        <v>342.35096746346267</v>
      </c>
      <c r="U35" s="4">
        <f t="shared" si="17"/>
        <v>344.25519059991029</v>
      </c>
      <c r="V35" s="4">
        <f t="shared" si="16"/>
        <v>344.25519059991029</v>
      </c>
      <c r="W35" s="4">
        <f t="shared" si="15"/>
        <v>344.25519059991029</v>
      </c>
      <c r="X35" s="4">
        <f t="shared" si="14"/>
        <v>344.25519059991029</v>
      </c>
      <c r="Y35" s="4">
        <f t="shared" si="13"/>
        <v>344.25519059991029</v>
      </c>
      <c r="Z35" s="4">
        <f t="shared" si="12"/>
        <v>345.60705647301592</v>
      </c>
      <c r="AA35" s="4">
        <f t="shared" si="11"/>
        <v>345.60705647301592</v>
      </c>
      <c r="AB35" s="4">
        <f t="shared" si="10"/>
        <v>345.60705647301592</v>
      </c>
      <c r="AC35" s="4">
        <f t="shared" si="9"/>
        <v>347.11148422502816</v>
      </c>
      <c r="AD35" s="4">
        <f t="shared" si="8"/>
        <v>347.11148422502816</v>
      </c>
      <c r="AE35" s="4">
        <f t="shared" si="7"/>
        <v>347.11148422502816</v>
      </c>
      <c r="AF35" s="4">
        <f t="shared" si="6"/>
        <v>348.4751544414911</v>
      </c>
      <c r="AG35" s="4">
        <f t="shared" si="5"/>
        <v>348.4751544414911</v>
      </c>
      <c r="AH35" s="4">
        <f t="shared" si="4"/>
        <v>352.20403831684206</v>
      </c>
      <c r="AI35" s="4">
        <f t="shared" si="3"/>
        <v>352.20403831684206</v>
      </c>
      <c r="AJ35" s="4">
        <f t="shared" si="2"/>
        <v>357.13182576805099</v>
      </c>
      <c r="AK35" s="4">
        <f t="shared" si="1"/>
        <v>357.13182576805099</v>
      </c>
      <c r="AL35" s="34">
        <f t="shared" si="0"/>
        <v>357.13182576805099</v>
      </c>
      <c r="AM35" s="17">
        <f>AL35-H35</f>
        <v>37.131825768050987</v>
      </c>
    </row>
    <row r="36" spans="1:39" s="19" customFormat="1" x14ac:dyDescent="0.2">
      <c r="A36" s="2" t="s">
        <v>22</v>
      </c>
      <c r="B36" s="3">
        <v>178</v>
      </c>
      <c r="C36" s="3">
        <v>277</v>
      </c>
      <c r="D36" s="3">
        <v>312</v>
      </c>
      <c r="E36" s="3">
        <v>330</v>
      </c>
      <c r="F36" s="3">
        <v>336</v>
      </c>
      <c r="G36" s="3">
        <v>344</v>
      </c>
      <c r="H36" s="4">
        <f t="shared" ref="H36:H41" si="29">G36*$H$42</f>
        <v>348.33826326206639</v>
      </c>
      <c r="I36" s="4">
        <f t="shared" ref="I36:I41" si="30">H36*$I$42</f>
        <v>352.30715395978586</v>
      </c>
      <c r="J36" s="4">
        <f t="shared" si="28"/>
        <v>355.15842702409941</v>
      </c>
      <c r="K36" s="4">
        <f t="shared" si="27"/>
        <v>357.67181664260244</v>
      </c>
      <c r="L36" s="4">
        <f t="shared" si="26"/>
        <v>360.13977820247635</v>
      </c>
      <c r="M36" s="4">
        <f t="shared" si="25"/>
        <v>363.39708473314749</v>
      </c>
      <c r="N36" s="4">
        <f>M36*$N$42</f>
        <v>365.21600745472216</v>
      </c>
      <c r="O36" s="4">
        <f t="shared" si="23"/>
        <v>366.89239446278668</v>
      </c>
      <c r="P36" s="4">
        <f t="shared" si="22"/>
        <v>368.99813230997262</v>
      </c>
      <c r="Q36" s="4">
        <f t="shared" si="21"/>
        <v>369.89734041885782</v>
      </c>
      <c r="R36" s="4">
        <f t="shared" si="20"/>
        <v>370.53946043024291</v>
      </c>
      <c r="S36" s="4">
        <f t="shared" si="19"/>
        <v>371.28391689443788</v>
      </c>
      <c r="T36" s="4">
        <f t="shared" si="18"/>
        <v>372.66856697597115</v>
      </c>
      <c r="U36" s="4">
        <f t="shared" si="17"/>
        <v>374.74142253913868</v>
      </c>
      <c r="V36" s="4">
        <f t="shared" si="16"/>
        <v>374.74142253913868</v>
      </c>
      <c r="W36" s="4">
        <f t="shared" si="15"/>
        <v>374.74142253913868</v>
      </c>
      <c r="X36" s="4">
        <f t="shared" si="14"/>
        <v>374.74142253913868</v>
      </c>
      <c r="Y36" s="4">
        <f t="shared" si="13"/>
        <v>374.74142253913868</v>
      </c>
      <c r="Z36" s="4">
        <f t="shared" si="12"/>
        <v>376.2130056966414</v>
      </c>
      <c r="AA36" s="4">
        <f t="shared" si="11"/>
        <v>376.2130056966414</v>
      </c>
      <c r="AB36" s="4">
        <f t="shared" si="10"/>
        <v>376.2130056966414</v>
      </c>
      <c r="AC36" s="4">
        <f t="shared" si="9"/>
        <v>377.8506611664514</v>
      </c>
      <c r="AD36" s="4">
        <f t="shared" si="8"/>
        <v>377.8506611664514</v>
      </c>
      <c r="AE36" s="4">
        <f t="shared" si="7"/>
        <v>377.8506611664514</v>
      </c>
      <c r="AF36" s="4">
        <f t="shared" si="6"/>
        <v>379.33509402540426</v>
      </c>
      <c r="AG36" s="4">
        <f t="shared" si="5"/>
        <v>379.33509402540426</v>
      </c>
      <c r="AH36" s="4">
        <f t="shared" si="4"/>
        <v>383.39419694117197</v>
      </c>
      <c r="AI36" s="4">
        <f t="shared" si="3"/>
        <v>383.39419694117197</v>
      </c>
      <c r="AJ36" s="4">
        <f t="shared" si="2"/>
        <v>388.75837482391796</v>
      </c>
      <c r="AK36" s="4">
        <f t="shared" si="1"/>
        <v>388.75837482391796</v>
      </c>
      <c r="AL36" s="34">
        <f t="shared" si="0"/>
        <v>388.75837482391796</v>
      </c>
      <c r="AM36" s="17">
        <f>AL36-G36</f>
        <v>44.758374823917961</v>
      </c>
    </row>
    <row r="37" spans="1:39" s="19" customFormat="1" x14ac:dyDescent="0.2">
      <c r="A37" s="8" t="s">
        <v>21</v>
      </c>
      <c r="B37" s="3">
        <v>276</v>
      </c>
      <c r="C37" s="3">
        <v>394</v>
      </c>
      <c r="D37" s="3">
        <v>432</v>
      </c>
      <c r="E37" s="3">
        <v>469</v>
      </c>
      <c r="F37" s="3">
        <v>485</v>
      </c>
      <c r="G37" s="4">
        <f>F37*$G$42</f>
        <v>492.62499843497767</v>
      </c>
      <c r="H37" s="4">
        <f t="shared" si="29"/>
        <v>498.83760579743694</v>
      </c>
      <c r="I37" s="4">
        <f t="shared" si="30"/>
        <v>504.52125339555511</v>
      </c>
      <c r="J37" s="4">
        <f t="shared" si="28"/>
        <v>508.60441731661666</v>
      </c>
      <c r="K37" s="4">
        <f t="shared" si="27"/>
        <v>512.20371544708621</v>
      </c>
      <c r="L37" s="4">
        <f t="shared" si="26"/>
        <v>515.7379583528143</v>
      </c>
      <c r="M37" s="4">
        <f t="shared" si="25"/>
        <v>520.40258226146</v>
      </c>
      <c r="N37" s="4">
        <f t="shared" si="24"/>
        <v>523.00736947910264</v>
      </c>
      <c r="O37" s="4">
        <f t="shared" si="23"/>
        <v>525.40803851173109</v>
      </c>
      <c r="P37" s="4">
        <f t="shared" si="22"/>
        <v>528.42355916194742</v>
      </c>
      <c r="Q37" s="4">
        <f t="shared" si="21"/>
        <v>529.71126960739014</v>
      </c>
      <c r="R37" s="4">
        <f t="shared" si="20"/>
        <v>530.63081719344723</v>
      </c>
      <c r="S37" s="4">
        <f t="shared" si="19"/>
        <v>531.69691563678725</v>
      </c>
      <c r="T37" s="4">
        <f t="shared" si="18"/>
        <v>533.67980297471843</v>
      </c>
      <c r="U37" s="4">
        <f t="shared" si="17"/>
        <v>536.64823456937347</v>
      </c>
      <c r="V37" s="4">
        <f t="shared" si="16"/>
        <v>536.64823456937347</v>
      </c>
      <c r="W37" s="4">
        <f t="shared" si="15"/>
        <v>536.64823456937347</v>
      </c>
      <c r="X37" s="4">
        <f t="shared" si="14"/>
        <v>536.64823456937347</v>
      </c>
      <c r="Y37" s="4">
        <f t="shared" si="13"/>
        <v>536.64823456937347</v>
      </c>
      <c r="Z37" s="4">
        <f t="shared" si="12"/>
        <v>538.75561436780868</v>
      </c>
      <c r="AA37" s="4">
        <f t="shared" si="11"/>
        <v>538.75561436780868</v>
      </c>
      <c r="AB37" s="4">
        <f t="shared" si="10"/>
        <v>538.75561436780868</v>
      </c>
      <c r="AC37" s="4">
        <f t="shared" si="9"/>
        <v>541.10081792377434</v>
      </c>
      <c r="AD37" s="4">
        <f t="shared" si="8"/>
        <v>541.10081792377434</v>
      </c>
      <c r="AE37" s="4">
        <f t="shared" si="7"/>
        <v>541.10081792377434</v>
      </c>
      <c r="AF37" s="4">
        <f t="shared" si="6"/>
        <v>543.22659912964207</v>
      </c>
      <c r="AG37" s="4">
        <f t="shared" si="5"/>
        <v>543.22659912964207</v>
      </c>
      <c r="AH37" s="4">
        <f t="shared" si="4"/>
        <v>549.03943508175689</v>
      </c>
      <c r="AI37" s="4">
        <f t="shared" si="3"/>
        <v>549.03943508175689</v>
      </c>
      <c r="AJ37" s="4">
        <f t="shared" si="2"/>
        <v>556.72120287563098</v>
      </c>
      <c r="AK37" s="4">
        <f t="shared" si="1"/>
        <v>556.72120287563098</v>
      </c>
      <c r="AL37" s="34">
        <f t="shared" si="0"/>
        <v>556.72120287563098</v>
      </c>
      <c r="AM37" s="17">
        <f>AL37-F37</f>
        <v>71.721202875630979</v>
      </c>
    </row>
    <row r="38" spans="1:39" s="19" customFormat="1" x14ac:dyDescent="0.2">
      <c r="A38" s="21" t="s">
        <v>20</v>
      </c>
      <c r="B38" s="3">
        <v>200</v>
      </c>
      <c r="C38" s="3">
        <v>307</v>
      </c>
      <c r="D38" s="3">
        <v>332</v>
      </c>
      <c r="E38" s="3">
        <v>345</v>
      </c>
      <c r="F38" s="4">
        <f>E38*$F$42</f>
        <v>354.33958996264221</v>
      </c>
      <c r="G38" s="4">
        <f>F38*$G$42</f>
        <v>359.91039165112835</v>
      </c>
      <c r="H38" s="4">
        <f t="shared" si="29"/>
        <v>364.44930452826793</v>
      </c>
      <c r="I38" s="4">
        <f t="shared" si="30"/>
        <v>368.60176093942124</v>
      </c>
      <c r="J38" s="4">
        <f t="shared" si="28"/>
        <v>371.5849086291928</v>
      </c>
      <c r="K38" s="4">
        <f t="shared" si="27"/>
        <v>374.21454537909773</v>
      </c>
      <c r="L38" s="4">
        <f t="shared" si="26"/>
        <v>376.79665297094118</v>
      </c>
      <c r="M38" s="4">
        <f t="shared" si="25"/>
        <v>380.20461363716686</v>
      </c>
      <c r="N38" s="4">
        <f t="shared" si="24"/>
        <v>382.10766360549559</v>
      </c>
      <c r="O38" s="4">
        <f t="shared" si="23"/>
        <v>383.86158542128442</v>
      </c>
      <c r="P38" s="4">
        <f t="shared" si="22"/>
        <v>386.06471604132884</v>
      </c>
      <c r="Q38" s="4">
        <f t="shared" si="21"/>
        <v>387.00551354901705</v>
      </c>
      <c r="R38" s="4">
        <f t="shared" si="20"/>
        <v>387.67733234199568</v>
      </c>
      <c r="S38" s="4">
        <f t="shared" si="19"/>
        <v>388.45622076523881</v>
      </c>
      <c r="T38" s="4">
        <f t="shared" si="18"/>
        <v>389.90491248949581</v>
      </c>
      <c r="U38" s="4">
        <f t="shared" si="17"/>
        <v>392.07363998244881</v>
      </c>
      <c r="V38" s="4">
        <f t="shared" si="16"/>
        <v>392.07363998244881</v>
      </c>
      <c r="W38" s="4">
        <f t="shared" si="15"/>
        <v>392.07363998244881</v>
      </c>
      <c r="X38" s="4">
        <f t="shared" si="14"/>
        <v>392.07363998244881</v>
      </c>
      <c r="Y38" s="4">
        <f t="shared" si="13"/>
        <v>392.07363998244881</v>
      </c>
      <c r="Z38" s="4">
        <f t="shared" si="12"/>
        <v>393.61328553641397</v>
      </c>
      <c r="AA38" s="4">
        <f t="shared" si="11"/>
        <v>393.61328553641397</v>
      </c>
      <c r="AB38" s="4">
        <f t="shared" si="10"/>
        <v>393.61328553641397</v>
      </c>
      <c r="AC38" s="4">
        <f t="shared" si="9"/>
        <v>395.32668443620736</v>
      </c>
      <c r="AD38" s="4">
        <f t="shared" si="8"/>
        <v>395.32668443620736</v>
      </c>
      <c r="AE38" s="4">
        <f t="shared" si="7"/>
        <v>395.32668443620736</v>
      </c>
      <c r="AF38" s="4">
        <f t="shared" si="6"/>
        <v>396.87977400494435</v>
      </c>
      <c r="AG38" s="4">
        <f t="shared" si="5"/>
        <v>396.87977400494435</v>
      </c>
      <c r="AH38" s="4">
        <f t="shared" si="4"/>
        <v>401.1266150519391</v>
      </c>
      <c r="AI38" s="4">
        <f t="shared" si="3"/>
        <v>401.1266150519391</v>
      </c>
      <c r="AJ38" s="4">
        <f t="shared" si="2"/>
        <v>406.73889226898979</v>
      </c>
      <c r="AK38" s="4">
        <f t="shared" si="1"/>
        <v>406.73889226898979</v>
      </c>
      <c r="AL38" s="34">
        <f t="shared" si="0"/>
        <v>406.73889226898979</v>
      </c>
      <c r="AM38" s="17">
        <f>AL38-E38</f>
        <v>61.738892268989787</v>
      </c>
    </row>
    <row r="39" spans="1:39" s="19" customFormat="1" x14ac:dyDescent="0.2">
      <c r="A39" s="21" t="s">
        <v>19</v>
      </c>
      <c r="B39" s="3">
        <v>183</v>
      </c>
      <c r="C39" s="3">
        <v>283</v>
      </c>
      <c r="D39" s="3">
        <v>315</v>
      </c>
      <c r="E39" s="4">
        <f>D39*E42</f>
        <v>331.80613500514755</v>
      </c>
      <c r="F39" s="4">
        <f>E39*$F$42</f>
        <v>340.78855021684956</v>
      </c>
      <c r="G39" s="4">
        <f>F39*$G$42</f>
        <v>346.14630725202852</v>
      </c>
      <c r="H39" s="4">
        <f t="shared" si="29"/>
        <v>350.5116380893873</v>
      </c>
      <c r="I39" s="4">
        <f t="shared" si="30"/>
        <v>354.50529174898764</v>
      </c>
      <c r="J39" s="4">
        <f t="shared" si="28"/>
        <v>357.3743546622996</v>
      </c>
      <c r="K39" s="4">
        <f t="shared" si="27"/>
        <v>359.90342598535307</v>
      </c>
      <c r="L39" s="4">
        <f t="shared" si="26"/>
        <v>362.38678581206909</v>
      </c>
      <c r="M39" s="4">
        <f t="shared" si="25"/>
        <v>365.66441554224275</v>
      </c>
      <c r="N39" s="4">
        <f t="shared" si="24"/>
        <v>367.49468700517843</v>
      </c>
      <c r="O39" s="4">
        <f t="shared" si="23"/>
        <v>369.18153343647731</v>
      </c>
      <c r="P39" s="4">
        <f t="shared" si="22"/>
        <v>371.30040954067567</v>
      </c>
      <c r="Q39" s="4">
        <f t="shared" si="21"/>
        <v>372.20522804748293</v>
      </c>
      <c r="R39" s="4">
        <f t="shared" si="20"/>
        <v>372.85135441595264</v>
      </c>
      <c r="S39" s="4">
        <f t="shared" si="19"/>
        <v>373.60045574150786</v>
      </c>
      <c r="T39" s="4">
        <f t="shared" si="18"/>
        <v>374.99374502220252</v>
      </c>
      <c r="U39" s="4">
        <f t="shared" si="17"/>
        <v>377.07953368108991</v>
      </c>
      <c r="V39" s="4">
        <f t="shared" si="16"/>
        <v>377.07953368108991</v>
      </c>
      <c r="W39" s="4">
        <f t="shared" si="15"/>
        <v>377.07953368108991</v>
      </c>
      <c r="X39" s="4">
        <f t="shared" si="14"/>
        <v>377.07953368108991</v>
      </c>
      <c r="Y39" s="4">
        <f t="shared" si="13"/>
        <v>377.07953368108991</v>
      </c>
      <c r="Z39" s="4">
        <f t="shared" si="12"/>
        <v>378.5602984362755</v>
      </c>
      <c r="AA39" s="4">
        <f t="shared" si="11"/>
        <v>378.5602984362755</v>
      </c>
      <c r="AB39" s="4">
        <f t="shared" si="10"/>
        <v>378.5602984362755</v>
      </c>
      <c r="AC39" s="4">
        <f t="shared" si="9"/>
        <v>380.20817167297844</v>
      </c>
      <c r="AD39" s="4">
        <f t="shared" si="8"/>
        <v>380.20817167297844</v>
      </c>
      <c r="AE39" s="4">
        <f t="shared" si="7"/>
        <v>380.20817167297844</v>
      </c>
      <c r="AF39" s="4">
        <f t="shared" si="6"/>
        <v>381.70186630231012</v>
      </c>
      <c r="AG39" s="4">
        <f t="shared" si="5"/>
        <v>381.70186630231012</v>
      </c>
      <c r="AH39" s="4">
        <f t="shared" si="4"/>
        <v>385.78629503791751</v>
      </c>
      <c r="AI39" s="4">
        <f t="shared" si="3"/>
        <v>385.78629503791751</v>
      </c>
      <c r="AJ39" s="4">
        <f t="shared" si="2"/>
        <v>391.18394144941618</v>
      </c>
      <c r="AK39" s="4">
        <f t="shared" si="1"/>
        <v>391.18394144941618</v>
      </c>
      <c r="AL39" s="34">
        <f t="shared" si="0"/>
        <v>391.18394144941618</v>
      </c>
      <c r="AM39" s="17">
        <f>AL39-D39</f>
        <v>76.183941449416182</v>
      </c>
    </row>
    <row r="40" spans="1:39" s="15" customFormat="1" x14ac:dyDescent="0.2">
      <c r="A40" s="21" t="s">
        <v>18</v>
      </c>
      <c r="B40" s="3">
        <v>241</v>
      </c>
      <c r="C40" s="3">
        <v>350</v>
      </c>
      <c r="D40" s="4">
        <f>C40*D42</f>
        <v>390.90287624882268</v>
      </c>
      <c r="E40" s="4">
        <f>D40*E42</f>
        <v>411.75864295402334</v>
      </c>
      <c r="F40" s="4">
        <f>E40*$F$42</f>
        <v>422.90547451565982</v>
      </c>
      <c r="G40" s="4">
        <f>F40*$G$42</f>
        <v>429.5542447864338</v>
      </c>
      <c r="H40" s="4">
        <f t="shared" si="29"/>
        <v>434.97145234231073</v>
      </c>
      <c r="I40" s="4">
        <f t="shared" si="30"/>
        <v>439.92742282573744</v>
      </c>
      <c r="J40" s="4">
        <f t="shared" si="28"/>
        <v>443.4878194763802</v>
      </c>
      <c r="K40" s="4">
        <f t="shared" si="27"/>
        <v>446.62629964914214</v>
      </c>
      <c r="L40" s="4">
        <f t="shared" si="26"/>
        <v>449.70805361429791</v>
      </c>
      <c r="M40" s="4">
        <f t="shared" si="25"/>
        <v>453.77546595970597</v>
      </c>
      <c r="N40" s="4">
        <f t="shared" si="24"/>
        <v>456.04676240153998</v>
      </c>
      <c r="O40" s="4">
        <f t="shared" si="23"/>
        <v>458.14007389926945</v>
      </c>
      <c r="P40" s="4">
        <f t="shared" si="22"/>
        <v>460.76951759306644</v>
      </c>
      <c r="Q40" s="4">
        <f t="shared" si="21"/>
        <v>461.89236253526997</v>
      </c>
      <c r="R40" s="4">
        <f t="shared" si="20"/>
        <v>462.69418049036528</v>
      </c>
      <c r="S40" s="4">
        <f t="shared" si="19"/>
        <v>463.62378640389335</v>
      </c>
      <c r="T40" s="4">
        <f t="shared" si="18"/>
        <v>465.35280477617971</v>
      </c>
      <c r="U40" s="4">
        <f t="shared" si="17"/>
        <v>467.94118822381859</v>
      </c>
      <c r="V40" s="4">
        <f t="shared" si="16"/>
        <v>467.94118822381859</v>
      </c>
      <c r="W40" s="4">
        <f t="shared" si="15"/>
        <v>467.94118822381859</v>
      </c>
      <c r="X40" s="4">
        <f t="shared" si="14"/>
        <v>467.94118822381859</v>
      </c>
      <c r="Y40" s="4">
        <f t="shared" si="13"/>
        <v>467.94118822381859</v>
      </c>
      <c r="Z40" s="4">
        <f t="shared" si="12"/>
        <v>469.77876029318344</v>
      </c>
      <c r="AA40" s="4">
        <f t="shared" si="11"/>
        <v>469.77876029318344</v>
      </c>
      <c r="AB40" s="4">
        <f t="shared" si="10"/>
        <v>469.77876029318344</v>
      </c>
      <c r="AC40" s="4">
        <f t="shared" si="9"/>
        <v>471.82370755642359</v>
      </c>
      <c r="AD40" s="4">
        <f t="shared" si="8"/>
        <v>471.82370755642359</v>
      </c>
      <c r="AE40" s="4">
        <f t="shared" si="7"/>
        <v>471.82370755642359</v>
      </c>
      <c r="AF40" s="4">
        <f t="shared" si="6"/>
        <v>473.67732510195748</v>
      </c>
      <c r="AG40" s="4">
        <f t="shared" si="5"/>
        <v>473.67732510195748</v>
      </c>
      <c r="AH40" s="4">
        <f t="shared" si="4"/>
        <v>478.74594396094881</v>
      </c>
      <c r="AI40" s="4">
        <f t="shared" si="3"/>
        <v>478.74594396094881</v>
      </c>
      <c r="AJ40" s="4">
        <f t="shared" si="2"/>
        <v>485.4442154124693</v>
      </c>
      <c r="AK40" s="4">
        <f t="shared" si="1"/>
        <v>485.4442154124693</v>
      </c>
      <c r="AL40" s="34">
        <f t="shared" si="0"/>
        <v>485.4442154124693</v>
      </c>
      <c r="AM40" s="17">
        <f>AL40-C40</f>
        <v>135.4442154124693</v>
      </c>
    </row>
    <row r="41" spans="1:39" s="15" customFormat="1" x14ac:dyDescent="0.2">
      <c r="A41" s="21" t="s">
        <v>17</v>
      </c>
      <c r="B41" s="3">
        <v>284</v>
      </c>
      <c r="C41" s="4">
        <f>B41*C42</f>
        <v>394.46647640971747</v>
      </c>
      <c r="D41" s="4">
        <f>C41*D42</f>
        <v>440.56594346370554</v>
      </c>
      <c r="E41" s="4">
        <f>D41*E42</f>
        <v>464.07137433520154</v>
      </c>
      <c r="F41" s="4">
        <f>E41*$F$42</f>
        <v>476.63437824734831</v>
      </c>
      <c r="G41" s="4">
        <f>F41*$G$42</f>
        <v>484.12785533640516</v>
      </c>
      <c r="H41" s="4">
        <f t="shared" si="29"/>
        <v>490.23330326939623</v>
      </c>
      <c r="I41" s="4">
        <f t="shared" si="30"/>
        <v>495.81891530879022</v>
      </c>
      <c r="J41" s="4">
        <f t="shared" si="28"/>
        <v>499.83164994136172</v>
      </c>
      <c r="K41" s="4">
        <f t="shared" si="27"/>
        <v>503.36886484145077</v>
      </c>
      <c r="L41" s="4">
        <f t="shared" si="26"/>
        <v>506.84214663515553</v>
      </c>
      <c r="M41" s="4">
        <f t="shared" si="25"/>
        <v>511.42631182372264</v>
      </c>
      <c r="N41" s="4">
        <f>M41*$N$42</f>
        <v>513.98616983598606</v>
      </c>
      <c r="O41" s="4">
        <f t="shared" si="23"/>
        <v>516.34543043752126</v>
      </c>
      <c r="P41" s="4">
        <f t="shared" si="22"/>
        <v>519.30893726269221</v>
      </c>
      <c r="Q41" s="4">
        <f t="shared" si="21"/>
        <v>520.57443637099368</v>
      </c>
      <c r="R41" s="4">
        <f t="shared" si="20"/>
        <v>521.47812295233223</v>
      </c>
      <c r="S41" s="4">
        <f t="shared" si="19"/>
        <v>522.52583257850097</v>
      </c>
      <c r="T41" s="4">
        <f t="shared" si="18"/>
        <v>524.47451767839652</v>
      </c>
      <c r="U41" s="4">
        <f t="shared" si="17"/>
        <v>527.39174767321754</v>
      </c>
      <c r="V41" s="4">
        <f t="shared" si="16"/>
        <v>527.39174767321754</v>
      </c>
      <c r="W41" s="4">
        <f t="shared" si="15"/>
        <v>527.39174767321754</v>
      </c>
      <c r="X41" s="4">
        <f t="shared" si="14"/>
        <v>527.39174767321754</v>
      </c>
      <c r="Y41" s="4">
        <f t="shared" si="13"/>
        <v>527.39174767321754</v>
      </c>
      <c r="Z41" s="4">
        <f t="shared" si="12"/>
        <v>529.46277789993542</v>
      </c>
      <c r="AA41" s="4">
        <f t="shared" si="11"/>
        <v>529.46277789993542</v>
      </c>
      <c r="AB41" s="4">
        <f t="shared" si="10"/>
        <v>529.46277789993542</v>
      </c>
      <c r="AC41" s="4">
        <f t="shared" si="9"/>
        <v>531.76752973243265</v>
      </c>
      <c r="AD41" s="4">
        <f t="shared" si="8"/>
        <v>531.76752973243265</v>
      </c>
      <c r="AE41" s="4">
        <f t="shared" si="7"/>
        <v>531.76752973243265</v>
      </c>
      <c r="AF41" s="4">
        <f t="shared" si="6"/>
        <v>533.85664396614118</v>
      </c>
      <c r="AG41" s="4">
        <f t="shared" si="5"/>
        <v>533.85664396614118</v>
      </c>
      <c r="AH41" s="4">
        <f t="shared" si="4"/>
        <v>539.56921602777015</v>
      </c>
      <c r="AI41" s="4">
        <f t="shared" si="3"/>
        <v>539.56921602777015</v>
      </c>
      <c r="AJ41" s="4">
        <f t="shared" si="2"/>
        <v>547.118483277819</v>
      </c>
      <c r="AK41" s="4">
        <f t="shared" si="1"/>
        <v>547.118483277819</v>
      </c>
      <c r="AL41" s="34">
        <f t="shared" si="0"/>
        <v>547.118483277819</v>
      </c>
      <c r="AM41" s="17">
        <f>AL41-B41</f>
        <v>263.118483277819</v>
      </c>
    </row>
    <row r="42" spans="1:39" s="15" customFormat="1" ht="25.5" customHeight="1" x14ac:dyDescent="0.2">
      <c r="A42" s="7" t="s">
        <v>41</v>
      </c>
      <c r="B42" s="22"/>
      <c r="C42" s="23">
        <f>IF(SUM(C6:C40)/SUM(B6:B40)&lt;1,1,SUM(C6:C40)/SUM(B6:B40))</f>
        <v>1.3889664662313996</v>
      </c>
      <c r="D42" s="23">
        <f>IF(SUM(D6:D39)/SUM(C6:C39)&lt;1,1,SUM(D6:D39)/SUM(C6:C39))</f>
        <v>1.116865360710922</v>
      </c>
      <c r="E42" s="23">
        <f>IF(SUM(E6:E38)/SUM(D6:D38)&lt;1,1,SUM(E6:E38)/SUM(D6:D38))</f>
        <v>1.053352809540151</v>
      </c>
      <c r="F42" s="23">
        <f>IF(SUM(F6:F37)/SUM(E6:E37)&lt;1,1,SUM(F6:F37)/SUM(E6:E37))</f>
        <v>1.0270712752540354</v>
      </c>
      <c r="G42" s="23">
        <f>IF(SUM(G6:G36)/SUM(F6:F36)&lt;1,1,SUM(G6:G36)/SUM(F6:F36))</f>
        <v>1.0157216462576859</v>
      </c>
      <c r="H42" s="23">
        <f>IF(SUM(H6:H35)/SUM(G6:G35)&lt;1,1,SUM(H6:H35)/SUM(G6:G35))</f>
        <v>1.0126112304129837</v>
      </c>
      <c r="I42" s="23">
        <f>IF(SUM(I6:I34)/SUM(H6:H34)&lt;1,1,SUM(I6:I34)/SUM(H6:H34))</f>
        <v>1.0113937833316162</v>
      </c>
      <c r="J42" s="23">
        <f>IF(SUM(J6:J33)/SUM(I6:I33)&lt;1,1,SUM(J6:J33)/SUM(I6:I33))</f>
        <v>1.0080931455188078</v>
      </c>
      <c r="K42" s="23">
        <f>IF(SUM(K6:K32)/SUM(J6:J32)&lt;1,1,SUM(K6:K32)/SUM(J6:J32))</f>
        <v>1.0070768125637983</v>
      </c>
      <c r="L42" s="23">
        <f>IF(SUM(L6:L31)/SUM(K6:K31)&lt;1,1,SUM(L6:L31)/SUM(K6:K31))</f>
        <v>1.0069000727623445</v>
      </c>
      <c r="M42" s="23">
        <f>IF(SUM(M6:M30)/SUM(L6:L30)&lt;1,1,SUM(M6:M30)/SUM(L6:L30))</f>
        <v>1.0090445619390587</v>
      </c>
      <c r="N42" s="23">
        <f>IF(SUM(N6:N29)/SUM(M6:M29)&lt;1,1,SUM(N6:N29)/SUM(M6:M29))</f>
        <v>1.0050053310771889</v>
      </c>
      <c r="O42" s="23">
        <f>IF(SUM(O6:O28)/SUM(N6:N28)&lt;1,1,SUM(O6:O28)/SUM(N6:N28))</f>
        <v>1.004590124676483</v>
      </c>
      <c r="P42" s="23">
        <f>IF(SUM(P6:P27)/SUM(O6:O27)&lt;1,1,SUM(P6:P27)/SUM(O6:O27))</f>
        <v>1.0057393881120626</v>
      </c>
      <c r="Q42" s="23">
        <f>IF(SUM(Q6:Q26)/SUM(P6:P26)&lt;1,1,SUM(Q6:Q26)/SUM(P6:P26))</f>
        <v>1.0024368906781616</v>
      </c>
      <c r="R42" s="23">
        <f>IF(SUM(R6:R25)/SUM(Q6:Q25)&lt;1,1,SUM(R6:R25)/SUM(Q6:Q25))</f>
        <v>1.0017359411415556</v>
      </c>
      <c r="S42" s="23">
        <f>IF(SUM(S6:S24)/SUM(R6:R24)&lt;1,1,SUM(S6:S24)/SUM(R6:R24))</f>
        <v>1.0020091152055184</v>
      </c>
      <c r="T42" s="23">
        <f>IF(SUM(T6:T23)/SUM(S6:S23)&lt;1,1,SUM(T6:T23)/SUM(S6:S23))</f>
        <v>1.0037293564803857</v>
      </c>
      <c r="U42" s="23">
        <f>IF(SUM(U6:U22)/SUM(T6:T22)&lt;1,1,SUM(U6:U22)/SUM(T6:T22))</f>
        <v>1.0055621958674641</v>
      </c>
      <c r="V42" s="23">
        <f>IF(SUM(V6:V21)/SUM(U6:U21)&lt;1,1,SUM(V6:V21)/SUM(U6:U21))</f>
        <v>1</v>
      </c>
      <c r="W42" s="23">
        <f>IF(SUM(W6:W20)/SUM(V6:V20)&lt;1,1,SUM(W6:W20)/SUM(V6:V20))</f>
        <v>1</v>
      </c>
      <c r="X42" s="23">
        <f>IF(SUM(X6:X19)/SUM(W6:W19)&lt;1,1,SUM(X6:X19)/SUM(W6:W19))</f>
        <v>1</v>
      </c>
      <c r="Y42" s="23">
        <f>IF(SUM(Y6:Y18)/SUM(X6:X18)&lt;1,1,SUM(Y6:Y18)/SUM(X6:X18))</f>
        <v>1</v>
      </c>
      <c r="Z42" s="23">
        <f>IF(SUM(Z6:Z17)/SUM(Y6:Y17)&lt;1,1,SUM(Z6:Z17)/SUM(Y6:Y17))</f>
        <v>1.0039269295279174</v>
      </c>
      <c r="AA42" s="23">
        <f>IF(SUM(AA6:AA16)/SUM(Z6:Z16)&lt;1,1,SUM(AA6:AA16)/SUM(Z6:Z16))</f>
        <v>1</v>
      </c>
      <c r="AB42" s="23">
        <f>IF(SUM(AB6:AB15)/SUM(AA6:AA15)&lt;1,1,SUM(AB6:AB15)/SUM(AA6:AA15))</f>
        <v>1</v>
      </c>
      <c r="AC42" s="23">
        <f>IF(SUM(AC6:AC14)/SUM(AB6:AB14)&lt;1,1,SUM(AC6:AC14)/SUM(AB6:AB14))</f>
        <v>1.0043530006804988</v>
      </c>
      <c r="AD42" s="23">
        <f>IF(SUM(AD6:AD13)/SUM(AC6:AC13)&lt;1,1,SUM(AD6:AD13)/SUM(AC6:AC13))</f>
        <v>1</v>
      </c>
      <c r="AE42" s="23">
        <f>IF(SUM(AE6:AE12)/SUM(AD6:AD12)&lt;1,1,SUM(AE6:AE12)/SUM(AD6:AD12))</f>
        <v>1</v>
      </c>
      <c r="AF42" s="23">
        <f>IF(SUM(AF6:AF11)/SUM(AE6:AE11)&lt;1,1,SUM(AF6:AF11)/SUM(AE6:AE11))</f>
        <v>1.0039286231612519</v>
      </c>
      <c r="AG42" s="23">
        <f>IF(SUM(AG6:AG10)/SUM(AF6:AF10)&lt;1,1,SUM(AG6:AG10)/SUM(AF6:AF10))</f>
        <v>1</v>
      </c>
      <c r="AH42" s="23">
        <f>IF(SUM(AH6:AH9)/SUM(AG6:AG9)&lt;1,1,SUM(AH6:AH9)/SUM(AG6:AG9))</f>
        <v>1.0107005731336207</v>
      </c>
      <c r="AI42" s="23">
        <f>IF(SUM(AI6:AI8)/SUM(AH6:AH8)&lt;1,1,SUM(AI6:AI8)/SUM(AH6:AH8))</f>
        <v>1</v>
      </c>
      <c r="AJ42" s="23">
        <f>IF(SUM(AJ6:AJ7)/SUM(AI6:AI7)&lt;1,1,SUM(AJ6:AJ7)/SUM(AI6:AI7))</f>
        <v>1.0139912860589517</v>
      </c>
      <c r="AK42" s="23">
        <f>IF(SUM(AK6:AK6)/SUM(AJ6:AJ6)&lt;1,1,SUM(AK6:AK6)/SUM(AJ6:AJ6))</f>
        <v>1</v>
      </c>
      <c r="AL42" s="17">
        <f>SUM(AL6:AL41)</f>
        <v>21781.319435191999</v>
      </c>
      <c r="AM42" s="17">
        <f>SUM(AM6:AM41)</f>
        <v>1423.614925680542</v>
      </c>
    </row>
    <row r="43" spans="1:39" s="24" customFormat="1" ht="25.5" customHeight="1" x14ac:dyDescent="0.2">
      <c r="A43" s="11" t="s">
        <v>61</v>
      </c>
    </row>
    <row r="44" spans="1:39" ht="41.25" customHeight="1" x14ac:dyDescent="0.2">
      <c r="A44" s="59" t="s">
        <v>0</v>
      </c>
      <c r="B44" s="60" t="s">
        <v>39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2" t="s">
        <v>49</v>
      </c>
      <c r="AM44" s="61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30.9.2021 г.</v>
      </c>
    </row>
    <row r="45" spans="1:39" ht="25.5" customHeight="1" x14ac:dyDescent="0.2">
      <c r="A45" s="59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2">
        <v>0</v>
      </c>
      <c r="AM45" s="61">
        <v>0</v>
      </c>
    </row>
    <row r="46" spans="1:39" s="19" customFormat="1" x14ac:dyDescent="0.2">
      <c r="A46" s="1" t="s">
        <v>37</v>
      </c>
      <c r="B46" s="3">
        <v>5</v>
      </c>
      <c r="C46" s="3">
        <v>8</v>
      </c>
      <c r="D46" s="3">
        <v>13</v>
      </c>
      <c r="E46" s="3">
        <v>17</v>
      </c>
      <c r="F46" s="3">
        <v>17</v>
      </c>
      <c r="G46" s="3">
        <v>16</v>
      </c>
      <c r="H46" s="3">
        <v>14</v>
      </c>
      <c r="I46" s="3">
        <v>15</v>
      </c>
      <c r="J46" s="3">
        <v>16</v>
      </c>
      <c r="K46" s="3">
        <v>15</v>
      </c>
      <c r="L46" s="3">
        <v>16</v>
      </c>
      <c r="M46" s="3">
        <v>16</v>
      </c>
      <c r="N46" s="3">
        <v>18</v>
      </c>
      <c r="O46" s="3">
        <v>18</v>
      </c>
      <c r="P46" s="3">
        <v>20</v>
      </c>
      <c r="Q46" s="3">
        <v>20</v>
      </c>
      <c r="R46" s="3">
        <v>21</v>
      </c>
      <c r="S46" s="3">
        <v>21</v>
      </c>
      <c r="T46" s="3">
        <v>20</v>
      </c>
      <c r="U46" s="3">
        <v>20</v>
      </c>
      <c r="V46" s="3">
        <v>21</v>
      </c>
      <c r="W46" s="3">
        <v>22</v>
      </c>
      <c r="X46" s="3">
        <v>24</v>
      </c>
      <c r="Y46" s="3">
        <v>26</v>
      </c>
      <c r="Z46" s="3">
        <v>26</v>
      </c>
      <c r="AA46" s="3">
        <v>28</v>
      </c>
      <c r="AB46" s="3">
        <v>29</v>
      </c>
      <c r="AC46" s="3">
        <v>29</v>
      </c>
      <c r="AD46" s="3">
        <v>29</v>
      </c>
      <c r="AE46" s="3">
        <v>28</v>
      </c>
      <c r="AF46" s="3">
        <v>28</v>
      </c>
      <c r="AG46" s="3">
        <v>28</v>
      </c>
      <c r="AH46" s="3">
        <v>28</v>
      </c>
      <c r="AI46" s="3">
        <v>30</v>
      </c>
      <c r="AJ46" s="3">
        <v>28</v>
      </c>
      <c r="AK46" s="3">
        <v>28</v>
      </c>
      <c r="AL46" s="34">
        <f>AK46</f>
        <v>28</v>
      </c>
      <c r="AM46" s="17">
        <f>AL46-AK46</f>
        <v>0</v>
      </c>
    </row>
    <row r="47" spans="1:39" s="19" customFormat="1" x14ac:dyDescent="0.2">
      <c r="A47" s="1" t="s">
        <v>36</v>
      </c>
      <c r="B47" s="3">
        <v>12</v>
      </c>
      <c r="C47" s="3">
        <v>18</v>
      </c>
      <c r="D47" s="3">
        <v>23</v>
      </c>
      <c r="E47" s="3">
        <v>23</v>
      </c>
      <c r="F47" s="3">
        <v>25.125588697017267</v>
      </c>
      <c r="G47" s="3">
        <v>20.133437990580848</v>
      </c>
      <c r="H47" s="3">
        <v>26.164835164835164</v>
      </c>
      <c r="I47" s="3">
        <v>26.149136577708006</v>
      </c>
      <c r="J47" s="3">
        <v>28</v>
      </c>
      <c r="K47" s="3">
        <v>30</v>
      </c>
      <c r="L47" s="3">
        <v>31</v>
      </c>
      <c r="M47" s="3">
        <v>33</v>
      </c>
      <c r="N47" s="3">
        <v>33</v>
      </c>
      <c r="O47" s="3">
        <v>34</v>
      </c>
      <c r="P47" s="3">
        <v>34</v>
      </c>
      <c r="Q47" s="3">
        <v>34</v>
      </c>
      <c r="R47" s="3">
        <v>36</v>
      </c>
      <c r="S47" s="3">
        <v>38</v>
      </c>
      <c r="T47" s="3">
        <v>38</v>
      </c>
      <c r="U47" s="3">
        <v>35</v>
      </c>
      <c r="V47" s="3">
        <v>30</v>
      </c>
      <c r="W47" s="3">
        <v>30</v>
      </c>
      <c r="X47" s="3">
        <v>30</v>
      </c>
      <c r="Y47" s="3">
        <v>30</v>
      </c>
      <c r="Z47" s="3">
        <v>30</v>
      </c>
      <c r="AA47" s="3">
        <v>30</v>
      </c>
      <c r="AB47" s="3">
        <v>31</v>
      </c>
      <c r="AC47" s="3">
        <v>31</v>
      </c>
      <c r="AD47" s="3">
        <v>31</v>
      </c>
      <c r="AE47" s="3">
        <v>31</v>
      </c>
      <c r="AF47" s="3">
        <v>30</v>
      </c>
      <c r="AG47" s="3">
        <v>30</v>
      </c>
      <c r="AH47" s="3">
        <v>29</v>
      </c>
      <c r="AI47" s="3">
        <v>31</v>
      </c>
      <c r="AJ47" s="3">
        <v>31</v>
      </c>
      <c r="AK47" s="4">
        <f>AJ47*$AK$82</f>
        <v>31</v>
      </c>
      <c r="AL47" s="34">
        <f t="shared" ref="AL47:AL81" si="31">AK47</f>
        <v>31</v>
      </c>
      <c r="AM47" s="17">
        <f>AL47-AJ47</f>
        <v>0</v>
      </c>
    </row>
    <row r="48" spans="1:39" s="19" customFormat="1" x14ac:dyDescent="0.2">
      <c r="A48" s="1" t="s">
        <v>35</v>
      </c>
      <c r="B48" s="3">
        <v>6</v>
      </c>
      <c r="C48" s="3">
        <v>8</v>
      </c>
      <c r="D48" s="3">
        <v>15</v>
      </c>
      <c r="E48" s="3">
        <v>17</v>
      </c>
      <c r="F48" s="3">
        <v>24.275510204081634</v>
      </c>
      <c r="G48" s="3">
        <v>26.322605965463108</v>
      </c>
      <c r="H48" s="3">
        <v>28.354003139717424</v>
      </c>
      <c r="I48" s="3">
        <v>30.416797488226059</v>
      </c>
      <c r="J48" s="3">
        <v>32</v>
      </c>
      <c r="K48" s="3">
        <v>32</v>
      </c>
      <c r="L48" s="3">
        <v>33</v>
      </c>
      <c r="M48" s="3">
        <v>40</v>
      </c>
      <c r="N48" s="3">
        <v>41</v>
      </c>
      <c r="O48" s="3">
        <v>40</v>
      </c>
      <c r="P48" s="3">
        <v>41</v>
      </c>
      <c r="Q48" s="3">
        <v>42.04</v>
      </c>
      <c r="R48" s="3">
        <v>42</v>
      </c>
      <c r="S48" s="3">
        <v>41</v>
      </c>
      <c r="T48" s="3">
        <v>44</v>
      </c>
      <c r="U48" s="3">
        <v>45</v>
      </c>
      <c r="V48" s="3">
        <v>46</v>
      </c>
      <c r="W48" s="3">
        <v>49.45</v>
      </c>
      <c r="X48" s="3">
        <v>46.5</v>
      </c>
      <c r="Y48" s="3">
        <v>46.51</v>
      </c>
      <c r="Z48" s="3">
        <v>46.519999999999996</v>
      </c>
      <c r="AA48" s="3">
        <v>46.49</v>
      </c>
      <c r="AB48" s="3">
        <v>44.49</v>
      </c>
      <c r="AC48" s="3">
        <v>46</v>
      </c>
      <c r="AD48" s="3">
        <v>46</v>
      </c>
      <c r="AE48" s="3">
        <v>47.870000000000005</v>
      </c>
      <c r="AF48" s="3">
        <v>46.870000000000005</v>
      </c>
      <c r="AG48" s="3">
        <v>48.870000000000005</v>
      </c>
      <c r="AH48" s="3">
        <v>44.870000000000005</v>
      </c>
      <c r="AI48" s="3">
        <v>44.870000000000005</v>
      </c>
      <c r="AJ48" s="4">
        <f>AI48*$AJ$82</f>
        <v>44.870000000000005</v>
      </c>
      <c r="AK48" s="4">
        <f t="shared" ref="AK48:AK81" si="32">AJ48*$AK$82</f>
        <v>44.870000000000005</v>
      </c>
      <c r="AL48" s="34">
        <f t="shared" si="31"/>
        <v>44.870000000000005</v>
      </c>
      <c r="AM48" s="17">
        <f>AL48-AI48</f>
        <v>0</v>
      </c>
    </row>
    <row r="49" spans="1:39" s="19" customFormat="1" x14ac:dyDescent="0.2">
      <c r="A49" s="1" t="s">
        <v>34</v>
      </c>
      <c r="B49" s="3">
        <v>37</v>
      </c>
      <c r="C49" s="3">
        <v>41</v>
      </c>
      <c r="D49" s="3">
        <v>44</v>
      </c>
      <c r="E49" s="3">
        <v>49</v>
      </c>
      <c r="F49" s="3">
        <v>55.308477237048663</v>
      </c>
      <c r="G49" s="3">
        <v>61.324175824175825</v>
      </c>
      <c r="H49" s="3">
        <v>64.332025117739406</v>
      </c>
      <c r="I49" s="3">
        <v>68.426216640502361</v>
      </c>
      <c r="J49" s="3">
        <v>70.650000000000006</v>
      </c>
      <c r="K49" s="3">
        <v>70</v>
      </c>
      <c r="L49" s="3">
        <v>73</v>
      </c>
      <c r="M49" s="3">
        <v>69</v>
      </c>
      <c r="N49" s="3">
        <v>73</v>
      </c>
      <c r="O49" s="3">
        <v>74.22</v>
      </c>
      <c r="P49" s="3">
        <v>76.34</v>
      </c>
      <c r="Q49" s="3">
        <v>77.22</v>
      </c>
      <c r="R49" s="3">
        <v>81</v>
      </c>
      <c r="S49" s="3">
        <v>84</v>
      </c>
      <c r="T49" s="3">
        <v>84</v>
      </c>
      <c r="U49" s="3">
        <v>86</v>
      </c>
      <c r="V49" s="3">
        <v>96</v>
      </c>
      <c r="W49" s="3">
        <v>91</v>
      </c>
      <c r="X49" s="3">
        <v>97</v>
      </c>
      <c r="Y49" s="3">
        <v>96</v>
      </c>
      <c r="Z49" s="3">
        <v>95</v>
      </c>
      <c r="AA49" s="3">
        <v>95</v>
      </c>
      <c r="AB49" s="3">
        <v>97</v>
      </c>
      <c r="AC49" s="3">
        <v>97</v>
      </c>
      <c r="AD49" s="3">
        <v>97</v>
      </c>
      <c r="AE49" s="3">
        <v>96</v>
      </c>
      <c r="AF49" s="3">
        <v>93</v>
      </c>
      <c r="AG49" s="3">
        <v>94</v>
      </c>
      <c r="AH49" s="3">
        <v>94</v>
      </c>
      <c r="AI49" s="4">
        <f>AH49*$AI$82</f>
        <v>97.690978698341027</v>
      </c>
      <c r="AJ49" s="4">
        <f t="shared" ref="AJ49:AJ81" si="33">AI49*$AJ$82</f>
        <v>97.690978698341027</v>
      </c>
      <c r="AK49" s="4">
        <f t="shared" si="32"/>
        <v>97.690978698341027</v>
      </c>
      <c r="AL49" s="34">
        <f>AK49</f>
        <v>97.690978698341027</v>
      </c>
      <c r="AM49" s="17">
        <f>AL49-AH49</f>
        <v>3.6909786983410271</v>
      </c>
    </row>
    <row r="50" spans="1:39" s="19" customFormat="1" x14ac:dyDescent="0.2">
      <c r="A50" s="2" t="s">
        <v>33</v>
      </c>
      <c r="B50" s="3">
        <v>3</v>
      </c>
      <c r="C50" s="3">
        <v>20</v>
      </c>
      <c r="D50" s="3">
        <v>12</v>
      </c>
      <c r="E50" s="3">
        <v>12</v>
      </c>
      <c r="F50" s="3">
        <v>18.172684458398745</v>
      </c>
      <c r="G50" s="3">
        <v>23.204081632653061</v>
      </c>
      <c r="H50" s="3">
        <v>30.211930926216642</v>
      </c>
      <c r="I50" s="3">
        <v>29.219780219780219</v>
      </c>
      <c r="J50" s="3">
        <v>30</v>
      </c>
      <c r="K50" s="3">
        <v>33</v>
      </c>
      <c r="L50" s="3">
        <v>32</v>
      </c>
      <c r="M50" s="3">
        <v>35</v>
      </c>
      <c r="N50" s="3">
        <v>38</v>
      </c>
      <c r="O50" s="3">
        <v>40.04</v>
      </c>
      <c r="P50" s="3">
        <v>41</v>
      </c>
      <c r="Q50" s="3">
        <v>43</v>
      </c>
      <c r="R50" s="3">
        <v>44</v>
      </c>
      <c r="S50" s="3">
        <v>47</v>
      </c>
      <c r="T50" s="3">
        <v>50</v>
      </c>
      <c r="U50" s="3">
        <v>51</v>
      </c>
      <c r="V50" s="3">
        <v>52</v>
      </c>
      <c r="W50" s="3">
        <v>57</v>
      </c>
      <c r="X50" s="3">
        <v>53</v>
      </c>
      <c r="Y50" s="3">
        <v>53</v>
      </c>
      <c r="Z50" s="3">
        <v>51</v>
      </c>
      <c r="AA50" s="3">
        <v>55</v>
      </c>
      <c r="AB50" s="3">
        <v>52</v>
      </c>
      <c r="AC50" s="3">
        <v>52</v>
      </c>
      <c r="AD50" s="3">
        <v>52</v>
      </c>
      <c r="AE50" s="3">
        <v>47</v>
      </c>
      <c r="AF50" s="3">
        <v>50</v>
      </c>
      <c r="AG50" s="3">
        <v>50</v>
      </c>
      <c r="AH50" s="4">
        <f>AG50*$AH$82</f>
        <v>50</v>
      </c>
      <c r="AI50" s="4">
        <f t="shared" ref="AI50:AI81" si="34">AH50*$AI$82</f>
        <v>51.963286541670762</v>
      </c>
      <c r="AJ50" s="4">
        <f t="shared" si="33"/>
        <v>51.963286541670762</v>
      </c>
      <c r="AK50" s="4">
        <f t="shared" si="32"/>
        <v>51.963286541670762</v>
      </c>
      <c r="AL50" s="34">
        <f t="shared" si="31"/>
        <v>51.963286541670762</v>
      </c>
      <c r="AM50" s="17">
        <f>AL50-AG50</f>
        <v>1.9632865416707617</v>
      </c>
    </row>
    <row r="51" spans="1:39" s="19" customFormat="1" x14ac:dyDescent="0.2">
      <c r="A51" s="2" t="s">
        <v>32</v>
      </c>
      <c r="B51" s="3">
        <v>2.0285714285714285</v>
      </c>
      <c r="C51" s="3">
        <v>8.0571428571428569</v>
      </c>
      <c r="D51" s="3">
        <v>21.057142857142857</v>
      </c>
      <c r="E51" s="3">
        <v>22.085714285714285</v>
      </c>
      <c r="F51" s="3">
        <v>24.227848101265824</v>
      </c>
      <c r="G51" s="3">
        <v>27.265822784810126</v>
      </c>
      <c r="H51" s="3">
        <v>29.265822784810126</v>
      </c>
      <c r="I51" s="3">
        <v>28.189873417721518</v>
      </c>
      <c r="J51" s="3">
        <v>31.054945054945055</v>
      </c>
      <c r="K51" s="3">
        <v>29.076923076923077</v>
      </c>
      <c r="L51" s="3">
        <v>29.098901098901099</v>
      </c>
      <c r="M51" s="3">
        <v>33.340659340659343</v>
      </c>
      <c r="N51" s="3">
        <v>32</v>
      </c>
      <c r="O51" s="3">
        <v>31</v>
      </c>
      <c r="P51" s="3">
        <v>31</v>
      </c>
      <c r="Q51" s="3">
        <v>33</v>
      </c>
      <c r="R51" s="3">
        <v>33</v>
      </c>
      <c r="S51" s="3">
        <v>33</v>
      </c>
      <c r="T51" s="3">
        <v>38</v>
      </c>
      <c r="U51" s="3">
        <v>41</v>
      </c>
      <c r="V51" s="3">
        <v>45</v>
      </c>
      <c r="W51" s="3">
        <v>43</v>
      </c>
      <c r="X51" s="3">
        <v>44</v>
      </c>
      <c r="Y51" s="3">
        <v>44</v>
      </c>
      <c r="Z51" s="3">
        <v>44</v>
      </c>
      <c r="AA51" s="3">
        <v>47</v>
      </c>
      <c r="AB51" s="3">
        <v>47</v>
      </c>
      <c r="AC51" s="3">
        <v>47</v>
      </c>
      <c r="AD51" s="3">
        <v>55</v>
      </c>
      <c r="AE51" s="3">
        <v>48</v>
      </c>
      <c r="AF51" s="3">
        <v>48</v>
      </c>
      <c r="AG51" s="4">
        <f>AF51*$AG$82</f>
        <v>48.580949691370478</v>
      </c>
      <c r="AH51" s="4">
        <f t="shared" ref="AH51:AH81" si="35">AG51*$AH$82</f>
        <v>48.580949691370478</v>
      </c>
      <c r="AI51" s="4">
        <f t="shared" si="34"/>
        <v>50.488516185583521</v>
      </c>
      <c r="AJ51" s="4">
        <f t="shared" si="33"/>
        <v>50.488516185583521</v>
      </c>
      <c r="AK51" s="4">
        <f t="shared" si="32"/>
        <v>50.488516185583521</v>
      </c>
      <c r="AL51" s="34">
        <f t="shared" si="31"/>
        <v>50.488516185583521</v>
      </c>
      <c r="AM51" s="17">
        <f>AL51-AF51</f>
        <v>2.4885161855835207</v>
      </c>
    </row>
    <row r="52" spans="1:39" s="19" customFormat="1" x14ac:dyDescent="0.2">
      <c r="A52" s="2" t="s">
        <v>31</v>
      </c>
      <c r="B52" s="3">
        <v>4.1714285714285717</v>
      </c>
      <c r="C52" s="3">
        <v>14.314285714285715</v>
      </c>
      <c r="D52" s="3">
        <v>14.4</v>
      </c>
      <c r="E52" s="3">
        <v>14.457142857142857</v>
      </c>
      <c r="F52" s="3">
        <v>15.911392405063291</v>
      </c>
      <c r="G52" s="3">
        <v>18.025316455696203</v>
      </c>
      <c r="H52" s="3">
        <v>22.063291139240505</v>
      </c>
      <c r="I52" s="3">
        <v>25.177215189873419</v>
      </c>
      <c r="J52" s="3">
        <v>25.373626373626372</v>
      </c>
      <c r="K52" s="3">
        <v>28.318681318681318</v>
      </c>
      <c r="L52" s="3">
        <v>27.142857142857142</v>
      </c>
      <c r="M52" s="3">
        <v>29</v>
      </c>
      <c r="N52" s="3">
        <v>30</v>
      </c>
      <c r="O52" s="3">
        <v>36</v>
      </c>
      <c r="P52" s="3">
        <v>44</v>
      </c>
      <c r="Q52" s="3">
        <v>43</v>
      </c>
      <c r="R52" s="3">
        <v>43</v>
      </c>
      <c r="S52" s="3">
        <v>48</v>
      </c>
      <c r="T52" s="3">
        <v>49</v>
      </c>
      <c r="U52" s="3">
        <v>52</v>
      </c>
      <c r="V52" s="3">
        <v>53</v>
      </c>
      <c r="W52" s="3">
        <v>58</v>
      </c>
      <c r="X52" s="3">
        <v>61</v>
      </c>
      <c r="Y52" s="3">
        <v>61</v>
      </c>
      <c r="Z52" s="3">
        <v>60</v>
      </c>
      <c r="AA52" s="3">
        <v>61</v>
      </c>
      <c r="AB52" s="3">
        <v>60</v>
      </c>
      <c r="AC52" s="3">
        <v>56</v>
      </c>
      <c r="AD52" s="3">
        <v>62</v>
      </c>
      <c r="AE52" s="3">
        <v>62</v>
      </c>
      <c r="AF52" s="4">
        <f>AE52*$AF$82</f>
        <v>62</v>
      </c>
      <c r="AG52" s="4">
        <f t="shared" ref="AG52:AG81" si="36">AF52*$AG$82</f>
        <v>62.750393351353537</v>
      </c>
      <c r="AH52" s="4">
        <f t="shared" si="35"/>
        <v>62.750393351353537</v>
      </c>
      <c r="AI52" s="4">
        <f t="shared" si="34"/>
        <v>65.214333406378714</v>
      </c>
      <c r="AJ52" s="4">
        <f t="shared" si="33"/>
        <v>65.214333406378714</v>
      </c>
      <c r="AK52" s="4">
        <f t="shared" si="32"/>
        <v>65.214333406378714</v>
      </c>
      <c r="AL52" s="34">
        <f t="shared" si="31"/>
        <v>65.214333406378714</v>
      </c>
      <c r="AM52" s="17">
        <f>AL52-AE52</f>
        <v>3.2143334063787137</v>
      </c>
    </row>
    <row r="53" spans="1:39" x14ac:dyDescent="0.2">
      <c r="A53" s="2" t="s">
        <v>30</v>
      </c>
      <c r="B53" s="3">
        <v>6.1714285714285717</v>
      </c>
      <c r="C53" s="3">
        <v>15.342857142857143</v>
      </c>
      <c r="D53" s="3">
        <v>18.457142857142856</v>
      </c>
      <c r="E53" s="3">
        <v>22.6</v>
      </c>
      <c r="F53" s="3">
        <v>25.835443037974684</v>
      </c>
      <c r="G53" s="3">
        <v>25.949367088607595</v>
      </c>
      <c r="H53" s="3">
        <v>44.797468354430379</v>
      </c>
      <c r="I53" s="3">
        <v>42.797468354430379</v>
      </c>
      <c r="J53" s="3">
        <v>49.241758241758241</v>
      </c>
      <c r="K53" s="3">
        <v>38.230769230769234</v>
      </c>
      <c r="L53" s="3">
        <v>42.04</v>
      </c>
      <c r="M53" s="3">
        <v>54</v>
      </c>
      <c r="N53" s="3">
        <v>48</v>
      </c>
      <c r="O53" s="3">
        <v>51</v>
      </c>
      <c r="P53" s="3">
        <v>52.989999999999995</v>
      </c>
      <c r="Q53" s="3">
        <v>52.09</v>
      </c>
      <c r="R53" s="3">
        <v>56.09</v>
      </c>
      <c r="S53" s="3">
        <v>58.09</v>
      </c>
      <c r="T53" s="3">
        <v>65.099999999999994</v>
      </c>
      <c r="U53" s="3">
        <v>65.17</v>
      </c>
      <c r="V53" s="3">
        <v>66.17</v>
      </c>
      <c r="W53" s="3">
        <v>71.989999999999995</v>
      </c>
      <c r="X53" s="3">
        <v>72</v>
      </c>
      <c r="Y53" s="3">
        <v>72</v>
      </c>
      <c r="Z53" s="3">
        <v>74.37</v>
      </c>
      <c r="AA53" s="3">
        <v>73.37</v>
      </c>
      <c r="AB53" s="3">
        <v>73.37</v>
      </c>
      <c r="AC53" s="3">
        <v>74.37</v>
      </c>
      <c r="AD53" s="3">
        <v>74.37</v>
      </c>
      <c r="AE53" s="4">
        <f>AD53*$AE$82</f>
        <v>74.37</v>
      </c>
      <c r="AF53" s="4">
        <f t="shared" ref="AF53:AF81" si="37">AE53*$AF$82</f>
        <v>74.37</v>
      </c>
      <c r="AG53" s="4">
        <f t="shared" si="36"/>
        <v>75.270108928067145</v>
      </c>
      <c r="AH53" s="4">
        <f t="shared" si="35"/>
        <v>75.270108928067145</v>
      </c>
      <c r="AI53" s="4">
        <f t="shared" si="34"/>
        <v>78.225644765038467</v>
      </c>
      <c r="AJ53" s="4">
        <f t="shared" si="33"/>
        <v>78.225644765038467</v>
      </c>
      <c r="AK53" s="4">
        <f t="shared" si="32"/>
        <v>78.225644765038467</v>
      </c>
      <c r="AL53" s="34">
        <f t="shared" si="31"/>
        <v>78.225644765038467</v>
      </c>
      <c r="AM53" s="17">
        <f>AL53-AD53</f>
        <v>3.8556447650384627</v>
      </c>
    </row>
    <row r="54" spans="1:39" x14ac:dyDescent="0.2">
      <c r="A54" s="1" t="s">
        <v>29</v>
      </c>
      <c r="B54" s="3">
        <v>5.1714285714285717</v>
      </c>
      <c r="C54" s="3">
        <v>12.257142857142856</v>
      </c>
      <c r="D54" s="3">
        <v>15.428571428571429</v>
      </c>
      <c r="E54" s="3">
        <v>17.542857142857144</v>
      </c>
      <c r="F54" s="3">
        <v>17.797468354430379</v>
      </c>
      <c r="G54" s="3">
        <v>36.683544303797468</v>
      </c>
      <c r="H54" s="3">
        <v>29.797468354430379</v>
      </c>
      <c r="I54" s="3">
        <v>32.911392405063289</v>
      </c>
      <c r="J54" s="3">
        <v>33.252747252747255</v>
      </c>
      <c r="K54" s="3">
        <v>37.020000000000003</v>
      </c>
      <c r="L54" s="3">
        <v>35</v>
      </c>
      <c r="M54" s="3">
        <v>35</v>
      </c>
      <c r="N54" s="3">
        <v>44</v>
      </c>
      <c r="O54" s="3">
        <v>45</v>
      </c>
      <c r="P54" s="3">
        <v>44</v>
      </c>
      <c r="Q54" s="3">
        <v>45</v>
      </c>
      <c r="R54" s="3">
        <v>44</v>
      </c>
      <c r="S54" s="3">
        <v>43</v>
      </c>
      <c r="T54" s="3">
        <v>45</v>
      </c>
      <c r="U54" s="3">
        <v>45</v>
      </c>
      <c r="V54" s="3">
        <v>45</v>
      </c>
      <c r="W54" s="3">
        <v>45</v>
      </c>
      <c r="X54" s="3">
        <v>45</v>
      </c>
      <c r="Y54" s="3">
        <v>46</v>
      </c>
      <c r="Z54" s="3">
        <v>47</v>
      </c>
      <c r="AA54" s="3">
        <v>46</v>
      </c>
      <c r="AB54" s="3">
        <v>46</v>
      </c>
      <c r="AC54" s="3">
        <v>46</v>
      </c>
      <c r="AD54" s="4">
        <f>AC54*$AD$82</f>
        <v>47.489465041515373</v>
      </c>
      <c r="AE54" s="4">
        <f t="shared" ref="AE54:AE81" si="38">AD54*$AE$82</f>
        <v>47.489465041515373</v>
      </c>
      <c r="AF54" s="4">
        <f t="shared" si="37"/>
        <v>47.489465041515373</v>
      </c>
      <c r="AG54" s="4">
        <f t="shared" si="36"/>
        <v>48.064235667749067</v>
      </c>
      <c r="AH54" s="4">
        <f t="shared" si="35"/>
        <v>48.064235667749067</v>
      </c>
      <c r="AI54" s="4">
        <f t="shared" si="34"/>
        <v>49.951513008192734</v>
      </c>
      <c r="AJ54" s="4">
        <f t="shared" si="33"/>
        <v>49.951513008192734</v>
      </c>
      <c r="AK54" s="4">
        <f t="shared" si="32"/>
        <v>49.951513008192734</v>
      </c>
      <c r="AL54" s="34">
        <f t="shared" si="31"/>
        <v>49.951513008192734</v>
      </c>
      <c r="AM54" s="17">
        <f>AL54-AC54</f>
        <v>3.9515130081927339</v>
      </c>
    </row>
    <row r="55" spans="1:39" x14ac:dyDescent="0.2">
      <c r="A55" s="1" t="s">
        <v>28</v>
      </c>
      <c r="B55" s="3">
        <v>10</v>
      </c>
      <c r="C55" s="3">
        <v>23</v>
      </c>
      <c r="D55" s="3">
        <v>23</v>
      </c>
      <c r="E55" s="3">
        <v>29</v>
      </c>
      <c r="F55" s="3">
        <v>51</v>
      </c>
      <c r="G55" s="3">
        <v>43</v>
      </c>
      <c r="H55" s="3">
        <v>45</v>
      </c>
      <c r="I55" s="3">
        <v>39</v>
      </c>
      <c r="J55" s="3">
        <v>41.1</v>
      </c>
      <c r="K55" s="3">
        <v>52</v>
      </c>
      <c r="L55" s="3">
        <v>44</v>
      </c>
      <c r="M55" s="3">
        <v>47</v>
      </c>
      <c r="N55" s="3">
        <v>50</v>
      </c>
      <c r="O55" s="3">
        <v>49</v>
      </c>
      <c r="P55" s="3">
        <v>51</v>
      </c>
      <c r="Q55" s="3">
        <v>50</v>
      </c>
      <c r="R55" s="3">
        <v>53</v>
      </c>
      <c r="S55" s="3">
        <v>53</v>
      </c>
      <c r="T55" s="3">
        <v>53</v>
      </c>
      <c r="U55" s="3">
        <v>53</v>
      </c>
      <c r="V55" s="3">
        <v>56</v>
      </c>
      <c r="W55" s="3">
        <v>55</v>
      </c>
      <c r="X55" s="3">
        <v>57</v>
      </c>
      <c r="Y55" s="3">
        <v>57</v>
      </c>
      <c r="Z55" s="3">
        <v>58</v>
      </c>
      <c r="AA55" s="3">
        <v>57</v>
      </c>
      <c r="AB55" s="3">
        <v>57</v>
      </c>
      <c r="AC55" s="4">
        <f>AB55*$AC$82</f>
        <v>57</v>
      </c>
      <c r="AD55" s="4">
        <f t="shared" ref="AD55:AD81" si="39">AC55*$AD$82</f>
        <v>58.845641464486441</v>
      </c>
      <c r="AE55" s="4">
        <f t="shared" si="38"/>
        <v>58.845641464486441</v>
      </c>
      <c r="AF55" s="4">
        <f t="shared" si="37"/>
        <v>58.845641464486441</v>
      </c>
      <c r="AG55" s="4">
        <f t="shared" si="36"/>
        <v>59.557857240471677</v>
      </c>
      <c r="AH55" s="4">
        <f t="shared" si="35"/>
        <v>59.557857240471677</v>
      </c>
      <c r="AI55" s="4">
        <f t="shared" si="34"/>
        <v>61.896440031891011</v>
      </c>
      <c r="AJ55" s="4">
        <f t="shared" si="33"/>
        <v>61.896440031891011</v>
      </c>
      <c r="AK55" s="4">
        <f t="shared" si="32"/>
        <v>61.896440031891011</v>
      </c>
      <c r="AL55" s="34">
        <f t="shared" si="31"/>
        <v>61.896440031891011</v>
      </c>
      <c r="AM55" s="17">
        <f>AL55-AB55</f>
        <v>4.8964400318910108</v>
      </c>
    </row>
    <row r="56" spans="1:39" x14ac:dyDescent="0.2">
      <c r="A56" s="1" t="s">
        <v>27</v>
      </c>
      <c r="B56" s="3">
        <v>9</v>
      </c>
      <c r="C56" s="3">
        <v>24</v>
      </c>
      <c r="D56" s="3">
        <v>19</v>
      </c>
      <c r="E56" s="3">
        <v>57</v>
      </c>
      <c r="F56" s="3">
        <v>37</v>
      </c>
      <c r="G56" s="3">
        <v>39</v>
      </c>
      <c r="H56" s="3">
        <v>32</v>
      </c>
      <c r="I56" s="3">
        <v>37.04</v>
      </c>
      <c r="J56" s="3">
        <v>45</v>
      </c>
      <c r="K56" s="3">
        <v>42</v>
      </c>
      <c r="L56" s="3">
        <v>42</v>
      </c>
      <c r="M56" s="3">
        <v>43</v>
      </c>
      <c r="N56" s="3">
        <v>42</v>
      </c>
      <c r="O56" s="3">
        <v>44</v>
      </c>
      <c r="P56" s="3">
        <v>45</v>
      </c>
      <c r="Q56" s="3">
        <v>46</v>
      </c>
      <c r="R56" s="3">
        <v>46</v>
      </c>
      <c r="S56" s="3">
        <v>46</v>
      </c>
      <c r="T56" s="3">
        <v>45</v>
      </c>
      <c r="U56" s="3">
        <v>45</v>
      </c>
      <c r="V56" s="3">
        <v>47</v>
      </c>
      <c r="W56" s="3">
        <v>48</v>
      </c>
      <c r="X56" s="3">
        <v>50</v>
      </c>
      <c r="Y56" s="3">
        <v>52</v>
      </c>
      <c r="Z56" s="3">
        <v>50</v>
      </c>
      <c r="AA56" s="3">
        <v>49</v>
      </c>
      <c r="AB56" s="4">
        <f>AA56*$AB$82</f>
        <v>49</v>
      </c>
      <c r="AC56" s="4">
        <f t="shared" ref="AC56:AC81" si="40">AB56*$AC$82</f>
        <v>49</v>
      </c>
      <c r="AD56" s="4">
        <f t="shared" si="39"/>
        <v>50.586604065962028</v>
      </c>
      <c r="AE56" s="4">
        <f t="shared" si="38"/>
        <v>50.586604065962028</v>
      </c>
      <c r="AF56" s="4">
        <f t="shared" si="37"/>
        <v>50.586604065962028</v>
      </c>
      <c r="AG56" s="4">
        <f t="shared" si="36"/>
        <v>51.198859733037054</v>
      </c>
      <c r="AH56" s="4">
        <f t="shared" si="35"/>
        <v>51.198859733037054</v>
      </c>
      <c r="AI56" s="4">
        <f t="shared" si="34"/>
        <v>53.209220378292265</v>
      </c>
      <c r="AJ56" s="4">
        <f t="shared" si="33"/>
        <v>53.209220378292265</v>
      </c>
      <c r="AK56" s="4">
        <f t="shared" si="32"/>
        <v>53.209220378292265</v>
      </c>
      <c r="AL56" s="34">
        <f t="shared" si="31"/>
        <v>53.209220378292265</v>
      </c>
      <c r="AM56" s="17">
        <f>AL56-AA56</f>
        <v>4.2092203782922653</v>
      </c>
    </row>
    <row r="57" spans="1:39" x14ac:dyDescent="0.2">
      <c r="A57" s="1" t="s">
        <v>26</v>
      </c>
      <c r="B57" s="3">
        <v>15</v>
      </c>
      <c r="C57" s="3">
        <v>12</v>
      </c>
      <c r="D57" s="3">
        <v>85</v>
      </c>
      <c r="E57" s="3">
        <v>46.5</v>
      </c>
      <c r="F57" s="3">
        <v>53.71</v>
      </c>
      <c r="G57" s="3">
        <v>43.730000000000004</v>
      </c>
      <c r="H57" s="3">
        <v>47.750000000000007</v>
      </c>
      <c r="I57" s="3">
        <v>60.730000000000004</v>
      </c>
      <c r="J57" s="3">
        <v>48.74</v>
      </c>
      <c r="K57" s="3">
        <v>53.75</v>
      </c>
      <c r="L57" s="3">
        <v>58.010000000000005</v>
      </c>
      <c r="M57" s="3">
        <v>58.010000000000005</v>
      </c>
      <c r="N57" s="3">
        <v>61.010000000000005</v>
      </c>
      <c r="O57" s="3">
        <v>62.680000000000007</v>
      </c>
      <c r="P57" s="3">
        <v>65.7</v>
      </c>
      <c r="Q57" s="3">
        <v>68.7</v>
      </c>
      <c r="R57" s="3">
        <v>70.7</v>
      </c>
      <c r="S57" s="3">
        <v>72.72</v>
      </c>
      <c r="T57" s="3">
        <v>73.48</v>
      </c>
      <c r="U57" s="3">
        <v>73.48</v>
      </c>
      <c r="V57" s="3">
        <v>77.550000000000011</v>
      </c>
      <c r="W57" s="3">
        <v>82.550000000000011</v>
      </c>
      <c r="X57" s="3">
        <v>77.550000000000011</v>
      </c>
      <c r="Y57" s="3">
        <v>81.550000000000011</v>
      </c>
      <c r="Z57" s="3">
        <v>81.550000000000011</v>
      </c>
      <c r="AA57" s="4">
        <f>Z57*$AA$82</f>
        <v>82.386676175909557</v>
      </c>
      <c r="AB57" s="4">
        <f t="shared" ref="AB57:AB81" si="41">AA57*$AB$82</f>
        <v>82.386676175909557</v>
      </c>
      <c r="AC57" s="4">
        <f t="shared" si="40"/>
        <v>82.386676175909557</v>
      </c>
      <c r="AD57" s="4">
        <f t="shared" si="39"/>
        <v>85.054329959619665</v>
      </c>
      <c r="AE57" s="4">
        <f t="shared" si="38"/>
        <v>85.054329959619665</v>
      </c>
      <c r="AF57" s="4">
        <f t="shared" si="37"/>
        <v>85.054329959619665</v>
      </c>
      <c r="AG57" s="4">
        <f t="shared" si="36"/>
        <v>86.083752600031417</v>
      </c>
      <c r="AH57" s="4">
        <f t="shared" si="35"/>
        <v>86.083752600031417</v>
      </c>
      <c r="AI57" s="4">
        <f t="shared" si="34"/>
        <v>89.463894058754562</v>
      </c>
      <c r="AJ57" s="4">
        <f t="shared" si="33"/>
        <v>89.463894058754562</v>
      </c>
      <c r="AK57" s="4">
        <f t="shared" si="32"/>
        <v>89.463894058754562</v>
      </c>
      <c r="AL57" s="34">
        <f t="shared" si="31"/>
        <v>89.463894058754562</v>
      </c>
      <c r="AM57" s="17">
        <f>AL57-Z57</f>
        <v>7.9138940587545505</v>
      </c>
    </row>
    <row r="58" spans="1:39" x14ac:dyDescent="0.2">
      <c r="A58" s="2" t="s">
        <v>16</v>
      </c>
      <c r="B58" s="3">
        <v>4</v>
      </c>
      <c r="C58" s="3">
        <v>91</v>
      </c>
      <c r="D58" s="3">
        <v>37</v>
      </c>
      <c r="E58" s="3">
        <v>41</v>
      </c>
      <c r="F58" s="3">
        <v>30</v>
      </c>
      <c r="G58" s="3">
        <v>33.020000000000003</v>
      </c>
      <c r="H58" s="3">
        <v>47</v>
      </c>
      <c r="I58" s="3">
        <v>39</v>
      </c>
      <c r="J58" s="3">
        <v>39</v>
      </c>
      <c r="K58" s="3">
        <v>39</v>
      </c>
      <c r="L58" s="3">
        <v>43</v>
      </c>
      <c r="M58" s="3">
        <v>45</v>
      </c>
      <c r="N58" s="3">
        <v>45</v>
      </c>
      <c r="O58" s="3">
        <v>49</v>
      </c>
      <c r="P58" s="3">
        <v>49</v>
      </c>
      <c r="Q58" s="3">
        <v>50</v>
      </c>
      <c r="R58" s="3">
        <v>50</v>
      </c>
      <c r="S58" s="3">
        <v>58</v>
      </c>
      <c r="T58" s="3">
        <v>50</v>
      </c>
      <c r="U58" s="3">
        <v>50</v>
      </c>
      <c r="V58" s="3">
        <v>51</v>
      </c>
      <c r="W58" s="3">
        <v>52</v>
      </c>
      <c r="X58" s="3">
        <v>54</v>
      </c>
      <c r="Y58" s="3">
        <v>53</v>
      </c>
      <c r="Z58" s="4">
        <f>Y58*$Z$82</f>
        <v>53</v>
      </c>
      <c r="AA58" s="4">
        <f t="shared" ref="AA58:AA81" si="42">Z58*$AA$82</f>
        <v>53.543762566808162</v>
      </c>
      <c r="AB58" s="4">
        <f t="shared" si="41"/>
        <v>53.543762566808162</v>
      </c>
      <c r="AC58" s="4">
        <f t="shared" si="40"/>
        <v>53.543762566808162</v>
      </c>
      <c r="AD58" s="4">
        <f t="shared" si="39"/>
        <v>55.277492187122512</v>
      </c>
      <c r="AE58" s="4">
        <f t="shared" si="38"/>
        <v>55.277492187122512</v>
      </c>
      <c r="AF58" s="4">
        <f t="shared" si="37"/>
        <v>55.277492187122512</v>
      </c>
      <c r="AG58" s="4">
        <f t="shared" si="36"/>
        <v>55.94652222932757</v>
      </c>
      <c r="AH58" s="4">
        <f t="shared" si="35"/>
        <v>55.94652222932757</v>
      </c>
      <c r="AI58" s="4">
        <f t="shared" si="34"/>
        <v>58.143303312250026</v>
      </c>
      <c r="AJ58" s="4">
        <f t="shared" si="33"/>
        <v>58.143303312250026</v>
      </c>
      <c r="AK58" s="4">
        <f t="shared" si="32"/>
        <v>58.143303312250026</v>
      </c>
      <c r="AL58" s="34">
        <f t="shared" si="31"/>
        <v>58.143303312250026</v>
      </c>
      <c r="AM58" s="17">
        <f>AL58-Y58</f>
        <v>5.1433033122500262</v>
      </c>
    </row>
    <row r="59" spans="1:39" x14ac:dyDescent="0.2">
      <c r="A59" s="2" t="s">
        <v>15</v>
      </c>
      <c r="B59" s="3">
        <v>57</v>
      </c>
      <c r="C59" s="3">
        <v>4</v>
      </c>
      <c r="D59" s="3">
        <v>9</v>
      </c>
      <c r="E59" s="3">
        <v>10</v>
      </c>
      <c r="F59" s="3">
        <v>11</v>
      </c>
      <c r="G59" s="3">
        <v>12</v>
      </c>
      <c r="H59" s="3">
        <v>13</v>
      </c>
      <c r="I59" s="3">
        <v>12</v>
      </c>
      <c r="J59" s="3">
        <v>13</v>
      </c>
      <c r="K59" s="3">
        <v>14</v>
      </c>
      <c r="L59" s="3">
        <v>15</v>
      </c>
      <c r="M59" s="3">
        <v>15.969999999999999</v>
      </c>
      <c r="N59" s="3">
        <v>16.97</v>
      </c>
      <c r="O59" s="3">
        <v>16.98</v>
      </c>
      <c r="P59" s="3">
        <v>16.98</v>
      </c>
      <c r="Q59" s="3">
        <v>16.989999999999998</v>
      </c>
      <c r="R59" s="3">
        <v>18.989999999999998</v>
      </c>
      <c r="S59" s="3">
        <v>17</v>
      </c>
      <c r="T59" s="3">
        <v>17.43</v>
      </c>
      <c r="U59" s="3">
        <v>17.43</v>
      </c>
      <c r="V59" s="3">
        <v>18.43</v>
      </c>
      <c r="W59" s="3">
        <v>18.43</v>
      </c>
      <c r="X59" s="3">
        <v>19.43</v>
      </c>
      <c r="Y59" s="4">
        <f>X59*$Y$82</f>
        <v>19.621553758526122</v>
      </c>
      <c r="Z59" s="4">
        <f t="shared" ref="Z59:Z81" si="43">Y59*$Z$82</f>
        <v>19.621553758526122</v>
      </c>
      <c r="AA59" s="4">
        <f t="shared" si="42"/>
        <v>19.822864446007262</v>
      </c>
      <c r="AB59" s="4">
        <f t="shared" si="41"/>
        <v>19.822864446007262</v>
      </c>
      <c r="AC59" s="4">
        <f t="shared" si="40"/>
        <v>19.822864446007262</v>
      </c>
      <c r="AD59" s="4">
        <f t="shared" si="39"/>
        <v>20.464722350681736</v>
      </c>
      <c r="AE59" s="4">
        <f t="shared" si="38"/>
        <v>20.464722350681736</v>
      </c>
      <c r="AF59" s="4">
        <f t="shared" si="37"/>
        <v>20.464722350681736</v>
      </c>
      <c r="AG59" s="4">
        <f t="shared" si="36"/>
        <v>20.712409311798634</v>
      </c>
      <c r="AH59" s="4">
        <f t="shared" si="35"/>
        <v>20.712409311798634</v>
      </c>
      <c r="AI59" s="4">
        <f t="shared" si="34"/>
        <v>21.525697200747242</v>
      </c>
      <c r="AJ59" s="4">
        <f t="shared" si="33"/>
        <v>21.525697200747242</v>
      </c>
      <c r="AK59" s="4">
        <f t="shared" si="32"/>
        <v>21.525697200747242</v>
      </c>
      <c r="AL59" s="34">
        <f t="shared" si="31"/>
        <v>21.525697200747242</v>
      </c>
      <c r="AM59" s="17">
        <f>AL59-X59</f>
        <v>2.0956972007472423</v>
      </c>
    </row>
    <row r="60" spans="1:39" x14ac:dyDescent="0.2">
      <c r="A60" s="2" t="s">
        <v>14</v>
      </c>
      <c r="B60" s="3">
        <v>4</v>
      </c>
      <c r="C60" s="3">
        <v>15</v>
      </c>
      <c r="D60" s="3">
        <v>29</v>
      </c>
      <c r="E60" s="3">
        <v>44</v>
      </c>
      <c r="F60" s="3">
        <v>51</v>
      </c>
      <c r="G60" s="3">
        <v>63</v>
      </c>
      <c r="H60" s="3">
        <v>55</v>
      </c>
      <c r="I60" s="3">
        <v>67</v>
      </c>
      <c r="J60" s="3">
        <v>65</v>
      </c>
      <c r="K60" s="3">
        <v>66</v>
      </c>
      <c r="L60" s="3">
        <v>54</v>
      </c>
      <c r="M60" s="3">
        <v>62</v>
      </c>
      <c r="N60" s="3">
        <v>62</v>
      </c>
      <c r="O60" s="3">
        <v>63</v>
      </c>
      <c r="P60" s="3">
        <v>64</v>
      </c>
      <c r="Q60" s="3">
        <v>66</v>
      </c>
      <c r="R60" s="3">
        <v>75</v>
      </c>
      <c r="S60" s="3">
        <v>74.06</v>
      </c>
      <c r="T60" s="3">
        <v>74.06</v>
      </c>
      <c r="U60" s="3">
        <v>79.06</v>
      </c>
      <c r="V60" s="3">
        <v>73.06</v>
      </c>
      <c r="W60" s="3">
        <v>78.06</v>
      </c>
      <c r="X60" s="4">
        <f>W60*$X$82</f>
        <v>78.821803101932488</v>
      </c>
      <c r="Y60" s="4">
        <f t="shared" ref="Y60:Y81" si="44">X60*$Y$82</f>
        <v>79.598880437906814</v>
      </c>
      <c r="Z60" s="4">
        <f t="shared" si="43"/>
        <v>79.598880437906814</v>
      </c>
      <c r="AA60" s="4">
        <f t="shared" si="42"/>
        <v>80.415538768887416</v>
      </c>
      <c r="AB60" s="4">
        <f t="shared" si="41"/>
        <v>80.415538768887416</v>
      </c>
      <c r="AC60" s="4">
        <f t="shared" si="40"/>
        <v>80.415538768887416</v>
      </c>
      <c r="AD60" s="4">
        <f t="shared" si="39"/>
        <v>83.019367764341368</v>
      </c>
      <c r="AE60" s="4">
        <f t="shared" si="38"/>
        <v>83.019367764341368</v>
      </c>
      <c r="AF60" s="4">
        <f t="shared" si="37"/>
        <v>83.019367764341368</v>
      </c>
      <c r="AG60" s="4">
        <f t="shared" si="36"/>
        <v>84.024161016017743</v>
      </c>
      <c r="AH60" s="4">
        <f t="shared" si="35"/>
        <v>84.024161016017743</v>
      </c>
      <c r="AI60" s="4">
        <f t="shared" si="34"/>
        <v>87.32343110597624</v>
      </c>
      <c r="AJ60" s="4">
        <f t="shared" si="33"/>
        <v>87.32343110597624</v>
      </c>
      <c r="AK60" s="4">
        <f t="shared" si="32"/>
        <v>87.32343110597624</v>
      </c>
      <c r="AL60" s="34">
        <f t="shared" si="31"/>
        <v>87.32343110597624</v>
      </c>
      <c r="AM60" s="17">
        <f>AL60-W60</f>
        <v>9.2634311059762382</v>
      </c>
    </row>
    <row r="61" spans="1:39" x14ac:dyDescent="0.2">
      <c r="A61" s="2" t="s">
        <v>13</v>
      </c>
      <c r="B61" s="3">
        <v>11</v>
      </c>
      <c r="C61" s="3">
        <v>23</v>
      </c>
      <c r="D61" s="3">
        <v>34</v>
      </c>
      <c r="E61" s="3">
        <v>38</v>
      </c>
      <c r="F61" s="3">
        <v>42</v>
      </c>
      <c r="G61" s="3">
        <v>38</v>
      </c>
      <c r="H61" s="3">
        <v>43</v>
      </c>
      <c r="I61" s="3">
        <v>51.269999999999996</v>
      </c>
      <c r="J61" s="3">
        <v>53.83</v>
      </c>
      <c r="K61" s="3">
        <v>61.34</v>
      </c>
      <c r="L61" s="3">
        <v>63.04</v>
      </c>
      <c r="M61" s="3">
        <v>67.039999999999992</v>
      </c>
      <c r="N61" s="3">
        <v>68.039999999999992</v>
      </c>
      <c r="O61" s="3">
        <v>68.039999999999992</v>
      </c>
      <c r="P61" s="3">
        <v>69.039999999999992</v>
      </c>
      <c r="Q61" s="3">
        <v>69.039999999999992</v>
      </c>
      <c r="R61" s="3">
        <v>70</v>
      </c>
      <c r="S61" s="3">
        <v>70</v>
      </c>
      <c r="T61" s="3">
        <v>67</v>
      </c>
      <c r="U61" s="3">
        <v>70</v>
      </c>
      <c r="V61" s="3">
        <v>69</v>
      </c>
      <c r="W61" s="4">
        <f>V61*$W$82</f>
        <v>71.154668622380044</v>
      </c>
      <c r="X61" s="4">
        <f t="shared" ref="X61:X81" si="45">W61*$X$82</f>
        <v>71.849081218761128</v>
      </c>
      <c r="Y61" s="4">
        <f t="shared" si="44"/>
        <v>72.557416862307306</v>
      </c>
      <c r="Z61" s="4">
        <f t="shared" si="43"/>
        <v>72.557416862307306</v>
      </c>
      <c r="AA61" s="4">
        <f t="shared" si="42"/>
        <v>73.301832093137833</v>
      </c>
      <c r="AB61" s="4">
        <f t="shared" si="41"/>
        <v>73.301832093137833</v>
      </c>
      <c r="AC61" s="4">
        <f t="shared" si="40"/>
        <v>73.301832093137833</v>
      </c>
      <c r="AD61" s="4">
        <f t="shared" si="39"/>
        <v>75.675321579697794</v>
      </c>
      <c r="AE61" s="4">
        <f t="shared" si="38"/>
        <v>75.675321579697794</v>
      </c>
      <c r="AF61" s="4">
        <f t="shared" si="37"/>
        <v>75.675321579697794</v>
      </c>
      <c r="AG61" s="4">
        <f t="shared" si="36"/>
        <v>76.591228969616282</v>
      </c>
      <c r="AH61" s="4">
        <f t="shared" si="35"/>
        <v>76.591228969616282</v>
      </c>
      <c r="AI61" s="4">
        <f t="shared" si="34"/>
        <v>79.598639550537712</v>
      </c>
      <c r="AJ61" s="4">
        <f t="shared" si="33"/>
        <v>79.598639550537712</v>
      </c>
      <c r="AK61" s="4">
        <f t="shared" si="32"/>
        <v>79.598639550537712</v>
      </c>
      <c r="AL61" s="34">
        <f t="shared" si="31"/>
        <v>79.598639550537712</v>
      </c>
      <c r="AM61" s="17">
        <f>AL61-V61</f>
        <v>10.598639550537712</v>
      </c>
    </row>
    <row r="62" spans="1:39" x14ac:dyDescent="0.2">
      <c r="A62" s="1" t="s">
        <v>12</v>
      </c>
      <c r="B62" s="3">
        <v>5</v>
      </c>
      <c r="C62" s="3">
        <v>12</v>
      </c>
      <c r="D62" s="3">
        <v>24</v>
      </c>
      <c r="E62" s="3">
        <v>26</v>
      </c>
      <c r="F62" s="3">
        <v>31</v>
      </c>
      <c r="G62" s="3">
        <v>30</v>
      </c>
      <c r="H62" s="3">
        <v>31</v>
      </c>
      <c r="I62" s="3">
        <v>31</v>
      </c>
      <c r="J62" s="3">
        <v>36.200000000000003</v>
      </c>
      <c r="K62" s="3">
        <v>37.22</v>
      </c>
      <c r="L62" s="3">
        <v>37.22</v>
      </c>
      <c r="M62" s="3">
        <v>37.24</v>
      </c>
      <c r="N62" s="3">
        <v>37</v>
      </c>
      <c r="O62" s="3">
        <v>38</v>
      </c>
      <c r="P62" s="3">
        <v>37</v>
      </c>
      <c r="Q62" s="3">
        <v>37</v>
      </c>
      <c r="R62" s="3">
        <v>37</v>
      </c>
      <c r="S62" s="3">
        <v>34</v>
      </c>
      <c r="T62" s="3">
        <v>38</v>
      </c>
      <c r="U62" s="3">
        <v>40</v>
      </c>
      <c r="V62" s="4">
        <f>U62*$V$82</f>
        <v>40.872799285145021</v>
      </c>
      <c r="W62" s="4">
        <f t="shared" ref="W62:W81" si="46">V62*$W$82</f>
        <v>42.149137518891969</v>
      </c>
      <c r="X62" s="4">
        <f t="shared" si="45"/>
        <v>42.560479354731974</v>
      </c>
      <c r="Y62" s="4">
        <f t="shared" si="44"/>
        <v>42.980068638575119</v>
      </c>
      <c r="Z62" s="4">
        <f t="shared" si="43"/>
        <v>42.980068638575119</v>
      </c>
      <c r="AA62" s="4">
        <f t="shared" si="42"/>
        <v>43.421030005452529</v>
      </c>
      <c r="AB62" s="4">
        <f t="shared" si="41"/>
        <v>43.421030005452529</v>
      </c>
      <c r="AC62" s="4">
        <f t="shared" si="40"/>
        <v>43.421030005452529</v>
      </c>
      <c r="AD62" s="4">
        <f t="shared" si="39"/>
        <v>44.82698883718539</v>
      </c>
      <c r="AE62" s="4">
        <f t="shared" si="38"/>
        <v>44.82698883718539</v>
      </c>
      <c r="AF62" s="4">
        <f t="shared" si="37"/>
        <v>44.82698883718539</v>
      </c>
      <c r="AG62" s="4">
        <f t="shared" si="36"/>
        <v>45.369535198227695</v>
      </c>
      <c r="AH62" s="4">
        <f t="shared" si="35"/>
        <v>45.369535198227695</v>
      </c>
      <c r="AI62" s="4">
        <f t="shared" si="34"/>
        <v>47.15100315535846</v>
      </c>
      <c r="AJ62" s="4">
        <f t="shared" si="33"/>
        <v>47.15100315535846</v>
      </c>
      <c r="AK62" s="4">
        <f t="shared" si="32"/>
        <v>47.15100315535846</v>
      </c>
      <c r="AL62" s="34">
        <f t="shared" si="31"/>
        <v>47.15100315535846</v>
      </c>
      <c r="AM62" s="17">
        <f>AL62-U62</f>
        <v>7.1510031553584597</v>
      </c>
    </row>
    <row r="63" spans="1:39" x14ac:dyDescent="0.2">
      <c r="A63" s="1" t="s">
        <v>11</v>
      </c>
      <c r="B63" s="3">
        <v>1</v>
      </c>
      <c r="C63" s="3">
        <v>12</v>
      </c>
      <c r="D63" s="3">
        <v>20</v>
      </c>
      <c r="E63" s="3">
        <v>17</v>
      </c>
      <c r="F63" s="3">
        <v>25</v>
      </c>
      <c r="G63" s="3">
        <v>27.4</v>
      </c>
      <c r="H63" s="3">
        <v>29.4</v>
      </c>
      <c r="I63" s="3">
        <v>32</v>
      </c>
      <c r="J63" s="3">
        <v>34</v>
      </c>
      <c r="K63" s="3">
        <v>34</v>
      </c>
      <c r="L63" s="3">
        <v>34</v>
      </c>
      <c r="M63" s="3">
        <v>35</v>
      </c>
      <c r="N63" s="3">
        <v>34</v>
      </c>
      <c r="O63" s="3">
        <v>36</v>
      </c>
      <c r="P63" s="3">
        <v>42</v>
      </c>
      <c r="Q63" s="3">
        <v>43</v>
      </c>
      <c r="R63" s="3">
        <v>46</v>
      </c>
      <c r="S63" s="3">
        <v>46</v>
      </c>
      <c r="T63" s="3">
        <v>47</v>
      </c>
      <c r="U63" s="4">
        <f>T63*$U$82</f>
        <v>47.942683915541615</v>
      </c>
      <c r="V63" s="4">
        <f t="shared" ref="V63:V81" si="47">U63*$V$82</f>
        <v>48.988792421777077</v>
      </c>
      <c r="W63" s="4">
        <f t="shared" si="46"/>
        <v>50.518569434523343</v>
      </c>
      <c r="X63" s="4">
        <f t="shared" si="45"/>
        <v>51.011590224946239</v>
      </c>
      <c r="Y63" s="4">
        <f t="shared" si="44"/>
        <v>51.514496135187251</v>
      </c>
      <c r="Z63" s="4">
        <f t="shared" si="43"/>
        <v>51.514496135187251</v>
      </c>
      <c r="AA63" s="4">
        <f t="shared" si="42"/>
        <v>52.04301792096647</v>
      </c>
      <c r="AB63" s="4">
        <f t="shared" si="41"/>
        <v>52.04301792096647</v>
      </c>
      <c r="AC63" s="4">
        <f t="shared" si="40"/>
        <v>52.04301792096647</v>
      </c>
      <c r="AD63" s="4">
        <f t="shared" si="39"/>
        <v>53.728153917667285</v>
      </c>
      <c r="AE63" s="4">
        <f t="shared" si="38"/>
        <v>53.728153917667285</v>
      </c>
      <c r="AF63" s="4">
        <f t="shared" si="37"/>
        <v>53.728153917667285</v>
      </c>
      <c r="AG63" s="4">
        <f t="shared" si="36"/>
        <v>54.378432135091749</v>
      </c>
      <c r="AH63" s="4">
        <f t="shared" si="35"/>
        <v>54.378432135091749</v>
      </c>
      <c r="AI63" s="4">
        <f t="shared" si="34"/>
        <v>56.513641014451402</v>
      </c>
      <c r="AJ63" s="4">
        <f t="shared" si="33"/>
        <v>56.513641014451402</v>
      </c>
      <c r="AK63" s="4">
        <f t="shared" si="32"/>
        <v>56.513641014451402</v>
      </c>
      <c r="AL63" s="34">
        <f t="shared" si="31"/>
        <v>56.513641014451402</v>
      </c>
      <c r="AM63" s="17">
        <f>AL63-T63</f>
        <v>9.5136410144514016</v>
      </c>
    </row>
    <row r="64" spans="1:39" x14ac:dyDescent="0.2">
      <c r="A64" s="1" t="s">
        <v>10</v>
      </c>
      <c r="B64" s="3">
        <v>8</v>
      </c>
      <c r="C64" s="3">
        <v>18</v>
      </c>
      <c r="D64" s="3">
        <v>21</v>
      </c>
      <c r="E64" s="3">
        <v>26</v>
      </c>
      <c r="F64" s="3">
        <v>33</v>
      </c>
      <c r="G64" s="3">
        <v>36</v>
      </c>
      <c r="H64" s="3">
        <v>42</v>
      </c>
      <c r="I64" s="3">
        <v>52</v>
      </c>
      <c r="J64" s="3">
        <v>50</v>
      </c>
      <c r="K64" s="3">
        <v>50</v>
      </c>
      <c r="L64" s="3">
        <v>51</v>
      </c>
      <c r="M64" s="3">
        <v>49</v>
      </c>
      <c r="N64" s="3">
        <v>54</v>
      </c>
      <c r="O64" s="3">
        <v>57</v>
      </c>
      <c r="P64" s="3">
        <v>75</v>
      </c>
      <c r="Q64" s="3">
        <v>80</v>
      </c>
      <c r="R64" s="3">
        <v>84</v>
      </c>
      <c r="S64" s="3">
        <v>86</v>
      </c>
      <c r="T64" s="4">
        <f>S64*$T$82</f>
        <v>87.381651147793207</v>
      </c>
      <c r="U64" s="4">
        <f t="shared" ref="U64:U81" si="48">T64*$U$82</f>
        <v>89.134274063761154</v>
      </c>
      <c r="V64" s="4">
        <f t="shared" si="47"/>
        <v>91.079182330880442</v>
      </c>
      <c r="W64" s="4">
        <f t="shared" si="46"/>
        <v>93.923319379001882</v>
      </c>
      <c r="X64" s="4">
        <f t="shared" si="45"/>
        <v>94.839935777243227</v>
      </c>
      <c r="Y64" s="4">
        <f t="shared" si="44"/>
        <v>95.774930432750537</v>
      </c>
      <c r="Z64" s="4">
        <f t="shared" si="43"/>
        <v>95.774930432750537</v>
      </c>
      <c r="AA64" s="4">
        <f t="shared" si="42"/>
        <v>96.757549715920078</v>
      </c>
      <c r="AB64" s="4">
        <f t="shared" si="41"/>
        <v>96.757549715920078</v>
      </c>
      <c r="AC64" s="4">
        <f t="shared" si="40"/>
        <v>96.757549715920078</v>
      </c>
      <c r="AD64" s="4">
        <f t="shared" si="39"/>
        <v>99.89052771167114</v>
      </c>
      <c r="AE64" s="4">
        <f t="shared" si="38"/>
        <v>99.89052771167114</v>
      </c>
      <c r="AF64" s="4">
        <f t="shared" si="37"/>
        <v>99.89052771167114</v>
      </c>
      <c r="AG64" s="4">
        <f t="shared" si="36"/>
        <v>101.09951461260717</v>
      </c>
      <c r="AH64" s="4">
        <f t="shared" si="35"/>
        <v>101.09951461260717</v>
      </c>
      <c r="AI64" s="4">
        <f t="shared" si="34"/>
        <v>105.06926094077473</v>
      </c>
      <c r="AJ64" s="4">
        <f t="shared" si="33"/>
        <v>105.06926094077473</v>
      </c>
      <c r="AK64" s="4">
        <f t="shared" si="32"/>
        <v>105.06926094077473</v>
      </c>
      <c r="AL64" s="34">
        <f t="shared" si="31"/>
        <v>105.06926094077473</v>
      </c>
      <c r="AM64" s="17">
        <f>AL64-S64</f>
        <v>19.069260940774726</v>
      </c>
    </row>
    <row r="65" spans="1:39" x14ac:dyDescent="0.2">
      <c r="A65" s="1" t="s">
        <v>9</v>
      </c>
      <c r="B65" s="3">
        <v>10</v>
      </c>
      <c r="C65" s="3">
        <v>12</v>
      </c>
      <c r="D65" s="3">
        <v>21</v>
      </c>
      <c r="E65" s="3">
        <v>28</v>
      </c>
      <c r="F65" s="3">
        <v>28</v>
      </c>
      <c r="G65" s="3">
        <v>31</v>
      </c>
      <c r="H65" s="3">
        <v>34</v>
      </c>
      <c r="I65" s="3">
        <v>34</v>
      </c>
      <c r="J65" s="3">
        <v>38</v>
      </c>
      <c r="K65" s="3">
        <v>39</v>
      </c>
      <c r="L65" s="3">
        <v>38</v>
      </c>
      <c r="M65" s="3">
        <v>39</v>
      </c>
      <c r="N65" s="3">
        <v>45</v>
      </c>
      <c r="O65" s="3">
        <v>44</v>
      </c>
      <c r="P65" s="3">
        <v>42</v>
      </c>
      <c r="Q65" s="3">
        <v>48</v>
      </c>
      <c r="R65" s="3">
        <v>50</v>
      </c>
      <c r="S65" s="4">
        <f>R65*$S$82</f>
        <v>51.003912577042009</v>
      </c>
      <c r="T65" s="4">
        <f t="shared" ref="T65:T81" si="49">S65*$T$82</f>
        <v>51.82332669743753</v>
      </c>
      <c r="U65" s="4">
        <f t="shared" si="48"/>
        <v>52.862752581002056</v>
      </c>
      <c r="V65" s="4">
        <f t="shared" si="47"/>
        <v>54.016216897589473</v>
      </c>
      <c r="W65" s="4">
        <f t="shared" si="46"/>
        <v>55.702985704095425</v>
      </c>
      <c r="X65" s="4">
        <f t="shared" si="45"/>
        <v>56.246602246451054</v>
      </c>
      <c r="Y65" s="4">
        <f t="shared" si="44"/>
        <v>56.801118358887059</v>
      </c>
      <c r="Z65" s="4">
        <f t="shared" si="43"/>
        <v>56.801118358887059</v>
      </c>
      <c r="AA65" s="4">
        <f t="shared" si="42"/>
        <v>57.383879149762578</v>
      </c>
      <c r="AB65" s="4">
        <f t="shared" si="41"/>
        <v>57.383879149762578</v>
      </c>
      <c r="AC65" s="4">
        <f t="shared" si="40"/>
        <v>57.383879149762578</v>
      </c>
      <c r="AD65" s="4">
        <f t="shared" si="39"/>
        <v>59.241950496286805</v>
      </c>
      <c r="AE65" s="4">
        <f t="shared" si="38"/>
        <v>59.241950496286805</v>
      </c>
      <c r="AF65" s="4">
        <f t="shared" si="37"/>
        <v>59.241950496286805</v>
      </c>
      <c r="AG65" s="4">
        <f t="shared" si="36"/>
        <v>59.958962847474368</v>
      </c>
      <c r="AH65" s="4">
        <f t="shared" si="35"/>
        <v>59.958962847474368</v>
      </c>
      <c r="AI65" s="4">
        <f t="shared" si="34"/>
        <v>62.313295343694037</v>
      </c>
      <c r="AJ65" s="4">
        <f t="shared" si="33"/>
        <v>62.313295343694037</v>
      </c>
      <c r="AK65" s="4">
        <f t="shared" si="32"/>
        <v>62.313295343694037</v>
      </c>
      <c r="AL65" s="34">
        <f t="shared" si="31"/>
        <v>62.313295343694037</v>
      </c>
      <c r="AM65" s="17">
        <f>AL65-R65</f>
        <v>12.313295343694037</v>
      </c>
    </row>
    <row r="66" spans="1:39" x14ac:dyDescent="0.2">
      <c r="A66" s="2" t="s">
        <v>8</v>
      </c>
      <c r="B66" s="3">
        <v>3</v>
      </c>
      <c r="C66" s="3">
        <v>17</v>
      </c>
      <c r="D66" s="3">
        <v>17</v>
      </c>
      <c r="E66" s="3">
        <v>26</v>
      </c>
      <c r="F66" s="3">
        <v>26</v>
      </c>
      <c r="G66" s="3">
        <v>36</v>
      </c>
      <c r="H66" s="3">
        <v>40</v>
      </c>
      <c r="I66" s="3">
        <v>43</v>
      </c>
      <c r="J66" s="3">
        <v>45</v>
      </c>
      <c r="K66" s="3">
        <v>34</v>
      </c>
      <c r="L66" s="3">
        <v>35</v>
      </c>
      <c r="M66" s="3">
        <v>40</v>
      </c>
      <c r="N66" s="3">
        <v>40</v>
      </c>
      <c r="O66" s="3">
        <v>43</v>
      </c>
      <c r="P66" s="3">
        <v>45</v>
      </c>
      <c r="Q66" s="3">
        <v>46</v>
      </c>
      <c r="R66" s="4">
        <f>Q66*$R$82</f>
        <v>47.751099493817946</v>
      </c>
      <c r="S66" s="4">
        <f t="shared" ref="S66:S81" si="50">R66*$S$82</f>
        <v>48.709858080806512</v>
      </c>
      <c r="T66" s="4">
        <f t="shared" si="49"/>
        <v>49.492416584599425</v>
      </c>
      <c r="U66" s="4">
        <f t="shared" si="48"/>
        <v>50.485091160250214</v>
      </c>
      <c r="V66" s="4">
        <f t="shared" si="47"/>
        <v>51.586674947128905</v>
      </c>
      <c r="W66" s="4">
        <f t="shared" si="46"/>
        <v>53.19757624917959</v>
      </c>
      <c r="X66" s="4">
        <f t="shared" si="45"/>
        <v>53.716742001189772</v>
      </c>
      <c r="Y66" s="4">
        <f t="shared" si="44"/>
        <v>54.246317082306902</v>
      </c>
      <c r="Z66" s="4">
        <f t="shared" si="43"/>
        <v>54.246317082306902</v>
      </c>
      <c r="AA66" s="4">
        <f t="shared" si="42"/>
        <v>54.802866452430763</v>
      </c>
      <c r="AB66" s="4">
        <f t="shared" si="41"/>
        <v>54.802866452430763</v>
      </c>
      <c r="AC66" s="4">
        <f t="shared" si="40"/>
        <v>54.802866452430763</v>
      </c>
      <c r="AD66" s="4">
        <f t="shared" si="39"/>
        <v>56.57736544712057</v>
      </c>
      <c r="AE66" s="4">
        <f t="shared" si="38"/>
        <v>56.57736544712057</v>
      </c>
      <c r="AF66" s="4">
        <f t="shared" si="37"/>
        <v>56.57736544712057</v>
      </c>
      <c r="AG66" s="4">
        <f t="shared" si="36"/>
        <v>57.262128009517639</v>
      </c>
      <c r="AH66" s="4">
        <f t="shared" si="35"/>
        <v>57.262128009517639</v>
      </c>
      <c r="AI66" s="4">
        <f t="shared" si="34"/>
        <v>59.510567314887922</v>
      </c>
      <c r="AJ66" s="4">
        <f t="shared" si="33"/>
        <v>59.510567314887922</v>
      </c>
      <c r="AK66" s="4">
        <f t="shared" si="32"/>
        <v>59.510567314887922</v>
      </c>
      <c r="AL66" s="34">
        <f>AK66</f>
        <v>59.510567314887922</v>
      </c>
      <c r="AM66" s="17">
        <f>AL66-Q66</f>
        <v>13.510567314887922</v>
      </c>
    </row>
    <row r="67" spans="1:39" x14ac:dyDescent="0.2">
      <c r="A67" s="2" t="s">
        <v>7</v>
      </c>
      <c r="B67" s="3">
        <v>17</v>
      </c>
      <c r="C67" s="3">
        <v>44</v>
      </c>
      <c r="D67" s="3">
        <v>45</v>
      </c>
      <c r="E67" s="3">
        <v>52</v>
      </c>
      <c r="F67" s="3">
        <v>52</v>
      </c>
      <c r="G67" s="3">
        <v>51</v>
      </c>
      <c r="H67" s="3">
        <v>52</v>
      </c>
      <c r="I67" s="3">
        <v>52</v>
      </c>
      <c r="J67" s="3">
        <v>52</v>
      </c>
      <c r="K67" s="3">
        <v>52</v>
      </c>
      <c r="L67" s="3">
        <v>52</v>
      </c>
      <c r="M67" s="3">
        <v>52</v>
      </c>
      <c r="N67" s="3">
        <v>53</v>
      </c>
      <c r="O67" s="3">
        <v>54</v>
      </c>
      <c r="P67" s="3">
        <v>56</v>
      </c>
      <c r="Q67" s="4">
        <f>P67*$Q$82</f>
        <v>57.364717813498295</v>
      </c>
      <c r="R67" s="4">
        <f t="shared" ref="R67:R81" si="51">Q67*$R$82</f>
        <v>59.548442342329302</v>
      </c>
      <c r="S67" s="4">
        <f t="shared" si="50"/>
        <v>60.744070946543808</v>
      </c>
      <c r="T67" s="4">
        <f t="shared" si="49"/>
        <v>61.719967636601069</v>
      </c>
      <c r="U67" s="4">
        <f t="shared" si="48"/>
        <v>62.957891482532411</v>
      </c>
      <c r="V67" s="4">
        <f t="shared" si="47"/>
        <v>64.331631549537221</v>
      </c>
      <c r="W67" s="4">
        <f t="shared" si="46"/>
        <v>66.340520649918403</v>
      </c>
      <c r="X67" s="4">
        <f t="shared" si="45"/>
        <v>66.987951016494421</v>
      </c>
      <c r="Y67" s="4">
        <f t="shared" si="44"/>
        <v>67.64836243148018</v>
      </c>
      <c r="Z67" s="4">
        <f t="shared" si="43"/>
        <v>67.64836243148018</v>
      </c>
      <c r="AA67" s="4">
        <f t="shared" si="42"/>
        <v>68.342412378576597</v>
      </c>
      <c r="AB67" s="4">
        <f t="shared" si="41"/>
        <v>68.342412378576597</v>
      </c>
      <c r="AC67" s="4">
        <f t="shared" si="40"/>
        <v>68.342412378576597</v>
      </c>
      <c r="AD67" s="4">
        <f t="shared" si="39"/>
        <v>70.555317467505233</v>
      </c>
      <c r="AE67" s="4">
        <f t="shared" si="38"/>
        <v>70.555317467505233</v>
      </c>
      <c r="AF67" s="4">
        <f t="shared" si="37"/>
        <v>70.555317467505233</v>
      </c>
      <c r="AG67" s="4">
        <f t="shared" si="36"/>
        <v>71.409256840573846</v>
      </c>
      <c r="AH67" s="4">
        <f t="shared" si="35"/>
        <v>71.409256840573846</v>
      </c>
      <c r="AI67" s="4">
        <f t="shared" si="34"/>
        <v>74.213193498690032</v>
      </c>
      <c r="AJ67" s="4">
        <f t="shared" si="33"/>
        <v>74.213193498690032</v>
      </c>
      <c r="AK67" s="4">
        <f t="shared" si="32"/>
        <v>74.213193498690032</v>
      </c>
      <c r="AL67" s="34">
        <f t="shared" si="31"/>
        <v>74.213193498690032</v>
      </c>
      <c r="AM67" s="17">
        <f>AL67-P67</f>
        <v>18.213193498690032</v>
      </c>
    </row>
    <row r="68" spans="1:39" x14ac:dyDescent="0.2">
      <c r="A68" s="2" t="s">
        <v>6</v>
      </c>
      <c r="B68" s="3">
        <v>7</v>
      </c>
      <c r="C68" s="3">
        <v>24</v>
      </c>
      <c r="D68" s="3">
        <v>28</v>
      </c>
      <c r="E68" s="3">
        <v>30</v>
      </c>
      <c r="F68" s="3">
        <v>36</v>
      </c>
      <c r="G68" s="3">
        <v>47</v>
      </c>
      <c r="H68" s="3">
        <v>49</v>
      </c>
      <c r="I68" s="3">
        <v>44</v>
      </c>
      <c r="J68" s="3">
        <v>54</v>
      </c>
      <c r="K68" s="3">
        <v>55</v>
      </c>
      <c r="L68" s="3">
        <v>60</v>
      </c>
      <c r="M68" s="3">
        <v>61</v>
      </c>
      <c r="N68" s="3">
        <v>64</v>
      </c>
      <c r="O68" s="3">
        <v>71</v>
      </c>
      <c r="P68" s="4">
        <f>O68*$P$82</f>
        <v>74.435138234939046</v>
      </c>
      <c r="Q68" s="4">
        <f t="shared" ref="Q68:Q81" si="52">P68*$Q$82</f>
        <v>76.249119647428856</v>
      </c>
      <c r="R68" s="4">
        <f t="shared" si="51"/>
        <v>79.151723882617475</v>
      </c>
      <c r="S68" s="4">
        <f t="shared" si="50"/>
        <v>80.740952104623801</v>
      </c>
      <c r="T68" s="4">
        <f t="shared" si="49"/>
        <v>82.038112908685079</v>
      </c>
      <c r="U68" s="4">
        <f t="shared" si="48"/>
        <v>83.683559919331984</v>
      </c>
      <c r="V68" s="4">
        <f t="shared" si="47"/>
        <v>85.509533701231575</v>
      </c>
      <c r="W68" s="4">
        <f t="shared" si="46"/>
        <v>88.179746877759001</v>
      </c>
      <c r="X68" s="4">
        <f t="shared" si="45"/>
        <v>89.04031060693012</v>
      </c>
      <c r="Y68" s="4">
        <f t="shared" si="44"/>
        <v>89.918128731330057</v>
      </c>
      <c r="Z68" s="4">
        <f t="shared" si="43"/>
        <v>89.918128731330057</v>
      </c>
      <c r="AA68" s="4">
        <f t="shared" si="42"/>
        <v>90.840659155509954</v>
      </c>
      <c r="AB68" s="4">
        <f t="shared" si="41"/>
        <v>90.840659155509954</v>
      </c>
      <c r="AC68" s="4">
        <f t="shared" si="40"/>
        <v>90.840659155509954</v>
      </c>
      <c r="AD68" s="4">
        <f t="shared" si="39"/>
        <v>93.78205015899573</v>
      </c>
      <c r="AE68" s="4">
        <f t="shared" si="38"/>
        <v>93.78205015899573</v>
      </c>
      <c r="AF68" s="4">
        <f t="shared" si="37"/>
        <v>93.78205015899573</v>
      </c>
      <c r="AG68" s="4">
        <f t="shared" si="36"/>
        <v>94.917105431828219</v>
      </c>
      <c r="AH68" s="4">
        <f t="shared" si="35"/>
        <v>94.917105431828219</v>
      </c>
      <c r="AI68" s="4">
        <f t="shared" si="34"/>
        <v>98.644094945201275</v>
      </c>
      <c r="AJ68" s="4">
        <f t="shared" si="33"/>
        <v>98.644094945201275</v>
      </c>
      <c r="AK68" s="4">
        <f t="shared" si="32"/>
        <v>98.644094945201275</v>
      </c>
      <c r="AL68" s="34">
        <f t="shared" si="31"/>
        <v>98.644094945201275</v>
      </c>
      <c r="AM68" s="17">
        <f>AL68-O68</f>
        <v>27.644094945201275</v>
      </c>
    </row>
    <row r="69" spans="1:39" x14ac:dyDescent="0.2">
      <c r="A69" s="2" t="s">
        <v>5</v>
      </c>
      <c r="B69" s="3">
        <v>12</v>
      </c>
      <c r="C69" s="3">
        <v>30</v>
      </c>
      <c r="D69" s="3">
        <v>38</v>
      </c>
      <c r="E69" s="3">
        <v>44</v>
      </c>
      <c r="F69" s="3">
        <v>49</v>
      </c>
      <c r="G69" s="3">
        <v>47</v>
      </c>
      <c r="H69" s="3">
        <v>51</v>
      </c>
      <c r="I69" s="3">
        <v>54</v>
      </c>
      <c r="J69" s="3">
        <v>61</v>
      </c>
      <c r="K69" s="3">
        <v>57</v>
      </c>
      <c r="L69" s="3">
        <v>62</v>
      </c>
      <c r="M69" s="3">
        <v>63</v>
      </c>
      <c r="N69" s="3">
        <v>68</v>
      </c>
      <c r="O69" s="4">
        <f>N69*$O$82</f>
        <v>70.374997570503979</v>
      </c>
      <c r="P69" s="4">
        <f t="shared" ref="P69:P81" si="53">O69*$P$82</f>
        <v>73.77989679498539</v>
      </c>
      <c r="Q69" s="4">
        <f t="shared" si="52"/>
        <v>75.577909999167218</v>
      </c>
      <c r="R69" s="4">
        <f t="shared" si="51"/>
        <v>78.454963041414175</v>
      </c>
      <c r="S69" s="4">
        <f t="shared" si="50"/>
        <v>80.030201523987003</v>
      </c>
      <c r="T69" s="4">
        <f t="shared" si="49"/>
        <v>81.315943614611868</v>
      </c>
      <c r="U69" s="4">
        <f t="shared" si="48"/>
        <v>82.946906000198751</v>
      </c>
      <c r="V69" s="4">
        <f t="shared" si="47"/>
        <v>84.75680600674788</v>
      </c>
      <c r="W69" s="4">
        <f t="shared" si="46"/>
        <v>87.403513694224571</v>
      </c>
      <c r="X69" s="4">
        <f t="shared" si="45"/>
        <v>88.256502009008827</v>
      </c>
      <c r="Y69" s="4">
        <f t="shared" si="44"/>
        <v>89.126592831149537</v>
      </c>
      <c r="Z69" s="4">
        <f t="shared" si="43"/>
        <v>89.126592831149537</v>
      </c>
      <c r="AA69" s="4">
        <f t="shared" si="42"/>
        <v>90.041002357352028</v>
      </c>
      <c r="AB69" s="4">
        <f t="shared" si="41"/>
        <v>90.041002357352028</v>
      </c>
      <c r="AC69" s="4">
        <f t="shared" si="40"/>
        <v>90.041002357352028</v>
      </c>
      <c r="AD69" s="4">
        <f t="shared" si="39"/>
        <v>92.956500733749408</v>
      </c>
      <c r="AE69" s="4">
        <f t="shared" si="38"/>
        <v>92.956500733749408</v>
      </c>
      <c r="AF69" s="4">
        <f t="shared" si="37"/>
        <v>92.956500733749408</v>
      </c>
      <c r="AG69" s="4">
        <f t="shared" si="36"/>
        <v>94.081564284002553</v>
      </c>
      <c r="AH69" s="4">
        <f t="shared" si="35"/>
        <v>94.081564284002553</v>
      </c>
      <c r="AI69" s="4">
        <f t="shared" si="34"/>
        <v>97.775745663564848</v>
      </c>
      <c r="AJ69" s="4">
        <f t="shared" si="33"/>
        <v>97.775745663564848</v>
      </c>
      <c r="AK69" s="4">
        <f t="shared" si="32"/>
        <v>97.775745663564848</v>
      </c>
      <c r="AL69" s="34">
        <f t="shared" si="31"/>
        <v>97.775745663564848</v>
      </c>
      <c r="AM69" s="17">
        <f>AL69-N69</f>
        <v>29.775745663564848</v>
      </c>
    </row>
    <row r="70" spans="1:39" x14ac:dyDescent="0.2">
      <c r="A70" s="1" t="s">
        <v>4</v>
      </c>
      <c r="B70" s="3">
        <v>6</v>
      </c>
      <c r="C70" s="3">
        <v>18</v>
      </c>
      <c r="D70" s="3">
        <v>20</v>
      </c>
      <c r="E70" s="3">
        <v>21</v>
      </c>
      <c r="F70" s="3">
        <v>24</v>
      </c>
      <c r="G70" s="3">
        <v>26</v>
      </c>
      <c r="H70" s="3">
        <v>24</v>
      </c>
      <c r="I70" s="3">
        <v>26</v>
      </c>
      <c r="J70" s="3">
        <v>26</v>
      </c>
      <c r="K70" s="3">
        <v>26</v>
      </c>
      <c r="L70" s="3">
        <v>26</v>
      </c>
      <c r="M70" s="3">
        <v>26</v>
      </c>
      <c r="N70" s="4">
        <f>M70*$N$82</f>
        <v>26.943606872269484</v>
      </c>
      <c r="O70" s="4">
        <f t="shared" ref="O70:O81" si="54">N70*$O$82</f>
        <v>27.884651002596755</v>
      </c>
      <c r="P70" s="4">
        <f t="shared" si="53"/>
        <v>29.233772563539734</v>
      </c>
      <c r="Q70" s="4">
        <f t="shared" si="52"/>
        <v>29.946198459490098</v>
      </c>
      <c r="R70" s="4">
        <f t="shared" si="51"/>
        <v>31.086171784798466</v>
      </c>
      <c r="S70" s="4">
        <f t="shared" si="50"/>
        <v>31.710327761335421</v>
      </c>
      <c r="T70" s="4">
        <f t="shared" si="49"/>
        <v>32.219776723525513</v>
      </c>
      <c r="U70" s="4">
        <f t="shared" si="48"/>
        <v>32.866012155006572</v>
      </c>
      <c r="V70" s="4">
        <f t="shared" si="47"/>
        <v>33.583147952868003</v>
      </c>
      <c r="W70" s="4">
        <f t="shared" si="46"/>
        <v>34.631851650473671</v>
      </c>
      <c r="X70" s="4">
        <f t="shared" si="45"/>
        <v>34.969830794888175</v>
      </c>
      <c r="Y70" s="4">
        <f t="shared" si="44"/>
        <v>35.314586457460656</v>
      </c>
      <c r="Z70" s="4">
        <f t="shared" si="43"/>
        <v>35.314586457460656</v>
      </c>
      <c r="AA70" s="4">
        <f t="shared" si="42"/>
        <v>35.676902498552685</v>
      </c>
      <c r="AB70" s="4">
        <f t="shared" si="41"/>
        <v>35.676902498552685</v>
      </c>
      <c r="AC70" s="4">
        <f t="shared" si="40"/>
        <v>35.676902498552685</v>
      </c>
      <c r="AD70" s="4">
        <f t="shared" si="39"/>
        <v>36.83210899988196</v>
      </c>
      <c r="AE70" s="4">
        <f t="shared" si="38"/>
        <v>36.83210899988196</v>
      </c>
      <c r="AF70" s="4">
        <f t="shared" si="37"/>
        <v>36.83210899988196</v>
      </c>
      <c r="AG70" s="4">
        <f t="shared" si="36"/>
        <v>37.277892382298738</v>
      </c>
      <c r="AH70" s="4">
        <f t="shared" si="35"/>
        <v>37.277892382298738</v>
      </c>
      <c r="AI70" s="4">
        <f t="shared" si="34"/>
        <v>38.741636070619101</v>
      </c>
      <c r="AJ70" s="4">
        <f t="shared" si="33"/>
        <v>38.741636070619101</v>
      </c>
      <c r="AK70" s="4">
        <f t="shared" si="32"/>
        <v>38.741636070619101</v>
      </c>
      <c r="AL70" s="34">
        <f t="shared" si="31"/>
        <v>38.741636070619101</v>
      </c>
      <c r="AM70" s="17">
        <f>AL70-M70</f>
        <v>12.741636070619101</v>
      </c>
    </row>
    <row r="71" spans="1:39" x14ac:dyDescent="0.2">
      <c r="A71" s="1" t="s">
        <v>3</v>
      </c>
      <c r="B71" s="3">
        <v>6</v>
      </c>
      <c r="C71" s="3">
        <v>23</v>
      </c>
      <c r="D71" s="3">
        <v>44</v>
      </c>
      <c r="E71" s="3">
        <v>45</v>
      </c>
      <c r="F71" s="3">
        <v>46</v>
      </c>
      <c r="G71" s="3">
        <v>54</v>
      </c>
      <c r="H71" s="3">
        <v>56</v>
      </c>
      <c r="I71" s="3">
        <v>57</v>
      </c>
      <c r="J71" s="3">
        <v>58</v>
      </c>
      <c r="K71" s="3">
        <v>60</v>
      </c>
      <c r="L71" s="3">
        <v>62</v>
      </c>
      <c r="M71" s="4">
        <f>L71*$M$82</f>
        <v>65.125297925623499</v>
      </c>
      <c r="N71" s="4">
        <f t="shared" ref="N71:N81" si="55">M71*$N$82</f>
        <v>67.488862490285655</v>
      </c>
      <c r="O71" s="4">
        <f t="shared" si="54"/>
        <v>69.846007849851915</v>
      </c>
      <c r="P71" s="4">
        <f t="shared" si="53"/>
        <v>73.225313372709365</v>
      </c>
      <c r="Q71" s="4">
        <f t="shared" si="52"/>
        <v>75.009811400543853</v>
      </c>
      <c r="R71" s="4">
        <f t="shared" si="51"/>
        <v>77.865238417388895</v>
      </c>
      <c r="S71" s="4">
        <f t="shared" si="50"/>
        <v>79.428636260620721</v>
      </c>
      <c r="T71" s="4">
        <f t="shared" si="49"/>
        <v>80.704713777564166</v>
      </c>
      <c r="U71" s="4">
        <f t="shared" si="48"/>
        <v>82.323416662383309</v>
      </c>
      <c r="V71" s="4">
        <f t="shared" si="47"/>
        <v>84.119712142723913</v>
      </c>
      <c r="W71" s="4">
        <f t="shared" si="46"/>
        <v>86.746525248195923</v>
      </c>
      <c r="X71" s="4">
        <f t="shared" si="45"/>
        <v>87.593101881759083</v>
      </c>
      <c r="Y71" s="4">
        <f t="shared" si="44"/>
        <v>88.456652467781339</v>
      </c>
      <c r="Z71" s="4">
        <f t="shared" si="43"/>
        <v>88.456652467781339</v>
      </c>
      <c r="AA71" s="4">
        <f t="shared" si="42"/>
        <v>89.36418862621791</v>
      </c>
      <c r="AB71" s="4">
        <f t="shared" si="41"/>
        <v>89.36418862621791</v>
      </c>
      <c r="AC71" s="4">
        <f t="shared" si="40"/>
        <v>89.36418862621791</v>
      </c>
      <c r="AD71" s="4">
        <f t="shared" si="39"/>
        <v>92.257771994090461</v>
      </c>
      <c r="AE71" s="4">
        <f t="shared" si="38"/>
        <v>92.257771994090461</v>
      </c>
      <c r="AF71" s="4">
        <f t="shared" si="37"/>
        <v>92.257771994090461</v>
      </c>
      <c r="AG71" s="4">
        <f t="shared" si="36"/>
        <v>93.374378747559106</v>
      </c>
      <c r="AH71" s="4">
        <f t="shared" si="35"/>
        <v>93.374378747559106</v>
      </c>
      <c r="AI71" s="4">
        <f t="shared" si="34"/>
        <v>97.040791970198129</v>
      </c>
      <c r="AJ71" s="4">
        <f t="shared" si="33"/>
        <v>97.040791970198129</v>
      </c>
      <c r="AK71" s="4">
        <f t="shared" si="32"/>
        <v>97.040791970198129</v>
      </c>
      <c r="AL71" s="34">
        <f t="shared" si="31"/>
        <v>97.040791970198129</v>
      </c>
      <c r="AM71" s="17">
        <f>AL71-L71</f>
        <v>35.040791970198129</v>
      </c>
    </row>
    <row r="72" spans="1:39" x14ac:dyDescent="0.2">
      <c r="A72" s="1" t="s">
        <v>2</v>
      </c>
      <c r="B72" s="3">
        <v>7</v>
      </c>
      <c r="C72" s="3">
        <v>18</v>
      </c>
      <c r="D72" s="3">
        <v>25</v>
      </c>
      <c r="E72" s="3">
        <v>30</v>
      </c>
      <c r="F72" s="3">
        <v>36</v>
      </c>
      <c r="G72" s="3">
        <v>38</v>
      </c>
      <c r="H72" s="3">
        <v>42</v>
      </c>
      <c r="I72" s="3">
        <v>44</v>
      </c>
      <c r="J72" s="3">
        <v>47</v>
      </c>
      <c r="K72" s="3">
        <v>48</v>
      </c>
      <c r="L72" s="4">
        <f>K72*$L$82</f>
        <v>48.424513347019683</v>
      </c>
      <c r="M72" s="4">
        <f t="shared" ref="M72:M81" si="56">L72*$M$82</f>
        <v>50.865497719806271</v>
      </c>
      <c r="N72" s="4">
        <f t="shared" si="55"/>
        <v>52.711537458645388</v>
      </c>
      <c r="O72" s="4">
        <f t="shared" si="54"/>
        <v>54.552563538083803</v>
      </c>
      <c r="P72" s="4">
        <f t="shared" si="53"/>
        <v>57.191938141233287</v>
      </c>
      <c r="Q72" s="4">
        <f t="shared" si="52"/>
        <v>58.585703440694601</v>
      </c>
      <c r="R72" s="4">
        <f t="shared" si="51"/>
        <v>60.815907693737401</v>
      </c>
      <c r="S72" s="4">
        <f t="shared" si="50"/>
        <v>62.036984786096781</v>
      </c>
      <c r="T72" s="4">
        <f t="shared" si="49"/>
        <v>63.033653056275163</v>
      </c>
      <c r="U72" s="4">
        <f t="shared" si="48"/>
        <v>64.297925628062004</v>
      </c>
      <c r="V72" s="4">
        <f t="shared" si="47"/>
        <v>65.700905216174007</v>
      </c>
      <c r="W72" s="4">
        <f t="shared" si="46"/>
        <v>67.75255273691684</v>
      </c>
      <c r="X72" s="4">
        <f t="shared" si="45"/>
        <v>68.413763406130613</v>
      </c>
      <c r="Y72" s="4">
        <f t="shared" si="44"/>
        <v>69.088231420302577</v>
      </c>
      <c r="Z72" s="4">
        <f t="shared" si="43"/>
        <v>69.088231420302577</v>
      </c>
      <c r="AA72" s="4">
        <f t="shared" si="42"/>
        <v>69.797053949610884</v>
      </c>
      <c r="AB72" s="4">
        <f t="shared" si="41"/>
        <v>69.797053949610884</v>
      </c>
      <c r="AC72" s="4">
        <f t="shared" si="40"/>
        <v>69.797053949610884</v>
      </c>
      <c r="AD72" s="4">
        <f t="shared" si="39"/>
        <v>72.057059859582793</v>
      </c>
      <c r="AE72" s="4">
        <f t="shared" si="38"/>
        <v>72.057059859582793</v>
      </c>
      <c r="AF72" s="4">
        <f t="shared" si="37"/>
        <v>72.057059859582793</v>
      </c>
      <c r="AG72" s="4">
        <f t="shared" si="36"/>
        <v>72.929174998884633</v>
      </c>
      <c r="AH72" s="4">
        <f t="shared" si="35"/>
        <v>72.929174998884633</v>
      </c>
      <c r="AI72" s="4">
        <f t="shared" si="34"/>
        <v>75.792792354293866</v>
      </c>
      <c r="AJ72" s="4">
        <f t="shared" si="33"/>
        <v>75.792792354293866</v>
      </c>
      <c r="AK72" s="4">
        <f t="shared" si="32"/>
        <v>75.792792354293866</v>
      </c>
      <c r="AL72" s="34">
        <f t="shared" si="31"/>
        <v>75.792792354293866</v>
      </c>
      <c r="AM72" s="17">
        <f>AL72-K72</f>
        <v>27.792792354293866</v>
      </c>
    </row>
    <row r="73" spans="1:39" x14ac:dyDescent="0.2">
      <c r="A73" s="1" t="s">
        <v>1</v>
      </c>
      <c r="B73" s="3">
        <v>11</v>
      </c>
      <c r="C73" s="3">
        <v>35</v>
      </c>
      <c r="D73" s="3">
        <v>43</v>
      </c>
      <c r="E73" s="3">
        <v>47</v>
      </c>
      <c r="F73" s="3">
        <v>50</v>
      </c>
      <c r="G73" s="3">
        <v>52</v>
      </c>
      <c r="H73" s="3">
        <v>57</v>
      </c>
      <c r="I73" s="3">
        <v>56</v>
      </c>
      <c r="J73" s="3">
        <v>55</v>
      </c>
      <c r="K73" s="4">
        <f>J73*$K$82</f>
        <v>55.515154247524421</v>
      </c>
      <c r="L73" s="4">
        <f t="shared" ref="L73:L81" si="57">K73*$L$82</f>
        <v>56.006131829606311</v>
      </c>
      <c r="M73" s="4">
        <f t="shared" si="56"/>
        <v>58.82929066233639</v>
      </c>
      <c r="N73" s="4">
        <f t="shared" si="55"/>
        <v>60.964356930017921</v>
      </c>
      <c r="O73" s="4">
        <f t="shared" si="54"/>
        <v>63.093624571137482</v>
      </c>
      <c r="P73" s="4">
        <f t="shared" si="53"/>
        <v>66.146234742196697</v>
      </c>
      <c r="Q73" s="4">
        <f t="shared" si="52"/>
        <v>67.758215900205911</v>
      </c>
      <c r="R73" s="4">
        <f t="shared" si="51"/>
        <v>70.337593673354988</v>
      </c>
      <c r="S73" s="4">
        <f t="shared" si="50"/>
        <v>71.749849571906026</v>
      </c>
      <c r="T73" s="4">
        <f t="shared" si="49"/>
        <v>72.902561920917819</v>
      </c>
      <c r="U73" s="4">
        <f t="shared" si="48"/>
        <v>74.364776229952412</v>
      </c>
      <c r="V73" s="4">
        <f t="shared" si="47"/>
        <v>75.987414318289211</v>
      </c>
      <c r="W73" s="4">
        <f t="shared" si="46"/>
        <v>78.360279496947328</v>
      </c>
      <c r="X73" s="4">
        <f t="shared" si="45"/>
        <v>79.125013086353817</v>
      </c>
      <c r="Y73" s="4">
        <f t="shared" si="44"/>
        <v>79.905079666390861</v>
      </c>
      <c r="Z73" s="4">
        <f t="shared" si="43"/>
        <v>79.905079666390861</v>
      </c>
      <c r="AA73" s="4">
        <f t="shared" si="42"/>
        <v>80.724879500738169</v>
      </c>
      <c r="AB73" s="4">
        <f t="shared" si="41"/>
        <v>80.724879500738169</v>
      </c>
      <c r="AC73" s="4">
        <f t="shared" si="40"/>
        <v>80.724879500738169</v>
      </c>
      <c r="AD73" s="4">
        <f t="shared" si="39"/>
        <v>83.338724848496653</v>
      </c>
      <c r="AE73" s="4">
        <f t="shared" si="38"/>
        <v>83.338724848496653</v>
      </c>
      <c r="AF73" s="4">
        <f t="shared" si="37"/>
        <v>83.338724848496653</v>
      </c>
      <c r="AG73" s="4">
        <f t="shared" si="36"/>
        <v>84.347383316828811</v>
      </c>
      <c r="AH73" s="4">
        <f t="shared" si="35"/>
        <v>84.347383316828811</v>
      </c>
      <c r="AI73" s="4">
        <f t="shared" si="34"/>
        <v>87.659344966650309</v>
      </c>
      <c r="AJ73" s="4">
        <f t="shared" si="33"/>
        <v>87.659344966650309</v>
      </c>
      <c r="AK73" s="4">
        <f t="shared" si="32"/>
        <v>87.659344966650309</v>
      </c>
      <c r="AL73" s="34">
        <f t="shared" si="31"/>
        <v>87.659344966650309</v>
      </c>
      <c r="AM73" s="17">
        <f>AL73-J73</f>
        <v>32.659344966650309</v>
      </c>
    </row>
    <row r="74" spans="1:39" x14ac:dyDescent="0.2">
      <c r="A74" s="2" t="s">
        <v>24</v>
      </c>
      <c r="B74" s="3">
        <v>17</v>
      </c>
      <c r="C74" s="3">
        <v>20</v>
      </c>
      <c r="D74" s="3">
        <v>22</v>
      </c>
      <c r="E74" s="3">
        <v>37</v>
      </c>
      <c r="F74" s="3">
        <v>20</v>
      </c>
      <c r="G74" s="3">
        <v>22</v>
      </c>
      <c r="H74" s="3">
        <v>22</v>
      </c>
      <c r="I74" s="3">
        <v>26</v>
      </c>
      <c r="J74" s="4">
        <f>I74*$J$82</f>
        <v>27.107734196776548</v>
      </c>
      <c r="K74" s="4">
        <f t="shared" ref="K74:K81" si="58">J74*$K$82</f>
        <v>27.361637186089865</v>
      </c>
      <c r="L74" s="4">
        <f t="shared" si="57"/>
        <v>27.603624273210809</v>
      </c>
      <c r="M74" s="4">
        <f t="shared" si="56"/>
        <v>28.995068622900426</v>
      </c>
      <c r="N74" s="4">
        <f t="shared" si="55"/>
        <v>30.047374238842512</v>
      </c>
      <c r="O74" s="4">
        <f t="shared" si="54"/>
        <v>31.096821897920083</v>
      </c>
      <c r="P74" s="4">
        <f t="shared" si="53"/>
        <v>32.60135544561917</v>
      </c>
      <c r="Q74" s="4">
        <f t="shared" si="52"/>
        <v>33.395849204919635</v>
      </c>
      <c r="R74" s="4">
        <f t="shared" si="51"/>
        <v>34.667141697057794</v>
      </c>
      <c r="S74" s="4">
        <f t="shared" si="50"/>
        <v>35.363197288253268</v>
      </c>
      <c r="T74" s="4">
        <f t="shared" si="49"/>
        <v>35.931332196659696</v>
      </c>
      <c r="U74" s="4">
        <f t="shared" si="48"/>
        <v>36.652010684442118</v>
      </c>
      <c r="V74" s="4">
        <f t="shared" si="47"/>
        <v>37.451756902554841</v>
      </c>
      <c r="W74" s="4">
        <f t="shared" si="46"/>
        <v>38.62126596706122</v>
      </c>
      <c r="X74" s="4">
        <f t="shared" si="45"/>
        <v>38.998178601115363</v>
      </c>
      <c r="Y74" s="4">
        <f t="shared" si="44"/>
        <v>39.382648373977773</v>
      </c>
      <c r="Z74" s="4">
        <f t="shared" si="43"/>
        <v>39.382648373977773</v>
      </c>
      <c r="AA74" s="4">
        <f t="shared" si="42"/>
        <v>39.786701392233198</v>
      </c>
      <c r="AB74" s="4">
        <f t="shared" si="41"/>
        <v>39.786701392233198</v>
      </c>
      <c r="AC74" s="4">
        <f t="shared" si="40"/>
        <v>39.786701392233198</v>
      </c>
      <c r="AD74" s="4">
        <f t="shared" si="39"/>
        <v>41.07498184529716</v>
      </c>
      <c r="AE74" s="4">
        <f t="shared" si="38"/>
        <v>41.07498184529716</v>
      </c>
      <c r="AF74" s="4">
        <f t="shared" si="37"/>
        <v>41.07498184529716</v>
      </c>
      <c r="AG74" s="4">
        <f t="shared" si="36"/>
        <v>41.572117220840354</v>
      </c>
      <c r="AH74" s="4">
        <f t="shared" si="35"/>
        <v>41.572117220840354</v>
      </c>
      <c r="AI74" s="4">
        <f t="shared" si="34"/>
        <v>43.204476785809057</v>
      </c>
      <c r="AJ74" s="4">
        <f t="shared" si="33"/>
        <v>43.204476785809057</v>
      </c>
      <c r="AK74" s="4">
        <f t="shared" si="32"/>
        <v>43.204476785809057</v>
      </c>
      <c r="AL74" s="34">
        <f t="shared" si="31"/>
        <v>43.204476785809057</v>
      </c>
      <c r="AM74" s="17">
        <f>AL74-I74</f>
        <v>17.204476785809057</v>
      </c>
    </row>
    <row r="75" spans="1:39" x14ac:dyDescent="0.2">
      <c r="A75" s="2" t="s">
        <v>23</v>
      </c>
      <c r="B75" s="3">
        <v>19</v>
      </c>
      <c r="C75" s="3">
        <v>17</v>
      </c>
      <c r="D75" s="3">
        <v>19.25</v>
      </c>
      <c r="E75" s="3">
        <v>22.25</v>
      </c>
      <c r="F75" s="3">
        <v>23.25</v>
      </c>
      <c r="G75" s="3">
        <v>21.25</v>
      </c>
      <c r="H75" s="3">
        <v>24.25</v>
      </c>
      <c r="I75" s="4">
        <f>H75*$I$82</f>
        <v>25.443432598593496</v>
      </c>
      <c r="J75" s="4">
        <f t="shared" ref="J75:J81" si="59">I75*$J$82</f>
        <v>26.527454151395084</v>
      </c>
      <c r="K75" s="4">
        <f t="shared" si="58"/>
        <v>26.77592198197873</v>
      </c>
      <c r="L75" s="4">
        <f t="shared" si="57"/>
        <v>27.01272898739764</v>
      </c>
      <c r="M75" s="4">
        <f t="shared" si="56"/>
        <v>28.374387469167701</v>
      </c>
      <c r="N75" s="4">
        <f t="shared" si="55"/>
        <v>29.404166969642464</v>
      </c>
      <c r="O75" s="4">
        <f t="shared" si="54"/>
        <v>30.431149691930614</v>
      </c>
      <c r="P75" s="4">
        <f t="shared" si="53"/>
        <v>31.903476534746169</v>
      </c>
      <c r="Q75" s="4">
        <f t="shared" si="52"/>
        <v>32.680963012237115</v>
      </c>
      <c r="R75" s="4">
        <f t="shared" si="51"/>
        <v>33.925041659806929</v>
      </c>
      <c r="S75" s="4">
        <f t="shared" si="50"/>
        <v>34.606197179786015</v>
      </c>
      <c r="T75" s="4">
        <f t="shared" si="49"/>
        <v>35.162170343207059</v>
      </c>
      <c r="U75" s="4">
        <f t="shared" si="48"/>
        <v>35.867421671251222</v>
      </c>
      <c r="V75" s="4">
        <f t="shared" si="47"/>
        <v>36.650048171117803</v>
      </c>
      <c r="W75" s="4">
        <f t="shared" si="46"/>
        <v>37.794522211741345</v>
      </c>
      <c r="X75" s="4">
        <f t="shared" si="45"/>
        <v>38.163366488668842</v>
      </c>
      <c r="Y75" s="4">
        <f t="shared" si="44"/>
        <v>38.539606132977354</v>
      </c>
      <c r="Z75" s="4">
        <f t="shared" si="43"/>
        <v>38.539606132977354</v>
      </c>
      <c r="AA75" s="4">
        <f t="shared" si="42"/>
        <v>38.93500981514044</v>
      </c>
      <c r="AB75" s="4">
        <f t="shared" si="41"/>
        <v>38.93500981514044</v>
      </c>
      <c r="AC75" s="4">
        <f t="shared" si="40"/>
        <v>38.93500981514044</v>
      </c>
      <c r="AD75" s="4">
        <f t="shared" si="39"/>
        <v>40.195712771894996</v>
      </c>
      <c r="AE75" s="4">
        <f t="shared" si="38"/>
        <v>40.195712771894996</v>
      </c>
      <c r="AF75" s="4">
        <f t="shared" si="37"/>
        <v>40.195712771894996</v>
      </c>
      <c r="AG75" s="4">
        <f t="shared" si="36"/>
        <v>40.682206249587679</v>
      </c>
      <c r="AH75" s="4">
        <f t="shared" si="35"/>
        <v>40.682206249587679</v>
      </c>
      <c r="AI75" s="4">
        <f t="shared" si="34"/>
        <v>42.279622809893475</v>
      </c>
      <c r="AJ75" s="4">
        <f t="shared" si="33"/>
        <v>42.279622809893475</v>
      </c>
      <c r="AK75" s="4">
        <f t="shared" si="32"/>
        <v>42.279622809893475</v>
      </c>
      <c r="AL75" s="34">
        <f t="shared" si="31"/>
        <v>42.279622809893475</v>
      </c>
      <c r="AM75" s="17">
        <f>AL75-H75</f>
        <v>18.029622809893475</v>
      </c>
    </row>
    <row r="76" spans="1:39" x14ac:dyDescent="0.2">
      <c r="A76" s="2" t="s">
        <v>22</v>
      </c>
      <c r="B76" s="3">
        <v>9</v>
      </c>
      <c r="C76" s="3">
        <v>21</v>
      </c>
      <c r="D76" s="3">
        <v>23</v>
      </c>
      <c r="E76" s="3">
        <v>25</v>
      </c>
      <c r="F76" s="3">
        <v>32</v>
      </c>
      <c r="G76" s="3">
        <v>36</v>
      </c>
      <c r="H76" s="4">
        <f t="shared" ref="H76:H81" si="60">G76*$H$82</f>
        <v>38.757871148777177</v>
      </c>
      <c r="I76" s="4">
        <f t="shared" ref="I76:I81" si="61">H76*$I$82</f>
        <v>40.665289989232313</v>
      </c>
      <c r="J76" s="4">
        <f t="shared" si="59"/>
        <v>42.397841233190306</v>
      </c>
      <c r="K76" s="4">
        <f t="shared" si="58"/>
        <v>42.794958105865653</v>
      </c>
      <c r="L76" s="4">
        <f t="shared" si="57"/>
        <v>43.173437916304991</v>
      </c>
      <c r="M76" s="4">
        <f t="shared" si="56"/>
        <v>45.349725915689881</v>
      </c>
      <c r="N76" s="4">
        <f t="shared" si="55"/>
        <v>46.995584109135365</v>
      </c>
      <c r="O76" s="4">
        <f t="shared" si="54"/>
        <v>48.636972316247302</v>
      </c>
      <c r="P76" s="4">
        <f t="shared" si="53"/>
        <v>50.990137432236217</v>
      </c>
      <c r="Q76" s="4">
        <f t="shared" si="52"/>
        <v>52.232765090566559</v>
      </c>
      <c r="R76" s="4">
        <f t="shared" si="51"/>
        <v>54.2211296234101</v>
      </c>
      <c r="S76" s="4">
        <f t="shared" si="50"/>
        <v>55.309795102817432</v>
      </c>
      <c r="T76" s="4">
        <f t="shared" si="49"/>
        <v>56.198386287561796</v>
      </c>
      <c r="U76" s="4">
        <f t="shared" si="48"/>
        <v>57.325563198895395</v>
      </c>
      <c r="V76" s="4">
        <f t="shared" si="47"/>
        <v>58.576405963408689</v>
      </c>
      <c r="W76" s="4">
        <f t="shared" si="46"/>
        <v>60.40557616545437</v>
      </c>
      <c r="X76" s="4">
        <f t="shared" si="45"/>
        <v>60.995086225624263</v>
      </c>
      <c r="Y76" s="4">
        <f t="shared" si="44"/>
        <v>61.596416025837499</v>
      </c>
      <c r="Z76" s="4">
        <f t="shared" si="43"/>
        <v>61.596416025837499</v>
      </c>
      <c r="AA76" s="4">
        <f t="shared" si="42"/>
        <v>62.228374993467554</v>
      </c>
      <c r="AB76" s="4">
        <f t="shared" si="41"/>
        <v>62.228374993467554</v>
      </c>
      <c r="AC76" s="4">
        <f t="shared" si="40"/>
        <v>62.228374993467554</v>
      </c>
      <c r="AD76" s="4">
        <f t="shared" si="39"/>
        <v>64.243309540056231</v>
      </c>
      <c r="AE76" s="4">
        <f t="shared" si="38"/>
        <v>64.243309540056231</v>
      </c>
      <c r="AF76" s="4">
        <f t="shared" si="37"/>
        <v>64.243309540056231</v>
      </c>
      <c r="AG76" s="4">
        <f t="shared" si="36"/>
        <v>65.020853932762762</v>
      </c>
      <c r="AH76" s="4">
        <f t="shared" si="35"/>
        <v>65.020853932762762</v>
      </c>
      <c r="AI76" s="4">
        <f t="shared" si="34"/>
        <v>67.573945281845425</v>
      </c>
      <c r="AJ76" s="4">
        <f t="shared" si="33"/>
        <v>67.573945281845425</v>
      </c>
      <c r="AK76" s="4">
        <f t="shared" si="32"/>
        <v>67.573945281845425</v>
      </c>
      <c r="AL76" s="34">
        <f t="shared" si="31"/>
        <v>67.573945281845425</v>
      </c>
      <c r="AM76" s="17">
        <f>AL76-G76</f>
        <v>31.573945281845425</v>
      </c>
    </row>
    <row r="77" spans="1:39" x14ac:dyDescent="0.2">
      <c r="A77" s="8" t="s">
        <v>21</v>
      </c>
      <c r="B77" s="3">
        <v>17</v>
      </c>
      <c r="C77" s="3">
        <v>29</v>
      </c>
      <c r="D77" s="3">
        <v>33</v>
      </c>
      <c r="E77" s="3">
        <v>43</v>
      </c>
      <c r="F77" s="3">
        <v>45</v>
      </c>
      <c r="G77" s="4">
        <f>F77*$G$82</f>
        <v>48.147815072138137</v>
      </c>
      <c r="H77" s="4">
        <f t="shared" si="60"/>
        <v>51.836300351696707</v>
      </c>
      <c r="I77" s="4">
        <f t="shared" si="61"/>
        <v>54.387357284900759</v>
      </c>
      <c r="J77" s="4">
        <f t="shared" si="59"/>
        <v>56.704539420931098</v>
      </c>
      <c r="K77" s="4">
        <f t="shared" si="58"/>
        <v>57.235659136142161</v>
      </c>
      <c r="L77" s="4">
        <f t="shared" si="57"/>
        <v>57.741852911741354</v>
      </c>
      <c r="M77" s="4">
        <f t="shared" si="56"/>
        <v>60.652506026688492</v>
      </c>
      <c r="N77" s="4">
        <f t="shared" si="55"/>
        <v>62.853741469271171</v>
      </c>
      <c r="O77" s="4">
        <f t="shared" si="54"/>
        <v>65.04899857642711</v>
      </c>
      <c r="P77" s="4">
        <f t="shared" si="53"/>
        <v>68.196214099728238</v>
      </c>
      <c r="Q77" s="4">
        <f t="shared" si="52"/>
        <v>69.85815317463971</v>
      </c>
      <c r="R77" s="4">
        <f t="shared" si="51"/>
        <v>72.517470058621626</v>
      </c>
      <c r="S77" s="4">
        <f t="shared" si="50"/>
        <v>73.973494063563976</v>
      </c>
      <c r="T77" s="4">
        <f t="shared" si="49"/>
        <v>75.161930842391854</v>
      </c>
      <c r="U77" s="4">
        <f t="shared" si="48"/>
        <v>76.669461550182788</v>
      </c>
      <c r="V77" s="4">
        <f t="shared" si="47"/>
        <v>78.342387831019124</v>
      </c>
      <c r="W77" s="4">
        <f t="shared" si="46"/>
        <v>80.788791959451373</v>
      </c>
      <c r="X77" s="4">
        <f t="shared" si="45"/>
        <v>81.577225886124296</v>
      </c>
      <c r="Y77" s="4">
        <f t="shared" si="44"/>
        <v>82.381467997736323</v>
      </c>
      <c r="Z77" s="4">
        <f t="shared" si="43"/>
        <v>82.381467997736323</v>
      </c>
      <c r="AA77" s="4">
        <f t="shared" si="42"/>
        <v>83.226674761809406</v>
      </c>
      <c r="AB77" s="4">
        <f t="shared" si="41"/>
        <v>83.226674761809406</v>
      </c>
      <c r="AC77" s="4">
        <f t="shared" si="40"/>
        <v>83.226674761809406</v>
      </c>
      <c r="AD77" s="4">
        <f t="shared" si="39"/>
        <v>85.921527426576475</v>
      </c>
      <c r="AE77" s="4">
        <f t="shared" si="38"/>
        <v>85.921527426576475</v>
      </c>
      <c r="AF77" s="4">
        <f t="shared" si="37"/>
        <v>85.921527426576475</v>
      </c>
      <c r="AG77" s="4">
        <f t="shared" si="36"/>
        <v>86.961445860754594</v>
      </c>
      <c r="AH77" s="4">
        <f t="shared" si="35"/>
        <v>86.961445860754594</v>
      </c>
      <c r="AI77" s="4">
        <f t="shared" si="34"/>
        <v>90.376050586807594</v>
      </c>
      <c r="AJ77" s="4">
        <f t="shared" si="33"/>
        <v>90.376050586807594</v>
      </c>
      <c r="AK77" s="4">
        <f t="shared" si="32"/>
        <v>90.376050586807594</v>
      </c>
      <c r="AL77" s="34">
        <f t="shared" si="31"/>
        <v>90.376050586807594</v>
      </c>
      <c r="AM77" s="17">
        <f>AL77-F77</f>
        <v>45.376050586807594</v>
      </c>
    </row>
    <row r="78" spans="1:39" x14ac:dyDescent="0.2">
      <c r="A78" s="21" t="s">
        <v>20</v>
      </c>
      <c r="B78" s="3">
        <v>6</v>
      </c>
      <c r="C78" s="3">
        <v>14</v>
      </c>
      <c r="D78" s="3">
        <v>18</v>
      </c>
      <c r="E78" s="3">
        <v>20</v>
      </c>
      <c r="F78" s="4">
        <f>E78*$F$82</f>
        <v>21.555563006299437</v>
      </c>
      <c r="G78" s="4">
        <f>F78*$G$82</f>
        <v>23.063405808958382</v>
      </c>
      <c r="H78" s="4">
        <f t="shared" si="60"/>
        <v>24.830236405432444</v>
      </c>
      <c r="I78" s="4">
        <f t="shared" si="61"/>
        <v>26.052224593351045</v>
      </c>
      <c r="J78" s="4">
        <f t="shared" si="59"/>
        <v>27.162183827357122</v>
      </c>
      <c r="K78" s="4">
        <f t="shared" si="58"/>
        <v>27.416596815915341</v>
      </c>
      <c r="L78" s="4">
        <f t="shared" si="57"/>
        <v>27.659069967544788</v>
      </c>
      <c r="M78" s="4">
        <f t="shared" si="56"/>
        <v>29.05330922551645</v>
      </c>
      <c r="N78" s="4">
        <f t="shared" si="55"/>
        <v>30.107728542722903</v>
      </c>
      <c r="O78" s="4">
        <f t="shared" si="54"/>
        <v>31.159284162463493</v>
      </c>
      <c r="P78" s="4">
        <f t="shared" si="53"/>
        <v>32.666839773728405</v>
      </c>
      <c r="Q78" s="4">
        <f t="shared" si="52"/>
        <v>33.462929383548079</v>
      </c>
      <c r="R78" s="4">
        <f t="shared" si="51"/>
        <v>34.736775442356702</v>
      </c>
      <c r="S78" s="4">
        <f t="shared" si="50"/>
        <v>35.434229157406023</v>
      </c>
      <c r="T78" s="4">
        <f t="shared" si="49"/>
        <v>36.003505243295528</v>
      </c>
      <c r="U78" s="4">
        <f t="shared" si="48"/>
        <v>36.72563131342261</v>
      </c>
      <c r="V78" s="4">
        <f t="shared" si="47"/>
        <v>37.526983932343981</v>
      </c>
      <c r="W78" s="4">
        <f t="shared" si="46"/>
        <v>38.698842117439369</v>
      </c>
      <c r="X78" s="4">
        <f t="shared" si="45"/>
        <v>39.076511832610528</v>
      </c>
      <c r="Y78" s="4">
        <f t="shared" si="44"/>
        <v>39.461753866147689</v>
      </c>
      <c r="Z78" s="4">
        <f t="shared" si="43"/>
        <v>39.461753866147689</v>
      </c>
      <c r="AA78" s="4">
        <f t="shared" si="42"/>
        <v>39.866618480732754</v>
      </c>
      <c r="AB78" s="4">
        <f t="shared" si="41"/>
        <v>39.866618480732754</v>
      </c>
      <c r="AC78" s="4">
        <f t="shared" si="40"/>
        <v>39.866618480732754</v>
      </c>
      <c r="AD78" s="4">
        <f t="shared" si="39"/>
        <v>41.157486623134538</v>
      </c>
      <c r="AE78" s="4">
        <f t="shared" si="38"/>
        <v>41.157486623134538</v>
      </c>
      <c r="AF78" s="4">
        <f t="shared" si="37"/>
        <v>41.157486623134538</v>
      </c>
      <c r="AG78" s="4">
        <f t="shared" si="36"/>
        <v>41.655620563786506</v>
      </c>
      <c r="AH78" s="4">
        <f t="shared" si="35"/>
        <v>41.655620563786506</v>
      </c>
      <c r="AI78" s="4">
        <f t="shared" si="34"/>
        <v>43.291258948543025</v>
      </c>
      <c r="AJ78" s="4">
        <f t="shared" si="33"/>
        <v>43.291258948543025</v>
      </c>
      <c r="AK78" s="4">
        <f t="shared" si="32"/>
        <v>43.291258948543025</v>
      </c>
      <c r="AL78" s="34">
        <f t="shared" si="31"/>
        <v>43.291258948543025</v>
      </c>
      <c r="AM78" s="17">
        <f>AL78-E78</f>
        <v>23.291258948543025</v>
      </c>
    </row>
    <row r="79" spans="1:39" x14ac:dyDescent="0.2">
      <c r="A79" s="21" t="s">
        <v>19</v>
      </c>
      <c r="B79" s="3">
        <v>7</v>
      </c>
      <c r="C79" s="3">
        <v>5</v>
      </c>
      <c r="D79" s="3">
        <v>8</v>
      </c>
      <c r="E79" s="4">
        <f>D79*$E$82</f>
        <v>9.1524165392508774</v>
      </c>
      <c r="F79" s="4">
        <f>E79*$F$82</f>
        <v>9.8642745685859676</v>
      </c>
      <c r="G79" s="4">
        <f>F79*$G$82</f>
        <v>10.554294838868275</v>
      </c>
      <c r="H79" s="4">
        <f t="shared" si="60"/>
        <v>11.362833317529461</v>
      </c>
      <c r="I79" s="4">
        <f t="shared" si="61"/>
        <v>11.922040562623231</v>
      </c>
      <c r="J79" s="4">
        <f t="shared" si="59"/>
        <v>12.429981025183803</v>
      </c>
      <c r="K79" s="4">
        <f t="shared" si="58"/>
        <v>12.546405707397827</v>
      </c>
      <c r="L79" s="4">
        <f t="shared" si="57"/>
        <v>12.657366471562709</v>
      </c>
      <c r="M79" s="4">
        <f t="shared" si="56"/>
        <v>13.295399393779345</v>
      </c>
      <c r="N79" s="4">
        <f t="shared" si="55"/>
        <v>13.777923633684642</v>
      </c>
      <c r="O79" s="4">
        <f t="shared" si="54"/>
        <v>14.259137385987442</v>
      </c>
      <c r="P79" s="4">
        <f t="shared" si="53"/>
        <v>14.949026231506515</v>
      </c>
      <c r="Q79" s="4">
        <f t="shared" si="52"/>
        <v>15.313333417088485</v>
      </c>
      <c r="R79" s="4">
        <f t="shared" si="51"/>
        <v>15.896271903943465</v>
      </c>
      <c r="S79" s="4">
        <f t="shared" si="50"/>
        <v>16.215441249792431</v>
      </c>
      <c r="T79" s="4">
        <f t="shared" si="49"/>
        <v>16.475953842987188</v>
      </c>
      <c r="U79" s="4">
        <f t="shared" si="48"/>
        <v>16.806413772369957</v>
      </c>
      <c r="V79" s="4">
        <f t="shared" si="47"/>
        <v>17.173129420529357</v>
      </c>
      <c r="W79" s="4">
        <f t="shared" si="46"/>
        <v>17.709396132275533</v>
      </c>
      <c r="X79" s="4">
        <f t="shared" si="45"/>
        <v>17.882225659650867</v>
      </c>
      <c r="Y79" s="4">
        <f t="shared" si="44"/>
        <v>18.058520437618874</v>
      </c>
      <c r="Z79" s="4">
        <f t="shared" si="43"/>
        <v>18.058520437618874</v>
      </c>
      <c r="AA79" s="4">
        <f t="shared" si="42"/>
        <v>18.243794917353163</v>
      </c>
      <c r="AB79" s="4">
        <f t="shared" si="41"/>
        <v>18.243794917353163</v>
      </c>
      <c r="AC79" s="4">
        <f t="shared" si="40"/>
        <v>18.243794917353163</v>
      </c>
      <c r="AD79" s="4">
        <f t="shared" si="39"/>
        <v>18.834523064178672</v>
      </c>
      <c r="AE79" s="4">
        <f t="shared" si="38"/>
        <v>18.834523064178672</v>
      </c>
      <c r="AF79" s="4">
        <f t="shared" si="37"/>
        <v>18.834523064178672</v>
      </c>
      <c r="AG79" s="4">
        <f t="shared" si="36"/>
        <v>19.062479530037937</v>
      </c>
      <c r="AH79" s="4">
        <f t="shared" si="35"/>
        <v>19.062479530037937</v>
      </c>
      <c r="AI79" s="4">
        <f t="shared" si="34"/>
        <v>19.810981720281895</v>
      </c>
      <c r="AJ79" s="4">
        <f t="shared" si="33"/>
        <v>19.810981720281895</v>
      </c>
      <c r="AK79" s="4">
        <f t="shared" si="32"/>
        <v>19.810981720281895</v>
      </c>
      <c r="AL79" s="34">
        <f t="shared" si="31"/>
        <v>19.810981720281895</v>
      </c>
      <c r="AM79" s="17">
        <f>AL79-D79</f>
        <v>11.810981720281895</v>
      </c>
    </row>
    <row r="80" spans="1:39" x14ac:dyDescent="0.2">
      <c r="A80" s="21" t="s">
        <v>18</v>
      </c>
      <c r="B80" s="3">
        <v>8</v>
      </c>
      <c r="C80" s="3">
        <v>15</v>
      </c>
      <c r="D80" s="4">
        <f>C80*$D$82</f>
        <v>18.73148447933951</v>
      </c>
      <c r="E80" s="4">
        <f>D80*$E$82</f>
        <v>21.429793544178505</v>
      </c>
      <c r="F80" s="4">
        <f>E80*$F$82</f>
        <v>23.096563247676436</v>
      </c>
      <c r="G80" s="4">
        <f>F80*$G$82</f>
        <v>24.712201245579273</v>
      </c>
      <c r="H80" s="4">
        <f t="shared" si="60"/>
        <v>26.60534199107812</v>
      </c>
      <c r="I80" s="4">
        <f t="shared" si="61"/>
        <v>27.914689720104143</v>
      </c>
      <c r="J80" s="4">
        <f t="shared" si="59"/>
        <v>29.103999581464379</v>
      </c>
      <c r="K80" s="4">
        <f t="shared" si="58"/>
        <v>29.376600472452385</v>
      </c>
      <c r="L80" s="4">
        <f t="shared" si="57"/>
        <v>29.636407951423649</v>
      </c>
      <c r="M80" s="4">
        <f t="shared" si="56"/>
        <v>31.130320923899717</v>
      </c>
      <c r="N80" s="4">
        <f t="shared" si="55"/>
        <v>32.260120337736112</v>
      </c>
      <c r="O80" s="4">
        <f t="shared" si="54"/>
        <v>33.386851329299191</v>
      </c>
      <c r="P80" s="4">
        <f t="shared" si="53"/>
        <v>35.002181604587939</v>
      </c>
      <c r="Q80" s="4">
        <f t="shared" si="52"/>
        <v>35.855183403643004</v>
      </c>
      <c r="R80" s="4">
        <f t="shared" si="51"/>
        <v>37.220096306009722</v>
      </c>
      <c r="S80" s="4">
        <f t="shared" si="50"/>
        <v>37.96741076201608</v>
      </c>
      <c r="T80" s="4">
        <f t="shared" si="49"/>
        <v>38.577384211528589</v>
      </c>
      <c r="U80" s="4">
        <f t="shared" si="48"/>
        <v>39.351134841313211</v>
      </c>
      <c r="V80" s="4">
        <f t="shared" si="47"/>
        <v>40.209775900291802</v>
      </c>
      <c r="W80" s="4">
        <f t="shared" si="46"/>
        <v>41.465409848774293</v>
      </c>
      <c r="X80" s="4">
        <f t="shared" si="45"/>
        <v>41.870079049974628</v>
      </c>
      <c r="Y80" s="4">
        <f t="shared" si="44"/>
        <v>42.282861912136667</v>
      </c>
      <c r="Z80" s="4">
        <f t="shared" si="43"/>
        <v>42.282861912136667</v>
      </c>
      <c r="AA80" s="4">
        <f t="shared" si="42"/>
        <v>42.716670167331735</v>
      </c>
      <c r="AB80" s="4">
        <f t="shared" si="41"/>
        <v>42.716670167331735</v>
      </c>
      <c r="AC80" s="4">
        <f t="shared" si="40"/>
        <v>42.716670167331735</v>
      </c>
      <c r="AD80" s="4">
        <f t="shared" si="39"/>
        <v>44.099822056553108</v>
      </c>
      <c r="AE80" s="4">
        <f t="shared" si="38"/>
        <v>44.099822056553108</v>
      </c>
      <c r="AF80" s="4">
        <f t="shared" si="37"/>
        <v>44.099822056553108</v>
      </c>
      <c r="AG80" s="4">
        <f t="shared" si="36"/>
        <v>44.6335674318291</v>
      </c>
      <c r="AH80" s="4">
        <f t="shared" si="35"/>
        <v>44.6335674318291</v>
      </c>
      <c r="AI80" s="4">
        <f t="shared" si="34"/>
        <v>46.386137076742386</v>
      </c>
      <c r="AJ80" s="4">
        <f t="shared" si="33"/>
        <v>46.386137076742386</v>
      </c>
      <c r="AK80" s="4">
        <f t="shared" si="32"/>
        <v>46.386137076742386</v>
      </c>
      <c r="AL80" s="34">
        <f t="shared" si="31"/>
        <v>46.386137076742386</v>
      </c>
      <c r="AM80" s="17">
        <f>AL80-C80</f>
        <v>31.386137076742386</v>
      </c>
    </row>
    <row r="81" spans="1:39" x14ac:dyDescent="0.2">
      <c r="A81" s="21" t="s">
        <v>17</v>
      </c>
      <c r="B81" s="3">
        <v>7</v>
      </c>
      <c r="C81" s="4">
        <f>B81*C82</f>
        <v>13.768649154259879</v>
      </c>
      <c r="D81" s="4">
        <f>C81*$D$82</f>
        <v>17.193815862299335</v>
      </c>
      <c r="E81" s="4">
        <f>D81*$E$82</f>
        <v>19.670620583867816</v>
      </c>
      <c r="F81" s="4">
        <f>E81*$F$82</f>
        <v>21.200565068428666</v>
      </c>
      <c r="G81" s="4">
        <f>F81*$G$82</f>
        <v>22.683575251989666</v>
      </c>
      <c r="H81" s="4">
        <f t="shared" si="60"/>
        <v>24.421307966950174</v>
      </c>
      <c r="I81" s="4">
        <f t="shared" si="61"/>
        <v>25.623171267075922</v>
      </c>
      <c r="J81" s="4">
        <f t="shared" si="59"/>
        <v>26.714850614860627</v>
      </c>
      <c r="K81" s="4">
        <f t="shared" si="58"/>
        <v>26.965073683337458</v>
      </c>
      <c r="L81" s="4">
        <f t="shared" si="57"/>
        <v>27.203553551711334</v>
      </c>
      <c r="M81" s="4">
        <f t="shared" si="56"/>
        <v>28.574831124046032</v>
      </c>
      <c r="N81" s="4">
        <f t="shared" si="55"/>
        <v>29.611885240299486</v>
      </c>
      <c r="O81" s="4">
        <f t="shared" si="54"/>
        <v>30.646122821237043</v>
      </c>
      <c r="P81" s="4">
        <f t="shared" si="53"/>
        <v>32.128850543150698</v>
      </c>
      <c r="Q81" s="4">
        <f t="shared" si="52"/>
        <v>32.911829376426809</v>
      </c>
      <c r="R81" s="4">
        <f t="shared" si="51"/>
        <v>34.164696501680801</v>
      </c>
      <c r="S81" s="4">
        <f t="shared" si="50"/>
        <v>34.850663871858011</v>
      </c>
      <c r="T81" s="4">
        <f t="shared" si="49"/>
        <v>35.410564566508107</v>
      </c>
      <c r="U81" s="4">
        <f t="shared" si="48"/>
        <v>36.120797963467581</v>
      </c>
      <c r="V81" s="4">
        <f t="shared" si="47"/>
        <v>36.908953129502137</v>
      </c>
      <c r="W81" s="4">
        <f t="shared" si="46"/>
        <v>38.061512016357703</v>
      </c>
      <c r="X81" s="4">
        <f t="shared" si="45"/>
        <v>38.432961900015172</v>
      </c>
      <c r="Y81" s="4">
        <f t="shared" si="44"/>
        <v>38.811859393748534</v>
      </c>
      <c r="Z81" s="4">
        <f t="shared" si="43"/>
        <v>38.811859393748534</v>
      </c>
      <c r="AA81" s="4">
        <f t="shared" si="42"/>
        <v>39.210056304815367</v>
      </c>
      <c r="AB81" s="4">
        <f t="shared" si="41"/>
        <v>39.210056304815367</v>
      </c>
      <c r="AC81" s="4">
        <f t="shared" si="40"/>
        <v>39.210056304815367</v>
      </c>
      <c r="AD81" s="4">
        <f t="shared" si="39"/>
        <v>40.47966517746476</v>
      </c>
      <c r="AE81" s="4">
        <f t="shared" si="38"/>
        <v>40.47966517746476</v>
      </c>
      <c r="AF81" s="4">
        <f t="shared" si="37"/>
        <v>40.47966517746476</v>
      </c>
      <c r="AG81" s="4">
        <f t="shared" si="36"/>
        <v>40.969595364790351</v>
      </c>
      <c r="AH81" s="4">
        <f t="shared" si="35"/>
        <v>40.969595364790351</v>
      </c>
      <c r="AI81" s="4">
        <f t="shared" si="34"/>
        <v>42.578296468738145</v>
      </c>
      <c r="AJ81" s="4">
        <f t="shared" si="33"/>
        <v>42.578296468738145</v>
      </c>
      <c r="AK81" s="4">
        <f t="shared" si="32"/>
        <v>42.578296468738145</v>
      </c>
      <c r="AL81" s="34">
        <f t="shared" si="31"/>
        <v>42.578296468738145</v>
      </c>
      <c r="AM81" s="17">
        <f>AL81-B81</f>
        <v>35.578296468738145</v>
      </c>
    </row>
    <row r="82" spans="1:39" ht="25.5" customHeight="1" x14ac:dyDescent="0.2">
      <c r="A82" s="7" t="s">
        <v>41</v>
      </c>
      <c r="B82" s="25"/>
      <c r="C82" s="23">
        <f>IF(SUM(C46:C80)/SUM(B46:B80)&lt;1,1,SUM(C46:C80)/SUM(B46:B80))</f>
        <v>1.9669498791799827</v>
      </c>
      <c r="D82" s="23">
        <f>IF(SUM(D46:D79)/SUM(C46:C79)&lt;1,1,SUM(D46:D79)/SUM(C46:C79))</f>
        <v>1.2487656319559675</v>
      </c>
      <c r="E82" s="23">
        <f>IF(SUM(E46:E78)/SUM(D46:D78)&lt;1,1,SUM(E46:E78)/SUM(D46:D78))</f>
        <v>1.1440520674063597</v>
      </c>
      <c r="F82" s="23">
        <f>IF(SUM(F46:F77)/SUM(E46:E77)&lt;1,1,SUM(F46:F77)/SUM(E46:E77))</f>
        <v>1.0777781503149719</v>
      </c>
      <c r="G82" s="23">
        <f>IF(SUM(G46:G76)/SUM(F46:F76)&lt;1,1,SUM(G46:G76)/SUM(F46:F76))</f>
        <v>1.0699514460475141</v>
      </c>
      <c r="H82" s="23">
        <f>IF(SUM(H46:H75)/SUM(G46:G75)&lt;1,1,SUM(H46:H75)/SUM(G46:G75))</f>
        <v>1.0766075319104771</v>
      </c>
      <c r="I82" s="23">
        <f>IF(SUM(I46:I74)/SUM(H46:H74)&lt;1,1,SUM(I46:I74)/SUM(H46:H74))</f>
        <v>1.0492137154059173</v>
      </c>
      <c r="J82" s="23">
        <f>IF(SUM(J46:J73)/SUM(I46:I73)&lt;1,1,SUM(J46:J73)/SUM(I46:I73))</f>
        <v>1.0426051614144827</v>
      </c>
      <c r="K82" s="23">
        <f>IF(SUM(K46:K72)/SUM(J46:J72)&lt;1,1,SUM(K46:K72)/SUM(J46:J72))</f>
        <v>1.0093664408640803</v>
      </c>
      <c r="L82" s="23">
        <f>IF(SUM(L46:L71)/SUM(K46:K71)&lt;1,1,SUM(L46:L71)/SUM(K46:K71))</f>
        <v>1.0088440280629101</v>
      </c>
      <c r="M82" s="23">
        <f>IF(SUM(M46:M70)/SUM(L46:L70)&lt;1,1,SUM(M46:M70)/SUM(L46:L70))</f>
        <v>1.0504080310584436</v>
      </c>
      <c r="N82" s="23">
        <f>IF(SUM(N46:N69)/SUM(M46:M69)&lt;1,1,SUM(N46:N69)/SUM(M46:M69))</f>
        <v>1.0362925720103648</v>
      </c>
      <c r="O82" s="23">
        <f>IF(SUM(O46:O68)/SUM(N46:N68)&lt;1,1,SUM(O46:O68)/SUM(N46:N68))</f>
        <v>1.0349264348603526</v>
      </c>
      <c r="P82" s="23">
        <f>IF(SUM(P46:P67)/SUM(O46:O67)&lt;1,1,SUM(P46:P67)/SUM(O46:O67))</f>
        <v>1.0483822286611133</v>
      </c>
      <c r="Q82" s="23">
        <f>IF(SUM(Q46:Q66)/SUM(P46:P66)&lt;1,1,SUM(Q46:Q66)/SUM(P46:P66))</f>
        <v>1.0243699609553267</v>
      </c>
      <c r="R82" s="23">
        <f>IF(SUM(R46:R65)/SUM(Q46:Q65)&lt;1,1,SUM(R46:R65)/SUM(Q46:Q65))</f>
        <v>1.0380673803003901</v>
      </c>
      <c r="S82" s="23">
        <f>IF(SUM(S46:S64)/SUM(R46:R64)&lt;1,1,SUM(S46:S64)/SUM(R46:R64))</f>
        <v>1.0200782515408402</v>
      </c>
      <c r="T82" s="23">
        <f>IF(SUM(T46:T63)/SUM(S46:S63)&lt;1,1,SUM(T46:T63)/SUM(S46:S63))</f>
        <v>1.0160657110208513</v>
      </c>
      <c r="U82" s="23">
        <f>IF(SUM(U46:U62)/SUM(T46:T62)&lt;1,1,SUM(U46:U62)/SUM(T46:T62))</f>
        <v>1.0200571045859919</v>
      </c>
      <c r="V82" s="23">
        <f>IF(SUM(V46:V61)/SUM(U46:U61)&lt;1,1,SUM(V46:V61)/SUM(U46:U61))</f>
        <v>1.0218199821286256</v>
      </c>
      <c r="W82" s="23">
        <f>IF(SUM(W46:W60)/SUM(V46:V60)&lt;1,1,SUM(W46:W60)/SUM(V46:V60))</f>
        <v>1.0312270814837687</v>
      </c>
      <c r="X82" s="23">
        <f>IF(SUM(X46:X59)/SUM(W46:W59)&lt;1,1,SUM(X46:X59)/SUM(W46:W59))</f>
        <v>1.0097591993586021</v>
      </c>
      <c r="Y82" s="23">
        <f>IF(SUM(Y46:Y58)/SUM(X46:X58)&lt;1,1,SUM(Y46:Y58)/SUM(X46:X58))</f>
        <v>1.0098586597285704</v>
      </c>
      <c r="Z82" s="23">
        <f>IF(SUM(Z46:Z57)/SUM(Y46:Y57)&lt;1,1,SUM(Z46:Z57)/SUM(Y46:Y57))</f>
        <v>1</v>
      </c>
      <c r="AA82" s="23">
        <f>IF(SUM(AA46:AA56)/SUM(Z46:Z56)&lt;1,1,SUM(AA46:AA56)/SUM(Z46:Z56))</f>
        <v>1.0102596710718521</v>
      </c>
      <c r="AB82" s="23">
        <f>IF(SUM(AB46:AB55)/SUM(AA46:AA55)&lt;1,1,SUM(AB46:AB55)/SUM(AA46:AA55))</f>
        <v>1</v>
      </c>
      <c r="AC82" s="23">
        <f>IF(SUM(AC46:AC54)/SUM(AB46:AB54)&lt;1,1,SUM(AC46:AC54)/SUM(AB46:AB54))</f>
        <v>1</v>
      </c>
      <c r="AD82" s="23">
        <f>IF(SUM(AD46:AD53)/SUM(AC46:AC53)&lt;1,1,SUM(AD46:AD53)/SUM(AC46:AC53))</f>
        <v>1.0323796748155516</v>
      </c>
      <c r="AE82" s="23">
        <f>IF(SUM(AE46:AE52)/SUM(AD46:AD52)&lt;1,1,SUM(AE46:AE52)/SUM(AD46:AD52))</f>
        <v>1</v>
      </c>
      <c r="AF82" s="23">
        <f>IF(SUM(AF46:AF51)/SUM(AE46:AE51)&lt;1,1,SUM(AF46:AF51)/SUM(AE46:AE51))</f>
        <v>1</v>
      </c>
      <c r="AG82" s="23">
        <f>IF(SUM(AG46:AG50)/SUM(AF46:AF50)&lt;1,1,SUM(AG46:AG50)/SUM(AF46:AF50))</f>
        <v>1.0121031185702183</v>
      </c>
      <c r="AH82" s="23">
        <f>IF(SUM(AH46:AH49)/SUM(AG46:AG49)&lt;1,1,SUM(AH46:AH49)/SUM(AG46:AG49))</f>
        <v>1</v>
      </c>
      <c r="AI82" s="23">
        <f>IF(SUM(AI46:AI48)/SUM(AH46:AH48)&lt;1,1,SUM(AI46:AI48)/SUM(AH46:AH48))</f>
        <v>1.0392657308334152</v>
      </c>
      <c r="AJ82" s="23">
        <f>IF(SUM(AJ46:AJ47)/SUM(AI46:AI47)&lt;1,1,SUM(AJ46:AJ47)/SUM(AI46:AI47))</f>
        <v>1</v>
      </c>
      <c r="AK82" s="23">
        <f>IF(SUM(AK46:AK46)/SUM(AJ46:AJ46)&lt;1,1,SUM(AK46:AK46)/SUM(AJ46:AJ46))</f>
        <v>1</v>
      </c>
      <c r="AL82" s="17">
        <f>SUM(AL46:AL81)</f>
        <v>2244.4910351606991</v>
      </c>
      <c r="AM82" s="17">
        <f>SUM(AM46:AM81)</f>
        <v>522.96103516069934</v>
      </c>
    </row>
    <row r="83" spans="1:39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</row>
    <row r="84" spans="1:39" ht="15.75" x14ac:dyDescent="0.2">
      <c r="AM84" s="9">
        <f>AM42+AM82</f>
        <v>1946.5759608412413</v>
      </c>
    </row>
  </sheetData>
  <mergeCells count="10">
    <mergeCell ref="A44:A45"/>
    <mergeCell ref="B44:AK44"/>
    <mergeCell ref="AL44:AL45"/>
    <mergeCell ref="AM44:AM45"/>
    <mergeCell ref="A1:AD1"/>
    <mergeCell ref="A2:AK2"/>
    <mergeCell ref="A4:A5"/>
    <mergeCell ref="B4:AK4"/>
    <mergeCell ref="AL4:AL5"/>
    <mergeCell ref="AM4:AM5"/>
  </mergeCells>
  <conditionalFormatting sqref="AM46">
    <cfRule type="cellIs" dxfId="3" priority="4" operator="lessThan">
      <formula>0</formula>
    </cfRule>
  </conditionalFormatting>
  <conditionalFormatting sqref="AM47:AM81">
    <cfRule type="cellIs" dxfId="2" priority="3" operator="lessThan">
      <formula>0</formula>
    </cfRule>
  </conditionalFormatting>
  <conditionalFormatting sqref="AM6">
    <cfRule type="cellIs" dxfId="1" priority="2" operator="lessThan">
      <formula>0</formula>
    </cfRule>
  </conditionalFormatting>
  <conditionalFormatting sqref="AM7:AM41">
    <cfRule type="cellIs" dxfId="0" priority="1" operator="lessThan">
      <formula>0</formula>
    </cfRule>
  </conditionalFormatting>
  <printOptions horizontalCentered="1" verticalCentered="1"/>
  <pageMargins left="0.51181102362204722" right="0.39370078740157483" top="0.51181102362204722" bottom="0.74803149606299213" header="0.31496062992125984" footer="0.31496062992125984"/>
  <pageSetup paperSize="9" scale="4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4"/>
  <sheetViews>
    <sheetView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10.7109375" style="33" customWidth="1"/>
    <col min="5" max="37" width="10.7109375" style="10" customWidth="1"/>
    <col min="38" max="38" width="12.85546875" style="10" customWidth="1"/>
    <col min="39" max="39" width="13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41" ht="17.25" customHeight="1" x14ac:dyDescent="0.2">
      <c r="A1" s="57" t="str">
        <f>'Описание на групите'!B7</f>
        <v>Леки автомобили и товарни автомобили с допустима максимална маса до 5 тона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"/>
      <c r="AF1" s="5"/>
      <c r="AG1" s="5"/>
      <c r="AH1" s="5"/>
      <c r="AI1" s="5"/>
      <c r="AJ1" s="5"/>
      <c r="AK1" s="5"/>
    </row>
    <row r="2" spans="1:41" ht="16.5" customHeight="1" x14ac:dyDescent="0.2">
      <c r="A2" s="58" t="str">
        <f xml:space="preserve"> "Справка № 1.1: Стойност на изплатените претенции (в лева) към края на "&amp;'Описание на групите'!B2&amp;" тримесечие на "&amp;'Описание на групите'!B1&amp; " година"</f>
        <v>Справка № 1.1: Стойност на изплатените претенции (в лева) към края на трето тримесечие на 2021 година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"/>
      <c r="AF2" s="5"/>
      <c r="AG2" s="5"/>
      <c r="AH2" s="5"/>
      <c r="AI2" s="5"/>
      <c r="AJ2" s="5"/>
      <c r="AK2" s="5"/>
    </row>
    <row r="3" spans="1:41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41" s="15" customFormat="1" ht="42" customHeight="1" x14ac:dyDescent="0.2">
      <c r="A4" s="59" t="s">
        <v>0</v>
      </c>
      <c r="B4" s="60" t="s">
        <v>38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55" t="s">
        <v>42</v>
      </c>
      <c r="AM4" s="48" t="s">
        <v>40</v>
      </c>
      <c r="AN4" s="50" t="str">
        <f>"Размер на предявените, но неизплатени към " &amp;'Описание на групите'!$B$4&amp; " претенции"</f>
        <v>Размер на предявените, но неизплатени към 30.9.2021 г. претенции</v>
      </c>
      <c r="AO4" s="48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30.9.2021 г.</v>
      </c>
    </row>
    <row r="5" spans="1:41" s="15" customFormat="1" ht="25.5" customHeight="1" x14ac:dyDescent="0.2">
      <c r="A5" s="59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56"/>
      <c r="AM5" s="49"/>
      <c r="AN5" s="51">
        <v>0</v>
      </c>
      <c r="AO5" s="52">
        <v>0</v>
      </c>
    </row>
    <row r="6" spans="1:41" s="19" customFormat="1" x14ac:dyDescent="0.2">
      <c r="A6" s="1" t="s">
        <v>37</v>
      </c>
      <c r="B6" s="3">
        <v>4103027.8548490312</v>
      </c>
      <c r="C6" s="3">
        <v>10070910.253188748</v>
      </c>
      <c r="D6" s="3">
        <v>15473653.195387606</v>
      </c>
      <c r="E6" s="3">
        <v>18048792.50299079</v>
      </c>
      <c r="F6" s="3">
        <v>19868781.868142191</v>
      </c>
      <c r="G6" s="3">
        <v>20929650.688407566</v>
      </c>
      <c r="H6" s="3">
        <v>21934411.315081369</v>
      </c>
      <c r="I6" s="3">
        <v>22461343.486563224</v>
      </c>
      <c r="J6" s="3">
        <v>22857495.621822964</v>
      </c>
      <c r="K6" s="3">
        <v>23213181.887746312</v>
      </c>
      <c r="L6" s="3">
        <v>23570389.125774391</v>
      </c>
      <c r="M6" s="3">
        <v>23769591.699058827</v>
      </c>
      <c r="N6" s="3">
        <v>24263747.383294452</v>
      </c>
      <c r="O6" s="3">
        <v>24583237.05105523</v>
      </c>
      <c r="P6" s="3">
        <v>24728365.726100732</v>
      </c>
      <c r="Q6" s="3">
        <v>24806841.732856251</v>
      </c>
      <c r="R6" s="3">
        <v>24888140.963749245</v>
      </c>
      <c r="S6" s="3">
        <v>25081278.422749244</v>
      </c>
      <c r="T6" s="3">
        <v>25456511.041130945</v>
      </c>
      <c r="U6" s="3">
        <v>25544338.50113095</v>
      </c>
      <c r="V6" s="3">
        <v>25722457.271130946</v>
      </c>
      <c r="W6" s="3">
        <v>25799023.811130948</v>
      </c>
      <c r="X6" s="3">
        <v>25871935.817043852</v>
      </c>
      <c r="Y6" s="3">
        <v>26034461.756191347</v>
      </c>
      <c r="Z6" s="3">
        <v>26174915.736191347</v>
      </c>
      <c r="AA6" s="3">
        <v>26215393.446191344</v>
      </c>
      <c r="AB6" s="3">
        <v>26270811.276191343</v>
      </c>
      <c r="AC6" s="3">
        <v>26320865.616191346</v>
      </c>
      <c r="AD6" s="3">
        <v>26345286.936191339</v>
      </c>
      <c r="AE6" s="3">
        <v>26445171.736191344</v>
      </c>
      <c r="AF6" s="3">
        <v>26451841.416191343</v>
      </c>
      <c r="AG6" s="3">
        <v>26499307.086191341</v>
      </c>
      <c r="AH6" s="3">
        <v>26523138.446191348</v>
      </c>
      <c r="AI6" s="3">
        <v>26527751.406191342</v>
      </c>
      <c r="AJ6" s="3">
        <v>26580266.606191345</v>
      </c>
      <c r="AK6" s="3">
        <v>26635008.026191346</v>
      </c>
      <c r="AL6" s="16">
        <f>AK6</f>
        <v>26635008.026191346</v>
      </c>
      <c r="AM6" s="17">
        <f>AL6-AK6</f>
        <v>0</v>
      </c>
      <c r="AN6" s="17">
        <f>'Предявени (1)'!AK6-AK6</f>
        <v>475099.89999999478</v>
      </c>
      <c r="AO6" s="18">
        <f>IF(AM6-AN6&lt;0,0,AM6-AN6)</f>
        <v>0</v>
      </c>
    </row>
    <row r="7" spans="1:41" s="19" customFormat="1" x14ac:dyDescent="0.2">
      <c r="A7" s="1" t="s">
        <v>36</v>
      </c>
      <c r="B7" s="3">
        <v>3356021.3002050971</v>
      </c>
      <c r="C7" s="3">
        <v>7565274.9058536226</v>
      </c>
      <c r="D7" s="3">
        <v>10623052.965840977</v>
      </c>
      <c r="E7" s="3">
        <v>13125682.887670647</v>
      </c>
      <c r="F7" s="3">
        <v>16950165.790376607</v>
      </c>
      <c r="G7" s="3">
        <v>18776581.921612084</v>
      </c>
      <c r="H7" s="3">
        <v>19293513.447916381</v>
      </c>
      <c r="I7" s="3">
        <v>19805947.511687119</v>
      </c>
      <c r="J7" s="3">
        <v>20156306.455559678</v>
      </c>
      <c r="K7" s="3">
        <v>20503344.717009377</v>
      </c>
      <c r="L7" s="3">
        <v>21071647.364525408</v>
      </c>
      <c r="M7" s="3">
        <v>21368902.485096537</v>
      </c>
      <c r="N7" s="3">
        <v>21706041.537795126</v>
      </c>
      <c r="O7" s="3">
        <v>21823293.327232264</v>
      </c>
      <c r="P7" s="3">
        <v>21915709.021691814</v>
      </c>
      <c r="Q7" s="3">
        <v>22115073.28322795</v>
      </c>
      <c r="R7" s="3">
        <v>22229701.760744952</v>
      </c>
      <c r="S7" s="3">
        <v>22388888.910744954</v>
      </c>
      <c r="T7" s="3">
        <v>22609142.500744954</v>
      </c>
      <c r="U7" s="3">
        <v>22691344.310744952</v>
      </c>
      <c r="V7" s="3">
        <v>22827631.220744953</v>
      </c>
      <c r="W7" s="3">
        <v>22893235.930295251</v>
      </c>
      <c r="X7" s="3">
        <v>23032639.091467757</v>
      </c>
      <c r="Y7" s="3">
        <v>23307258.681467757</v>
      </c>
      <c r="Z7" s="3">
        <v>23589122.111089349</v>
      </c>
      <c r="AA7" s="3">
        <v>23710106.611089349</v>
      </c>
      <c r="AB7" s="3">
        <v>23765533.791089356</v>
      </c>
      <c r="AC7" s="3">
        <v>23817473.151089355</v>
      </c>
      <c r="AD7" s="3">
        <v>23838451.761089355</v>
      </c>
      <c r="AE7" s="3">
        <v>23845704.261089355</v>
      </c>
      <c r="AF7" s="3">
        <v>23924082.254141152</v>
      </c>
      <c r="AG7" s="3">
        <v>23937634.614141151</v>
      </c>
      <c r="AH7" s="3">
        <v>23951213.65414115</v>
      </c>
      <c r="AI7" s="3">
        <v>23965988.734141149</v>
      </c>
      <c r="AJ7" s="3">
        <v>23975265.90414115</v>
      </c>
      <c r="AK7" s="4">
        <f>AJ7*$AK$42</f>
        <v>24024642.387827907</v>
      </c>
      <c r="AL7" s="16">
        <f t="shared" ref="AL7:AL41" si="0">AK7</f>
        <v>24024642.387827907</v>
      </c>
      <c r="AM7" s="20">
        <f>AL7-AJ7</f>
        <v>49376.483686756343</v>
      </c>
      <c r="AN7" s="17">
        <f>'Предявени (1)'!AJ7-AJ7</f>
        <v>1099191.2835375033</v>
      </c>
      <c r="AO7" s="18">
        <f t="shared" ref="AO7:AO41" si="1">IF(AM7-AN7&lt;0,0,AM7-AN7)</f>
        <v>0</v>
      </c>
    </row>
    <row r="8" spans="1:41" s="19" customFormat="1" x14ac:dyDescent="0.2">
      <c r="A8" s="1" t="s">
        <v>35</v>
      </c>
      <c r="B8" s="3">
        <v>3165452.3002863228</v>
      </c>
      <c r="C8" s="3">
        <v>7063940.1830683267</v>
      </c>
      <c r="D8" s="3">
        <v>11033039.244698212</v>
      </c>
      <c r="E8" s="3">
        <v>14370232.783653736</v>
      </c>
      <c r="F8" s="3">
        <v>16918452.860640921</v>
      </c>
      <c r="G8" s="3">
        <v>18631567.569419403</v>
      </c>
      <c r="H8" s="3">
        <v>19187846.025385682</v>
      </c>
      <c r="I8" s="3">
        <v>19632452.353621624</v>
      </c>
      <c r="J8" s="3">
        <v>20354480.521191724</v>
      </c>
      <c r="K8" s="3">
        <v>20659789.193386964</v>
      </c>
      <c r="L8" s="3">
        <v>20965022.46288212</v>
      </c>
      <c r="M8" s="3">
        <v>21809322.658981871</v>
      </c>
      <c r="N8" s="3">
        <v>21988360.164650936</v>
      </c>
      <c r="O8" s="3">
        <v>22128791.433418505</v>
      </c>
      <c r="P8" s="3">
        <v>22335433.482408766</v>
      </c>
      <c r="Q8" s="3">
        <v>22557064.116908766</v>
      </c>
      <c r="R8" s="3">
        <v>22744536.334043868</v>
      </c>
      <c r="S8" s="3">
        <v>23037052.264043868</v>
      </c>
      <c r="T8" s="3">
        <v>24566188.654043864</v>
      </c>
      <c r="U8" s="3">
        <v>24757734.214043867</v>
      </c>
      <c r="V8" s="3">
        <v>24835069.124043863</v>
      </c>
      <c r="W8" s="3">
        <v>25007783.532575164</v>
      </c>
      <c r="X8" s="3">
        <v>25228960.092575166</v>
      </c>
      <c r="Y8" s="3">
        <v>25314631.032575168</v>
      </c>
      <c r="Z8" s="3">
        <v>25365111.582575168</v>
      </c>
      <c r="AA8" s="3">
        <v>25410453.28257516</v>
      </c>
      <c r="AB8" s="3">
        <v>25510615.382575162</v>
      </c>
      <c r="AC8" s="3">
        <v>25556296.622575164</v>
      </c>
      <c r="AD8" s="3">
        <v>25635170.702575166</v>
      </c>
      <c r="AE8" s="3">
        <v>25675200.362575166</v>
      </c>
      <c r="AF8" s="3">
        <v>25749850.422575168</v>
      </c>
      <c r="AG8" s="3">
        <v>25773475.862575166</v>
      </c>
      <c r="AH8" s="3">
        <v>25789263.212575171</v>
      </c>
      <c r="AI8" s="3">
        <v>25898229.152575169</v>
      </c>
      <c r="AJ8" s="4">
        <f>AI8*$AJ$42</f>
        <v>25929922.446708132</v>
      </c>
      <c r="AK8" s="4">
        <f t="shared" ref="AK8:AK41" si="2">AJ8*$AK$42</f>
        <v>25983324.498548049</v>
      </c>
      <c r="AL8" s="16">
        <f t="shared" si="0"/>
        <v>25983324.498548049</v>
      </c>
      <c r="AM8" s="20">
        <f>AL8-AI8</f>
        <v>85095.345972880721</v>
      </c>
      <c r="AN8" s="17">
        <f>'Предявени (1)'!AI8-AI8</f>
        <v>553436.03999999538</v>
      </c>
      <c r="AO8" s="18">
        <f t="shared" si="1"/>
        <v>0</v>
      </c>
    </row>
    <row r="9" spans="1:41" s="19" customFormat="1" x14ac:dyDescent="0.2">
      <c r="A9" s="1" t="s">
        <v>34</v>
      </c>
      <c r="B9" s="3">
        <v>2973072.9594927561</v>
      </c>
      <c r="C9" s="3">
        <v>7974676.4753441745</v>
      </c>
      <c r="D9" s="3">
        <v>12789643.000253946</v>
      </c>
      <c r="E9" s="3">
        <v>16247428.34415732</v>
      </c>
      <c r="F9" s="3">
        <v>18798969.426433835</v>
      </c>
      <c r="G9" s="3">
        <v>19681880.61410762</v>
      </c>
      <c r="H9" s="3">
        <v>20215008.348549794</v>
      </c>
      <c r="I9" s="3">
        <v>20603519.808524713</v>
      </c>
      <c r="J9" s="3">
        <v>21403955.357888341</v>
      </c>
      <c r="K9" s="3">
        <v>21836458.365251131</v>
      </c>
      <c r="L9" s="3">
        <v>22664750.246763501</v>
      </c>
      <c r="M9" s="3">
        <v>22993937.413825549</v>
      </c>
      <c r="N9" s="3">
        <v>23173083.696216237</v>
      </c>
      <c r="O9" s="3">
        <v>23390558.608118191</v>
      </c>
      <c r="P9" s="3">
        <v>23555906.108118195</v>
      </c>
      <c r="Q9" s="3">
        <v>23712144.838118192</v>
      </c>
      <c r="R9" s="3">
        <v>23909049.781058494</v>
      </c>
      <c r="S9" s="3">
        <v>24160088.021058492</v>
      </c>
      <c r="T9" s="3">
        <v>24366490.751058493</v>
      </c>
      <c r="U9" s="3">
        <v>24473214.479018494</v>
      </c>
      <c r="V9" s="3">
        <v>24608052.073758096</v>
      </c>
      <c r="W9" s="3">
        <v>24822757.809758089</v>
      </c>
      <c r="X9" s="3">
        <v>25024503.800930589</v>
      </c>
      <c r="Y9" s="3">
        <v>25054525.440930594</v>
      </c>
      <c r="Z9" s="3">
        <v>25169042.770930596</v>
      </c>
      <c r="AA9" s="3">
        <v>25277597.800930593</v>
      </c>
      <c r="AB9" s="3">
        <v>25341577.860930592</v>
      </c>
      <c r="AC9" s="3">
        <v>25351756.550930593</v>
      </c>
      <c r="AD9" s="3">
        <v>25447458.940930594</v>
      </c>
      <c r="AE9" s="3">
        <v>25508283.930930596</v>
      </c>
      <c r="AF9" s="3">
        <v>25574689.490930595</v>
      </c>
      <c r="AG9" s="3">
        <v>25604216.070930593</v>
      </c>
      <c r="AH9" s="3">
        <v>25747201.820930593</v>
      </c>
      <c r="AI9" s="4">
        <f>AH9*$AI$42</f>
        <v>25790535.143302213</v>
      </c>
      <c r="AJ9" s="4">
        <f t="shared" ref="AJ9:AJ41" si="3">AI9*$AJ$42</f>
        <v>25822096.645493258</v>
      </c>
      <c r="AK9" s="4">
        <f t="shared" si="2"/>
        <v>25875276.632688053</v>
      </c>
      <c r="AL9" s="16">
        <f t="shared" si="0"/>
        <v>25875276.632688053</v>
      </c>
      <c r="AM9" s="20">
        <f>AL9-AH9</f>
        <v>128074.81175746024</v>
      </c>
      <c r="AN9" s="17">
        <f>'Предявени (1)'!AH9-AH9</f>
        <v>943919.00312490016</v>
      </c>
      <c r="AO9" s="18">
        <f t="shared" si="1"/>
        <v>0</v>
      </c>
    </row>
    <row r="10" spans="1:41" s="19" customFormat="1" x14ac:dyDescent="0.2">
      <c r="A10" s="2" t="s">
        <v>33</v>
      </c>
      <c r="B10" s="3">
        <v>3331478.5033273757</v>
      </c>
      <c r="C10" s="3">
        <v>9827417.3150993641</v>
      </c>
      <c r="D10" s="3">
        <v>13700339.976773145</v>
      </c>
      <c r="E10" s="3">
        <v>16787846.678855672</v>
      </c>
      <c r="F10" s="3">
        <v>19195059.289202146</v>
      </c>
      <c r="G10" s="3">
        <v>20007080.994398136</v>
      </c>
      <c r="H10" s="3">
        <v>20754016.680661809</v>
      </c>
      <c r="I10" s="3">
        <v>21179799.507476445</v>
      </c>
      <c r="J10" s="3">
        <v>21845003.671655573</v>
      </c>
      <c r="K10" s="3">
        <v>23371547.004233275</v>
      </c>
      <c r="L10" s="3">
        <v>23628429.190095954</v>
      </c>
      <c r="M10" s="3">
        <v>23922812.197921727</v>
      </c>
      <c r="N10" s="3">
        <v>24057797.499004509</v>
      </c>
      <c r="O10" s="3">
        <v>24247234.265345205</v>
      </c>
      <c r="P10" s="3">
        <v>24457277.714785211</v>
      </c>
      <c r="Q10" s="3">
        <v>24798239.858405303</v>
      </c>
      <c r="R10" s="3">
        <v>24922017.898105305</v>
      </c>
      <c r="S10" s="3">
        <v>25194277.468105305</v>
      </c>
      <c r="T10" s="3">
        <v>25562631.879456308</v>
      </c>
      <c r="U10" s="3">
        <v>25921976.869043503</v>
      </c>
      <c r="V10" s="3">
        <v>26055126.402122907</v>
      </c>
      <c r="W10" s="3">
        <v>26304820.942122906</v>
      </c>
      <c r="X10" s="3">
        <v>26391368.552122906</v>
      </c>
      <c r="Y10" s="3">
        <v>26469833.412122905</v>
      </c>
      <c r="Z10" s="3">
        <v>26492768.392122906</v>
      </c>
      <c r="AA10" s="3">
        <v>26534718.932122905</v>
      </c>
      <c r="AB10" s="3">
        <v>26995936.472122904</v>
      </c>
      <c r="AC10" s="3">
        <v>27039576.322122905</v>
      </c>
      <c r="AD10" s="3">
        <v>27110218.782122903</v>
      </c>
      <c r="AE10" s="3">
        <v>27164702.822122905</v>
      </c>
      <c r="AF10" s="3">
        <v>27171013.592122909</v>
      </c>
      <c r="AG10" s="3">
        <v>27489106.752122909</v>
      </c>
      <c r="AH10" s="4">
        <f>AG10*$AH$42</f>
        <v>27542074.670211188</v>
      </c>
      <c r="AI10" s="4">
        <f t="shared" ref="AI10:AI41" si="4">AH10*$AI$42</f>
        <v>27588428.818082016</v>
      </c>
      <c r="AJ10" s="4">
        <f t="shared" si="3"/>
        <v>27622190.5159976</v>
      </c>
      <c r="AK10" s="4">
        <f t="shared" si="2"/>
        <v>27679077.75323863</v>
      </c>
      <c r="AL10" s="16">
        <f t="shared" si="0"/>
        <v>27679077.75323863</v>
      </c>
      <c r="AM10" s="20">
        <f>AL10-AG10</f>
        <v>189971.00111572072</v>
      </c>
      <c r="AN10" s="17">
        <f>'Предявени (1)'!AG10-AG10</f>
        <v>988318.22499999776</v>
      </c>
      <c r="AO10" s="18">
        <f t="shared" si="1"/>
        <v>0</v>
      </c>
    </row>
    <row r="11" spans="1:41" s="19" customFormat="1" x14ac:dyDescent="0.2">
      <c r="A11" s="2" t="s">
        <v>32</v>
      </c>
      <c r="B11" s="3">
        <v>3070546.1835796265</v>
      </c>
      <c r="C11" s="3">
        <v>7656446.6827329043</v>
      </c>
      <c r="D11" s="3">
        <v>10146349.598176181</v>
      </c>
      <c r="E11" s="3">
        <v>12236368.919007745</v>
      </c>
      <c r="F11" s="3">
        <v>15105477.118748359</v>
      </c>
      <c r="G11" s="3">
        <v>16897246.683267739</v>
      </c>
      <c r="H11" s="3">
        <v>18530139.186489105</v>
      </c>
      <c r="I11" s="3">
        <v>18884192.773038909</v>
      </c>
      <c r="J11" s="3">
        <v>20003197.847892463</v>
      </c>
      <c r="K11" s="3">
        <v>20268442.050014015</v>
      </c>
      <c r="L11" s="3">
        <v>20519716.263029382</v>
      </c>
      <c r="M11" s="3">
        <v>20631281.464325577</v>
      </c>
      <c r="N11" s="3">
        <v>20825772.799200084</v>
      </c>
      <c r="O11" s="3">
        <v>21023673.707344078</v>
      </c>
      <c r="P11" s="3">
        <v>21276404.879437078</v>
      </c>
      <c r="Q11" s="3">
        <v>21383592.319437079</v>
      </c>
      <c r="R11" s="3">
        <v>21517931.445537079</v>
      </c>
      <c r="S11" s="3">
        <v>21652313.446650781</v>
      </c>
      <c r="T11" s="3">
        <v>21928422.008317284</v>
      </c>
      <c r="U11" s="3">
        <v>22014509.05606088</v>
      </c>
      <c r="V11" s="3">
        <v>22076281.577494882</v>
      </c>
      <c r="W11" s="3">
        <v>22155640.897494882</v>
      </c>
      <c r="X11" s="3">
        <v>22232150.467494883</v>
      </c>
      <c r="Y11" s="3">
        <v>22275054.527494881</v>
      </c>
      <c r="Z11" s="3">
        <v>22295573.797494881</v>
      </c>
      <c r="AA11" s="3">
        <v>22297626.217494879</v>
      </c>
      <c r="AB11" s="3">
        <v>22345065.847494882</v>
      </c>
      <c r="AC11" s="3">
        <v>22395172.227494884</v>
      </c>
      <c r="AD11" s="3">
        <v>22500265.092324782</v>
      </c>
      <c r="AE11" s="3">
        <v>22515633.692324784</v>
      </c>
      <c r="AF11" s="3">
        <v>22682663.35232478</v>
      </c>
      <c r="AG11" s="4">
        <f>AF11*$AG$42</f>
        <v>22758745.981987182</v>
      </c>
      <c r="AH11" s="4">
        <f t="shared" ref="AH11:AH41" si="5">AG11*$AH$42</f>
        <v>22802599.112750433</v>
      </c>
      <c r="AI11" s="4">
        <f t="shared" si="4"/>
        <v>22840976.579363536</v>
      </c>
      <c r="AJ11" s="4">
        <f t="shared" si="3"/>
        <v>22868928.520971168</v>
      </c>
      <c r="AK11" s="4">
        <f t="shared" si="2"/>
        <v>22916026.529417209</v>
      </c>
      <c r="AL11" s="16">
        <f t="shared" si="0"/>
        <v>22916026.529417209</v>
      </c>
      <c r="AM11" s="20">
        <f>AL11-AF11</f>
        <v>233363.17709242925</v>
      </c>
      <c r="AN11" s="17">
        <f>'Предявени (1)'!AF11-AF11</f>
        <v>2345806.0500000045</v>
      </c>
      <c r="AO11" s="18">
        <f t="shared" si="1"/>
        <v>0</v>
      </c>
    </row>
    <row r="12" spans="1:41" s="19" customFormat="1" x14ac:dyDescent="0.2">
      <c r="A12" s="2" t="s">
        <v>31</v>
      </c>
      <c r="B12" s="3">
        <v>3259190.2601702726</v>
      </c>
      <c r="C12" s="3">
        <v>7455896.0070581231</v>
      </c>
      <c r="D12" s="3">
        <v>11340850.53570617</v>
      </c>
      <c r="E12" s="3">
        <v>15025972.906043764</v>
      </c>
      <c r="F12" s="3">
        <v>18372130.706527755</v>
      </c>
      <c r="G12" s="3">
        <v>19369062.031931367</v>
      </c>
      <c r="H12" s="3">
        <v>19878462.847518414</v>
      </c>
      <c r="I12" s="3">
        <v>20178457.456355531</v>
      </c>
      <c r="J12" s="3">
        <v>21410958.627324115</v>
      </c>
      <c r="K12" s="3">
        <v>21673271.287506584</v>
      </c>
      <c r="L12" s="3">
        <v>21850939.182819825</v>
      </c>
      <c r="M12" s="3">
        <v>22199179.96531982</v>
      </c>
      <c r="N12" s="3">
        <v>22578830.849319823</v>
      </c>
      <c r="O12" s="3">
        <v>22980554.291719824</v>
      </c>
      <c r="P12" s="3">
        <v>23092969.691719823</v>
      </c>
      <c r="Q12" s="3">
        <v>23243547.053451825</v>
      </c>
      <c r="R12" s="3">
        <v>23612391.483843822</v>
      </c>
      <c r="S12" s="3">
        <v>23832074.138884123</v>
      </c>
      <c r="T12" s="3">
        <v>24337484.13888412</v>
      </c>
      <c r="U12" s="3">
        <v>24583552.112777721</v>
      </c>
      <c r="V12" s="3">
        <v>24789156.762777723</v>
      </c>
      <c r="W12" s="3">
        <v>24875910.342777722</v>
      </c>
      <c r="X12" s="3">
        <v>24960240.352777719</v>
      </c>
      <c r="Y12" s="3">
        <v>25052820.531327419</v>
      </c>
      <c r="Z12" s="3">
        <v>25066119.431327421</v>
      </c>
      <c r="AA12" s="3">
        <v>25151116.40132742</v>
      </c>
      <c r="AB12" s="3">
        <v>25226259.99132742</v>
      </c>
      <c r="AC12" s="3">
        <v>25288299.791327421</v>
      </c>
      <c r="AD12" s="3">
        <v>26781939.411327425</v>
      </c>
      <c r="AE12" s="3">
        <v>26839475.261327423</v>
      </c>
      <c r="AF12" s="4">
        <f>AE12*$AF$42</f>
        <v>26910401.67082534</v>
      </c>
      <c r="AG12" s="4">
        <f t="shared" ref="AG12:AG41" si="6">AF12*$AG$42</f>
        <v>27000665.062411498</v>
      </c>
      <c r="AH12" s="4">
        <f t="shared" si="5"/>
        <v>27052691.817163885</v>
      </c>
      <c r="AI12" s="4">
        <f t="shared" si="4"/>
        <v>27098222.318834953</v>
      </c>
      <c r="AJ12" s="4">
        <f t="shared" si="3"/>
        <v>27131384.120183285</v>
      </c>
      <c r="AK12" s="4">
        <f t="shared" si="2"/>
        <v>27187260.553452708</v>
      </c>
      <c r="AL12" s="16">
        <f t="shared" si="0"/>
        <v>27187260.553452708</v>
      </c>
      <c r="AM12" s="20">
        <f>AL12-AE12</f>
        <v>347785.29212528467</v>
      </c>
      <c r="AN12" s="17">
        <f>'Предявени (1)'!AE12-AE12</f>
        <v>1265445.0689999983</v>
      </c>
      <c r="AO12" s="18">
        <f t="shared" si="1"/>
        <v>0</v>
      </c>
    </row>
    <row r="13" spans="1:41" s="19" customFormat="1" x14ac:dyDescent="0.2">
      <c r="A13" s="2" t="s">
        <v>30</v>
      </c>
      <c r="B13" s="3">
        <v>3680761.271056917</v>
      </c>
      <c r="C13" s="3">
        <v>8579604.0519285835</v>
      </c>
      <c r="D13" s="3">
        <v>12623250.551991494</v>
      </c>
      <c r="E13" s="3">
        <v>16066823.330309467</v>
      </c>
      <c r="F13" s="3">
        <v>18856369.37610488</v>
      </c>
      <c r="G13" s="3">
        <v>20693212.5959493</v>
      </c>
      <c r="H13" s="3">
        <v>21457541.933058616</v>
      </c>
      <c r="I13" s="3">
        <v>23233611.965696983</v>
      </c>
      <c r="J13" s="3">
        <v>23539104.638937708</v>
      </c>
      <c r="K13" s="3">
        <v>23718922.420346085</v>
      </c>
      <c r="L13" s="3">
        <v>23970651.265046086</v>
      </c>
      <c r="M13" s="3">
        <v>24338479.422092088</v>
      </c>
      <c r="N13" s="3">
        <v>24735061.825682983</v>
      </c>
      <c r="O13" s="3">
        <v>25091025.278809983</v>
      </c>
      <c r="P13" s="3">
        <v>25778034.269079782</v>
      </c>
      <c r="Q13" s="3">
        <v>25999957.394442286</v>
      </c>
      <c r="R13" s="3">
        <v>26559046.949122883</v>
      </c>
      <c r="S13" s="3">
        <v>26916381.579122886</v>
      </c>
      <c r="T13" s="3">
        <v>27581301.519122884</v>
      </c>
      <c r="U13" s="3">
        <v>28259226.915202882</v>
      </c>
      <c r="V13" s="3">
        <v>28663808.345202886</v>
      </c>
      <c r="W13" s="3">
        <v>28785986.875202883</v>
      </c>
      <c r="X13" s="3">
        <v>28860073.755202882</v>
      </c>
      <c r="Y13" s="3">
        <v>28886968.115202881</v>
      </c>
      <c r="Z13" s="3">
        <v>29045971.665202886</v>
      </c>
      <c r="AA13" s="3">
        <v>29178790.26520288</v>
      </c>
      <c r="AB13" s="3">
        <v>29270567.225202885</v>
      </c>
      <c r="AC13" s="3">
        <v>29507784.425202888</v>
      </c>
      <c r="AD13" s="3">
        <v>29595424.185202889</v>
      </c>
      <c r="AE13" s="4">
        <f>AD13*$AE$42</f>
        <v>29651293.789483909</v>
      </c>
      <c r="AF13" s="4">
        <f t="shared" ref="AF13:AF41" si="7">AE13*$AF$42</f>
        <v>29729650.753805272</v>
      </c>
      <c r="AG13" s="4">
        <f t="shared" si="6"/>
        <v>29829370.525384147</v>
      </c>
      <c r="AH13" s="4">
        <f t="shared" si="5"/>
        <v>29886847.82607859</v>
      </c>
      <c r="AI13" s="4">
        <f t="shared" si="4"/>
        <v>29937148.298360053</v>
      </c>
      <c r="AJ13" s="4">
        <f t="shared" si="3"/>
        <v>29973784.272230402</v>
      </c>
      <c r="AK13" s="4">
        <f t="shared" si="2"/>
        <v>30035514.560272485</v>
      </c>
      <c r="AL13" s="16">
        <f t="shared" si="0"/>
        <v>30035514.560272485</v>
      </c>
      <c r="AM13" s="20">
        <f>AL13-AD13</f>
        <v>440090.37506959587</v>
      </c>
      <c r="AN13" s="17">
        <f>'Предявени (1)'!AD13-AD13</f>
        <v>1611224.5999999978</v>
      </c>
      <c r="AO13" s="18">
        <f t="shared" si="1"/>
        <v>0</v>
      </c>
    </row>
    <row r="14" spans="1:41" s="19" customFormat="1" x14ac:dyDescent="0.2">
      <c r="A14" s="1" t="s">
        <v>29</v>
      </c>
      <c r="B14" s="3">
        <v>3688220.7800847301</v>
      </c>
      <c r="C14" s="3">
        <v>12083757.210667253</v>
      </c>
      <c r="D14" s="3">
        <v>16046281.829487832</v>
      </c>
      <c r="E14" s="3">
        <v>18518276.365834061</v>
      </c>
      <c r="F14" s="3">
        <v>20194652.041338306</v>
      </c>
      <c r="G14" s="3">
        <v>21058736.989717152</v>
      </c>
      <c r="H14" s="3">
        <v>21654211.612752091</v>
      </c>
      <c r="I14" s="3">
        <v>21904548.782588731</v>
      </c>
      <c r="J14" s="3">
        <v>23170532.563171372</v>
      </c>
      <c r="K14" s="3">
        <v>23889354.728244472</v>
      </c>
      <c r="L14" s="3">
        <v>24122802.182939578</v>
      </c>
      <c r="M14" s="3">
        <v>24361634.781834576</v>
      </c>
      <c r="N14" s="3">
        <v>24959248.088079371</v>
      </c>
      <c r="O14" s="3">
        <v>25629632.611816075</v>
      </c>
      <c r="P14" s="3">
        <v>26241978.435534175</v>
      </c>
      <c r="Q14" s="3">
        <v>26553649.616483573</v>
      </c>
      <c r="R14" s="3">
        <v>26826608.585724674</v>
      </c>
      <c r="S14" s="3">
        <v>27140794.591251679</v>
      </c>
      <c r="T14" s="3">
        <v>27382405.242121175</v>
      </c>
      <c r="U14" s="3">
        <v>27975325.480776578</v>
      </c>
      <c r="V14" s="3">
        <v>28083979.560776576</v>
      </c>
      <c r="W14" s="3">
        <v>28388342.639035076</v>
      </c>
      <c r="X14" s="3">
        <v>28524666.830385678</v>
      </c>
      <c r="Y14" s="3">
        <v>28618294.230346877</v>
      </c>
      <c r="Z14" s="3">
        <v>28699039.740346879</v>
      </c>
      <c r="AA14" s="3">
        <v>28758243.496615976</v>
      </c>
      <c r="AB14" s="3">
        <v>28885251.856615979</v>
      </c>
      <c r="AC14" s="3">
        <v>29109640.17661598</v>
      </c>
      <c r="AD14" s="4">
        <f>AC14*$AD$42</f>
        <v>29389990.321529184</v>
      </c>
      <c r="AE14" s="4">
        <f t="shared" ref="AE14:AE41" si="8">AD14*$AE$42</f>
        <v>29445472.112187475</v>
      </c>
      <c r="AF14" s="4">
        <f t="shared" si="7"/>
        <v>29523285.168983623</v>
      </c>
      <c r="AG14" s="4">
        <f t="shared" si="6"/>
        <v>29622312.745112553</v>
      </c>
      <c r="AH14" s="4">
        <f t="shared" si="5"/>
        <v>29679391.072510272</v>
      </c>
      <c r="AI14" s="4">
        <f t="shared" si="4"/>
        <v>29729342.388776917</v>
      </c>
      <c r="AJ14" s="4">
        <f t="shared" si="3"/>
        <v>29765724.057467703</v>
      </c>
      <c r="AK14" s="4">
        <f t="shared" si="2"/>
        <v>29827025.850499921</v>
      </c>
      <c r="AL14" s="16">
        <f t="shared" si="0"/>
        <v>29827025.850499921</v>
      </c>
      <c r="AM14" s="20">
        <f>AL14-AC14</f>
        <v>717385.67388394102</v>
      </c>
      <c r="AN14" s="17">
        <f>'Предявени (1)'!AC14-AC14</f>
        <v>1975909.9367267974</v>
      </c>
      <c r="AO14" s="18">
        <f t="shared" si="1"/>
        <v>0</v>
      </c>
    </row>
    <row r="15" spans="1:41" s="19" customFormat="1" x14ac:dyDescent="0.2">
      <c r="A15" s="1" t="s">
        <v>28</v>
      </c>
      <c r="B15" s="3">
        <v>3795363.7400044445</v>
      </c>
      <c r="C15" s="3">
        <v>8776339.937103603</v>
      </c>
      <c r="D15" s="3">
        <v>12512083.259730708</v>
      </c>
      <c r="E15" s="3">
        <v>14458641.821695589</v>
      </c>
      <c r="F15" s="3">
        <v>17256626.047573958</v>
      </c>
      <c r="G15" s="3">
        <v>20245261.653405573</v>
      </c>
      <c r="H15" s="3">
        <v>20811606.861720242</v>
      </c>
      <c r="I15" s="3">
        <v>21273182.007399011</v>
      </c>
      <c r="J15" s="3">
        <v>21718955.39720301</v>
      </c>
      <c r="K15" s="3">
        <v>22130449.034732312</v>
      </c>
      <c r="L15" s="3">
        <v>22450933.624788608</v>
      </c>
      <c r="M15" s="3">
        <v>22932947.948442604</v>
      </c>
      <c r="N15" s="3">
        <v>23401761.088442609</v>
      </c>
      <c r="O15" s="3">
        <v>23655461.382903315</v>
      </c>
      <c r="P15" s="3">
        <v>24033090.476506706</v>
      </c>
      <c r="Q15" s="3">
        <v>24686276.780411802</v>
      </c>
      <c r="R15" s="3">
        <v>24980590.491689805</v>
      </c>
      <c r="S15" s="3">
        <v>25153553.843689807</v>
      </c>
      <c r="T15" s="3">
        <v>25444597.923689805</v>
      </c>
      <c r="U15" s="3">
        <v>25676388.213689804</v>
      </c>
      <c r="V15" s="3">
        <v>26309397.183689803</v>
      </c>
      <c r="W15" s="3">
        <v>26485021.413689803</v>
      </c>
      <c r="X15" s="3">
        <v>26581504.903689802</v>
      </c>
      <c r="Y15" s="3">
        <v>26646560.903689805</v>
      </c>
      <c r="Z15" s="3">
        <v>26869182.38368981</v>
      </c>
      <c r="AA15" s="3">
        <v>27031907.963689812</v>
      </c>
      <c r="AB15" s="3">
        <v>27049380.320827808</v>
      </c>
      <c r="AC15" s="4">
        <f>AB15*$AC$42</f>
        <v>27139144.27067893</v>
      </c>
      <c r="AD15" s="4">
        <f t="shared" ref="AD15:AD41" si="9">AC15*$AD$42</f>
        <v>27400516.894419473</v>
      </c>
      <c r="AE15" s="4">
        <f t="shared" si="8"/>
        <v>27452242.999996021</v>
      </c>
      <c r="AF15" s="4">
        <f t="shared" si="7"/>
        <v>27524788.718930386</v>
      </c>
      <c r="AG15" s="4">
        <f t="shared" si="6"/>
        <v>27617112.899477888</v>
      </c>
      <c r="AH15" s="4">
        <f t="shared" si="5"/>
        <v>27670327.468691975</v>
      </c>
      <c r="AI15" s="4">
        <f t="shared" si="4"/>
        <v>27716897.469916511</v>
      </c>
      <c r="AJ15" s="4">
        <f t="shared" si="3"/>
        <v>27750816.383012541</v>
      </c>
      <c r="AK15" s="4">
        <f t="shared" si="2"/>
        <v>27807968.522134107</v>
      </c>
      <c r="AL15" s="16">
        <f t="shared" si="0"/>
        <v>27807968.522134107</v>
      </c>
      <c r="AM15" s="20">
        <f>AL15-AB15</f>
        <v>758588.20130629838</v>
      </c>
      <c r="AN15" s="17">
        <f>'Предявени (1)'!AB15-AB15</f>
        <v>1695928.8661999926</v>
      </c>
      <c r="AO15" s="18">
        <f t="shared" si="1"/>
        <v>0</v>
      </c>
    </row>
    <row r="16" spans="1:41" s="19" customFormat="1" x14ac:dyDescent="0.2">
      <c r="A16" s="1" t="s">
        <v>27</v>
      </c>
      <c r="B16" s="3">
        <v>3703039.0011342908</v>
      </c>
      <c r="C16" s="3">
        <v>8699230.84319943</v>
      </c>
      <c r="D16" s="3">
        <v>12377556.925351877</v>
      </c>
      <c r="E16" s="3">
        <v>16002976.298723364</v>
      </c>
      <c r="F16" s="3">
        <v>19440721.903579585</v>
      </c>
      <c r="G16" s="3">
        <v>21451170.506067459</v>
      </c>
      <c r="H16" s="3">
        <v>21830696.40851609</v>
      </c>
      <c r="I16" s="3">
        <v>22356721.561206199</v>
      </c>
      <c r="J16" s="3">
        <v>22969731.4172628</v>
      </c>
      <c r="K16" s="3">
        <v>24233348.880663801</v>
      </c>
      <c r="L16" s="3">
        <v>25023921.702339698</v>
      </c>
      <c r="M16" s="3">
        <v>25496992.221287899</v>
      </c>
      <c r="N16" s="3">
        <v>26287885.069277402</v>
      </c>
      <c r="O16" s="3">
        <v>26875061.001263998</v>
      </c>
      <c r="P16" s="3">
        <v>27385955.918927804</v>
      </c>
      <c r="Q16" s="3">
        <v>27926960.738895003</v>
      </c>
      <c r="R16" s="3">
        <v>28631988.353804197</v>
      </c>
      <c r="S16" s="3">
        <v>28984375.697495908</v>
      </c>
      <c r="T16" s="3">
        <v>29438400.686328404</v>
      </c>
      <c r="U16" s="3">
        <v>29760674.268159803</v>
      </c>
      <c r="V16" s="3">
        <v>29909205.140907705</v>
      </c>
      <c r="W16" s="3">
        <v>30065498.570907705</v>
      </c>
      <c r="X16" s="3">
        <v>30164190.620907709</v>
      </c>
      <c r="Y16" s="3">
        <v>30275029.793862607</v>
      </c>
      <c r="Z16" s="3">
        <v>30330986.741587702</v>
      </c>
      <c r="AA16" s="3">
        <v>30489015.349247705</v>
      </c>
      <c r="AB16" s="4">
        <f>AA16*$AB$42</f>
        <v>30617641.086776014</v>
      </c>
      <c r="AC16" s="4">
        <f t="shared" ref="AC16:AC41" si="10">AB16*$AC$42</f>
        <v>30719246.386656281</v>
      </c>
      <c r="AD16" s="4">
        <f t="shared" si="9"/>
        <v>31015098.383584835</v>
      </c>
      <c r="AE16" s="4">
        <f t="shared" si="8"/>
        <v>31073648.018237278</v>
      </c>
      <c r="AF16" s="4">
        <f t="shared" si="7"/>
        <v>31155763.71768656</v>
      </c>
      <c r="AG16" s="4">
        <f t="shared" si="6"/>
        <v>31260266.985048197</v>
      </c>
      <c r="AH16" s="4">
        <f t="shared" si="5"/>
        <v>31320501.43631693</v>
      </c>
      <c r="AI16" s="4">
        <f t="shared" si="4"/>
        <v>31373214.791151371</v>
      </c>
      <c r="AJ16" s="4">
        <f t="shared" si="3"/>
        <v>31411608.170035105</v>
      </c>
      <c r="AK16" s="4">
        <f t="shared" si="2"/>
        <v>31476299.621824786</v>
      </c>
      <c r="AL16" s="16">
        <f t="shared" si="0"/>
        <v>31476299.621824786</v>
      </c>
      <c r="AM16" s="20">
        <f>AL16-AA16</f>
        <v>987284.27257708088</v>
      </c>
      <c r="AN16" s="17">
        <f>'Предявени (1)'!AA16-AA16</f>
        <v>1372326.1927025989</v>
      </c>
      <c r="AO16" s="18">
        <f t="shared" si="1"/>
        <v>0</v>
      </c>
    </row>
    <row r="17" spans="1:41" s="19" customFormat="1" x14ac:dyDescent="0.2">
      <c r="A17" s="1" t="s">
        <v>26</v>
      </c>
      <c r="B17" s="3">
        <v>3728211.948401385</v>
      </c>
      <c r="C17" s="3">
        <v>8461698.7391489726</v>
      </c>
      <c r="D17" s="3">
        <v>13809901.623592425</v>
      </c>
      <c r="E17" s="3">
        <v>17644896.007511668</v>
      </c>
      <c r="F17" s="3">
        <v>20297902.22197723</v>
      </c>
      <c r="G17" s="3">
        <v>21272419.636048712</v>
      </c>
      <c r="H17" s="3">
        <v>22258075.501193222</v>
      </c>
      <c r="I17" s="3">
        <v>23088094.563671425</v>
      </c>
      <c r="J17" s="3">
        <v>23746624.74198962</v>
      </c>
      <c r="K17" s="3">
        <v>24403743.550792798</v>
      </c>
      <c r="L17" s="3">
        <v>25184655.102531973</v>
      </c>
      <c r="M17" s="3">
        <v>26892524.973621674</v>
      </c>
      <c r="N17" s="3">
        <v>28764625.848704867</v>
      </c>
      <c r="O17" s="3">
        <v>30009308.926832374</v>
      </c>
      <c r="P17" s="3">
        <v>30710534.517990571</v>
      </c>
      <c r="Q17" s="3">
        <v>31233875.419560671</v>
      </c>
      <c r="R17" s="3">
        <v>32938280.050735973</v>
      </c>
      <c r="S17" s="3">
        <v>33330362.983008076</v>
      </c>
      <c r="T17" s="3">
        <v>33822677.053113781</v>
      </c>
      <c r="U17" s="3">
        <v>34135355.909289271</v>
      </c>
      <c r="V17" s="3">
        <v>34439252.91328308</v>
      </c>
      <c r="W17" s="3">
        <v>34560796.92328307</v>
      </c>
      <c r="X17" s="3">
        <v>34670033.431508079</v>
      </c>
      <c r="Y17" s="3">
        <v>34829755.491508082</v>
      </c>
      <c r="Z17" s="3">
        <v>35199346.482680582</v>
      </c>
      <c r="AA17" s="4">
        <f>Z17*$AA$42</f>
        <v>35315883.298465393</v>
      </c>
      <c r="AB17" s="4">
        <f t="shared" ref="AB17:AB41" si="11">AA17*$AB$42</f>
        <v>35464872.417454466</v>
      </c>
      <c r="AC17" s="4">
        <f t="shared" si="10"/>
        <v>35582563.358666368</v>
      </c>
      <c r="AD17" s="4">
        <f t="shared" si="9"/>
        <v>35925253.159483582</v>
      </c>
      <c r="AE17" s="4">
        <f t="shared" si="8"/>
        <v>35993072.078555517</v>
      </c>
      <c r="AF17" s="4">
        <f t="shared" si="7"/>
        <v>36088187.923573919</v>
      </c>
      <c r="AG17" s="4">
        <f t="shared" si="6"/>
        <v>36209235.623939976</v>
      </c>
      <c r="AH17" s="4">
        <f t="shared" si="5"/>
        <v>36279006.0913423</v>
      </c>
      <c r="AI17" s="4">
        <f t="shared" si="4"/>
        <v>36340064.760055579</v>
      </c>
      <c r="AJ17" s="4">
        <f t="shared" si="3"/>
        <v>36384536.38606777</v>
      </c>
      <c r="AK17" s="4">
        <f t="shared" si="2"/>
        <v>36459469.463953115</v>
      </c>
      <c r="AL17" s="16">
        <f t="shared" si="0"/>
        <v>36459469.463953115</v>
      </c>
      <c r="AM17" s="20">
        <f>AL17-Z17</f>
        <v>1260122.9812725335</v>
      </c>
      <c r="AN17" s="17">
        <f>'Предявени (1)'!Z17-Z17</f>
        <v>1008817.1310628951</v>
      </c>
      <c r="AO17" s="18">
        <f t="shared" si="1"/>
        <v>251305.85020963848</v>
      </c>
    </row>
    <row r="18" spans="1:41" s="19" customFormat="1" x14ac:dyDescent="0.2">
      <c r="A18" s="2" t="s">
        <v>16</v>
      </c>
      <c r="B18" s="3">
        <v>3871592.8705772776</v>
      </c>
      <c r="C18" s="3">
        <v>9477761.2000046801</v>
      </c>
      <c r="D18" s="3">
        <v>14949046.659140384</v>
      </c>
      <c r="E18" s="3">
        <v>18688301.067773759</v>
      </c>
      <c r="F18" s="3">
        <v>20505140.577597704</v>
      </c>
      <c r="G18" s="3">
        <v>22513625.683289804</v>
      </c>
      <c r="H18" s="3">
        <v>23552338.038157403</v>
      </c>
      <c r="I18" s="3">
        <v>24169739.273093242</v>
      </c>
      <c r="J18" s="3">
        <v>24563668.250716362</v>
      </c>
      <c r="K18" s="3">
        <v>25102736.885869492</v>
      </c>
      <c r="L18" s="3">
        <v>25867002.016955189</v>
      </c>
      <c r="M18" s="3">
        <v>26800761.366942283</v>
      </c>
      <c r="N18" s="3">
        <v>27875619.614677887</v>
      </c>
      <c r="O18" s="3">
        <v>28587057.31697569</v>
      </c>
      <c r="P18" s="3">
        <v>29758369.026975691</v>
      </c>
      <c r="Q18" s="3">
        <v>30318179.848550186</v>
      </c>
      <c r="R18" s="3">
        <v>31641247.948757187</v>
      </c>
      <c r="S18" s="3">
        <v>31867686.338757183</v>
      </c>
      <c r="T18" s="3">
        <v>32150214.008757185</v>
      </c>
      <c r="U18" s="3">
        <v>32501513.908757191</v>
      </c>
      <c r="V18" s="3">
        <v>32786935.811405391</v>
      </c>
      <c r="W18" s="3">
        <v>33021364.74140539</v>
      </c>
      <c r="X18" s="3">
        <v>33813720.929549389</v>
      </c>
      <c r="Y18" s="3">
        <v>33938343.637706086</v>
      </c>
      <c r="Z18" s="4">
        <f>Y18*$Z$42</f>
        <v>34099430.085281938</v>
      </c>
      <c r="AA18" s="4">
        <f t="shared" ref="AA18:AA41" si="12">Z18*$AA$42</f>
        <v>34212325.334748313</v>
      </c>
      <c r="AB18" s="4">
        <f t="shared" si="11"/>
        <v>34356658.811193265</v>
      </c>
      <c r="AC18" s="4">
        <f t="shared" si="10"/>
        <v>34470672.121738702</v>
      </c>
      <c r="AD18" s="4">
        <f t="shared" si="9"/>
        <v>34802653.481382854</v>
      </c>
      <c r="AE18" s="4">
        <f t="shared" si="8"/>
        <v>34868353.180963658</v>
      </c>
      <c r="AF18" s="4">
        <f t="shared" si="7"/>
        <v>34960496.826551035</v>
      </c>
      <c r="AG18" s="4">
        <f t="shared" si="6"/>
        <v>35077762.003552191</v>
      </c>
      <c r="AH18" s="4">
        <f t="shared" si="5"/>
        <v>35145352.269080944</v>
      </c>
      <c r="AI18" s="4">
        <f t="shared" si="4"/>
        <v>35204502.963992663</v>
      </c>
      <c r="AJ18" s="4">
        <f t="shared" si="3"/>
        <v>35247584.931515202</v>
      </c>
      <c r="AK18" s="4">
        <f t="shared" si="2"/>
        <v>35320176.48521588</v>
      </c>
      <c r="AL18" s="16">
        <f t="shared" si="0"/>
        <v>35320176.48521588</v>
      </c>
      <c r="AM18" s="20">
        <f>AL18-Y18</f>
        <v>1381832.8475097939</v>
      </c>
      <c r="AN18" s="17">
        <f>'Предявени (1)'!Y18-Y18</f>
        <v>1855419.7726520374</v>
      </c>
      <c r="AO18" s="18">
        <f t="shared" si="1"/>
        <v>0</v>
      </c>
    </row>
    <row r="19" spans="1:41" s="19" customFormat="1" x14ac:dyDescent="0.2">
      <c r="A19" s="2" t="s">
        <v>15</v>
      </c>
      <c r="B19" s="3">
        <v>5023966.1823028084</v>
      </c>
      <c r="C19" s="3">
        <v>9695854.6563766282</v>
      </c>
      <c r="D19" s="3">
        <v>13522333.405304106</v>
      </c>
      <c r="E19" s="3">
        <v>16698411.046689855</v>
      </c>
      <c r="F19" s="3">
        <v>19065667.601912647</v>
      </c>
      <c r="G19" s="3">
        <v>20419000.633480955</v>
      </c>
      <c r="H19" s="3">
        <v>21517443.944897518</v>
      </c>
      <c r="I19" s="3">
        <v>22743761.236330181</v>
      </c>
      <c r="J19" s="3">
        <v>23613562.9190921</v>
      </c>
      <c r="K19" s="3">
        <v>24561108.640099607</v>
      </c>
      <c r="L19" s="3">
        <v>25632449.745004699</v>
      </c>
      <c r="M19" s="3">
        <v>26254410.024007801</v>
      </c>
      <c r="N19" s="3">
        <v>26741101.990056902</v>
      </c>
      <c r="O19" s="3">
        <v>27077869.440759405</v>
      </c>
      <c r="P19" s="3">
        <v>27469873.33075941</v>
      </c>
      <c r="Q19" s="3">
        <v>27774354.840393085</v>
      </c>
      <c r="R19" s="3">
        <v>28118358.640228782</v>
      </c>
      <c r="S19" s="3">
        <v>28658676.143171184</v>
      </c>
      <c r="T19" s="3">
        <v>28859549.726518385</v>
      </c>
      <c r="U19" s="3">
        <v>29275711.824518383</v>
      </c>
      <c r="V19" s="3">
        <v>29587241.503518384</v>
      </c>
      <c r="W19" s="3">
        <v>29699506.433518384</v>
      </c>
      <c r="X19" s="3">
        <v>29822845.203518383</v>
      </c>
      <c r="Y19" s="4">
        <f>X19*$Y$42</f>
        <v>29935936.705545925</v>
      </c>
      <c r="Z19" s="4">
        <f t="shared" ref="Z19:Z41" si="13">Y19*$Z$42</f>
        <v>30078025.952747554</v>
      </c>
      <c r="AA19" s="4">
        <f t="shared" si="12"/>
        <v>30177607.272285711</v>
      </c>
      <c r="AB19" s="4">
        <f t="shared" si="11"/>
        <v>30304919.254905485</v>
      </c>
      <c r="AC19" s="4">
        <f t="shared" si="10"/>
        <v>30405486.780666698</v>
      </c>
      <c r="AD19" s="4">
        <f t="shared" si="9"/>
        <v>30698317.010562975</v>
      </c>
      <c r="AE19" s="4">
        <f t="shared" si="8"/>
        <v>30756268.632163011</v>
      </c>
      <c r="AF19" s="4">
        <f t="shared" si="7"/>
        <v>30837545.619972676</v>
      </c>
      <c r="AG19" s="4">
        <f t="shared" si="6"/>
        <v>30940981.514014691</v>
      </c>
      <c r="AH19" s="4">
        <f t="shared" si="5"/>
        <v>31000600.743885763</v>
      </c>
      <c r="AI19" s="4">
        <f t="shared" si="4"/>
        <v>31052775.696142387</v>
      </c>
      <c r="AJ19" s="4">
        <f t="shared" si="3"/>
        <v>31090776.933523703</v>
      </c>
      <c r="AK19" s="4">
        <f t="shared" si="2"/>
        <v>31154807.641095608</v>
      </c>
      <c r="AL19" s="16">
        <f t="shared" si="0"/>
        <v>31154807.641095608</v>
      </c>
      <c r="AM19" s="20">
        <f>AL19-X19</f>
        <v>1331962.4375772253</v>
      </c>
      <c r="AN19" s="17">
        <f>'Предявени (1)'!X19-X19</f>
        <v>1237261.852296222</v>
      </c>
      <c r="AO19" s="18">
        <f t="shared" si="1"/>
        <v>94700.585281003267</v>
      </c>
    </row>
    <row r="20" spans="1:41" s="19" customFormat="1" x14ac:dyDescent="0.2">
      <c r="A20" s="2" t="s">
        <v>14</v>
      </c>
      <c r="B20" s="3">
        <v>4300224.0811026879</v>
      </c>
      <c r="C20" s="3">
        <v>8478582.0783782378</v>
      </c>
      <c r="D20" s="3">
        <v>13386982.943450384</v>
      </c>
      <c r="E20" s="3">
        <v>17808831.155734062</v>
      </c>
      <c r="F20" s="3">
        <v>20184996.297108065</v>
      </c>
      <c r="G20" s="3">
        <v>21898202.977274466</v>
      </c>
      <c r="H20" s="3">
        <v>23301000.509922367</v>
      </c>
      <c r="I20" s="3">
        <v>24492614.194572486</v>
      </c>
      <c r="J20" s="3">
        <v>25663627.674978182</v>
      </c>
      <c r="K20" s="3">
        <v>26403329.658474084</v>
      </c>
      <c r="L20" s="3">
        <v>27496895.204665877</v>
      </c>
      <c r="M20" s="3">
        <v>28058382.900201883</v>
      </c>
      <c r="N20" s="3">
        <v>28786432.117296983</v>
      </c>
      <c r="O20" s="3">
        <v>29158400.547296979</v>
      </c>
      <c r="P20" s="3">
        <v>29595482.276896577</v>
      </c>
      <c r="Q20" s="3">
        <v>29941919.904740579</v>
      </c>
      <c r="R20" s="3">
        <v>30312708.284740578</v>
      </c>
      <c r="S20" s="3">
        <v>30492393.630345978</v>
      </c>
      <c r="T20" s="3">
        <v>30843864.710308477</v>
      </c>
      <c r="U20" s="3">
        <v>30984318.367471877</v>
      </c>
      <c r="V20" s="3">
        <v>31100677.877471875</v>
      </c>
      <c r="W20" s="3">
        <v>31625270.667471882</v>
      </c>
      <c r="X20" s="4">
        <f>W20*$X$42</f>
        <v>31816339.689245995</v>
      </c>
      <c r="Y20" s="4">
        <f t="shared" ref="Y20:Y41" si="14">X20*$Y$42</f>
        <v>31936990.741146665</v>
      </c>
      <c r="Z20" s="4">
        <f t="shared" si="13"/>
        <v>32088577.879272003</v>
      </c>
      <c r="AA20" s="4">
        <f t="shared" si="12"/>
        <v>32194815.666696642</v>
      </c>
      <c r="AB20" s="4">
        <f t="shared" si="11"/>
        <v>32330637.760728911</v>
      </c>
      <c r="AC20" s="4">
        <f t="shared" si="10"/>
        <v>32437927.676881786</v>
      </c>
      <c r="AD20" s="4">
        <f t="shared" si="9"/>
        <v>32750332.009938542</v>
      </c>
      <c r="AE20" s="4">
        <f t="shared" si="8"/>
        <v>32812157.381253276</v>
      </c>
      <c r="AF20" s="4">
        <f t="shared" si="7"/>
        <v>32898867.292243458</v>
      </c>
      <c r="AG20" s="4">
        <f t="shared" si="6"/>
        <v>33009217.311446637</v>
      </c>
      <c r="AH20" s="4">
        <f t="shared" si="5"/>
        <v>33072821.761546705</v>
      </c>
      <c r="AI20" s="4">
        <f t="shared" si="4"/>
        <v>33128484.324690446</v>
      </c>
      <c r="AJ20" s="4">
        <f t="shared" si="3"/>
        <v>33169025.737452533</v>
      </c>
      <c r="AK20" s="4">
        <f t="shared" si="2"/>
        <v>33237336.548468318</v>
      </c>
      <c r="AL20" s="16">
        <f t="shared" si="0"/>
        <v>33237336.548468318</v>
      </c>
      <c r="AM20" s="20">
        <f>AL20-W20</f>
        <v>1612065.8809964359</v>
      </c>
      <c r="AN20" s="17">
        <f>'Предявени (1)'!W20-W20</f>
        <v>1594450.4118255004</v>
      </c>
      <c r="AO20" s="18">
        <f t="shared" si="1"/>
        <v>17615.469170935452</v>
      </c>
    </row>
    <row r="21" spans="1:41" s="19" customFormat="1" x14ac:dyDescent="0.2">
      <c r="A21" s="2" t="s">
        <v>13</v>
      </c>
      <c r="B21" s="3">
        <v>3372980.2452406031</v>
      </c>
      <c r="C21" s="3">
        <v>7586949.1518129306</v>
      </c>
      <c r="D21" s="3">
        <v>12875937.959936829</v>
      </c>
      <c r="E21" s="3">
        <v>16530515.871673806</v>
      </c>
      <c r="F21" s="3">
        <v>19293566.005001329</v>
      </c>
      <c r="G21" s="3">
        <v>22036083.979869656</v>
      </c>
      <c r="H21" s="3">
        <v>23512030.267401207</v>
      </c>
      <c r="I21" s="3">
        <v>24794093.591428518</v>
      </c>
      <c r="J21" s="3">
        <v>26104643.60827969</v>
      </c>
      <c r="K21" s="3">
        <v>27933801.965989791</v>
      </c>
      <c r="L21" s="3">
        <v>28779516.372713689</v>
      </c>
      <c r="M21" s="3">
        <v>29761472.393986594</v>
      </c>
      <c r="N21" s="3">
        <v>30433203.637543894</v>
      </c>
      <c r="O21" s="3">
        <v>30998125.850501489</v>
      </c>
      <c r="P21" s="3">
        <v>31452948.77721839</v>
      </c>
      <c r="Q21" s="3">
        <v>31845612.305133689</v>
      </c>
      <c r="R21" s="3">
        <v>32136383.047255792</v>
      </c>
      <c r="S21" s="3">
        <v>32495602.527947389</v>
      </c>
      <c r="T21" s="3">
        <v>32858258.387947392</v>
      </c>
      <c r="U21" s="3">
        <v>33067855.145873889</v>
      </c>
      <c r="V21" s="3">
        <v>33203946.34704639</v>
      </c>
      <c r="W21" s="4">
        <f>V21*$W$42</f>
        <v>33421386.741196308</v>
      </c>
      <c r="X21" s="4">
        <f t="shared" ref="X21:X41" si="15">W21*$X$42</f>
        <v>33623307.279303916</v>
      </c>
      <c r="Y21" s="4">
        <f t="shared" si="14"/>
        <v>33750810.550618269</v>
      </c>
      <c r="Z21" s="4">
        <f t="shared" si="13"/>
        <v>33911006.882897854</v>
      </c>
      <c r="AA21" s="4">
        <f t="shared" si="12"/>
        <v>34023278.307145298</v>
      </c>
      <c r="AB21" s="4">
        <f t="shared" si="11"/>
        <v>34166814.240177505</v>
      </c>
      <c r="AC21" s="4">
        <f t="shared" si="10"/>
        <v>34280197.547434509</v>
      </c>
      <c r="AD21" s="4">
        <f t="shared" si="9"/>
        <v>34610344.477859184</v>
      </c>
      <c r="AE21" s="4">
        <f t="shared" si="8"/>
        <v>34675681.140645541</v>
      </c>
      <c r="AF21" s="4">
        <f t="shared" si="7"/>
        <v>34767315.628140323</v>
      </c>
      <c r="AG21" s="4">
        <f t="shared" si="6"/>
        <v>34883932.833016336</v>
      </c>
      <c r="AH21" s="4">
        <f t="shared" si="5"/>
        <v>34951149.615051404</v>
      </c>
      <c r="AI21" s="4">
        <f t="shared" si="4"/>
        <v>35009973.461000226</v>
      </c>
      <c r="AJ21" s="4">
        <f t="shared" si="3"/>
        <v>35052817.370518126</v>
      </c>
      <c r="AK21" s="4">
        <f t="shared" si="2"/>
        <v>35125007.805109777</v>
      </c>
      <c r="AL21" s="16">
        <f t="shared" si="0"/>
        <v>35125007.805109777</v>
      </c>
      <c r="AM21" s="20">
        <f>AL21-V21</f>
        <v>1921061.4580633864</v>
      </c>
      <c r="AN21" s="17">
        <f>'Предявени (1)'!V21-V21</f>
        <v>1953885.1280589029</v>
      </c>
      <c r="AO21" s="18">
        <f t="shared" si="1"/>
        <v>0</v>
      </c>
    </row>
    <row r="22" spans="1:41" s="19" customFormat="1" x14ac:dyDescent="0.2">
      <c r="A22" s="1" t="s">
        <v>12</v>
      </c>
      <c r="B22" s="3">
        <v>3590047.8325288999</v>
      </c>
      <c r="C22" s="3">
        <v>8835951.0678897854</v>
      </c>
      <c r="D22" s="3">
        <v>13912705.651063157</v>
      </c>
      <c r="E22" s="3">
        <v>17791513.56627737</v>
      </c>
      <c r="F22" s="3">
        <v>21479274.298522744</v>
      </c>
      <c r="G22" s="3">
        <v>23806939.749841273</v>
      </c>
      <c r="H22" s="3">
        <v>26067766.663042437</v>
      </c>
      <c r="I22" s="3">
        <v>27737132.303878926</v>
      </c>
      <c r="J22" s="3">
        <v>30256506.480901137</v>
      </c>
      <c r="K22" s="3">
        <v>31183997.308738939</v>
      </c>
      <c r="L22" s="3">
        <v>32572419.211669337</v>
      </c>
      <c r="M22" s="3">
        <v>33371990.246220134</v>
      </c>
      <c r="N22" s="3">
        <v>34048765.476920128</v>
      </c>
      <c r="O22" s="3">
        <v>34364529.392021433</v>
      </c>
      <c r="P22" s="3">
        <v>35059123.572021432</v>
      </c>
      <c r="Q22" s="3">
        <v>35339249.518906526</v>
      </c>
      <c r="R22" s="3">
        <v>35754349.168906532</v>
      </c>
      <c r="S22" s="3">
        <v>36208707.076405935</v>
      </c>
      <c r="T22" s="3">
        <v>36413861.922503628</v>
      </c>
      <c r="U22" s="3">
        <v>36593671.151806138</v>
      </c>
      <c r="V22" s="4">
        <f>U22*$V$42</f>
        <v>36873344.536238581</v>
      </c>
      <c r="W22" s="4">
        <f t="shared" ref="W22:W41" si="16">V22*$W$42</f>
        <v>37114814.465318218</v>
      </c>
      <c r="X22" s="4">
        <f t="shared" si="15"/>
        <v>37339049.425005376</v>
      </c>
      <c r="Y22" s="4">
        <f t="shared" si="14"/>
        <v>37480643.198333763</v>
      </c>
      <c r="Z22" s="4">
        <f t="shared" si="13"/>
        <v>37658542.972410232</v>
      </c>
      <c r="AA22" s="4">
        <f t="shared" si="12"/>
        <v>37783221.613454305</v>
      </c>
      <c r="AB22" s="4">
        <f t="shared" si="11"/>
        <v>37942619.832470454</v>
      </c>
      <c r="AC22" s="4">
        <f t="shared" si="10"/>
        <v>38068533.231722698</v>
      </c>
      <c r="AD22" s="4">
        <f t="shared" si="9"/>
        <v>38435164.998498015</v>
      </c>
      <c r="AE22" s="4">
        <f t="shared" si="8"/>
        <v>38507722.075075261</v>
      </c>
      <c r="AF22" s="4">
        <f t="shared" si="7"/>
        <v>38609483.172791809</v>
      </c>
      <c r="AG22" s="4">
        <f t="shared" si="6"/>
        <v>38738987.850618415</v>
      </c>
      <c r="AH22" s="4">
        <f t="shared" si="5"/>
        <v>38813632.820125684</v>
      </c>
      <c r="AI22" s="4">
        <f t="shared" si="4"/>
        <v>38878957.342576928</v>
      </c>
      <c r="AJ22" s="4">
        <f t="shared" si="3"/>
        <v>38926535.971346557</v>
      </c>
      <c r="AK22" s="4">
        <f t="shared" si="2"/>
        <v>39006704.236259907</v>
      </c>
      <c r="AL22" s="16">
        <f t="shared" si="0"/>
        <v>39006704.236259907</v>
      </c>
      <c r="AM22" s="20">
        <f>AL22-U22</f>
        <v>2413033.084453769</v>
      </c>
      <c r="AN22" s="17">
        <f>'Предявени (1)'!U22-U22</f>
        <v>2092330.9346175939</v>
      </c>
      <c r="AO22" s="18">
        <f>IF(AM22-AN22&lt;0,0,AM22-AN22)</f>
        <v>320702.14983617514</v>
      </c>
    </row>
    <row r="23" spans="1:41" s="19" customFormat="1" x14ac:dyDescent="0.2">
      <c r="A23" s="1" t="s">
        <v>11</v>
      </c>
      <c r="B23" s="3">
        <v>3198147.3209422901</v>
      </c>
      <c r="C23" s="3">
        <v>7337696.3489419697</v>
      </c>
      <c r="D23" s="3">
        <v>10761685.825036092</v>
      </c>
      <c r="E23" s="3">
        <v>14754682.31815969</v>
      </c>
      <c r="F23" s="3">
        <v>18084886.258023072</v>
      </c>
      <c r="G23" s="3">
        <v>20103362.342576478</v>
      </c>
      <c r="H23" s="3">
        <v>21878045.036383964</v>
      </c>
      <c r="I23" s="3">
        <v>24176748.316642977</v>
      </c>
      <c r="J23" s="3">
        <v>25157745.187899925</v>
      </c>
      <c r="K23" s="3">
        <v>25957364.213624321</v>
      </c>
      <c r="L23" s="3">
        <v>26649797.312958218</v>
      </c>
      <c r="M23" s="3">
        <v>27213088.71987823</v>
      </c>
      <c r="N23" s="3">
        <v>27897111.13017422</v>
      </c>
      <c r="O23" s="3">
        <v>28410437.245467421</v>
      </c>
      <c r="P23" s="3">
        <v>28799670.748913825</v>
      </c>
      <c r="Q23" s="3">
        <v>29120613.238913827</v>
      </c>
      <c r="R23" s="3">
        <v>29552388.965973824</v>
      </c>
      <c r="S23" s="3">
        <v>29685360.631973825</v>
      </c>
      <c r="T23" s="3">
        <v>30229696.845140822</v>
      </c>
      <c r="U23" s="4">
        <f>T23*$U$42</f>
        <v>30522961.614644196</v>
      </c>
      <c r="V23" s="4">
        <f t="shared" ref="V23:V41" si="17">U23*$V$42</f>
        <v>30756238.564154293</v>
      </c>
      <c r="W23" s="4">
        <f t="shared" si="16"/>
        <v>30957649.823107056</v>
      </c>
      <c r="X23" s="4">
        <f t="shared" si="15"/>
        <v>31144685.309073996</v>
      </c>
      <c r="Y23" s="4">
        <f t="shared" si="14"/>
        <v>31262789.373851918</v>
      </c>
      <c r="Z23" s="4">
        <f t="shared" si="13"/>
        <v>31411176.452941742</v>
      </c>
      <c r="AA23" s="4">
        <f t="shared" si="12"/>
        <v>31515171.52244344</v>
      </c>
      <c r="AB23" s="4">
        <f t="shared" si="11"/>
        <v>31648126.363194156</v>
      </c>
      <c r="AC23" s="4">
        <f t="shared" si="10"/>
        <v>31753151.350608021</v>
      </c>
      <c r="AD23" s="4">
        <f t="shared" si="9"/>
        <v>32058960.715773068</v>
      </c>
      <c r="AE23" s="4">
        <f t="shared" si="8"/>
        <v>32119480.931251056</v>
      </c>
      <c r="AF23" s="4">
        <f t="shared" si="7"/>
        <v>32204360.364817068</v>
      </c>
      <c r="AG23" s="4">
        <f t="shared" si="6"/>
        <v>32312380.855404641</v>
      </c>
      <c r="AH23" s="4">
        <f t="shared" si="5"/>
        <v>32374642.592674594</v>
      </c>
      <c r="AI23" s="4">
        <f t="shared" si="4"/>
        <v>32429130.09907981</v>
      </c>
      <c r="AJ23" s="4">
        <f t="shared" si="3"/>
        <v>32468815.668029379</v>
      </c>
      <c r="AK23" s="4">
        <f t="shared" si="2"/>
        <v>32535684.413242497</v>
      </c>
      <c r="AL23" s="16">
        <f>AK23</f>
        <v>32535684.413242497</v>
      </c>
      <c r="AM23" s="20">
        <f>AL23-T23</f>
        <v>2305987.5681016743</v>
      </c>
      <c r="AN23" s="17">
        <f>'Предявени (1)'!T23-T23</f>
        <v>1578482.6885678023</v>
      </c>
      <c r="AO23" s="18">
        <f t="shared" si="1"/>
        <v>727504.87953387201</v>
      </c>
    </row>
    <row r="24" spans="1:41" s="19" customFormat="1" x14ac:dyDescent="0.2">
      <c r="A24" s="1" t="s">
        <v>10</v>
      </c>
      <c r="B24" s="3">
        <v>2835168.2104195007</v>
      </c>
      <c r="C24" s="3">
        <v>6740383.4901657598</v>
      </c>
      <c r="D24" s="3">
        <v>11468307.766535409</v>
      </c>
      <c r="E24" s="3">
        <v>14905924.809402971</v>
      </c>
      <c r="F24" s="3">
        <v>17152926.891064569</v>
      </c>
      <c r="G24" s="3">
        <v>19376170.472365871</v>
      </c>
      <c r="H24" s="3">
        <v>22377650.58674337</v>
      </c>
      <c r="I24" s="3">
        <v>23462210.869631372</v>
      </c>
      <c r="J24" s="3">
        <v>24505426.064994976</v>
      </c>
      <c r="K24" s="3">
        <v>25346634.916411307</v>
      </c>
      <c r="L24" s="3">
        <v>26198604.845131308</v>
      </c>
      <c r="M24" s="3">
        <v>27074887.825131305</v>
      </c>
      <c r="N24" s="3">
        <v>27643266.531131305</v>
      </c>
      <c r="O24" s="3">
        <v>28012114.193022005</v>
      </c>
      <c r="P24" s="3">
        <v>28389265.288366009</v>
      </c>
      <c r="Q24" s="3">
        <v>28884433.939736005</v>
      </c>
      <c r="R24" s="3">
        <v>29175096.73664581</v>
      </c>
      <c r="S24" s="3">
        <v>29780274.546645813</v>
      </c>
      <c r="T24" s="4">
        <f>S24*$T$42</f>
        <v>30234637.556553759</v>
      </c>
      <c r="U24" s="4">
        <f t="shared" ref="U24:U41" si="18">T24*$U$42</f>
        <v>30527950.256957702</v>
      </c>
      <c r="V24" s="4">
        <f t="shared" si="17"/>
        <v>30761265.333019074</v>
      </c>
      <c r="W24" s="4">
        <f t="shared" si="16"/>
        <v>30962709.510426525</v>
      </c>
      <c r="X24" s="4">
        <f t="shared" si="15"/>
        <v>31149775.565286193</v>
      </c>
      <c r="Y24" s="4">
        <f t="shared" si="14"/>
        <v>31267898.932874322</v>
      </c>
      <c r="Z24" s="4">
        <f t="shared" si="13"/>
        <v>31416310.264199916</v>
      </c>
      <c r="AA24" s="4">
        <f t="shared" si="12"/>
        <v>31520322.330551744</v>
      </c>
      <c r="AB24" s="4">
        <f t="shared" si="11"/>
        <v>31653298.901308637</v>
      </c>
      <c r="AC24" s="4">
        <f t="shared" si="10"/>
        <v>31758341.053901386</v>
      </c>
      <c r="AD24" s="4">
        <f t="shared" si="9"/>
        <v>32064200.400243167</v>
      </c>
      <c r="AE24" s="4">
        <f t="shared" si="8"/>
        <v>32124730.507084634</v>
      </c>
      <c r="AF24" s="4">
        <f t="shared" si="7"/>
        <v>32209623.813260362</v>
      </c>
      <c r="AG24" s="4">
        <f t="shared" si="6"/>
        <v>32317661.958608862</v>
      </c>
      <c r="AH24" s="4">
        <f t="shared" si="5"/>
        <v>32379933.871874873</v>
      </c>
      <c r="AI24" s="4">
        <f t="shared" si="4"/>
        <v>32434430.28366363</v>
      </c>
      <c r="AJ24" s="4">
        <f t="shared" si="3"/>
        <v>32474122.338782888</v>
      </c>
      <c r="AK24" s="4">
        <f t="shared" si="2"/>
        <v>32541002.012956835</v>
      </c>
      <c r="AL24" s="16">
        <f t="shared" si="0"/>
        <v>32541002.012956835</v>
      </c>
      <c r="AM24" s="20">
        <f>AL24-S24</f>
        <v>2760727.4663110226</v>
      </c>
      <c r="AN24" s="17">
        <f>'Предявени (1)'!S24-S24</f>
        <v>2109929.1925915964</v>
      </c>
      <c r="AO24" s="18">
        <f t="shared" si="1"/>
        <v>650798.27371942624</v>
      </c>
    </row>
    <row r="25" spans="1:41" s="19" customFormat="1" x14ac:dyDescent="0.2">
      <c r="A25" s="1" t="s">
        <v>9</v>
      </c>
      <c r="B25" s="3">
        <v>2828604.7657233337</v>
      </c>
      <c r="C25" s="3">
        <v>7511937.3639123961</v>
      </c>
      <c r="D25" s="3">
        <v>13060205.349006861</v>
      </c>
      <c r="E25" s="3">
        <v>16944918.15841892</v>
      </c>
      <c r="F25" s="3">
        <v>20077932.783415716</v>
      </c>
      <c r="G25" s="3">
        <v>23762299.973099034</v>
      </c>
      <c r="H25" s="3">
        <v>25284520.862753831</v>
      </c>
      <c r="I25" s="3">
        <v>26543858.555116434</v>
      </c>
      <c r="J25" s="3">
        <v>27479758.958083332</v>
      </c>
      <c r="K25" s="3">
        <v>28420956.003415033</v>
      </c>
      <c r="L25" s="3">
        <v>29024963.211214233</v>
      </c>
      <c r="M25" s="3">
        <v>29738343.379248936</v>
      </c>
      <c r="N25" s="3">
        <v>30986884.793924533</v>
      </c>
      <c r="O25" s="3">
        <v>31509713.745896533</v>
      </c>
      <c r="P25" s="3">
        <v>31917635.437087532</v>
      </c>
      <c r="Q25" s="3">
        <v>32305767.967087533</v>
      </c>
      <c r="R25" s="3">
        <v>32724216.598298933</v>
      </c>
      <c r="S25" s="4">
        <f>R25*$S$42</f>
        <v>33076912.323747385</v>
      </c>
      <c r="T25" s="4">
        <f t="shared" ref="T25:T41" si="19">S25*$T$42</f>
        <v>33581572.729692899</v>
      </c>
      <c r="U25" s="4">
        <f t="shared" si="18"/>
        <v>33907354.765701547</v>
      </c>
      <c r="V25" s="4">
        <f t="shared" si="17"/>
        <v>34166497.518150069</v>
      </c>
      <c r="W25" s="4">
        <f t="shared" si="16"/>
        <v>34390241.304789744</v>
      </c>
      <c r="X25" s="4">
        <f t="shared" si="15"/>
        <v>34598015.329359293</v>
      </c>
      <c r="Y25" s="4">
        <f t="shared" si="14"/>
        <v>34729214.800572306</v>
      </c>
      <c r="Z25" s="4">
        <f t="shared" si="13"/>
        <v>34894055.073835008</v>
      </c>
      <c r="AA25" s="4">
        <f t="shared" si="12"/>
        <v>35009581.141062573</v>
      </c>
      <c r="AB25" s="4">
        <f t="shared" si="11"/>
        <v>35157278.045775421</v>
      </c>
      <c r="AC25" s="4">
        <f t="shared" si="10"/>
        <v>35273948.228455096</v>
      </c>
      <c r="AD25" s="4">
        <f t="shared" si="9"/>
        <v>35613665.80783803</v>
      </c>
      <c r="AE25" s="4">
        <f t="shared" si="8"/>
        <v>35680896.519019224</v>
      </c>
      <c r="AF25" s="4">
        <f t="shared" si="7"/>
        <v>35775187.404109932</v>
      </c>
      <c r="AG25" s="4">
        <f t="shared" si="6"/>
        <v>35895185.232058607</v>
      </c>
      <c r="AH25" s="4">
        <f t="shared" si="5"/>
        <v>35964350.56537699</v>
      </c>
      <c r="AI25" s="4">
        <f t="shared" si="4"/>
        <v>36024879.659286857</v>
      </c>
      <c r="AJ25" s="4">
        <f t="shared" si="3"/>
        <v>36068965.573440291</v>
      </c>
      <c r="AK25" s="4">
        <f t="shared" si="2"/>
        <v>36143248.740824372</v>
      </c>
      <c r="AL25" s="16">
        <f t="shared" si="0"/>
        <v>36143248.740824372</v>
      </c>
      <c r="AM25" s="20">
        <f>AL25-R25</f>
        <v>3419032.1425254382</v>
      </c>
      <c r="AN25" s="17">
        <f>'Предявени (1)'!R25-R25</f>
        <v>2613522.3527627029</v>
      </c>
      <c r="AO25" s="18">
        <f t="shared" si="1"/>
        <v>805509.78976273537</v>
      </c>
    </row>
    <row r="26" spans="1:41" s="19" customFormat="1" x14ac:dyDescent="0.2">
      <c r="A26" s="2" t="s">
        <v>8</v>
      </c>
      <c r="B26" s="3">
        <v>3052850.4785683868</v>
      </c>
      <c r="C26" s="3">
        <v>8092908.5142972544</v>
      </c>
      <c r="D26" s="3">
        <v>12516757.237971777</v>
      </c>
      <c r="E26" s="3">
        <v>16747213.973186577</v>
      </c>
      <c r="F26" s="3">
        <v>21409641.304602984</v>
      </c>
      <c r="G26" s="3">
        <v>23630636.509687789</v>
      </c>
      <c r="H26" s="3">
        <v>25333414.904839374</v>
      </c>
      <c r="I26" s="3">
        <v>26763367.596884783</v>
      </c>
      <c r="J26" s="3">
        <v>27972722.511524782</v>
      </c>
      <c r="K26" s="3">
        <v>28656810.803928986</v>
      </c>
      <c r="L26" s="3">
        <v>29303638.350138981</v>
      </c>
      <c r="M26" s="3">
        <v>29873063.664630778</v>
      </c>
      <c r="N26" s="3">
        <v>30609193.542744882</v>
      </c>
      <c r="O26" s="3">
        <v>30949844.272744883</v>
      </c>
      <c r="P26" s="3">
        <v>31394639.021060083</v>
      </c>
      <c r="Q26" s="3">
        <v>31710594.422278579</v>
      </c>
      <c r="R26" s="4">
        <f>Q26*$R$42</f>
        <v>32213009.538276911</v>
      </c>
      <c r="S26" s="4">
        <f t="shared" ref="S26:S41" si="20">R26*$S$42</f>
        <v>32560195.565904263</v>
      </c>
      <c r="T26" s="4">
        <f t="shared" si="19"/>
        <v>33056972.331254195</v>
      </c>
      <c r="U26" s="4">
        <f t="shared" si="18"/>
        <v>33377665.106337812</v>
      </c>
      <c r="V26" s="4">
        <f t="shared" si="17"/>
        <v>33632759.615058109</v>
      </c>
      <c r="W26" s="4">
        <f t="shared" si="16"/>
        <v>33853008.149091117</v>
      </c>
      <c r="X26" s="4">
        <f t="shared" si="15"/>
        <v>34057536.395478927</v>
      </c>
      <c r="Y26" s="4">
        <f t="shared" si="14"/>
        <v>34186686.311257854</v>
      </c>
      <c r="Z26" s="4">
        <f t="shared" si="13"/>
        <v>34348951.503426872</v>
      </c>
      <c r="AA26" s="4">
        <f t="shared" si="12"/>
        <v>34462672.860035747</v>
      </c>
      <c r="AB26" s="4">
        <f t="shared" si="11"/>
        <v>34608062.491778262</v>
      </c>
      <c r="AC26" s="4">
        <f t="shared" si="10"/>
        <v>34722910.090840057</v>
      </c>
      <c r="AD26" s="4">
        <f t="shared" si="9"/>
        <v>35057320.712775365</v>
      </c>
      <c r="AE26" s="4">
        <f t="shared" si="8"/>
        <v>35123501.167669967</v>
      </c>
      <c r="AF26" s="4">
        <f t="shared" si="7"/>
        <v>35216319.071245313</v>
      </c>
      <c r="AG26" s="4">
        <f t="shared" si="6"/>
        <v>35334442.332184859</v>
      </c>
      <c r="AH26" s="4">
        <f t="shared" si="5"/>
        <v>35402527.187179342</v>
      </c>
      <c r="AI26" s="4">
        <f t="shared" si="4"/>
        <v>35462110.71528627</v>
      </c>
      <c r="AJ26" s="4">
        <f t="shared" si="3"/>
        <v>35505507.933638684</v>
      </c>
      <c r="AK26" s="4">
        <f t="shared" si="2"/>
        <v>35578630.67356094</v>
      </c>
      <c r="AL26" s="16">
        <f t="shared" si="0"/>
        <v>35578630.67356094</v>
      </c>
      <c r="AM26" s="20">
        <f>AL26-Q26</f>
        <v>3868036.2512823604</v>
      </c>
      <c r="AN26" s="17">
        <f>'Предявени (1)'!Q26-Q26</f>
        <v>2724425.8491591029</v>
      </c>
      <c r="AO26" s="18">
        <f t="shared" si="1"/>
        <v>1143610.4021232575</v>
      </c>
    </row>
    <row r="27" spans="1:41" s="19" customFormat="1" x14ac:dyDescent="0.2">
      <c r="A27" s="2" t="s">
        <v>7</v>
      </c>
      <c r="B27" s="3">
        <v>2614633.1615737011</v>
      </c>
      <c r="C27" s="3">
        <v>6883270.5460361019</v>
      </c>
      <c r="D27" s="3">
        <v>11301680.947055798</v>
      </c>
      <c r="E27" s="3">
        <v>16768310.049482903</v>
      </c>
      <c r="F27" s="3">
        <v>19409667.48216005</v>
      </c>
      <c r="G27" s="3">
        <v>21492812.665809251</v>
      </c>
      <c r="H27" s="3">
        <v>23059500.037080448</v>
      </c>
      <c r="I27" s="3">
        <v>24523711.498004694</v>
      </c>
      <c r="J27" s="3">
        <v>25418932.807163808</v>
      </c>
      <c r="K27" s="3">
        <v>26122789.274553813</v>
      </c>
      <c r="L27" s="3">
        <v>26813597.16132091</v>
      </c>
      <c r="M27" s="3">
        <v>27321961.61732091</v>
      </c>
      <c r="N27" s="3">
        <v>27716184.260634214</v>
      </c>
      <c r="O27" s="3">
        <v>28008058.602634214</v>
      </c>
      <c r="P27" s="3">
        <v>28323327.009383217</v>
      </c>
      <c r="Q27" s="4">
        <f>P27*$Q$42</f>
        <v>28667042.289754283</v>
      </c>
      <c r="R27" s="4">
        <f t="shared" ref="R27:R41" si="21">Q27*$R$42</f>
        <v>29121236.089641463</v>
      </c>
      <c r="S27" s="4">
        <f t="shared" si="20"/>
        <v>29435099.538678944</v>
      </c>
      <c r="T27" s="4">
        <f t="shared" si="19"/>
        <v>29884196.151350718</v>
      </c>
      <c r="U27" s="4">
        <f t="shared" si="18"/>
        <v>30174109.144557867</v>
      </c>
      <c r="V27" s="4">
        <f t="shared" si="17"/>
        <v>30404719.929457918</v>
      </c>
      <c r="W27" s="4">
        <f t="shared" si="16"/>
        <v>30603829.222563595</v>
      </c>
      <c r="X27" s="4">
        <f t="shared" si="15"/>
        <v>30788727.046002988</v>
      </c>
      <c r="Y27" s="4">
        <f t="shared" si="14"/>
        <v>30905481.277981423</v>
      </c>
      <c r="Z27" s="4">
        <f t="shared" si="13"/>
        <v>31052172.414202958</v>
      </c>
      <c r="AA27" s="4">
        <f t="shared" si="12"/>
        <v>31154978.905173827</v>
      </c>
      <c r="AB27" s="4">
        <f t="shared" si="11"/>
        <v>31286414.180910133</v>
      </c>
      <c r="AC27" s="4">
        <f t="shared" si="10"/>
        <v>31390238.818674356</v>
      </c>
      <c r="AD27" s="4">
        <f t="shared" si="9"/>
        <v>31692553.033081744</v>
      </c>
      <c r="AE27" s="4">
        <f t="shared" si="8"/>
        <v>31752381.552028898</v>
      </c>
      <c r="AF27" s="4">
        <f t="shared" si="7"/>
        <v>31836290.883137852</v>
      </c>
      <c r="AG27" s="4">
        <f t="shared" si="6"/>
        <v>31943076.787926145</v>
      </c>
      <c r="AH27" s="4">
        <f t="shared" si="5"/>
        <v>32004626.924496509</v>
      </c>
      <c r="AI27" s="4">
        <f t="shared" si="4"/>
        <v>32058491.683298189</v>
      </c>
      <c r="AJ27" s="4">
        <f t="shared" si="3"/>
        <v>32097723.678674866</v>
      </c>
      <c r="AK27" s="4">
        <f t="shared" si="2"/>
        <v>32163828.168858159</v>
      </c>
      <c r="AL27" s="16">
        <f t="shared" si="0"/>
        <v>32163828.168858159</v>
      </c>
      <c r="AM27" s="20">
        <f>AL27-P27</f>
        <v>3840501.1594749428</v>
      </c>
      <c r="AN27" s="17">
        <f>'Предявени (1)'!P27-P27</f>
        <v>2641105.2952051945</v>
      </c>
      <c r="AO27" s="18">
        <f t="shared" si="1"/>
        <v>1199395.8642697483</v>
      </c>
    </row>
    <row r="28" spans="1:41" s="19" customFormat="1" x14ac:dyDescent="0.2">
      <c r="A28" s="2" t="s">
        <v>6</v>
      </c>
      <c r="B28" s="3">
        <v>2517713.0042480002</v>
      </c>
      <c r="C28" s="3">
        <v>6563619.7897767406</v>
      </c>
      <c r="D28" s="3">
        <v>12005340.819234641</v>
      </c>
      <c r="E28" s="3">
        <v>16598817.72513064</v>
      </c>
      <c r="F28" s="3">
        <v>20326509.366778776</v>
      </c>
      <c r="G28" s="3">
        <v>22210972.775248177</v>
      </c>
      <c r="H28" s="3">
        <v>24052171.877455074</v>
      </c>
      <c r="I28" s="3">
        <v>25252579.257308576</v>
      </c>
      <c r="J28" s="3">
        <v>26165567.379764181</v>
      </c>
      <c r="K28" s="3">
        <v>26886643.110993281</v>
      </c>
      <c r="L28" s="3">
        <v>27294776.832693677</v>
      </c>
      <c r="M28" s="3">
        <v>27873152.904365178</v>
      </c>
      <c r="N28" s="3">
        <v>28328249.389020175</v>
      </c>
      <c r="O28" s="3">
        <v>29212685.239749581</v>
      </c>
      <c r="P28" s="4">
        <f>O28*$P$42</f>
        <v>29667271.08967514</v>
      </c>
      <c r="Q28" s="4">
        <f t="shared" ref="Q28:Q41" si="22">P28*$Q$42</f>
        <v>30027295.686963938</v>
      </c>
      <c r="R28" s="4">
        <f t="shared" si="21"/>
        <v>30503041.018154681</v>
      </c>
      <c r="S28" s="4">
        <f t="shared" si="20"/>
        <v>30831797.312379956</v>
      </c>
      <c r="T28" s="4">
        <f t="shared" si="19"/>
        <v>31302203.594423532</v>
      </c>
      <c r="U28" s="4">
        <f t="shared" si="18"/>
        <v>31605872.981817402</v>
      </c>
      <c r="V28" s="4">
        <f t="shared" si="17"/>
        <v>31847426.266485054</v>
      </c>
      <c r="W28" s="4">
        <f t="shared" si="16"/>
        <v>32055983.311110593</v>
      </c>
      <c r="X28" s="4">
        <f t="shared" si="15"/>
        <v>32249654.550723441</v>
      </c>
      <c r="Y28" s="4">
        <f t="shared" si="14"/>
        <v>32371948.780134536</v>
      </c>
      <c r="Z28" s="4">
        <f t="shared" si="13"/>
        <v>32525600.422234878</v>
      </c>
      <c r="AA28" s="4">
        <f t="shared" si="12"/>
        <v>32633285.08923747</v>
      </c>
      <c r="AB28" s="4">
        <f t="shared" si="11"/>
        <v>32770956.979080193</v>
      </c>
      <c r="AC28" s="4">
        <f t="shared" si="10"/>
        <v>32879708.104021061</v>
      </c>
      <c r="AD28" s="4">
        <f t="shared" si="9"/>
        <v>33196367.151530378</v>
      </c>
      <c r="AE28" s="4">
        <f t="shared" si="8"/>
        <v>33259034.538377658</v>
      </c>
      <c r="AF28" s="4">
        <f t="shared" si="7"/>
        <v>33346925.373805922</v>
      </c>
      <c r="AG28" s="4">
        <f t="shared" si="6"/>
        <v>33458778.2781226</v>
      </c>
      <c r="AH28" s="4">
        <f t="shared" si="5"/>
        <v>33523248.973483868</v>
      </c>
      <c r="AI28" s="4">
        <f t="shared" si="4"/>
        <v>33579669.619300656</v>
      </c>
      <c r="AJ28" s="4">
        <f t="shared" si="3"/>
        <v>33620763.175924249</v>
      </c>
      <c r="AK28" s="4">
        <f t="shared" si="2"/>
        <v>33690004.329333343</v>
      </c>
      <c r="AL28" s="16">
        <f t="shared" si="0"/>
        <v>33690004.329333343</v>
      </c>
      <c r="AM28" s="20">
        <f>AL28-O28</f>
        <v>4477319.089583762</v>
      </c>
      <c r="AN28" s="17">
        <f>'Предявени (1)'!O28-O28</f>
        <v>2904238.5694201998</v>
      </c>
      <c r="AO28" s="18">
        <f t="shared" si="1"/>
        <v>1573080.5201635621</v>
      </c>
    </row>
    <row r="29" spans="1:41" s="19" customFormat="1" x14ac:dyDescent="0.2">
      <c r="A29" s="2" t="s">
        <v>5</v>
      </c>
      <c r="B29" s="3">
        <v>2721787.1160324989</v>
      </c>
      <c r="C29" s="3">
        <v>8411899.6572879292</v>
      </c>
      <c r="D29" s="3">
        <v>14972227.831143677</v>
      </c>
      <c r="E29" s="3">
        <v>20517613.005621485</v>
      </c>
      <c r="F29" s="3">
        <v>23227978.90203318</v>
      </c>
      <c r="G29" s="3">
        <v>26010235.465094004</v>
      </c>
      <c r="H29" s="3">
        <v>27215055.197716042</v>
      </c>
      <c r="I29" s="3">
        <v>28036046.64747104</v>
      </c>
      <c r="J29" s="3">
        <v>28764865.97571104</v>
      </c>
      <c r="K29" s="3">
        <v>29488590.714875545</v>
      </c>
      <c r="L29" s="3">
        <v>30048516.625689637</v>
      </c>
      <c r="M29" s="3">
        <v>30689432.609681334</v>
      </c>
      <c r="N29" s="3">
        <v>31030878.77968134</v>
      </c>
      <c r="O29" s="4">
        <f>N29*$O$42</f>
        <v>31537252.13287187</v>
      </c>
      <c r="P29" s="4">
        <f t="shared" ref="P29:P41" si="23">O29*$P$42</f>
        <v>32028011.145522673</v>
      </c>
      <c r="Q29" s="4">
        <f t="shared" si="22"/>
        <v>32416684.299173161</v>
      </c>
      <c r="R29" s="4">
        <f t="shared" si="21"/>
        <v>32930286.535245027</v>
      </c>
      <c r="S29" s="4">
        <f t="shared" si="20"/>
        <v>33285203.245439928</v>
      </c>
      <c r="T29" s="4">
        <f t="shared" si="19"/>
        <v>33793041.583474964</v>
      </c>
      <c r="U29" s="4">
        <f t="shared" si="18"/>
        <v>34120875.124167211</v>
      </c>
      <c r="V29" s="4">
        <f t="shared" si="17"/>
        <v>34381649.742438912</v>
      </c>
      <c r="W29" s="4">
        <f t="shared" si="16"/>
        <v>34606802.481615812</v>
      </c>
      <c r="X29" s="4">
        <f t="shared" si="15"/>
        <v>34815884.894424796</v>
      </c>
      <c r="Y29" s="4">
        <f t="shared" si="14"/>
        <v>34947910.550939418</v>
      </c>
      <c r="Z29" s="4">
        <f t="shared" si="13"/>
        <v>35113788.851334572</v>
      </c>
      <c r="AA29" s="4">
        <f t="shared" si="12"/>
        <v>35230042.405783035</v>
      </c>
      <c r="AB29" s="4">
        <f t="shared" si="11"/>
        <v>35378669.382931679</v>
      </c>
      <c r="AC29" s="4">
        <f t="shared" si="10"/>
        <v>35496074.257521123</v>
      </c>
      <c r="AD29" s="4">
        <f t="shared" si="9"/>
        <v>35837931.096065626</v>
      </c>
      <c r="AE29" s="4">
        <f t="shared" si="8"/>
        <v>35905585.170427188</v>
      </c>
      <c r="AF29" s="4">
        <f t="shared" si="7"/>
        <v>36000469.821198642</v>
      </c>
      <c r="AG29" s="4">
        <f t="shared" si="6"/>
        <v>36121223.295803204</v>
      </c>
      <c r="AH29" s="4">
        <f t="shared" si="5"/>
        <v>36190824.174945369</v>
      </c>
      <c r="AI29" s="4">
        <f t="shared" si="4"/>
        <v>36251734.430816069</v>
      </c>
      <c r="AJ29" s="4">
        <f t="shared" si="3"/>
        <v>36296097.961441159</v>
      </c>
      <c r="AK29" s="4">
        <f t="shared" si="2"/>
        <v>36370848.902517334</v>
      </c>
      <c r="AL29" s="16">
        <f t="shared" si="0"/>
        <v>36370848.902517334</v>
      </c>
      <c r="AM29" s="20">
        <f>AL29-N29</f>
        <v>5339970.1228359938</v>
      </c>
      <c r="AN29" s="17">
        <f>'Предявени (1)'!N29-N29</f>
        <v>3669139.7879334018</v>
      </c>
      <c r="AO29" s="18">
        <f t="shared" si="1"/>
        <v>1670830.334902592</v>
      </c>
    </row>
    <row r="30" spans="1:41" s="19" customFormat="1" x14ac:dyDescent="0.2">
      <c r="A30" s="1" t="s">
        <v>4</v>
      </c>
      <c r="B30" s="3">
        <v>3040508.6828512</v>
      </c>
      <c r="C30" s="3">
        <v>9957129.1312693879</v>
      </c>
      <c r="D30" s="3">
        <v>17219440.322955091</v>
      </c>
      <c r="E30" s="3">
        <v>22115457.710702196</v>
      </c>
      <c r="F30" s="3">
        <v>26118556.67695307</v>
      </c>
      <c r="G30" s="3">
        <v>28355562.034697983</v>
      </c>
      <c r="H30" s="3">
        <v>29535908.203071177</v>
      </c>
      <c r="I30" s="3">
        <v>30959237.32539358</v>
      </c>
      <c r="J30" s="3">
        <v>31561614.99542528</v>
      </c>
      <c r="K30" s="3">
        <v>32365552.064840972</v>
      </c>
      <c r="L30" s="3">
        <v>33284354.261040978</v>
      </c>
      <c r="M30" s="3">
        <v>33994976.931040972</v>
      </c>
      <c r="N30" s="4">
        <f>M30*$N$42</f>
        <v>34761698.189156704</v>
      </c>
      <c r="O30" s="4">
        <f t="shared" ref="O30:O41" si="24">N30*$O$42</f>
        <v>35328952.432892986</v>
      </c>
      <c r="P30" s="4">
        <f t="shared" si="23"/>
        <v>35878715.035573326</v>
      </c>
      <c r="Q30" s="4">
        <f t="shared" si="22"/>
        <v>36314118.072572485</v>
      </c>
      <c r="R30" s="4">
        <f t="shared" si="21"/>
        <v>36889470.322386846</v>
      </c>
      <c r="S30" s="4">
        <f t="shared" si="20"/>
        <v>37287058.403912984</v>
      </c>
      <c r="T30" s="4">
        <f t="shared" si="19"/>
        <v>37855953.76652889</v>
      </c>
      <c r="U30" s="4">
        <f t="shared" si="18"/>
        <v>38223202.489284642</v>
      </c>
      <c r="V30" s="4">
        <f t="shared" si="17"/>
        <v>38515329.84539707</v>
      </c>
      <c r="W30" s="4">
        <f t="shared" si="16"/>
        <v>38767552.530461796</v>
      </c>
      <c r="X30" s="4">
        <f t="shared" si="15"/>
        <v>39001772.765806392</v>
      </c>
      <c r="Y30" s="4">
        <f t="shared" si="14"/>
        <v>39149671.768524669</v>
      </c>
      <c r="Z30" s="4">
        <f t="shared" si="13"/>
        <v>39335493.49324625</v>
      </c>
      <c r="AA30" s="4">
        <f t="shared" si="12"/>
        <v>39465724.125831507</v>
      </c>
      <c r="AB30" s="4">
        <f t="shared" si="11"/>
        <v>39632220.413580567</v>
      </c>
      <c r="AC30" s="4">
        <f t="shared" si="10"/>
        <v>39763740.788668565</v>
      </c>
      <c r="AD30" s="4">
        <f t="shared" si="9"/>
        <v>40146698.819917247</v>
      </c>
      <c r="AE30" s="4">
        <f t="shared" si="8"/>
        <v>40222486.893175527</v>
      </c>
      <c r="AF30" s="4">
        <f t="shared" si="7"/>
        <v>40328779.454733931</v>
      </c>
      <c r="AG30" s="4">
        <f t="shared" si="6"/>
        <v>40464051.029519118</v>
      </c>
      <c r="AH30" s="4">
        <f t="shared" si="5"/>
        <v>40542019.970444635</v>
      </c>
      <c r="AI30" s="4">
        <f t="shared" si="4"/>
        <v>40610253.420945175</v>
      </c>
      <c r="AJ30" s="4">
        <f t="shared" si="3"/>
        <v>40659950.74576617</v>
      </c>
      <c r="AK30" s="4">
        <f t="shared" si="2"/>
        <v>40743688.936730549</v>
      </c>
      <c r="AL30" s="16">
        <f t="shared" si="0"/>
        <v>40743688.936730549</v>
      </c>
      <c r="AM30" s="20">
        <f>AL30-M30</f>
        <v>6748712.0056895763</v>
      </c>
      <c r="AN30" s="17">
        <f>'Предявени (1)'!M30-M30</f>
        <v>2573939.727590397</v>
      </c>
      <c r="AO30" s="18">
        <f t="shared" si="1"/>
        <v>4174772.2780991793</v>
      </c>
    </row>
    <row r="31" spans="1:41" s="19" customFormat="1" x14ac:dyDescent="0.2">
      <c r="A31" s="1" t="s">
        <v>3</v>
      </c>
      <c r="B31" s="3">
        <v>3417490.1648296989</v>
      </c>
      <c r="C31" s="3">
        <v>9709534.4710107185</v>
      </c>
      <c r="D31" s="3">
        <v>15407406.69432134</v>
      </c>
      <c r="E31" s="3">
        <v>20639336.292226039</v>
      </c>
      <c r="F31" s="3">
        <v>23555982.723180838</v>
      </c>
      <c r="G31" s="3">
        <v>25300432.969971236</v>
      </c>
      <c r="H31" s="3">
        <v>26236905.782031137</v>
      </c>
      <c r="I31" s="3">
        <v>26901877.97499834</v>
      </c>
      <c r="J31" s="3">
        <v>27278172.051037341</v>
      </c>
      <c r="K31" s="3">
        <v>28081789.983537335</v>
      </c>
      <c r="L31" s="3">
        <v>28801569.771252342</v>
      </c>
      <c r="M31" s="4">
        <f>L31*$M$42</f>
        <v>29461383.463132154</v>
      </c>
      <c r="N31" s="4">
        <f t="shared" ref="N31:N40" si="25">M31*$N$42</f>
        <v>30125854.247757308</v>
      </c>
      <c r="O31" s="4">
        <f t="shared" si="24"/>
        <v>30617459.076014854</v>
      </c>
      <c r="P31" s="4">
        <f t="shared" si="23"/>
        <v>31093904.960479207</v>
      </c>
      <c r="Q31" s="4">
        <f t="shared" si="22"/>
        <v>31471242.349472448</v>
      </c>
      <c r="R31" s="4">
        <f t="shared" si="21"/>
        <v>31969865.228156589</v>
      </c>
      <c r="S31" s="4">
        <f t="shared" si="20"/>
        <v>32314430.690106258</v>
      </c>
      <c r="T31" s="4">
        <f t="shared" si="19"/>
        <v>32807457.77650268</v>
      </c>
      <c r="U31" s="4">
        <f t="shared" si="18"/>
        <v>33125729.957401652</v>
      </c>
      <c r="V31" s="4">
        <f t="shared" si="17"/>
        <v>33378899.008698773</v>
      </c>
      <c r="W31" s="4">
        <f t="shared" si="16"/>
        <v>33597485.103281692</v>
      </c>
      <c r="X31" s="4">
        <f t="shared" si="15"/>
        <v>33800469.567201458</v>
      </c>
      <c r="Y31" s="4">
        <f t="shared" si="14"/>
        <v>33928644.657354832</v>
      </c>
      <c r="Z31" s="4">
        <f t="shared" si="13"/>
        <v>34089685.069263577</v>
      </c>
      <c r="AA31" s="4">
        <f t="shared" si="12"/>
        <v>34202548.055257753</v>
      </c>
      <c r="AB31" s="4">
        <f t="shared" si="11"/>
        <v>34346840.283739425</v>
      </c>
      <c r="AC31" s="4">
        <f t="shared" si="10"/>
        <v>34460821.011290513</v>
      </c>
      <c r="AD31" s="4">
        <f t="shared" si="9"/>
        <v>34792707.496514201</v>
      </c>
      <c r="AE31" s="4">
        <f t="shared" si="8"/>
        <v>34858388.420279011</v>
      </c>
      <c r="AF31" s="4">
        <f t="shared" si="7"/>
        <v>34950505.732836775</v>
      </c>
      <c r="AG31" s="4">
        <f t="shared" si="6"/>
        <v>35067737.39751748</v>
      </c>
      <c r="AH31" s="4">
        <f t="shared" si="5"/>
        <v>35135308.346939817</v>
      </c>
      <c r="AI31" s="4">
        <f t="shared" si="4"/>
        <v>35194442.137625627</v>
      </c>
      <c r="AJ31" s="4">
        <f t="shared" si="3"/>
        <v>35237511.793081291</v>
      </c>
      <c r="AK31" s="4">
        <f t="shared" si="2"/>
        <v>35310082.601395555</v>
      </c>
      <c r="AL31" s="16">
        <f t="shared" si="0"/>
        <v>35310082.601395555</v>
      </c>
      <c r="AM31" s="20">
        <f>AL31-L31</f>
        <v>6508512.8301432133</v>
      </c>
      <c r="AN31" s="17">
        <f>'Предявени (1)'!L31-L31</f>
        <v>3173197.3246338964</v>
      </c>
      <c r="AO31" s="18">
        <f t="shared" si="1"/>
        <v>3335315.5055093169</v>
      </c>
    </row>
    <row r="32" spans="1:41" s="19" customFormat="1" x14ac:dyDescent="0.2">
      <c r="A32" s="1" t="s">
        <v>2</v>
      </c>
      <c r="B32" s="3">
        <v>3777708.4181667003</v>
      </c>
      <c r="C32" s="3">
        <v>10109423.586979281</v>
      </c>
      <c r="D32" s="3">
        <v>17107352.586987961</v>
      </c>
      <c r="E32" s="3">
        <v>21493092.216124259</v>
      </c>
      <c r="F32" s="3">
        <v>23776545.594949663</v>
      </c>
      <c r="G32" s="3">
        <v>25391102.11205906</v>
      </c>
      <c r="H32" s="3">
        <v>26454176.265339464</v>
      </c>
      <c r="I32" s="3">
        <v>27093389.401154157</v>
      </c>
      <c r="J32" s="3">
        <v>27926707.224354163</v>
      </c>
      <c r="K32" s="3">
        <v>28528708.853543665</v>
      </c>
      <c r="L32" s="4">
        <f>K32*$L$42</f>
        <v>29240520.640297398</v>
      </c>
      <c r="M32" s="4">
        <f t="shared" ref="M32:M41" si="26">L32*$M$42</f>
        <v>29910390.235232454</v>
      </c>
      <c r="N32" s="4">
        <f t="shared" si="25"/>
        <v>30584987.899422947</v>
      </c>
      <c r="O32" s="4">
        <f t="shared" si="24"/>
        <v>31084085.040367067</v>
      </c>
      <c r="P32" s="4">
        <f t="shared" si="23"/>
        <v>31567792.207348295</v>
      </c>
      <c r="Q32" s="4">
        <f t="shared" si="22"/>
        <v>31950880.413957983</v>
      </c>
      <c r="R32" s="4">
        <f t="shared" si="21"/>
        <v>32457102.564059012</v>
      </c>
      <c r="S32" s="4">
        <f t="shared" si="20"/>
        <v>32806919.382450949</v>
      </c>
      <c r="T32" s="4">
        <f t="shared" si="19"/>
        <v>33307460.457486022</v>
      </c>
      <c r="U32" s="4">
        <f t="shared" si="18"/>
        <v>33630583.271579921</v>
      </c>
      <c r="V32" s="4">
        <f t="shared" si="17"/>
        <v>33887610.750593476</v>
      </c>
      <c r="W32" s="4">
        <f t="shared" si="16"/>
        <v>34109528.210686691</v>
      </c>
      <c r="X32" s="4">
        <f t="shared" si="15"/>
        <v>34315606.263169438</v>
      </c>
      <c r="Y32" s="4">
        <f t="shared" si="14"/>
        <v>34445734.808209457</v>
      </c>
      <c r="Z32" s="4">
        <f t="shared" si="13"/>
        <v>34609229.559562892</v>
      </c>
      <c r="AA32" s="4">
        <f t="shared" si="12"/>
        <v>34723812.636030562</v>
      </c>
      <c r="AB32" s="4">
        <f t="shared" si="11"/>
        <v>34870303.952950522</v>
      </c>
      <c r="AC32" s="4">
        <f t="shared" si="10"/>
        <v>34986021.805936456</v>
      </c>
      <c r="AD32" s="4">
        <f t="shared" si="9"/>
        <v>35322966.413417719</v>
      </c>
      <c r="AE32" s="4">
        <f t="shared" si="8"/>
        <v>35389648.348543897</v>
      </c>
      <c r="AF32" s="4">
        <f t="shared" si="7"/>
        <v>35483169.576746628</v>
      </c>
      <c r="AG32" s="4">
        <f t="shared" si="6"/>
        <v>35602187.912831008</v>
      </c>
      <c r="AH32" s="4">
        <f t="shared" si="5"/>
        <v>35670788.678586505</v>
      </c>
      <c r="AI32" s="4">
        <f t="shared" si="4"/>
        <v>35730823.698928118</v>
      </c>
      <c r="AJ32" s="4">
        <f t="shared" si="3"/>
        <v>35774549.758282661</v>
      </c>
      <c r="AK32" s="4">
        <f t="shared" si="2"/>
        <v>35848226.583374135</v>
      </c>
      <c r="AL32" s="16">
        <f t="shared" si="0"/>
        <v>35848226.583374135</v>
      </c>
      <c r="AM32" s="20">
        <f>AL32-K32</f>
        <v>7319517.7298304699</v>
      </c>
      <c r="AN32" s="17">
        <f>'Предявени (1)'!K32-K32</f>
        <v>2977604.1667848937</v>
      </c>
      <c r="AO32" s="18">
        <f t="shared" si="1"/>
        <v>4341913.5630455762</v>
      </c>
    </row>
    <row r="33" spans="1:41" s="19" customFormat="1" x14ac:dyDescent="0.2">
      <c r="A33" s="1" t="s">
        <v>1</v>
      </c>
      <c r="B33" s="3">
        <v>3631577.3751033978</v>
      </c>
      <c r="C33" s="3">
        <v>11941158.697864741</v>
      </c>
      <c r="D33" s="3">
        <v>19989574.619301409</v>
      </c>
      <c r="E33" s="3">
        <v>24689273.718776807</v>
      </c>
      <c r="F33" s="3">
        <v>26866816.204171713</v>
      </c>
      <c r="G33" s="3">
        <v>28485127.336647511</v>
      </c>
      <c r="H33" s="3">
        <v>29762880.761394508</v>
      </c>
      <c r="I33" s="3">
        <v>30802188.174482316</v>
      </c>
      <c r="J33" s="3">
        <v>31672204.110784609</v>
      </c>
      <c r="K33" s="4">
        <f>J33*$K$42</f>
        <v>32592130.88893</v>
      </c>
      <c r="L33" s="4">
        <f t="shared" ref="L33:L41" si="27">K33*$L$42</f>
        <v>33405327.975459877</v>
      </c>
      <c r="M33" s="4">
        <f t="shared" si="26"/>
        <v>34170608.929067627</v>
      </c>
      <c r="N33" s="4">
        <f t="shared" si="25"/>
        <v>34941291.383767359</v>
      </c>
      <c r="O33" s="4">
        <f t="shared" si="24"/>
        <v>35511476.295655549</v>
      </c>
      <c r="P33" s="4">
        <f t="shared" si="23"/>
        <v>36064079.197493762</v>
      </c>
      <c r="Q33" s="4">
        <f t="shared" si="22"/>
        <v>36501731.705215909</v>
      </c>
      <c r="R33" s="4">
        <f t="shared" si="21"/>
        <v>37080056.460803956</v>
      </c>
      <c r="S33" s="4">
        <f t="shared" si="20"/>
        <v>37479698.645478673</v>
      </c>
      <c r="T33" s="4">
        <f t="shared" si="19"/>
        <v>38051533.15493992</v>
      </c>
      <c r="U33" s="4">
        <f t="shared" si="18"/>
        <v>38420679.235269442</v>
      </c>
      <c r="V33" s="4">
        <f t="shared" si="17"/>
        <v>38714315.841155335</v>
      </c>
      <c r="W33" s="4">
        <f t="shared" si="16"/>
        <v>38967841.612091117</v>
      </c>
      <c r="X33" s="4">
        <f t="shared" si="15"/>
        <v>39203271.925265603</v>
      </c>
      <c r="Y33" s="4">
        <f t="shared" si="14"/>
        <v>39351935.034910806</v>
      </c>
      <c r="Z33" s="4">
        <f t="shared" si="13"/>
        <v>39538716.790899821</v>
      </c>
      <c r="AA33" s="4">
        <f t="shared" si="12"/>
        <v>39669620.248363048</v>
      </c>
      <c r="AB33" s="4">
        <f t="shared" si="11"/>
        <v>39836976.724243447</v>
      </c>
      <c r="AC33" s="4">
        <f t="shared" si="10"/>
        <v>39969176.58754833</v>
      </c>
      <c r="AD33" s="4">
        <f t="shared" si="9"/>
        <v>40354113.13710355</v>
      </c>
      <c r="AE33" s="4">
        <f t="shared" si="8"/>
        <v>40430292.762642041</v>
      </c>
      <c r="AF33" s="4">
        <f t="shared" si="7"/>
        <v>40537134.475182362</v>
      </c>
      <c r="AG33" s="4">
        <f t="shared" si="6"/>
        <v>40673104.918421082</v>
      </c>
      <c r="AH33" s="4">
        <f t="shared" si="5"/>
        <v>40751476.678883925</v>
      </c>
      <c r="AI33" s="4">
        <f t="shared" si="4"/>
        <v>40820062.651384056</v>
      </c>
      <c r="AJ33" s="4">
        <f t="shared" si="3"/>
        <v>40870016.732974522</v>
      </c>
      <c r="AK33" s="4">
        <f t="shared" si="2"/>
        <v>40954187.549788892</v>
      </c>
      <c r="AL33" s="16">
        <f t="shared" si="0"/>
        <v>40954187.549788892</v>
      </c>
      <c r="AM33" s="20">
        <f>AL33-J33</f>
        <v>9281983.4390042834</v>
      </c>
      <c r="AN33" s="17">
        <f>'Предявени (1)'!J33-J33</f>
        <v>3748379.5263690092</v>
      </c>
      <c r="AO33" s="18">
        <f t="shared" si="1"/>
        <v>5533603.9126352742</v>
      </c>
    </row>
    <row r="34" spans="1:41" s="19" customFormat="1" x14ac:dyDescent="0.2">
      <c r="A34" s="2" t="s">
        <v>24</v>
      </c>
      <c r="B34" s="3">
        <v>4392091.9489007834</v>
      </c>
      <c r="C34" s="3">
        <v>13110340.606403274</v>
      </c>
      <c r="D34" s="3">
        <v>21029142.419918071</v>
      </c>
      <c r="E34" s="3">
        <v>25678013.434245169</v>
      </c>
      <c r="F34" s="3">
        <v>28237438.723502673</v>
      </c>
      <c r="G34" s="3">
        <v>29722876.687981065</v>
      </c>
      <c r="H34" s="3">
        <v>30848328.60777957</v>
      </c>
      <c r="I34" s="3">
        <v>31742963.288965967</v>
      </c>
      <c r="J34" s="4">
        <f>I34*$J$42</f>
        <v>32885600.817220308</v>
      </c>
      <c r="K34" s="4">
        <f t="shared" ref="K34:K41" si="28">J34*$K$42</f>
        <v>33840770.994241863</v>
      </c>
      <c r="L34" s="4">
        <f t="shared" si="27"/>
        <v>34685122.548677638</v>
      </c>
      <c r="M34" s="4">
        <f t="shared" si="26"/>
        <v>35479722.25084351</v>
      </c>
      <c r="N34" s="4">
        <f t="shared" si="25"/>
        <v>36279930.391503379</v>
      </c>
      <c r="O34" s="4">
        <f t="shared" si="24"/>
        <v>36871959.709664159</v>
      </c>
      <c r="P34" s="4">
        <f t="shared" si="23"/>
        <v>37445733.431780994</v>
      </c>
      <c r="Q34" s="4">
        <f t="shared" si="22"/>
        <v>37900152.884726651</v>
      </c>
      <c r="R34" s="4">
        <f t="shared" si="21"/>
        <v>38500633.892883234</v>
      </c>
      <c r="S34" s="4">
        <f t="shared" si="20"/>
        <v>38915586.805821158</v>
      </c>
      <c r="T34" s="4">
        <f t="shared" si="19"/>
        <v>39509328.919438384</v>
      </c>
      <c r="U34" s="4">
        <f t="shared" si="18"/>
        <v>39892617.38899029</v>
      </c>
      <c r="V34" s="4">
        <f t="shared" si="17"/>
        <v>40197503.533721812</v>
      </c>
      <c r="W34" s="4">
        <f t="shared" si="16"/>
        <v>40460742.153639428</v>
      </c>
      <c r="X34" s="4">
        <f t="shared" si="15"/>
        <v>40705192.05905959</v>
      </c>
      <c r="Y34" s="4">
        <f t="shared" si="14"/>
        <v>40859550.614685781</v>
      </c>
      <c r="Z34" s="4">
        <f t="shared" si="13"/>
        <v>41053488.183599807</v>
      </c>
      <c r="AA34" s="4">
        <f t="shared" si="12"/>
        <v>41189406.695386104</v>
      </c>
      <c r="AB34" s="4">
        <f t="shared" si="11"/>
        <v>41363174.780509859</v>
      </c>
      <c r="AC34" s="4">
        <f>AB34*$AC$42</f>
        <v>41500439.364860505</v>
      </c>
      <c r="AD34" s="4">
        <f t="shared" si="9"/>
        <v>41900123.253747821</v>
      </c>
      <c r="AE34" s="4">
        <f t="shared" si="8"/>
        <v>41979221.403882906</v>
      </c>
      <c r="AF34" s="4">
        <f t="shared" si="7"/>
        <v>42090156.339037381</v>
      </c>
      <c r="AG34" s="4">
        <f t="shared" si="6"/>
        <v>42231335.958354324</v>
      </c>
      <c r="AH34" s="4">
        <f t="shared" si="5"/>
        <v>42312710.226495206</v>
      </c>
      <c r="AI34" s="4">
        <f t="shared" si="4"/>
        <v>42383923.802456349</v>
      </c>
      <c r="AJ34" s="4">
        <f t="shared" si="3"/>
        <v>42435791.67943228</v>
      </c>
      <c r="AK34" s="4">
        <f t="shared" si="2"/>
        <v>42523187.172102593</v>
      </c>
      <c r="AL34" s="16">
        <f t="shared" si="0"/>
        <v>42523187.172102593</v>
      </c>
      <c r="AM34" s="20">
        <f>AL34-I34</f>
        <v>10780223.883136626</v>
      </c>
      <c r="AN34" s="17">
        <f>'Предявени (1)'!I34-I34</f>
        <v>3136476.7310543023</v>
      </c>
      <c r="AO34" s="18">
        <f t="shared" si="1"/>
        <v>7643747.152082324</v>
      </c>
    </row>
    <row r="35" spans="1:41" s="19" customFormat="1" x14ac:dyDescent="0.2">
      <c r="A35" s="2" t="s">
        <v>23</v>
      </c>
      <c r="B35" s="3">
        <v>3748647.4771770001</v>
      </c>
      <c r="C35" s="3">
        <v>10591882.016851088</v>
      </c>
      <c r="D35" s="3">
        <v>16778545.21696011</v>
      </c>
      <c r="E35" s="3">
        <v>19606212.909657102</v>
      </c>
      <c r="F35" s="3">
        <v>21396989.359346636</v>
      </c>
      <c r="G35" s="3">
        <v>22888947.646075014</v>
      </c>
      <c r="H35" s="3">
        <v>23879005.316075008</v>
      </c>
      <c r="I35" s="4">
        <f>H35*$I$42</f>
        <v>24830323.186147217</v>
      </c>
      <c r="J35" s="4">
        <f t="shared" ref="J35:J41" si="29">I35*$J$42</f>
        <v>25724129.440241899</v>
      </c>
      <c r="K35" s="4">
        <f t="shared" si="28"/>
        <v>26471292.960462421</v>
      </c>
      <c r="L35" s="4">
        <f t="shared" si="27"/>
        <v>27131770.74221551</v>
      </c>
      <c r="M35" s="4">
        <f t="shared" si="26"/>
        <v>27753331.093364369</v>
      </c>
      <c r="N35" s="4">
        <f t="shared" si="25"/>
        <v>28379278.537775688</v>
      </c>
      <c r="O35" s="4">
        <f t="shared" si="24"/>
        <v>28842382.097824112</v>
      </c>
      <c r="P35" s="4">
        <f t="shared" si="23"/>
        <v>29291205.56859415</v>
      </c>
      <c r="Q35" s="4">
        <f t="shared" si="22"/>
        <v>29646666.455342397</v>
      </c>
      <c r="R35" s="4">
        <f t="shared" si="21"/>
        <v>30116381.187515948</v>
      </c>
      <c r="S35" s="4">
        <f t="shared" si="20"/>
        <v>30440970.131575353</v>
      </c>
      <c r="T35" s="4">
        <f t="shared" si="19"/>
        <v>30905413.49296331</v>
      </c>
      <c r="U35" s="4">
        <f t="shared" si="18"/>
        <v>31205233.53452212</v>
      </c>
      <c r="V35" s="4">
        <f t="shared" si="17"/>
        <v>31443724.863757715</v>
      </c>
      <c r="W35" s="4">
        <f t="shared" si="16"/>
        <v>31649638.216840975</v>
      </c>
      <c r="X35" s="4">
        <f t="shared" si="15"/>
        <v>31840854.458977878</v>
      </c>
      <c r="Y35" s="4">
        <f t="shared" si="14"/>
        <v>31961598.473575834</v>
      </c>
      <c r="Z35" s="4">
        <f t="shared" si="13"/>
        <v>32113302.41092515</v>
      </c>
      <c r="AA35" s="4">
        <f t="shared" si="12"/>
        <v>32219622.055499952</v>
      </c>
      <c r="AB35" s="4">
        <f t="shared" si="11"/>
        <v>32355548.801650982</v>
      </c>
      <c r="AC35" s="4">
        <f t="shared" si="10"/>
        <v>32462921.385628466</v>
      </c>
      <c r="AD35" s="4">
        <f t="shared" si="9"/>
        <v>32775566.428973172</v>
      </c>
      <c r="AE35" s="4">
        <f t="shared" si="8"/>
        <v>32837439.437280603</v>
      </c>
      <c r="AF35" s="4">
        <f t="shared" si="7"/>
        <v>32924216.159020297</v>
      </c>
      <c r="AG35" s="4">
        <f t="shared" si="6"/>
        <v>33034651.203884412</v>
      </c>
      <c r="AH35" s="4">
        <f t="shared" si="5"/>
        <v>33098304.661773037</v>
      </c>
      <c r="AI35" s="4">
        <f t="shared" si="4"/>
        <v>33154010.113411542</v>
      </c>
      <c r="AJ35" s="4">
        <f t="shared" si="3"/>
        <v>33194582.763688948</v>
      </c>
      <c r="AK35" s="4">
        <f t="shared" si="2"/>
        <v>33262946.208785795</v>
      </c>
      <c r="AL35" s="16">
        <f t="shared" si="0"/>
        <v>33262946.208785795</v>
      </c>
      <c r="AM35" s="20">
        <f>AL35-H35</f>
        <v>9383940.8927107863</v>
      </c>
      <c r="AN35" s="17">
        <f>'Предявени (1)'!H35-H35</f>
        <v>2299970.3489999995</v>
      </c>
      <c r="AO35" s="18">
        <f t="shared" si="1"/>
        <v>7083970.5437107868</v>
      </c>
    </row>
    <row r="36" spans="1:41" s="19" customFormat="1" x14ac:dyDescent="0.2">
      <c r="A36" s="2" t="s">
        <v>22</v>
      </c>
      <c r="B36" s="3">
        <v>3017488.0427957983</v>
      </c>
      <c r="C36" s="3">
        <v>9304678.6728245467</v>
      </c>
      <c r="D36" s="3">
        <v>13813992.361228351</v>
      </c>
      <c r="E36" s="3">
        <v>16188997.580932146</v>
      </c>
      <c r="F36" s="3">
        <v>17548697.103488252</v>
      </c>
      <c r="G36" s="3">
        <v>18265001.153889347</v>
      </c>
      <c r="H36" s="4">
        <f t="shared" ref="H36:H41" si="30">G36*$H$42</f>
        <v>19231271.322867442</v>
      </c>
      <c r="I36" s="4">
        <f t="shared" ref="I36:I41" si="31">H36*$I$42</f>
        <v>19997427.694604374</v>
      </c>
      <c r="J36" s="4">
        <f t="shared" si="29"/>
        <v>20717266.329214472</v>
      </c>
      <c r="K36" s="4">
        <f t="shared" si="28"/>
        <v>21319004.307397202</v>
      </c>
      <c r="L36" s="4">
        <f t="shared" si="27"/>
        <v>21850928.784798637</v>
      </c>
      <c r="M36" s="4">
        <f t="shared" si="26"/>
        <v>22351510.597075112</v>
      </c>
      <c r="N36" s="4">
        <f t="shared" si="25"/>
        <v>22855625.612671088</v>
      </c>
      <c r="O36" s="4">
        <f t="shared" si="24"/>
        <v>23228592.161988854</v>
      </c>
      <c r="P36" s="4">
        <f t="shared" si="23"/>
        <v>23590058.053394269</v>
      </c>
      <c r="Q36" s="4">
        <f t="shared" si="22"/>
        <v>23876333.158543676</v>
      </c>
      <c r="R36" s="4">
        <f t="shared" si="21"/>
        <v>24254624.102375265</v>
      </c>
      <c r="S36" s="4">
        <f t="shared" si="20"/>
        <v>24516036.082019459</v>
      </c>
      <c r="T36" s="4">
        <f t="shared" si="19"/>
        <v>24890081.657985877</v>
      </c>
      <c r="U36" s="4">
        <f t="shared" si="18"/>
        <v>25131545.675893247</v>
      </c>
      <c r="V36" s="4">
        <f t="shared" si="17"/>
        <v>25323617.80787579</v>
      </c>
      <c r="W36" s="4">
        <f t="shared" si="16"/>
        <v>25489452.837841623</v>
      </c>
      <c r="X36" s="4">
        <f t="shared" si="15"/>
        <v>25643451.356004283</v>
      </c>
      <c r="Y36" s="4">
        <f t="shared" si="14"/>
        <v>25740694.137879387</v>
      </c>
      <c r="Z36" s="4">
        <f t="shared" si="13"/>
        <v>25862870.901161395</v>
      </c>
      <c r="AA36" s="4">
        <f t="shared" si="12"/>
        <v>25948496.826726746</v>
      </c>
      <c r="AB36" s="4">
        <f t="shared" si="11"/>
        <v>26057967.221354332</v>
      </c>
      <c r="AC36" s="4">
        <f t="shared" si="10"/>
        <v>26144441.145530656</v>
      </c>
      <c r="AD36" s="4">
        <f t="shared" si="9"/>
        <v>26396233.947480582</v>
      </c>
      <c r="AE36" s="4">
        <f t="shared" si="8"/>
        <v>26446064.189342506</v>
      </c>
      <c r="AF36" s="4">
        <f t="shared" si="7"/>
        <v>26515950.964700002</v>
      </c>
      <c r="AG36" s="4">
        <f t="shared" si="6"/>
        <v>26604891.28207181</v>
      </c>
      <c r="AH36" s="4">
        <f t="shared" si="5"/>
        <v>26656155.432445396</v>
      </c>
      <c r="AI36" s="4">
        <f t="shared" si="4"/>
        <v>26701018.551341802</v>
      </c>
      <c r="AJ36" s="4">
        <f t="shared" si="3"/>
        <v>26733694.269423213</v>
      </c>
      <c r="AK36" s="4">
        <f t="shared" si="2"/>
        <v>26788751.670006741</v>
      </c>
      <c r="AL36" s="16">
        <f t="shared" si="0"/>
        <v>26788751.670006741</v>
      </c>
      <c r="AM36" s="20">
        <f>AL36-G36</f>
        <v>8523750.516117394</v>
      </c>
      <c r="AN36" s="17">
        <f>'Предявени (1)'!G36-G36</f>
        <v>2806420.6751107052</v>
      </c>
      <c r="AO36" s="18">
        <f t="shared" si="1"/>
        <v>5717329.8410066888</v>
      </c>
    </row>
    <row r="37" spans="1:41" s="19" customFormat="1" x14ac:dyDescent="0.2">
      <c r="A37" s="8" t="s">
        <v>21</v>
      </c>
      <c r="B37" s="3">
        <v>4124067.7385071786</v>
      </c>
      <c r="C37" s="3">
        <v>12856776.5744847</v>
      </c>
      <c r="D37" s="3">
        <v>20103280.9574476</v>
      </c>
      <c r="E37" s="3">
        <v>24150435.8365089</v>
      </c>
      <c r="F37" s="3">
        <v>26629584.307698194</v>
      </c>
      <c r="G37" s="4">
        <f>F37*$G$42</f>
        <v>28988186.436408374</v>
      </c>
      <c r="H37" s="4">
        <f t="shared" si="30"/>
        <v>30521743.405295417</v>
      </c>
      <c r="I37" s="4">
        <f t="shared" si="31"/>
        <v>31737701.923788209</v>
      </c>
      <c r="J37" s="4">
        <f t="shared" si="29"/>
        <v>32880150.060987681</v>
      </c>
      <c r="K37" s="4">
        <f t="shared" si="28"/>
        <v>33835161.919484831</v>
      </c>
      <c r="L37" s="4">
        <f t="shared" si="27"/>
        <v>34679373.523474708</v>
      </c>
      <c r="M37" s="4">
        <f t="shared" si="26"/>
        <v>35473841.521515638</v>
      </c>
      <c r="N37" s="4">
        <f t="shared" si="25"/>
        <v>36273917.028457358</v>
      </c>
      <c r="O37" s="4">
        <f t="shared" si="24"/>
        <v>36865848.21833659</v>
      </c>
      <c r="P37" s="4">
        <f t="shared" si="23"/>
        <v>37439526.838019103</v>
      </c>
      <c r="Q37" s="4">
        <f t="shared" si="22"/>
        <v>37893870.971384034</v>
      </c>
      <c r="R37" s="4">
        <f t="shared" si="21"/>
        <v>38494252.450399704</v>
      </c>
      <c r="S37" s="4">
        <f t="shared" si="20"/>
        <v>38909136.585297383</v>
      </c>
      <c r="T37" s="4">
        <f t="shared" si="19"/>
        <v>39502780.286738887</v>
      </c>
      <c r="U37" s="4">
        <f t="shared" si="18"/>
        <v>39886005.226601131</v>
      </c>
      <c r="V37" s="4">
        <f t="shared" si="17"/>
        <v>40190840.836751796</v>
      </c>
      <c r="W37" s="4">
        <f t="shared" si="16"/>
        <v>40454035.825125135</v>
      </c>
      <c r="X37" s="4">
        <f t="shared" si="15"/>
        <v>40698445.213212103</v>
      </c>
      <c r="Y37" s="4">
        <f t="shared" si="14"/>
        <v>40852778.184058383</v>
      </c>
      <c r="Z37" s="4">
        <f t="shared" si="13"/>
        <v>41046683.608009681</v>
      </c>
      <c r="AA37" s="4">
        <f t="shared" si="12"/>
        <v>41182579.591435328</v>
      </c>
      <c r="AB37" s="4">
        <f t="shared" si="11"/>
        <v>41356318.874668606</v>
      </c>
      <c r="AC37" s="4">
        <f t="shared" si="10"/>
        <v>41493560.707548387</v>
      </c>
      <c r="AD37" s="4">
        <f t="shared" si="9"/>
        <v>41893178.349221289</v>
      </c>
      <c r="AE37" s="4">
        <f t="shared" si="8"/>
        <v>41972263.388915211</v>
      </c>
      <c r="AF37" s="4">
        <f t="shared" si="7"/>
        <v>42083179.936712481</v>
      </c>
      <c r="AG37" s="4">
        <f t="shared" si="6"/>
        <v>42224336.155645341</v>
      </c>
      <c r="AH37" s="4">
        <f t="shared" si="5"/>
        <v>42305696.936080717</v>
      </c>
      <c r="AI37" s="4">
        <f t="shared" si="4"/>
        <v>42376898.708461158</v>
      </c>
      <c r="AJ37" s="4">
        <f t="shared" si="3"/>
        <v>42428757.988387115</v>
      </c>
      <c r="AK37" s="4">
        <f t="shared" si="2"/>
        <v>42516138.995339833</v>
      </c>
      <c r="AL37" s="16">
        <f t="shared" si="0"/>
        <v>42516138.995339833</v>
      </c>
      <c r="AM37" s="20">
        <f>AL37-F37</f>
        <v>15886554.687641639</v>
      </c>
      <c r="AN37" s="17">
        <f>'Предявени (1)'!F37-F37</f>
        <v>3652069.522324305</v>
      </c>
      <c r="AO37" s="18">
        <f t="shared" si="1"/>
        <v>12234485.165317334</v>
      </c>
    </row>
    <row r="38" spans="1:41" s="19" customFormat="1" x14ac:dyDescent="0.2">
      <c r="A38" s="21" t="s">
        <v>20</v>
      </c>
      <c r="B38" s="3">
        <v>4241299.6423975006</v>
      </c>
      <c r="C38" s="3">
        <v>12286449.484242201</v>
      </c>
      <c r="D38" s="3">
        <v>18271544.989209298</v>
      </c>
      <c r="E38" s="3">
        <v>22094928.402852204</v>
      </c>
      <c r="F38" s="4">
        <f>E38*$F$42</f>
        <v>25509431.401008528</v>
      </c>
      <c r="G38" s="4">
        <f>F38*$G$42</f>
        <v>27768820.751942247</v>
      </c>
      <c r="H38" s="4">
        <f t="shared" si="30"/>
        <v>29237869.830791499</v>
      </c>
      <c r="I38" s="4">
        <f t="shared" si="31"/>
        <v>30402679.992886178</v>
      </c>
      <c r="J38" s="4">
        <f t="shared" si="29"/>
        <v>31497071.931128904</v>
      </c>
      <c r="K38" s="4">
        <f t="shared" si="28"/>
        <v>32411911.953037921</v>
      </c>
      <c r="L38" s="4">
        <f t="shared" si="27"/>
        <v>33220612.447611157</v>
      </c>
      <c r="M38" s="4">
        <f t="shared" si="26"/>
        <v>33981661.76261916</v>
      </c>
      <c r="N38" s="4">
        <f t="shared" si="25"/>
        <v>34748082.710994869</v>
      </c>
      <c r="O38" s="4">
        <f t="shared" si="24"/>
        <v>35315114.772324361</v>
      </c>
      <c r="P38" s="4">
        <f t="shared" si="23"/>
        <v>35864662.04373204</v>
      </c>
      <c r="Q38" s="4">
        <f t="shared" si="22"/>
        <v>36299894.541866563</v>
      </c>
      <c r="R38" s="4">
        <f t="shared" si="21"/>
        <v>36875021.437443331</v>
      </c>
      <c r="S38" s="4">
        <f t="shared" si="20"/>
        <v>37272453.791484237</v>
      </c>
      <c r="T38" s="4">
        <f t="shared" si="19"/>
        <v>37841126.328899138</v>
      </c>
      <c r="U38" s="4">
        <f t="shared" si="18"/>
        <v>38208231.207503848</v>
      </c>
      <c r="V38" s="4">
        <f t="shared" si="17"/>
        <v>38500244.143037163</v>
      </c>
      <c r="W38" s="4">
        <f t="shared" si="16"/>
        <v>38752368.03740295</v>
      </c>
      <c r="X38" s="4">
        <f t="shared" si="15"/>
        <v>38986496.533256508</v>
      </c>
      <c r="Y38" s="4">
        <f t="shared" si="14"/>
        <v>39134337.606824413</v>
      </c>
      <c r="Z38" s="4">
        <f t="shared" si="13"/>
        <v>39320086.548806176</v>
      </c>
      <c r="AA38" s="4">
        <f t="shared" si="12"/>
        <v>39450266.172596514</v>
      </c>
      <c r="AB38" s="4">
        <f t="shared" si="11"/>
        <v>39616697.247001924</v>
      </c>
      <c r="AC38" s="4">
        <f t="shared" si="10"/>
        <v>39748166.108128063</v>
      </c>
      <c r="AD38" s="4">
        <f t="shared" si="9"/>
        <v>40130974.142196424</v>
      </c>
      <c r="AE38" s="4">
        <f t="shared" si="8"/>
        <v>40206732.530746818</v>
      </c>
      <c r="AF38" s="4">
        <f t="shared" si="7"/>
        <v>40312983.45958513</v>
      </c>
      <c r="AG38" s="4">
        <f t="shared" si="6"/>
        <v>40448202.051136807</v>
      </c>
      <c r="AH38" s="4">
        <f t="shared" si="5"/>
        <v>40526140.453151174</v>
      </c>
      <c r="AI38" s="4">
        <f t="shared" si="4"/>
        <v>40594347.177941993</v>
      </c>
      <c r="AJ38" s="4">
        <f t="shared" si="3"/>
        <v>40644025.037291624</v>
      </c>
      <c r="AK38" s="4">
        <f t="shared" si="2"/>
        <v>40727730.429642305</v>
      </c>
      <c r="AL38" s="16">
        <f t="shared" si="0"/>
        <v>40727730.429642305</v>
      </c>
      <c r="AM38" s="20">
        <f>AL38-E38</f>
        <v>18632802.026790101</v>
      </c>
      <c r="AN38" s="17">
        <f>'Предявени (1)'!E38-E38</f>
        <v>4687306.3673957996</v>
      </c>
      <c r="AO38" s="18">
        <f t="shared" si="1"/>
        <v>13945495.659394301</v>
      </c>
    </row>
    <row r="39" spans="1:41" s="19" customFormat="1" x14ac:dyDescent="0.2">
      <c r="A39" s="21" t="s">
        <v>19</v>
      </c>
      <c r="B39" s="3">
        <v>4484714.6007018993</v>
      </c>
      <c r="C39" s="3">
        <v>11569750.772335399</v>
      </c>
      <c r="D39" s="3">
        <v>17581422.524846096</v>
      </c>
      <c r="E39" s="4">
        <f>D39*E42</f>
        <v>22213348.781713255</v>
      </c>
      <c r="F39" s="4">
        <f>E39*$F$42</f>
        <v>25646152.212045301</v>
      </c>
      <c r="G39" s="4">
        <f>F39*$G$42</f>
        <v>27917651.027108248</v>
      </c>
      <c r="H39" s="4">
        <f t="shared" si="30"/>
        <v>29394573.648035165</v>
      </c>
      <c r="I39" s="4">
        <f t="shared" si="31"/>
        <v>30565626.74779325</v>
      </c>
      <c r="J39" s="4">
        <f t="shared" si="29"/>
        <v>31665884.208910108</v>
      </c>
      <c r="K39" s="4">
        <f t="shared" si="28"/>
        <v>32585627.423987098</v>
      </c>
      <c r="L39" s="4">
        <f t="shared" si="27"/>
        <v>33398662.244393229</v>
      </c>
      <c r="M39" s="4">
        <f t="shared" si="26"/>
        <v>34163790.493108191</v>
      </c>
      <c r="N39" s="4">
        <f t="shared" si="25"/>
        <v>34934319.165094443</v>
      </c>
      <c r="O39" s="4">
        <f t="shared" si="24"/>
        <v>35504390.301740438</v>
      </c>
      <c r="P39" s="4">
        <f t="shared" si="23"/>
        <v>36056882.936667547</v>
      </c>
      <c r="Q39" s="4">
        <f t="shared" si="22"/>
        <v>36494448.114790075</v>
      </c>
      <c r="R39" s="4">
        <f t="shared" si="21"/>
        <v>37072657.470903739</v>
      </c>
      <c r="S39" s="4">
        <f t="shared" si="20"/>
        <v>37472219.910595022</v>
      </c>
      <c r="T39" s="4">
        <f t="shared" si="19"/>
        <v>38043940.315651797</v>
      </c>
      <c r="U39" s="4">
        <f t="shared" si="18"/>
        <v>38413012.736219689</v>
      </c>
      <c r="V39" s="4">
        <f t="shared" si="17"/>
        <v>38706590.749576643</v>
      </c>
      <c r="W39" s="4">
        <f t="shared" si="16"/>
        <v>38960065.931737818</v>
      </c>
      <c r="X39" s="4">
        <f t="shared" si="15"/>
        <v>39195449.26692263</v>
      </c>
      <c r="Y39" s="4">
        <f t="shared" si="14"/>
        <v>39344082.71218887</v>
      </c>
      <c r="Z39" s="4">
        <f t="shared" si="13"/>
        <v>39530827.197567806</v>
      </c>
      <c r="AA39" s="4">
        <f t="shared" si="12"/>
        <v>39661704.534430034</v>
      </c>
      <c r="AB39" s="4">
        <f t="shared" si="11"/>
        <v>39829027.61583931</v>
      </c>
      <c r="AC39" s="4">
        <f t="shared" si="10"/>
        <v>39961201.099857144</v>
      </c>
      <c r="AD39" s="4">
        <f t="shared" si="9"/>
        <v>40346060.838805422</v>
      </c>
      <c r="AE39" s="4">
        <f t="shared" si="8"/>
        <v>40422225.263388634</v>
      </c>
      <c r="AF39" s="4">
        <f t="shared" si="7"/>
        <v>40529045.656631537</v>
      </c>
      <c r="AG39" s="4">
        <f t="shared" si="6"/>
        <v>40664988.968198076</v>
      </c>
      <c r="AH39" s="4">
        <f t="shared" si="5"/>
        <v>40743345.090284944</v>
      </c>
      <c r="AI39" s="4">
        <f t="shared" si="4"/>
        <v>40811917.377074577</v>
      </c>
      <c r="AJ39" s="4">
        <f t="shared" si="3"/>
        <v>40861861.490779862</v>
      </c>
      <c r="AK39" s="4">
        <f t="shared" si="2"/>
        <v>40946015.512069009</v>
      </c>
      <c r="AL39" s="16">
        <f t="shared" si="0"/>
        <v>40946015.512069009</v>
      </c>
      <c r="AM39" s="20">
        <f>AL39-D39</f>
        <v>23364592.987222914</v>
      </c>
      <c r="AN39" s="17">
        <f>'Предявени (1)'!D39-D39</f>
        <v>5533922.5272640027</v>
      </c>
      <c r="AO39" s="18">
        <f t="shared" si="1"/>
        <v>17830670.459958911</v>
      </c>
    </row>
    <row r="40" spans="1:41" s="15" customFormat="1" x14ac:dyDescent="0.2">
      <c r="A40" s="21" t="s">
        <v>18</v>
      </c>
      <c r="B40" s="3">
        <v>4705647.9115954014</v>
      </c>
      <c r="C40" s="3">
        <v>12302479.086392201</v>
      </c>
      <c r="D40" s="4">
        <f>C40*D42</f>
        <v>19149619.572113197</v>
      </c>
      <c r="E40" s="4">
        <f>D40*E42</f>
        <v>24194696.304655053</v>
      </c>
      <c r="F40" s="4">
        <f>E40*$F$42</f>
        <v>27933692.945217237</v>
      </c>
      <c r="G40" s="4">
        <f>F40*$G$42</f>
        <v>30407800.947882518</v>
      </c>
      <c r="H40" s="4">
        <f t="shared" si="30"/>
        <v>32016459.53556107</v>
      </c>
      <c r="I40" s="4">
        <f t="shared" si="31"/>
        <v>33291966.186255567</v>
      </c>
      <c r="J40" s="4">
        <f t="shared" si="29"/>
        <v>34490362.49246978</v>
      </c>
      <c r="K40" s="4">
        <f t="shared" si="28"/>
        <v>35492143.357918315</v>
      </c>
      <c r="L40" s="4">
        <f t="shared" si="27"/>
        <v>36377697.839511387</v>
      </c>
      <c r="M40" s="4">
        <f t="shared" si="26"/>
        <v>37211072.662627243</v>
      </c>
      <c r="N40" s="4">
        <f t="shared" si="25"/>
        <v>38050329.606545746</v>
      </c>
      <c r="O40" s="4">
        <f t="shared" si="24"/>
        <v>38671248.953679658</v>
      </c>
      <c r="P40" s="4">
        <f t="shared" si="23"/>
        <v>39273021.862572372</v>
      </c>
      <c r="Q40" s="4">
        <f t="shared" si="22"/>
        <v>39749616.215913743</v>
      </c>
      <c r="R40" s="4">
        <f t="shared" si="21"/>
        <v>40379399.681214437</v>
      </c>
      <c r="S40" s="4">
        <f t="shared" si="20"/>
        <v>40814601.594175719</v>
      </c>
      <c r="T40" s="4">
        <f t="shared" si="19"/>
        <v>41437317.318286195</v>
      </c>
      <c r="U40" s="4">
        <f t="shared" si="18"/>
        <v>41839309.61660257</v>
      </c>
      <c r="V40" s="4">
        <f t="shared" si="17"/>
        <v>42159073.689309292</v>
      </c>
      <c r="W40" s="4">
        <f t="shared" si="16"/>
        <v>42435157.908461578</v>
      </c>
      <c r="X40" s="4">
        <f t="shared" si="15"/>
        <v>42691536.55564069</v>
      </c>
      <c r="Y40" s="4">
        <f t="shared" si="14"/>
        <v>42853427.547596462</v>
      </c>
      <c r="Z40" s="4">
        <f t="shared" si="13"/>
        <v>43056828.941718183</v>
      </c>
      <c r="AA40" s="4">
        <f t="shared" si="12"/>
        <v>43199380.046896458</v>
      </c>
      <c r="AB40" s="4">
        <f t="shared" si="11"/>
        <v>43381627.720547058</v>
      </c>
      <c r="AC40" s="4">
        <f t="shared" si="10"/>
        <v>43525590.584353179</v>
      </c>
      <c r="AD40" s="4">
        <f t="shared" si="9"/>
        <v>43944778.370726384</v>
      </c>
      <c r="AE40" s="4">
        <f t="shared" si="8"/>
        <v>44027736.376748718</v>
      </c>
      <c r="AF40" s="4">
        <f t="shared" si="7"/>
        <v>44144084.74902942</v>
      </c>
      <c r="AG40" s="4">
        <f t="shared" si="6"/>
        <v>44292153.694883689</v>
      </c>
      <c r="AH40" s="4">
        <f t="shared" si="5"/>
        <v>44377498.889619157</v>
      </c>
      <c r="AI40" s="4">
        <f t="shared" si="4"/>
        <v>44452187.567589082</v>
      </c>
      <c r="AJ40" s="4">
        <f t="shared" si="3"/>
        <v>44506586.509197533</v>
      </c>
      <c r="AK40" s="4">
        <f t="shared" si="2"/>
        <v>44598246.754031152</v>
      </c>
      <c r="AL40" s="16">
        <f t="shared" si="0"/>
        <v>44598246.754031152</v>
      </c>
      <c r="AM40" s="17">
        <f>AL40-C40</f>
        <v>32295767.66763895</v>
      </c>
      <c r="AN40" s="17">
        <f>'Предявени (1)'!C40-C40</f>
        <v>9176219.2074627951</v>
      </c>
      <c r="AO40" s="18">
        <f t="shared" si="1"/>
        <v>23119548.460176155</v>
      </c>
    </row>
    <row r="41" spans="1:41" s="15" customFormat="1" x14ac:dyDescent="0.2">
      <c r="A41" s="21" t="s">
        <v>17</v>
      </c>
      <c r="B41" s="3">
        <v>5896377.0804447019</v>
      </c>
      <c r="C41" s="4">
        <f>B41*C42</f>
        <v>15341339.101825211</v>
      </c>
      <c r="D41" s="4">
        <f>C41*D42</f>
        <v>23879805.481782056</v>
      </c>
      <c r="E41" s="4">
        <f>D41*E42</f>
        <v>30171076.729238458</v>
      </c>
      <c r="F41" s="4">
        <f>E41*$F$42</f>
        <v>34833650.423584104</v>
      </c>
      <c r="G41" s="4">
        <f>F41*$G$42</f>
        <v>37918892.802529573</v>
      </c>
      <c r="H41" s="4">
        <f t="shared" si="30"/>
        <v>39924909.371981606</v>
      </c>
      <c r="I41" s="4">
        <f t="shared" si="31"/>
        <v>41515481.476800852</v>
      </c>
      <c r="J41" s="4">
        <f t="shared" si="29"/>
        <v>43009896.056407228</v>
      </c>
      <c r="K41" s="4">
        <f t="shared" si="28"/>
        <v>44259128.821172923</v>
      </c>
      <c r="L41" s="4">
        <f t="shared" si="27"/>
        <v>45363425.890069172</v>
      </c>
      <c r="M41" s="4">
        <f t="shared" si="26"/>
        <v>46402654.298470654</v>
      </c>
      <c r="N41" s="4">
        <f>M41*$N$42</f>
        <v>47449217.782123044</v>
      </c>
      <c r="O41" s="4">
        <f t="shared" si="24"/>
        <v>48223511.661622643</v>
      </c>
      <c r="P41" s="4">
        <f t="shared" si="23"/>
        <v>48973929.702798299</v>
      </c>
      <c r="Q41" s="4">
        <f t="shared" si="22"/>
        <v>49568248.582536317</v>
      </c>
      <c r="R41" s="4">
        <f t="shared" si="21"/>
        <v>50353596.123796307</v>
      </c>
      <c r="S41" s="4">
        <f t="shared" si="20"/>
        <v>50896298.133498318</v>
      </c>
      <c r="T41" s="4">
        <f t="shared" si="19"/>
        <v>51672832.116651706</v>
      </c>
      <c r="U41" s="4">
        <f t="shared" si="18"/>
        <v>52174121.338237539</v>
      </c>
      <c r="V41" s="4">
        <f t="shared" si="17"/>
        <v>52572870.975406244</v>
      </c>
      <c r="W41" s="4">
        <f t="shared" si="16"/>
        <v>52917151.310852036</v>
      </c>
      <c r="X41" s="4">
        <f t="shared" si="15"/>
        <v>53236858.561498165</v>
      </c>
      <c r="Y41" s="4">
        <f t="shared" si="14"/>
        <v>53438738.571834579</v>
      </c>
      <c r="Z41" s="4">
        <f t="shared" si="13"/>
        <v>53692382.551969998</v>
      </c>
      <c r="AA41" s="4">
        <f t="shared" si="12"/>
        <v>53870145.491335511</v>
      </c>
      <c r="AB41" s="4">
        <f t="shared" si="11"/>
        <v>54097410.528110512</v>
      </c>
      <c r="AC41" s="4">
        <f t="shared" si="10"/>
        <v>54276933.947431944</v>
      </c>
      <c r="AD41" s="4">
        <f t="shared" si="9"/>
        <v>54799666.149042271</v>
      </c>
      <c r="AE41" s="4">
        <f t="shared" si="8"/>
        <v>54903115.778394423</v>
      </c>
      <c r="AF41" s="4">
        <f t="shared" si="7"/>
        <v>55048203.595294513</v>
      </c>
      <c r="AG41" s="4">
        <f t="shared" si="6"/>
        <v>55232847.348220117</v>
      </c>
      <c r="AH41" s="4">
        <f t="shared" si="5"/>
        <v>55339273.830553778</v>
      </c>
      <c r="AI41" s="4">
        <f t="shared" si="4"/>
        <v>55432411.508558124</v>
      </c>
      <c r="AJ41" s="4">
        <f t="shared" si="3"/>
        <v>55500247.641758196</v>
      </c>
      <c r="AK41" s="4">
        <f t="shared" si="2"/>
        <v>55614549.067371204</v>
      </c>
      <c r="AL41" s="16">
        <f t="shared" si="0"/>
        <v>55614549.067371204</v>
      </c>
      <c r="AM41" s="17">
        <f>AL41-B41</f>
        <v>49718171.986926503</v>
      </c>
      <c r="AN41" s="17">
        <f>'Предявени (1)'!B41-B41</f>
        <v>9401224.1934975982</v>
      </c>
      <c r="AO41" s="18">
        <f t="shared" si="1"/>
        <v>40316947.793428905</v>
      </c>
    </row>
    <row r="42" spans="1:41" s="15" customFormat="1" ht="25.5" customHeight="1" x14ac:dyDescent="0.2">
      <c r="A42" s="7" t="s">
        <v>41</v>
      </c>
      <c r="B42" s="22"/>
      <c r="C42" s="23">
        <f>IF(SUM(C6:C40)/SUM(B6:B40)&lt;1,1,SUM(C6:C40)/SUM(B6:B40))</f>
        <v>2.6018246276522352</v>
      </c>
      <c r="D42" s="23">
        <f>IF(SUM(D6:D39)/SUM(C6:C39)&lt;1,1,SUM(D6:D39)/SUM(C6:C39))</f>
        <v>1.5565659114425672</v>
      </c>
      <c r="E42" s="23">
        <f>IF(SUM(E6:E38)/SUM(D6:D38)&lt;1,1,SUM(E6:E38)/SUM(D6:D38))</f>
        <v>1.2634557158455928</v>
      </c>
      <c r="F42" s="23">
        <f>IF(SUM(F6:F37)/SUM(E6:E37)&lt;1,1,SUM(F6:F37)/SUM(E6:E37))</f>
        <v>1.1545378620785913</v>
      </c>
      <c r="G42" s="23">
        <f>IF(SUM(G6:G36)/SUM(F6:F36)&lt;1,1,SUM(G6:G36)/SUM(F6:F36))</f>
        <v>1.0885707452830327</v>
      </c>
      <c r="H42" s="23">
        <f>IF(SUM(H6:H35)/SUM(G6:G35)&lt;1,1,SUM(H6:H35)/SUM(G6:G35))</f>
        <v>1.0529028255096682</v>
      </c>
      <c r="I42" s="23">
        <f>IF(SUM(I6:I34)/SUM(H6:H34)&lt;1,1,SUM(I6:I34)/SUM(H6:H34))</f>
        <v>1.0398390911798907</v>
      </c>
      <c r="J42" s="23">
        <f>IF(SUM(J6:J33)/SUM(I6:I33)&lt;1,1,SUM(J6:J33)/SUM(I6:I33))</f>
        <v>1.0359965614379654</v>
      </c>
      <c r="K42" s="23">
        <f>IF(SUM(K6:K32)/SUM(J6:J32)&lt;1,1,SUM(K6:K32)/SUM(J6:J32))</f>
        <v>1.0290452402658061</v>
      </c>
      <c r="L42" s="23">
        <f>IF(SUM(L6:L31)/SUM(K6:K31)&lt;1,1,SUM(L6:L31)/SUM(K6:K31))</f>
        <v>1.024950718604474</v>
      </c>
      <c r="M42" s="23">
        <f>IF(SUM(M6:M30)/SUM(L6:L30)&lt;1,1,SUM(M6:M30)/SUM(L6:L30))</f>
        <v>1.0229089489607748</v>
      </c>
      <c r="N42" s="23">
        <f>IF(SUM(N6:N29)/SUM(M6:M29)&lt;1,1,SUM(N6:N29)/SUM(M6:M29))</f>
        <v>1.0225539572999574</v>
      </c>
      <c r="O42" s="23">
        <f>IF(SUM(O6:O28)/SUM(N6:N28)&lt;1,1,SUM(O6:O28)/SUM(N6:N28))</f>
        <v>1.0163183697369891</v>
      </c>
      <c r="P42" s="23">
        <f>IF(SUM(P6:P27)/SUM(O6:O27)&lt;1,1,SUM(P6:P27)/SUM(O6:O27))</f>
        <v>1.0155612483479268</v>
      </c>
      <c r="Q42" s="23">
        <f>IF(SUM(Q6:Q26)/SUM(P6:P26)&lt;1,1,SUM(Q6:Q26)/SUM(P6:P26))</f>
        <v>1.0121354133381717</v>
      </c>
      <c r="R42" s="23">
        <f>IF(SUM(R6:R25)/SUM(Q6:Q25)&lt;1,1,SUM(R6:R25)/SUM(Q6:Q25))</f>
        <v>1.0158437621606158</v>
      </c>
      <c r="S42" s="23">
        <f>IF(SUM(S6:S24)/SUM(R6:R24)&lt;1,1,SUM(S6:S24)/SUM(R6:R24))</f>
        <v>1.0107778202845286</v>
      </c>
      <c r="T42" s="23">
        <f>IF(SUM(T6:T23)/SUM(S6:S23)&lt;1,1,SUM(T6:T23)/SUM(S6:S23))</f>
        <v>1.0152571800235173</v>
      </c>
      <c r="U42" s="23">
        <f>IF(SUM(U6:U22)/SUM(T6:T22)&lt;1,1,SUM(U6:U22)/SUM(T6:T22))</f>
        <v>1.0097012143722677</v>
      </c>
      <c r="V42" s="23">
        <f>IF(SUM(V6:V21)/SUM(U6:U21)&lt;1,1,SUM(V6:V21)/SUM(U6:U21))</f>
        <v>1.007642670867108</v>
      </c>
      <c r="W42" s="23">
        <f>IF(SUM(W6:W20)/SUM(V6:V20)&lt;1,1,SUM(W6:W20)/SUM(V6:V20))</f>
        <v>1.0065486310535874</v>
      </c>
      <c r="X42" s="23">
        <f>IF(SUM(X6:X19)/SUM(W6:W19)&lt;1,1,SUM(X6:X19)/SUM(W6:W19))</f>
        <v>1.0060416564899359</v>
      </c>
      <c r="Y42" s="23">
        <f>IF(SUM(Y6:Y18)/SUM(X6:X18)&lt;1,1,SUM(Y6:Y18)/SUM(X6:X18))</f>
        <v>1.0037921097486098</v>
      </c>
      <c r="Z42" s="23">
        <f>IF(SUM(Z6:Z17)/SUM(Y6:Y17)&lt;1,1,SUM(Z6:Z17)/SUM(Y6:Y17))</f>
        <v>1.0047464440013767</v>
      </c>
      <c r="AA42" s="23">
        <f>IF(SUM(AA6:AA16)/SUM(Z6:Z16)&lt;1,1,SUM(AA6:AA16)/SUM(Z6:Z16))</f>
        <v>1.0033107664610237</v>
      </c>
      <c r="AB42" s="23">
        <f>IF(SUM(AB6:AB15)/SUM(AA6:AA15)&lt;1,1,SUM(AB6:AB15)/SUM(AA6:AA15))</f>
        <v>1.0042187566917107</v>
      </c>
      <c r="AC42" s="23">
        <f>IF(SUM(AC6:AC14)/SUM(AB6:AB14)&lt;1,1,SUM(AC6:AC14)/SUM(AB6:AB14))</f>
        <v>1.0033185214887161</v>
      </c>
      <c r="AD42" s="23">
        <f>IF(SUM(AD6:AD13)/SUM(AC6:AC13)&lt;1,1,SUM(AD6:AD13)/SUM(AC6:AC13))</f>
        <v>1.0096308351189587</v>
      </c>
      <c r="AE42" s="23">
        <f>IF(SUM(AE6:AE12)/SUM(AD6:AD12)&lt;1,1,SUM(AE6:AE12)/SUM(AD6:AD12))</f>
        <v>1.0018877784596496</v>
      </c>
      <c r="AF42" s="23">
        <f>IF(SUM(AF6:AF11)/SUM(AE6:AE11)&lt;1,1,SUM(AF6:AF11)/SUM(AE6:AE11))</f>
        <v>1.0026426153569445</v>
      </c>
      <c r="AG42" s="23">
        <f>IF(SUM(AG6:AG10)/SUM(AF6:AF10)&lt;1,1,SUM(AG6:AG10)/SUM(AF6:AF10))</f>
        <v>1.0033542194089216</v>
      </c>
      <c r="AH42" s="23">
        <f>IF(SUM(AH6:AH9)/SUM(AG6:AG9)&lt;1,1,SUM(AH6:AH9)/SUM(AG6:AG9))</f>
        <v>1.0019268693801477</v>
      </c>
      <c r="AI42" s="23">
        <f>IF(SUM(AI6:AI8)/SUM(AH6:AH8)&lt;1,1,SUM(AI6:AI8)/SUM(AH6:AH8))</f>
        <v>1.0016830303608524</v>
      </c>
      <c r="AJ42" s="23">
        <f>IF(SUM(AJ6:AJ7)/SUM(AI6:AI7)&lt;1,1,SUM(AJ6:AJ7)/SUM(AI6:AI7))</f>
        <v>1.0012237629818721</v>
      </c>
      <c r="AK42" s="23">
        <f>IF(SUM(AK6:AK6)/SUM(AJ6:AJ6)&lt;1,1,SUM(AK6:AK6)/SUM(AJ6:AJ6))</f>
        <v>1.0020594759567705</v>
      </c>
      <c r="AL42" s="17">
        <f>SUM(AL6:AL41)</f>
        <v>1228607925.838129</v>
      </c>
      <c r="AM42" s="17">
        <f>SUM(AM6:AM41)</f>
        <v>238313197.77742824</v>
      </c>
      <c r="AN42" s="17">
        <f>SUM(AN6:AN41)</f>
        <v>95476344.450932652</v>
      </c>
      <c r="AO42" s="17">
        <f>SUM(AO6:AO41)</f>
        <v>153732854.4533377</v>
      </c>
    </row>
    <row r="43" spans="1:41" s="24" customFormat="1" ht="25.5" customHeight="1" x14ac:dyDescent="0.2">
      <c r="A43" s="11" t="s">
        <v>61</v>
      </c>
      <c r="AL43" s="10"/>
      <c r="AM43" s="10"/>
      <c r="AN43" s="10"/>
      <c r="AO43" s="10"/>
    </row>
    <row r="44" spans="1:41" ht="42.75" customHeight="1" x14ac:dyDescent="0.2">
      <c r="A44" s="53" t="s">
        <v>0</v>
      </c>
      <c r="B44" s="54" t="s">
        <v>38</v>
      </c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5" t="s">
        <v>42</v>
      </c>
      <c r="AM44" s="48" t="s">
        <v>40</v>
      </c>
      <c r="AN44" s="50" t="str">
        <f>"Размер на предявените, но неизплатени към " &amp;'Описание на групите'!$B$4&amp; " претенции"</f>
        <v>Размер на предявените, но неизплатени към 30.9.2021 г. претенции</v>
      </c>
      <c r="AO44" s="48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30.9.2021 г.</v>
      </c>
    </row>
    <row r="45" spans="1:41" ht="25.5" customHeight="1" x14ac:dyDescent="0.2">
      <c r="A45" s="53"/>
      <c r="B45" s="8">
        <v>0</v>
      </c>
      <c r="C45" s="8">
        <v>1</v>
      </c>
      <c r="D45" s="8">
        <v>2</v>
      </c>
      <c r="E45" s="8">
        <v>3</v>
      </c>
      <c r="F45" s="8">
        <v>4</v>
      </c>
      <c r="G45" s="8">
        <v>5</v>
      </c>
      <c r="H45" s="8">
        <v>6</v>
      </c>
      <c r="I45" s="8">
        <v>7</v>
      </c>
      <c r="J45" s="8">
        <v>8</v>
      </c>
      <c r="K45" s="8">
        <v>9</v>
      </c>
      <c r="L45" s="8">
        <v>10</v>
      </c>
      <c r="M45" s="8">
        <v>11</v>
      </c>
      <c r="N45" s="8">
        <v>12</v>
      </c>
      <c r="O45" s="8">
        <v>13</v>
      </c>
      <c r="P45" s="8">
        <v>14</v>
      </c>
      <c r="Q45" s="8">
        <v>15</v>
      </c>
      <c r="R45" s="8">
        <v>16</v>
      </c>
      <c r="S45" s="8">
        <v>17</v>
      </c>
      <c r="T45" s="8">
        <v>18</v>
      </c>
      <c r="U45" s="8">
        <v>19</v>
      </c>
      <c r="V45" s="8">
        <v>20</v>
      </c>
      <c r="W45" s="8">
        <v>21</v>
      </c>
      <c r="X45" s="8">
        <v>22</v>
      </c>
      <c r="Y45" s="8">
        <v>23</v>
      </c>
      <c r="Z45" s="8">
        <v>24</v>
      </c>
      <c r="AA45" s="8">
        <v>25</v>
      </c>
      <c r="AB45" s="8">
        <v>26</v>
      </c>
      <c r="AC45" s="8">
        <v>27</v>
      </c>
      <c r="AD45" s="8">
        <v>28</v>
      </c>
      <c r="AE45" s="8">
        <v>29</v>
      </c>
      <c r="AF45" s="8">
        <v>30</v>
      </c>
      <c r="AG45" s="8">
        <v>31</v>
      </c>
      <c r="AH45" s="8">
        <v>32</v>
      </c>
      <c r="AI45" s="8">
        <v>33</v>
      </c>
      <c r="AJ45" s="8">
        <v>34</v>
      </c>
      <c r="AK45" s="8">
        <v>35</v>
      </c>
      <c r="AL45" s="56"/>
      <c r="AM45" s="49"/>
      <c r="AN45" s="51">
        <v>0</v>
      </c>
      <c r="AO45" s="52">
        <v>0</v>
      </c>
    </row>
    <row r="46" spans="1:41" s="19" customFormat="1" x14ac:dyDescent="0.2">
      <c r="A46" s="1" t="s">
        <v>37</v>
      </c>
      <c r="B46" s="3">
        <v>212077.49</v>
      </c>
      <c r="C46" s="3">
        <v>790681.21389999997</v>
      </c>
      <c r="D46" s="3">
        <v>1979322.3051146001</v>
      </c>
      <c r="E46" s="3">
        <v>3342218.5211882</v>
      </c>
      <c r="F46" s="3">
        <v>5992319.9211882008</v>
      </c>
      <c r="G46" s="3">
        <v>7698725.6611882001</v>
      </c>
      <c r="H46" s="3">
        <v>9341857.5669336002</v>
      </c>
      <c r="I46" s="3">
        <v>12414021.3169336</v>
      </c>
      <c r="J46" s="3">
        <v>15083677.704018474</v>
      </c>
      <c r="K46" s="3">
        <v>17836411.544018473</v>
      </c>
      <c r="L46" s="3">
        <v>19128381.943747573</v>
      </c>
      <c r="M46" s="3">
        <v>22025460.693747576</v>
      </c>
      <c r="N46" s="3">
        <v>22836563.189034078</v>
      </c>
      <c r="O46" s="3">
        <v>23488865.619034078</v>
      </c>
      <c r="P46" s="3">
        <v>26757611.385355469</v>
      </c>
      <c r="Q46" s="3">
        <v>27381531.615355469</v>
      </c>
      <c r="R46" s="3">
        <v>27751315.598217692</v>
      </c>
      <c r="S46" s="3">
        <v>28708668.058277391</v>
      </c>
      <c r="T46" s="3">
        <v>29437483.428277392</v>
      </c>
      <c r="U46" s="3">
        <v>30214089.84827739</v>
      </c>
      <c r="V46" s="3">
        <v>30473685.398277391</v>
      </c>
      <c r="W46" s="3">
        <v>30799461.023187395</v>
      </c>
      <c r="X46" s="3">
        <v>31207172.397096194</v>
      </c>
      <c r="Y46" s="3">
        <v>32428986.73709619</v>
      </c>
      <c r="Z46" s="3">
        <v>33075818.217096191</v>
      </c>
      <c r="AA46" s="3">
        <v>33840177.707096197</v>
      </c>
      <c r="AB46" s="3">
        <v>34180007.357096195</v>
      </c>
      <c r="AC46" s="3">
        <v>35179078.237096198</v>
      </c>
      <c r="AD46" s="3">
        <v>35279278.677096203</v>
      </c>
      <c r="AE46" s="3">
        <v>36667568.147096194</v>
      </c>
      <c r="AF46" s="3">
        <v>37869374.297096193</v>
      </c>
      <c r="AG46" s="3">
        <v>38164363.937596194</v>
      </c>
      <c r="AH46" s="3">
        <v>38220100.277596198</v>
      </c>
      <c r="AI46" s="3">
        <v>38276035.547596194</v>
      </c>
      <c r="AJ46" s="3">
        <v>38439183.20759619</v>
      </c>
      <c r="AK46" s="3">
        <v>38504095.20759619</v>
      </c>
      <c r="AL46" s="16">
        <f>AK46</f>
        <v>38504095.20759619</v>
      </c>
      <c r="AM46" s="17">
        <f>AL46-AK46</f>
        <v>0</v>
      </c>
      <c r="AN46" s="17">
        <f>'Предявени (1)'!AK46-AK46</f>
        <v>11423218.540257946</v>
      </c>
      <c r="AO46" s="18">
        <f>IF(AM46-AN46&lt;0,0,AM46-AN46)</f>
        <v>0</v>
      </c>
    </row>
    <row r="47" spans="1:41" s="19" customFormat="1" x14ac:dyDescent="0.2">
      <c r="A47" s="1" t="s">
        <v>36</v>
      </c>
      <c r="B47" s="3">
        <v>169178</v>
      </c>
      <c r="C47" s="3">
        <v>412571.86117900402</v>
      </c>
      <c r="D47" s="3">
        <v>1109067.389405604</v>
      </c>
      <c r="E47" s="3">
        <v>1984264.5816816576</v>
      </c>
      <c r="F47" s="3">
        <v>3281251.398645055</v>
      </c>
      <c r="G47" s="3">
        <v>5257616.8522978704</v>
      </c>
      <c r="H47" s="3">
        <v>7167470.7156402264</v>
      </c>
      <c r="I47" s="3">
        <v>10779055.64564023</v>
      </c>
      <c r="J47" s="3">
        <v>13064773.139559723</v>
      </c>
      <c r="K47" s="3">
        <v>14622532.539559722</v>
      </c>
      <c r="L47" s="3">
        <v>15064842.638012974</v>
      </c>
      <c r="M47" s="3">
        <v>16366280.113011727</v>
      </c>
      <c r="N47" s="3">
        <v>19034036.097281925</v>
      </c>
      <c r="O47" s="3">
        <v>20152404.037281927</v>
      </c>
      <c r="P47" s="3">
        <v>20897948.566639267</v>
      </c>
      <c r="Q47" s="3">
        <v>21203623.600778263</v>
      </c>
      <c r="R47" s="3">
        <v>21942049.290778272</v>
      </c>
      <c r="S47" s="3">
        <v>23241989.316162869</v>
      </c>
      <c r="T47" s="3">
        <v>24504322.806162868</v>
      </c>
      <c r="U47" s="3">
        <v>24712544.786162864</v>
      </c>
      <c r="V47" s="3">
        <v>24887637.706162866</v>
      </c>
      <c r="W47" s="3">
        <v>25153359.29616287</v>
      </c>
      <c r="X47" s="3">
        <v>25467795.317869369</v>
      </c>
      <c r="Y47" s="3">
        <v>26007649.079189371</v>
      </c>
      <c r="Z47" s="3">
        <v>26455805.308389369</v>
      </c>
      <c r="AA47" s="3">
        <v>26763982.411689367</v>
      </c>
      <c r="AB47" s="3">
        <v>27343417.864960566</v>
      </c>
      <c r="AC47" s="3">
        <v>28384815.134960566</v>
      </c>
      <c r="AD47" s="3">
        <v>28510952.984126963</v>
      </c>
      <c r="AE47" s="3">
        <v>28780126.134126965</v>
      </c>
      <c r="AF47" s="3">
        <v>29572125.114126962</v>
      </c>
      <c r="AG47" s="3">
        <v>29669760.198126968</v>
      </c>
      <c r="AH47" s="3">
        <v>29678841.608126964</v>
      </c>
      <c r="AI47" s="3">
        <v>29722937.788126968</v>
      </c>
      <c r="AJ47" s="3">
        <v>29736939.598126967</v>
      </c>
      <c r="AK47" s="4">
        <f>AJ47*$AK$82</f>
        <v>29787156.175642904</v>
      </c>
      <c r="AL47" s="16">
        <f t="shared" ref="AL47:AL81" si="32">AK47</f>
        <v>29787156.175642904</v>
      </c>
      <c r="AM47" s="20">
        <f>AL47-AJ47</f>
        <v>50216.577515937388</v>
      </c>
      <c r="AN47" s="17">
        <f>'Предявени (1)'!AJ47-AJ47</f>
        <v>1189530.1582523398</v>
      </c>
      <c r="AO47" s="18">
        <f t="shared" ref="AO47:AO81" si="33">IF(AM47-AN47&lt;0,0,AM47-AN47)</f>
        <v>0</v>
      </c>
    </row>
    <row r="48" spans="1:41" s="19" customFormat="1" x14ac:dyDescent="0.2">
      <c r="A48" s="1" t="s">
        <v>35</v>
      </c>
      <c r="B48" s="3">
        <v>237798.05814380266</v>
      </c>
      <c r="C48" s="3">
        <v>458106.9907924874</v>
      </c>
      <c r="D48" s="3">
        <v>1356110.3357378873</v>
      </c>
      <c r="E48" s="3">
        <v>2489626.1272908985</v>
      </c>
      <c r="F48" s="3">
        <v>4632036.1683058254</v>
      </c>
      <c r="G48" s="3">
        <v>6727742.9268682748</v>
      </c>
      <c r="H48" s="3">
        <v>7848081.5396629293</v>
      </c>
      <c r="I48" s="3">
        <v>11947556.241121924</v>
      </c>
      <c r="J48" s="3">
        <v>14474813.671712149</v>
      </c>
      <c r="K48" s="3">
        <v>15793052.752187647</v>
      </c>
      <c r="L48" s="3">
        <v>17348456.479796659</v>
      </c>
      <c r="M48" s="3">
        <v>19336564.299796659</v>
      </c>
      <c r="N48" s="3">
        <v>21998402.671012424</v>
      </c>
      <c r="O48" s="3">
        <v>24338781.521012425</v>
      </c>
      <c r="P48" s="3">
        <v>25657404.581012424</v>
      </c>
      <c r="Q48" s="3">
        <v>27253557.587012425</v>
      </c>
      <c r="R48" s="3">
        <v>28627009.467012428</v>
      </c>
      <c r="S48" s="3">
        <v>30085079.767012425</v>
      </c>
      <c r="T48" s="3">
        <v>31580813.63701243</v>
      </c>
      <c r="U48" s="3">
        <v>32373681.397012424</v>
      </c>
      <c r="V48" s="3">
        <v>34408157.180075124</v>
      </c>
      <c r="W48" s="3">
        <v>35175042.471509121</v>
      </c>
      <c r="X48" s="3">
        <v>36752883.491511926</v>
      </c>
      <c r="Y48" s="3">
        <v>37051282.111511923</v>
      </c>
      <c r="Z48" s="3">
        <v>37399624.681511924</v>
      </c>
      <c r="AA48" s="3">
        <v>37964794.251511924</v>
      </c>
      <c r="AB48" s="3">
        <v>38156551.491511926</v>
      </c>
      <c r="AC48" s="3">
        <v>38827265.621511921</v>
      </c>
      <c r="AD48" s="3">
        <v>39449498.551511921</v>
      </c>
      <c r="AE48" s="3">
        <v>39581623.09151192</v>
      </c>
      <c r="AF48" s="3">
        <v>39597673.651511922</v>
      </c>
      <c r="AG48" s="3">
        <v>40220526.91151192</v>
      </c>
      <c r="AH48" s="3">
        <v>40324895.711511925</v>
      </c>
      <c r="AI48" s="3">
        <v>40388303.711511925</v>
      </c>
      <c r="AJ48" s="4">
        <f>AI48*$AJ$82</f>
        <v>40493522.455938689</v>
      </c>
      <c r="AK48" s="4">
        <f t="shared" ref="AK48:AK81" si="34">AJ48*$AK$82</f>
        <v>40561903.605336793</v>
      </c>
      <c r="AL48" s="16">
        <f t="shared" si="32"/>
        <v>40561903.605336793</v>
      </c>
      <c r="AM48" s="20">
        <f>AL48-AI48</f>
        <v>173599.8938248679</v>
      </c>
      <c r="AN48" s="17">
        <f>'Предявени (1)'!AI48-AI48</f>
        <v>2003055.4017882869</v>
      </c>
      <c r="AO48" s="18">
        <f t="shared" si="33"/>
        <v>0</v>
      </c>
    </row>
    <row r="49" spans="1:41" s="19" customFormat="1" x14ac:dyDescent="0.2">
      <c r="A49" s="1" t="s">
        <v>34</v>
      </c>
      <c r="B49" s="3">
        <v>201469.81814380267</v>
      </c>
      <c r="C49" s="3">
        <v>821093.26084145496</v>
      </c>
      <c r="D49" s="3">
        <v>2640771.7472501947</v>
      </c>
      <c r="E49" s="3">
        <v>4462892.9305068459</v>
      </c>
      <c r="F49" s="3">
        <v>5722891.953197646</v>
      </c>
      <c r="G49" s="3">
        <v>7935093.0226124199</v>
      </c>
      <c r="H49" s="3">
        <v>10303976.786399821</v>
      </c>
      <c r="I49" s="3">
        <v>12948259.064247711</v>
      </c>
      <c r="J49" s="3">
        <v>17204564.000565588</v>
      </c>
      <c r="K49" s="3">
        <v>20458746.626266424</v>
      </c>
      <c r="L49" s="3">
        <v>24343073.687773671</v>
      </c>
      <c r="M49" s="3">
        <v>28899773.509984188</v>
      </c>
      <c r="N49" s="3">
        <v>30732094.311358403</v>
      </c>
      <c r="O49" s="3">
        <v>35625568.582194231</v>
      </c>
      <c r="P49" s="3">
        <v>36752303.366694234</v>
      </c>
      <c r="Q49" s="3">
        <v>37620991.99669423</v>
      </c>
      <c r="R49" s="3">
        <v>38633517.972021729</v>
      </c>
      <c r="S49" s="3">
        <v>40136421.494405128</v>
      </c>
      <c r="T49" s="3">
        <v>41985189.528314233</v>
      </c>
      <c r="U49" s="3">
        <v>45402252.947314225</v>
      </c>
      <c r="V49" s="3">
        <v>46716641.697360128</v>
      </c>
      <c r="W49" s="3">
        <v>47872211.972360119</v>
      </c>
      <c r="X49" s="3">
        <v>48459043.082360126</v>
      </c>
      <c r="Y49" s="3">
        <v>48859974.492360123</v>
      </c>
      <c r="Z49" s="3">
        <v>50235283.032360129</v>
      </c>
      <c r="AA49" s="3">
        <v>51225279.961960137</v>
      </c>
      <c r="AB49" s="3">
        <v>51594527.081960134</v>
      </c>
      <c r="AC49" s="3">
        <v>52553967.771960132</v>
      </c>
      <c r="AD49" s="3">
        <v>53689221.891960129</v>
      </c>
      <c r="AE49" s="3">
        <v>53877668.911960132</v>
      </c>
      <c r="AF49" s="3">
        <v>54243046.811960131</v>
      </c>
      <c r="AG49" s="3">
        <v>54520912.541960135</v>
      </c>
      <c r="AH49" s="3">
        <v>54972710.871960133</v>
      </c>
      <c r="AI49" s="4">
        <f>AH49*$AI$82</f>
        <v>55055730.563641734</v>
      </c>
      <c r="AJ49" s="4">
        <f t="shared" ref="AJ49:AJ81" si="35">AI49*$AJ$82</f>
        <v>55199160.57458704</v>
      </c>
      <c r="AK49" s="4">
        <f t="shared" si="34"/>
        <v>55292375.039937839</v>
      </c>
      <c r="AL49" s="16">
        <f t="shared" si="32"/>
        <v>55292375.039937839</v>
      </c>
      <c r="AM49" s="20">
        <f>AL49-AH49</f>
        <v>319664.1679777056</v>
      </c>
      <c r="AN49" s="17">
        <f>'Предявени (1)'!AH49-AH49</f>
        <v>5029594.4097200632</v>
      </c>
      <c r="AO49" s="18">
        <f t="shared" si="33"/>
        <v>0</v>
      </c>
    </row>
    <row r="50" spans="1:41" s="19" customFormat="1" x14ac:dyDescent="0.2">
      <c r="A50" s="2" t="s">
        <v>33</v>
      </c>
      <c r="B50" s="3">
        <v>273597.93000000005</v>
      </c>
      <c r="C50" s="3">
        <v>765746.98639997479</v>
      </c>
      <c r="D50" s="3">
        <v>2305017.6558480081</v>
      </c>
      <c r="E50" s="3">
        <v>4090843.111085318</v>
      </c>
      <c r="F50" s="3">
        <v>5830557.5610517617</v>
      </c>
      <c r="G50" s="3">
        <v>7719250.722686477</v>
      </c>
      <c r="H50" s="3">
        <v>10067555.84105554</v>
      </c>
      <c r="I50" s="3">
        <v>11253354.396045798</v>
      </c>
      <c r="J50" s="3">
        <v>12881646.12315149</v>
      </c>
      <c r="K50" s="3">
        <v>15343251.523627343</v>
      </c>
      <c r="L50" s="3">
        <v>17296367.314826034</v>
      </c>
      <c r="M50" s="3">
        <v>19694747.488249999</v>
      </c>
      <c r="N50" s="3">
        <v>22598818.710293993</v>
      </c>
      <c r="O50" s="3">
        <v>24307832.51379399</v>
      </c>
      <c r="P50" s="3">
        <v>25744612.593793992</v>
      </c>
      <c r="Q50" s="3">
        <v>31742484.347541891</v>
      </c>
      <c r="R50" s="3">
        <v>32637727.01444149</v>
      </c>
      <c r="S50" s="3">
        <v>34761033.418381788</v>
      </c>
      <c r="T50" s="3">
        <v>38103914.707019202</v>
      </c>
      <c r="U50" s="3">
        <v>39811360.725078791</v>
      </c>
      <c r="V50" s="3">
        <v>42799987.885078788</v>
      </c>
      <c r="W50" s="3">
        <v>45287481.585791901</v>
      </c>
      <c r="X50" s="3">
        <v>45899867.6957919</v>
      </c>
      <c r="Y50" s="3">
        <v>46262149.985791892</v>
      </c>
      <c r="Z50" s="3">
        <v>46925281.185791895</v>
      </c>
      <c r="AA50" s="3">
        <v>47889504.353991888</v>
      </c>
      <c r="AB50" s="3">
        <v>48378391.853991888</v>
      </c>
      <c r="AC50" s="3">
        <v>49891498.463991895</v>
      </c>
      <c r="AD50" s="3">
        <v>50767369.953991897</v>
      </c>
      <c r="AE50" s="3">
        <v>51192173.793991894</v>
      </c>
      <c r="AF50" s="3">
        <v>52408745.973991893</v>
      </c>
      <c r="AG50" s="3">
        <v>52821986.4039919</v>
      </c>
      <c r="AH50" s="4">
        <f>AG50*$AH$82</f>
        <v>53023748.920844257</v>
      </c>
      <c r="AI50" s="4">
        <f t="shared" ref="AI50:AI81" si="36">AH50*$AI$82</f>
        <v>53103825.293600626</v>
      </c>
      <c r="AJ50" s="4">
        <f t="shared" si="35"/>
        <v>53242170.242711678</v>
      </c>
      <c r="AK50" s="4">
        <f t="shared" si="34"/>
        <v>53332079.951149806</v>
      </c>
      <c r="AL50" s="16">
        <f t="shared" si="32"/>
        <v>53332079.951149806</v>
      </c>
      <c r="AM50" s="20">
        <f>AL50-AG50</f>
        <v>510093.547157906</v>
      </c>
      <c r="AN50" s="17">
        <f>'Предявени (1)'!AG50-AG50</f>
        <v>8646866.521445699</v>
      </c>
      <c r="AO50" s="18">
        <f t="shared" si="33"/>
        <v>0</v>
      </c>
    </row>
    <row r="51" spans="1:41" s="19" customFormat="1" x14ac:dyDescent="0.2">
      <c r="A51" s="2" t="s">
        <v>32</v>
      </c>
      <c r="B51" s="3">
        <v>95856.16</v>
      </c>
      <c r="C51" s="3">
        <v>317078.29522999999</v>
      </c>
      <c r="D51" s="3">
        <v>1038289.3662300002</v>
      </c>
      <c r="E51" s="3">
        <v>1722641.7762300002</v>
      </c>
      <c r="F51" s="3">
        <v>3109856.8477352797</v>
      </c>
      <c r="G51" s="3">
        <v>5569919.5202641804</v>
      </c>
      <c r="H51" s="3">
        <v>6607550.7320334017</v>
      </c>
      <c r="I51" s="3">
        <v>9163923.2006456032</v>
      </c>
      <c r="J51" s="3">
        <v>13117740.317097751</v>
      </c>
      <c r="K51" s="3">
        <v>13943651.043823756</v>
      </c>
      <c r="L51" s="3">
        <v>14571793.208798055</v>
      </c>
      <c r="M51" s="3">
        <v>16197516.431245087</v>
      </c>
      <c r="N51" s="3">
        <v>18979129.261245087</v>
      </c>
      <c r="O51" s="3">
        <v>20518718.271245088</v>
      </c>
      <c r="P51" s="3">
        <v>22632742.693028066</v>
      </c>
      <c r="Q51" s="3">
        <v>24228319.183028068</v>
      </c>
      <c r="R51" s="3">
        <v>27022066.323028069</v>
      </c>
      <c r="S51" s="3">
        <v>29295871.68554277</v>
      </c>
      <c r="T51" s="3">
        <v>30815444.797018569</v>
      </c>
      <c r="U51" s="3">
        <v>31933096.035886068</v>
      </c>
      <c r="V51" s="3">
        <v>33091032.514576286</v>
      </c>
      <c r="W51" s="3">
        <v>34277974.477076292</v>
      </c>
      <c r="X51" s="3">
        <v>34980717.870329492</v>
      </c>
      <c r="Y51" s="3">
        <v>35928970.910329491</v>
      </c>
      <c r="Z51" s="3">
        <v>37142980.920329489</v>
      </c>
      <c r="AA51" s="3">
        <v>38779850.160329483</v>
      </c>
      <c r="AB51" s="3">
        <v>39671261.183908515</v>
      </c>
      <c r="AC51" s="3">
        <v>40600360.3239085</v>
      </c>
      <c r="AD51" s="3">
        <v>41834174.053908497</v>
      </c>
      <c r="AE51" s="3">
        <v>42060344.183908492</v>
      </c>
      <c r="AF51" s="3">
        <v>42512083.703908496</v>
      </c>
      <c r="AG51" s="4">
        <f>AF51*$AG$82</f>
        <v>42851594.771728367</v>
      </c>
      <c r="AH51" s="4">
        <f t="shared" ref="AH51:AH81" si="37">AG51*$AH$82</f>
        <v>43015273.690316476</v>
      </c>
      <c r="AI51" s="4">
        <f t="shared" si="36"/>
        <v>43080235.281308182</v>
      </c>
      <c r="AJ51" s="4">
        <f t="shared" si="35"/>
        <v>43192466.988247059</v>
      </c>
      <c r="AK51" s="4">
        <f t="shared" si="34"/>
        <v>43265405.827816024</v>
      </c>
      <c r="AL51" s="16">
        <f t="shared" si="32"/>
        <v>43265405.827816024</v>
      </c>
      <c r="AM51" s="20">
        <f>AL51-AF51</f>
        <v>753322.12390752882</v>
      </c>
      <c r="AN51" s="17">
        <f>'Предявени (1)'!AF51-AF51</f>
        <v>2920415.1083111092</v>
      </c>
      <c r="AO51" s="18">
        <f t="shared" si="33"/>
        <v>0</v>
      </c>
    </row>
    <row r="52" spans="1:41" s="19" customFormat="1" x14ac:dyDescent="0.2">
      <c r="A52" s="2" t="s">
        <v>31</v>
      </c>
      <c r="B52" s="3">
        <v>109154.08</v>
      </c>
      <c r="C52" s="3">
        <v>512955.04342420003</v>
      </c>
      <c r="D52" s="3">
        <v>1410771.2026078003</v>
      </c>
      <c r="E52" s="3">
        <v>2421131.7720911</v>
      </c>
      <c r="F52" s="3">
        <v>3728370.6529476345</v>
      </c>
      <c r="G52" s="3">
        <v>4646448.3037518831</v>
      </c>
      <c r="H52" s="3">
        <v>8608275.2965017818</v>
      </c>
      <c r="I52" s="3">
        <v>10203540.07947715</v>
      </c>
      <c r="J52" s="3">
        <v>12227771.614803668</v>
      </c>
      <c r="K52" s="3">
        <v>13795679.506309822</v>
      </c>
      <c r="L52" s="3">
        <v>15122570.911728779</v>
      </c>
      <c r="M52" s="3">
        <v>17746594.153085716</v>
      </c>
      <c r="N52" s="3">
        <v>19865897.824513741</v>
      </c>
      <c r="O52" s="3">
        <v>21198211.582706738</v>
      </c>
      <c r="P52" s="3">
        <v>23064656.970798139</v>
      </c>
      <c r="Q52" s="3">
        <v>24927710.381272141</v>
      </c>
      <c r="R52" s="3">
        <v>27129408.535715219</v>
      </c>
      <c r="S52" s="3">
        <v>29020086.881968118</v>
      </c>
      <c r="T52" s="3">
        <v>29661810.181968119</v>
      </c>
      <c r="U52" s="3">
        <v>30028425.808722518</v>
      </c>
      <c r="V52" s="3">
        <v>31329851.88872252</v>
      </c>
      <c r="W52" s="3">
        <v>32570142.598722517</v>
      </c>
      <c r="X52" s="3">
        <v>34354506.488722518</v>
      </c>
      <c r="Y52" s="3">
        <v>35149479.11195752</v>
      </c>
      <c r="Z52" s="3">
        <v>35509000.961957522</v>
      </c>
      <c r="AA52" s="3">
        <v>36043890.301957518</v>
      </c>
      <c r="AB52" s="3">
        <v>37531451.231957518</v>
      </c>
      <c r="AC52" s="3">
        <v>37808682.235610321</v>
      </c>
      <c r="AD52" s="3">
        <v>39156324.02042792</v>
      </c>
      <c r="AE52" s="3">
        <v>39264485.310427919</v>
      </c>
      <c r="AF52" s="4">
        <f>AE52*$AF$82</f>
        <v>39894117.435957156</v>
      </c>
      <c r="AG52" s="4">
        <f t="shared" ref="AG52:AG81" si="38">AF52*$AG$82</f>
        <v>40212720.835986875</v>
      </c>
      <c r="AH52" s="4">
        <f t="shared" si="37"/>
        <v>40366320.128964938</v>
      </c>
      <c r="AI52" s="4">
        <f t="shared" si="36"/>
        <v>40427281.274927579</v>
      </c>
      <c r="AJ52" s="4">
        <f t="shared" si="35"/>
        <v>40532601.562868342</v>
      </c>
      <c r="AK52" s="4">
        <f t="shared" si="34"/>
        <v>40601048.704901502</v>
      </c>
      <c r="AL52" s="16">
        <f t="shared" si="32"/>
        <v>40601048.704901502</v>
      </c>
      <c r="AM52" s="20">
        <f>AL52-AE52</f>
        <v>1336563.3944735825</v>
      </c>
      <c r="AN52" s="17">
        <f>'Предявени (1)'!AE52-AE52</f>
        <v>6668153.936006017</v>
      </c>
      <c r="AO52" s="18">
        <f t="shared" si="33"/>
        <v>0</v>
      </c>
    </row>
    <row r="53" spans="1:41" x14ac:dyDescent="0.2">
      <c r="A53" s="2" t="s">
        <v>30</v>
      </c>
      <c r="B53" s="3">
        <v>155620.76999999999</v>
      </c>
      <c r="C53" s="3">
        <v>862133.53485870012</v>
      </c>
      <c r="D53" s="3">
        <v>2172900.6263278998</v>
      </c>
      <c r="E53" s="3">
        <v>3677627.2963279001</v>
      </c>
      <c r="F53" s="3">
        <v>6037003.3898635488</v>
      </c>
      <c r="G53" s="3">
        <v>7542395.4986701915</v>
      </c>
      <c r="H53" s="3">
        <v>12721052.16867019</v>
      </c>
      <c r="I53" s="3">
        <v>14373168.731067074</v>
      </c>
      <c r="J53" s="3">
        <v>16396093.977006234</v>
      </c>
      <c r="K53" s="3">
        <v>18086212.371777073</v>
      </c>
      <c r="L53" s="3">
        <v>20461394.443368573</v>
      </c>
      <c r="M53" s="3">
        <v>21880387.744765874</v>
      </c>
      <c r="N53" s="3">
        <v>25208775.384765871</v>
      </c>
      <c r="O53" s="3">
        <v>27770000.914765872</v>
      </c>
      <c r="P53" s="3">
        <v>29850201.15476587</v>
      </c>
      <c r="Q53" s="3">
        <v>31695807.958844073</v>
      </c>
      <c r="R53" s="3">
        <v>35452438.398068666</v>
      </c>
      <c r="S53" s="3">
        <v>38243016.288068667</v>
      </c>
      <c r="T53" s="3">
        <v>40309895.678068668</v>
      </c>
      <c r="U53" s="3">
        <v>41891343.632395864</v>
      </c>
      <c r="V53" s="3">
        <v>43364106.492395863</v>
      </c>
      <c r="W53" s="3">
        <v>45260695.652395867</v>
      </c>
      <c r="X53" s="3">
        <v>46433345.622395873</v>
      </c>
      <c r="Y53" s="3">
        <v>48977275.972395875</v>
      </c>
      <c r="Z53" s="3">
        <v>50318092.732395872</v>
      </c>
      <c r="AA53" s="3">
        <v>51598581.142395869</v>
      </c>
      <c r="AB53" s="3">
        <v>52167465.05239588</v>
      </c>
      <c r="AC53" s="3">
        <v>52549370.382395878</v>
      </c>
      <c r="AD53" s="3">
        <v>52940367.942395873</v>
      </c>
      <c r="AE53" s="4">
        <f>AD53*$AE$82</f>
        <v>53442319.355375208</v>
      </c>
      <c r="AF53" s="4">
        <f t="shared" ref="AF53:AF81" si="39">AE53*$AF$82</f>
        <v>54299302.47543665</v>
      </c>
      <c r="AG53" s="4">
        <f t="shared" si="38"/>
        <v>54732948.925083973</v>
      </c>
      <c r="AH53" s="4">
        <f t="shared" si="37"/>
        <v>54942010.686703786</v>
      </c>
      <c r="AI53" s="4">
        <f t="shared" si="36"/>
        <v>55024984.01501938</v>
      </c>
      <c r="AJ53" s="4">
        <f t="shared" si="35"/>
        <v>55168333.925714262</v>
      </c>
      <c r="AK53" s="4">
        <f t="shared" si="34"/>
        <v>55261496.334302545</v>
      </c>
      <c r="AL53" s="16">
        <f t="shared" si="32"/>
        <v>55261496.334302545</v>
      </c>
      <c r="AM53" s="20">
        <f>AL53-AD53</f>
        <v>2321128.3919066712</v>
      </c>
      <c r="AN53" s="17">
        <f>'Предявени (1)'!AD53-AD53</f>
        <v>9224498.9902158305</v>
      </c>
      <c r="AO53" s="18">
        <f t="shared" si="33"/>
        <v>0</v>
      </c>
    </row>
    <row r="54" spans="1:41" x14ac:dyDescent="0.2">
      <c r="A54" s="1" t="s">
        <v>29</v>
      </c>
      <c r="B54" s="3">
        <v>499132.51</v>
      </c>
      <c r="C54" s="3">
        <v>1410781.2419</v>
      </c>
      <c r="D54" s="3">
        <v>2880590.2690133997</v>
      </c>
      <c r="E54" s="3">
        <v>4954619.2859175997</v>
      </c>
      <c r="F54" s="3">
        <v>6281616.9085118258</v>
      </c>
      <c r="G54" s="3">
        <v>9793970.4132288527</v>
      </c>
      <c r="H54" s="3">
        <v>11389206.554948477</v>
      </c>
      <c r="I54" s="3">
        <v>13122531.243480077</v>
      </c>
      <c r="J54" s="3">
        <v>13924435.231177261</v>
      </c>
      <c r="K54" s="3">
        <v>15575478.590594662</v>
      </c>
      <c r="L54" s="3">
        <v>17727890.840476058</v>
      </c>
      <c r="M54" s="3">
        <v>21146380.620476063</v>
      </c>
      <c r="N54" s="3">
        <v>24685044.129922658</v>
      </c>
      <c r="O54" s="3">
        <v>30087869.340684958</v>
      </c>
      <c r="P54" s="3">
        <v>33533372.640684955</v>
      </c>
      <c r="Q54" s="3">
        <v>36467005.456050865</v>
      </c>
      <c r="R54" s="3">
        <v>38317778.172989257</v>
      </c>
      <c r="S54" s="3">
        <v>40074855.757489264</v>
      </c>
      <c r="T54" s="3">
        <v>42020565.207489274</v>
      </c>
      <c r="U54" s="3">
        <v>42934002.643758371</v>
      </c>
      <c r="V54" s="3">
        <v>44993407.991701864</v>
      </c>
      <c r="W54" s="3">
        <v>47655942.491701864</v>
      </c>
      <c r="X54" s="3">
        <v>48870490.301701866</v>
      </c>
      <c r="Y54" s="3">
        <v>51046669.931833066</v>
      </c>
      <c r="Z54" s="3">
        <v>52583938.511833057</v>
      </c>
      <c r="AA54" s="3">
        <v>54611271.031833053</v>
      </c>
      <c r="AB54" s="3">
        <v>55036554.831833057</v>
      </c>
      <c r="AC54" s="3">
        <v>55520965.311833054</v>
      </c>
      <c r="AD54" s="4">
        <f>AC54*$AD$82</f>
        <v>56485263.635821953</v>
      </c>
      <c r="AE54" s="4">
        <f t="shared" ref="AE54:AE81" si="40">AD54*$AE$82</f>
        <v>57020825.797485843</v>
      </c>
      <c r="AF54" s="4">
        <f t="shared" si="39"/>
        <v>57935192.647387438</v>
      </c>
      <c r="AG54" s="4">
        <f t="shared" si="38"/>
        <v>58397876.134206407</v>
      </c>
      <c r="AH54" s="4">
        <f t="shared" si="37"/>
        <v>58620936.705566883</v>
      </c>
      <c r="AI54" s="4">
        <f t="shared" si="36"/>
        <v>58709465.941513024</v>
      </c>
      <c r="AJ54" s="4">
        <f t="shared" si="35"/>
        <v>58862414.585666433</v>
      </c>
      <c r="AK54" s="4">
        <f t="shared" si="34"/>
        <v>58961815.164366283</v>
      </c>
      <c r="AL54" s="16">
        <f t="shared" si="32"/>
        <v>58961815.164366283</v>
      </c>
      <c r="AM54" s="20">
        <f>AL54-AC54</f>
        <v>3440849.8525332287</v>
      </c>
      <c r="AN54" s="17">
        <f>'Предявени (1)'!AC54-AC54</f>
        <v>3927427.2131852135</v>
      </c>
      <c r="AO54" s="18">
        <f t="shared" si="33"/>
        <v>0</v>
      </c>
    </row>
    <row r="55" spans="1:41" x14ac:dyDescent="0.2">
      <c r="A55" s="1" t="s">
        <v>28</v>
      </c>
      <c r="B55" s="3">
        <v>215020.45</v>
      </c>
      <c r="C55" s="3">
        <v>957535.49754983129</v>
      </c>
      <c r="D55" s="3">
        <v>1994548.5291202313</v>
      </c>
      <c r="E55" s="3">
        <v>3257958.1923892512</v>
      </c>
      <c r="F55" s="3">
        <v>5138803.9807814155</v>
      </c>
      <c r="G55" s="3">
        <v>7346339.5738632968</v>
      </c>
      <c r="H55" s="3">
        <v>9075994.181549089</v>
      </c>
      <c r="I55" s="3">
        <v>10171608.32583675</v>
      </c>
      <c r="J55" s="3">
        <v>11871804.611790748</v>
      </c>
      <c r="K55" s="3">
        <v>13712069.611790748</v>
      </c>
      <c r="L55" s="3">
        <v>15706800.328183446</v>
      </c>
      <c r="M55" s="3">
        <v>18290796.132596549</v>
      </c>
      <c r="N55" s="3">
        <v>20188378.073471248</v>
      </c>
      <c r="O55" s="3">
        <v>23099097.480302252</v>
      </c>
      <c r="P55" s="3">
        <v>25735993.39929745</v>
      </c>
      <c r="Q55" s="3">
        <v>27607419.640394151</v>
      </c>
      <c r="R55" s="3">
        <v>29044201.67852895</v>
      </c>
      <c r="S55" s="3">
        <v>31623606.293633752</v>
      </c>
      <c r="T55" s="3">
        <v>34218341.32822375</v>
      </c>
      <c r="U55" s="3">
        <v>35173746.312766947</v>
      </c>
      <c r="V55" s="3">
        <v>36112733.479094647</v>
      </c>
      <c r="W55" s="3">
        <v>37356265.60909465</v>
      </c>
      <c r="X55" s="3">
        <v>37912808.939094648</v>
      </c>
      <c r="Y55" s="3">
        <v>38769230.389605254</v>
      </c>
      <c r="Z55" s="3">
        <v>39570986.839605257</v>
      </c>
      <c r="AA55" s="3">
        <v>41085587.249605261</v>
      </c>
      <c r="AB55" s="3">
        <v>41942565.889605254</v>
      </c>
      <c r="AC55" s="4">
        <f>AB55*$AC$82</f>
        <v>42735023.588334993</v>
      </c>
      <c r="AD55" s="4">
        <f t="shared" ref="AD55:AD81" si="41">AC55*$AD$82</f>
        <v>43477253.327865019</v>
      </c>
      <c r="AE55" s="4">
        <f t="shared" si="40"/>
        <v>43889480.699690774</v>
      </c>
      <c r="AF55" s="4">
        <f t="shared" si="39"/>
        <v>44593277.701048173</v>
      </c>
      <c r="AG55" s="4">
        <f t="shared" si="38"/>
        <v>44949409.652502693</v>
      </c>
      <c r="AH55" s="4">
        <f t="shared" si="37"/>
        <v>45121101.530069634</v>
      </c>
      <c r="AI55" s="4">
        <f t="shared" si="36"/>
        <v>45189243.338576868</v>
      </c>
      <c r="AJ55" s="4">
        <f t="shared" si="35"/>
        <v>45306969.388168924</v>
      </c>
      <c r="AK55" s="4">
        <f t="shared" si="34"/>
        <v>45383478.974260844</v>
      </c>
      <c r="AL55" s="16">
        <f t="shared" si="32"/>
        <v>45383478.974260844</v>
      </c>
      <c r="AM55" s="20">
        <f>AL55-AB55</f>
        <v>3440913.0846555904</v>
      </c>
      <c r="AN55" s="17">
        <f>'Предявени (1)'!AB55-AB55</f>
        <v>12931238.408692755</v>
      </c>
      <c r="AO55" s="18">
        <f t="shared" si="33"/>
        <v>0</v>
      </c>
    </row>
    <row r="56" spans="1:41" x14ac:dyDescent="0.2">
      <c r="A56" s="1" t="s">
        <v>27</v>
      </c>
      <c r="B56" s="3">
        <v>288944.54600089451</v>
      </c>
      <c r="C56" s="3">
        <v>1233196.4511844709</v>
      </c>
      <c r="D56" s="3">
        <v>2336752.1959910067</v>
      </c>
      <c r="E56" s="3">
        <v>4551119.0139121739</v>
      </c>
      <c r="F56" s="3">
        <v>7020026.7111090217</v>
      </c>
      <c r="G56" s="3">
        <v>8597707.7218371816</v>
      </c>
      <c r="H56" s="3">
        <v>9575433.2674035262</v>
      </c>
      <c r="I56" s="3">
        <v>15252067.874124426</v>
      </c>
      <c r="J56" s="3">
        <v>16534011.495713826</v>
      </c>
      <c r="K56" s="3">
        <v>18951767.549578227</v>
      </c>
      <c r="L56" s="3">
        <v>21050726.341127325</v>
      </c>
      <c r="M56" s="3">
        <v>22852585.005452823</v>
      </c>
      <c r="N56" s="3">
        <v>25586695.896892723</v>
      </c>
      <c r="O56" s="3">
        <v>30470572.286671426</v>
      </c>
      <c r="P56" s="3">
        <v>33839769.546671435</v>
      </c>
      <c r="Q56" s="3">
        <v>38069541.582171425</v>
      </c>
      <c r="R56" s="3">
        <v>40233711.741966724</v>
      </c>
      <c r="S56" s="3">
        <v>41233096.901966728</v>
      </c>
      <c r="T56" s="3">
        <v>43290721.376399115</v>
      </c>
      <c r="U56" s="3">
        <v>44655277.112488925</v>
      </c>
      <c r="V56" s="3">
        <v>45935461.612488918</v>
      </c>
      <c r="W56" s="3">
        <v>47642964.562488921</v>
      </c>
      <c r="X56" s="3">
        <v>48534793.746088922</v>
      </c>
      <c r="Y56" s="3">
        <v>49624714.987261429</v>
      </c>
      <c r="Z56" s="3">
        <v>51025796.912111431</v>
      </c>
      <c r="AA56" s="3">
        <v>51537804.16749873</v>
      </c>
      <c r="AB56" s="4">
        <f>AA56*$AB$82</f>
        <v>52298868.515907429</v>
      </c>
      <c r="AC56" s="4">
        <f t="shared" ref="AC56:AC81" si="42">AB56*$AC$82</f>
        <v>53286996.927015349</v>
      </c>
      <c r="AD56" s="4">
        <f t="shared" si="41"/>
        <v>54212495.277746849</v>
      </c>
      <c r="AE56" s="4">
        <f t="shared" si="40"/>
        <v>54726508.301521257</v>
      </c>
      <c r="AF56" s="4">
        <f t="shared" si="39"/>
        <v>55604084.245080844</v>
      </c>
      <c r="AG56" s="4">
        <f t="shared" si="38"/>
        <v>56048150.975582175</v>
      </c>
      <c r="AH56" s="4">
        <f t="shared" si="37"/>
        <v>56262236.374023378</v>
      </c>
      <c r="AI56" s="4">
        <f t="shared" si="36"/>
        <v>56347203.504859768</v>
      </c>
      <c r="AJ56" s="4">
        <f t="shared" si="35"/>
        <v>56493998.033471048</v>
      </c>
      <c r="AK56" s="4">
        <f t="shared" si="34"/>
        <v>56589399.0824617</v>
      </c>
      <c r="AL56" s="16">
        <f t="shared" si="32"/>
        <v>56589399.0824617</v>
      </c>
      <c r="AM56" s="20">
        <f>AL56-AA56</f>
        <v>5051594.9149629697</v>
      </c>
      <c r="AN56" s="17">
        <f>'Предявени (1)'!AA56-AA56</f>
        <v>12145185.811865456</v>
      </c>
      <c r="AO56" s="18">
        <f t="shared" si="33"/>
        <v>0</v>
      </c>
    </row>
    <row r="57" spans="1:41" x14ac:dyDescent="0.2">
      <c r="A57" s="1" t="s">
        <v>26</v>
      </c>
      <c r="B57" s="3">
        <v>456274.57884570002</v>
      </c>
      <c r="C57" s="3">
        <v>1253692.9070103418</v>
      </c>
      <c r="D57" s="3">
        <v>6486863.7270859405</v>
      </c>
      <c r="E57" s="3">
        <v>8187899.4949287307</v>
      </c>
      <c r="F57" s="3">
        <v>9250280.0309275612</v>
      </c>
      <c r="G57" s="3">
        <v>12629699.874651894</v>
      </c>
      <c r="H57" s="3">
        <v>15994757.909877194</v>
      </c>
      <c r="I57" s="3">
        <v>19005528.159878496</v>
      </c>
      <c r="J57" s="3">
        <v>20960147.932606395</v>
      </c>
      <c r="K57" s="3">
        <v>24330056.658522692</v>
      </c>
      <c r="L57" s="3">
        <v>27339702.33794599</v>
      </c>
      <c r="M57" s="3">
        <v>32498697.463716395</v>
      </c>
      <c r="N57" s="3">
        <v>35514316.752537183</v>
      </c>
      <c r="O57" s="3">
        <v>37645153.630264789</v>
      </c>
      <c r="P57" s="3">
        <v>40465757.090391792</v>
      </c>
      <c r="Q57" s="3">
        <v>43459841.974453092</v>
      </c>
      <c r="R57" s="3">
        <v>47707865.596366487</v>
      </c>
      <c r="S57" s="3">
        <v>51236342.621838085</v>
      </c>
      <c r="T57" s="3">
        <v>53789446.972649291</v>
      </c>
      <c r="U57" s="3">
        <v>55214624.88069389</v>
      </c>
      <c r="V57" s="3">
        <v>56628009.519348286</v>
      </c>
      <c r="W57" s="3">
        <v>58197402.401859298</v>
      </c>
      <c r="X57" s="3">
        <v>59493491.688409299</v>
      </c>
      <c r="Y57" s="3">
        <v>60751231.989394493</v>
      </c>
      <c r="Z57" s="3">
        <v>62057338.189394496</v>
      </c>
      <c r="AA57" s="4">
        <f>Z57*$AA$82</f>
        <v>63553764.997496411</v>
      </c>
      <c r="AB57" s="4">
        <f t="shared" ref="AB57:AB81" si="43">AA57*$AB$82</f>
        <v>64492270.343776606</v>
      </c>
      <c r="AC57" s="4">
        <f t="shared" si="42"/>
        <v>65710779.394391254</v>
      </c>
      <c r="AD57" s="4">
        <f t="shared" si="41"/>
        <v>66852056.281097524</v>
      </c>
      <c r="AE57" s="4">
        <f t="shared" si="40"/>
        <v>67485910.661319882</v>
      </c>
      <c r="AF57" s="4">
        <f t="shared" si="39"/>
        <v>68568092.104347184</v>
      </c>
      <c r="AG57" s="4">
        <f t="shared" si="38"/>
        <v>69115692.319167465</v>
      </c>
      <c r="AH57" s="4">
        <f t="shared" si="37"/>
        <v>69379691.403368026</v>
      </c>
      <c r="AI57" s="4">
        <f t="shared" si="36"/>
        <v>69484468.491816282</v>
      </c>
      <c r="AJ57" s="4">
        <f t="shared" si="35"/>
        <v>69665487.942003936</v>
      </c>
      <c r="AK57" s="4">
        <f t="shared" si="34"/>
        <v>69783131.600790054</v>
      </c>
      <c r="AL57" s="16">
        <f t="shared" si="32"/>
        <v>69783131.600790054</v>
      </c>
      <c r="AM57" s="20">
        <f>AL57-Z57</f>
        <v>7725793.4113955572</v>
      </c>
      <c r="AN57" s="17">
        <f>'Предявени (1)'!Z57-Z57</f>
        <v>14665419.43383906</v>
      </c>
      <c r="AO57" s="18">
        <f t="shared" si="33"/>
        <v>0</v>
      </c>
    </row>
    <row r="58" spans="1:41" x14ac:dyDescent="0.2">
      <c r="A58" s="2" t="s">
        <v>16</v>
      </c>
      <c r="B58" s="3">
        <v>660498.96709120087</v>
      </c>
      <c r="C58" s="3">
        <v>1489713.7794065133</v>
      </c>
      <c r="D58" s="3">
        <v>2424061.4440076076</v>
      </c>
      <c r="E58" s="3">
        <v>3396318.3010895746</v>
      </c>
      <c r="F58" s="3">
        <v>6458336.407326743</v>
      </c>
      <c r="G58" s="3">
        <v>10383929.581505742</v>
      </c>
      <c r="H58" s="3">
        <v>13253340.833585845</v>
      </c>
      <c r="I58" s="3">
        <v>14203395.410261841</v>
      </c>
      <c r="J58" s="3">
        <v>14469364.341906242</v>
      </c>
      <c r="K58" s="3">
        <v>17228098.832055639</v>
      </c>
      <c r="L58" s="3">
        <v>20979400.403741043</v>
      </c>
      <c r="M58" s="3">
        <v>23980571.276017044</v>
      </c>
      <c r="N58" s="3">
        <v>26668062.306017049</v>
      </c>
      <c r="O58" s="3">
        <v>29484383.205505844</v>
      </c>
      <c r="P58" s="3">
        <v>32386285.768765844</v>
      </c>
      <c r="Q58" s="3">
        <v>35531690.053479545</v>
      </c>
      <c r="R58" s="3">
        <v>38233636.945974641</v>
      </c>
      <c r="S58" s="3">
        <v>39855378.630190641</v>
      </c>
      <c r="T58" s="3">
        <v>40692342.159819141</v>
      </c>
      <c r="U58" s="3">
        <v>42597203.439819142</v>
      </c>
      <c r="V58" s="3">
        <v>44093464.73398225</v>
      </c>
      <c r="W58" s="3">
        <v>45666573.525771238</v>
      </c>
      <c r="X58" s="3">
        <v>47824506.875771239</v>
      </c>
      <c r="Y58" s="3">
        <v>49423117.748686343</v>
      </c>
      <c r="Z58" s="4">
        <f>Y58*$Z$82</f>
        <v>50530110.566642851</v>
      </c>
      <c r="AA58" s="4">
        <f t="shared" ref="AA58:AA81" si="44">Z58*$AA$82</f>
        <v>51748574.237087555</v>
      </c>
      <c r="AB58" s="4">
        <f t="shared" si="43"/>
        <v>52512751.049992301</v>
      </c>
      <c r="AC58" s="4">
        <f t="shared" si="42"/>
        <v>53504920.531482175</v>
      </c>
      <c r="AD58" s="4">
        <f t="shared" si="41"/>
        <v>54434203.81940569</v>
      </c>
      <c r="AE58" s="4">
        <f t="shared" si="40"/>
        <v>54950318.961470552</v>
      </c>
      <c r="AF58" s="4">
        <f t="shared" si="39"/>
        <v>55831483.857754864</v>
      </c>
      <c r="AG58" s="4">
        <f t="shared" si="38"/>
        <v>56277366.652739376</v>
      </c>
      <c r="AH58" s="4">
        <f t="shared" si="37"/>
        <v>56492327.579252765</v>
      </c>
      <c r="AI58" s="4">
        <f t="shared" si="36"/>
        <v>56577642.193424314</v>
      </c>
      <c r="AJ58" s="4">
        <f t="shared" si="35"/>
        <v>56725037.055975124</v>
      </c>
      <c r="AK58" s="4">
        <f t="shared" si="34"/>
        <v>56820828.25906837</v>
      </c>
      <c r="AL58" s="16">
        <f t="shared" si="32"/>
        <v>56820828.25906837</v>
      </c>
      <c r="AM58" s="20">
        <f>AL58-Y58</f>
        <v>7397710.5103820264</v>
      </c>
      <c r="AN58" s="17">
        <f>'Предявени (1)'!Y58-Y58</f>
        <v>8798160.025301978</v>
      </c>
      <c r="AO58" s="18">
        <f t="shared" si="33"/>
        <v>0</v>
      </c>
    </row>
    <row r="59" spans="1:41" x14ac:dyDescent="0.2">
      <c r="A59" s="2" t="s">
        <v>15</v>
      </c>
      <c r="B59" s="3">
        <v>106270.51000000001</v>
      </c>
      <c r="C59" s="3">
        <v>931370.05159339996</v>
      </c>
      <c r="D59" s="3">
        <v>2330886.1001899997</v>
      </c>
      <c r="E59" s="3">
        <v>3484896.5276900004</v>
      </c>
      <c r="F59" s="3">
        <v>4536479.7046491001</v>
      </c>
      <c r="G59" s="3">
        <v>6076278.8075774005</v>
      </c>
      <c r="H59" s="3">
        <v>8131219.5953642009</v>
      </c>
      <c r="I59" s="3">
        <v>9452234.1264261007</v>
      </c>
      <c r="J59" s="3">
        <v>11794450.7266759</v>
      </c>
      <c r="K59" s="3">
        <v>13758190.216737602</v>
      </c>
      <c r="L59" s="3">
        <v>15886922.093862403</v>
      </c>
      <c r="M59" s="3">
        <v>18270824.306737397</v>
      </c>
      <c r="N59" s="3">
        <v>21082494.714221496</v>
      </c>
      <c r="O59" s="3">
        <v>23248217.364221502</v>
      </c>
      <c r="P59" s="3">
        <v>25349349.815635897</v>
      </c>
      <c r="Q59" s="3">
        <v>26653188.235635899</v>
      </c>
      <c r="R59" s="3">
        <v>29022294.6674936</v>
      </c>
      <c r="S59" s="3">
        <v>30001004.317493599</v>
      </c>
      <c r="T59" s="3">
        <v>32404758.710862897</v>
      </c>
      <c r="U59" s="3">
        <v>33046284.450501803</v>
      </c>
      <c r="V59" s="3">
        <v>35209491.22050181</v>
      </c>
      <c r="W59" s="3">
        <v>36904453.810501806</v>
      </c>
      <c r="X59" s="3">
        <v>38653231.450631209</v>
      </c>
      <c r="Y59" s="4">
        <f>X59*$Y$82</f>
        <v>39650312.939402141</v>
      </c>
      <c r="Z59" s="4">
        <f t="shared" ref="Z59:Z81" si="45">Y59*$Z$82</f>
        <v>40538411.741198443</v>
      </c>
      <c r="AA59" s="4">
        <f t="shared" si="44"/>
        <v>41515939.425390512</v>
      </c>
      <c r="AB59" s="4">
        <f t="shared" si="43"/>
        <v>42129009.809310466</v>
      </c>
      <c r="AC59" s="4">
        <f t="shared" si="42"/>
        <v>42924990.1566054</v>
      </c>
      <c r="AD59" s="4">
        <f t="shared" si="41"/>
        <v>43670519.270387448</v>
      </c>
      <c r="AE59" s="4">
        <f t="shared" si="40"/>
        <v>44084579.083442844</v>
      </c>
      <c r="AF59" s="4">
        <f t="shared" si="39"/>
        <v>44791504.617087826</v>
      </c>
      <c r="AG59" s="4">
        <f t="shared" si="38"/>
        <v>45149219.653304882</v>
      </c>
      <c r="AH59" s="4">
        <f t="shared" si="37"/>
        <v>45321674.738986447</v>
      </c>
      <c r="AI59" s="4">
        <f t="shared" si="36"/>
        <v>45390119.452802509</v>
      </c>
      <c r="AJ59" s="4">
        <f t="shared" si="35"/>
        <v>45508368.820548132</v>
      </c>
      <c r="AK59" s="4">
        <f t="shared" si="34"/>
        <v>45585218.508558556</v>
      </c>
      <c r="AL59" s="16">
        <f t="shared" si="32"/>
        <v>45585218.508558556</v>
      </c>
      <c r="AM59" s="20">
        <f>AL59-X59</f>
        <v>6931987.0579273477</v>
      </c>
      <c r="AN59" s="17">
        <f>'Предявени (1)'!X59-X59</f>
        <v>4777865.5002464503</v>
      </c>
      <c r="AO59" s="18">
        <f t="shared" si="33"/>
        <v>2154121.5576808974</v>
      </c>
    </row>
    <row r="60" spans="1:41" x14ac:dyDescent="0.2">
      <c r="A60" s="2" t="s">
        <v>14</v>
      </c>
      <c r="B60" s="3">
        <v>435140.28</v>
      </c>
      <c r="C60" s="3">
        <v>1918020.1676610999</v>
      </c>
      <c r="D60" s="3">
        <v>3400353.9285110002</v>
      </c>
      <c r="E60" s="3">
        <v>5380986.5858762003</v>
      </c>
      <c r="F60" s="3">
        <v>6974300.9580008006</v>
      </c>
      <c r="G60" s="3">
        <v>8836416.4051596019</v>
      </c>
      <c r="H60" s="3">
        <v>10141220.881974412</v>
      </c>
      <c r="I60" s="3">
        <v>11463687.243546901</v>
      </c>
      <c r="J60" s="3">
        <v>15163740.760593904</v>
      </c>
      <c r="K60" s="3">
        <v>16756437.1972585</v>
      </c>
      <c r="L60" s="3">
        <v>18444759.424498301</v>
      </c>
      <c r="M60" s="3">
        <v>21528514.471398097</v>
      </c>
      <c r="N60" s="3">
        <v>23810248.572602302</v>
      </c>
      <c r="O60" s="3">
        <v>26047939.500063699</v>
      </c>
      <c r="P60" s="3">
        <v>28937323.905124199</v>
      </c>
      <c r="Q60" s="3">
        <v>32029136.994903199</v>
      </c>
      <c r="R60" s="3">
        <v>34345526.364903197</v>
      </c>
      <c r="S60" s="3">
        <v>36988548.127166294</v>
      </c>
      <c r="T60" s="3">
        <v>40235531.349085294</v>
      </c>
      <c r="U60" s="3">
        <v>42117786.286585294</v>
      </c>
      <c r="V60" s="3">
        <v>44697063.642298192</v>
      </c>
      <c r="W60" s="3">
        <v>45751518.759789497</v>
      </c>
      <c r="X60" s="4">
        <f>W60*$X$82</f>
        <v>46957868.348994039</v>
      </c>
      <c r="Y60" s="4">
        <f t="shared" ref="Y60:Y81" si="46">X60*$Y$82</f>
        <v>48169172.540798157</v>
      </c>
      <c r="Z60" s="4">
        <f t="shared" si="45"/>
        <v>49248079.143184416</v>
      </c>
      <c r="AA60" s="4">
        <f t="shared" si="44"/>
        <v>50435628.400493369</v>
      </c>
      <c r="AB60" s="4">
        <f t="shared" si="43"/>
        <v>51180416.799712971</v>
      </c>
      <c r="AC60" s="4">
        <f t="shared" si="42"/>
        <v>52147413.32119143</v>
      </c>
      <c r="AD60" s="4">
        <f t="shared" si="41"/>
        <v>53053119.174530834</v>
      </c>
      <c r="AE60" s="4">
        <f t="shared" si="40"/>
        <v>53556139.632597782</v>
      </c>
      <c r="AF60" s="4">
        <f t="shared" si="39"/>
        <v>54414947.936473794</v>
      </c>
      <c r="AG60" s="4">
        <f t="shared" si="38"/>
        <v>54849517.956799015</v>
      </c>
      <c r="AH60" s="4">
        <f t="shared" si="37"/>
        <v>55059024.973564029</v>
      </c>
      <c r="AI60" s="4">
        <f t="shared" si="36"/>
        <v>55142175.016650699</v>
      </c>
      <c r="AJ60" s="4">
        <f t="shared" si="35"/>
        <v>55285830.230834872</v>
      </c>
      <c r="AK60" s="4">
        <f t="shared" si="34"/>
        <v>55379191.054673463</v>
      </c>
      <c r="AL60" s="16">
        <f t="shared" si="32"/>
        <v>55379191.054673463</v>
      </c>
      <c r="AM60" s="20">
        <f>AL60-W60</f>
        <v>9627672.2948839664</v>
      </c>
      <c r="AN60" s="17">
        <f>'Предявени (1)'!W60-W60</f>
        <v>12464932.866851248</v>
      </c>
      <c r="AO60" s="18">
        <f t="shared" si="33"/>
        <v>0</v>
      </c>
    </row>
    <row r="61" spans="1:41" x14ac:dyDescent="0.2">
      <c r="A61" s="2" t="s">
        <v>13</v>
      </c>
      <c r="B61" s="3">
        <v>96062.15</v>
      </c>
      <c r="C61" s="3">
        <v>683083.44629999995</v>
      </c>
      <c r="D61" s="3">
        <v>1897642.7258173004</v>
      </c>
      <c r="E61" s="3">
        <v>6882297.1241310006</v>
      </c>
      <c r="F61" s="3">
        <v>8690738.1491524</v>
      </c>
      <c r="G61" s="3">
        <v>10603020.482658202</v>
      </c>
      <c r="H61" s="3">
        <v>12775300.340440201</v>
      </c>
      <c r="I61" s="3">
        <v>16275119.4570405</v>
      </c>
      <c r="J61" s="3">
        <v>19677282.407307196</v>
      </c>
      <c r="K61" s="3">
        <v>23416388.392275698</v>
      </c>
      <c r="L61" s="3">
        <v>26257855.362275697</v>
      </c>
      <c r="M61" s="3">
        <v>29439521.829361897</v>
      </c>
      <c r="N61" s="3">
        <v>32647714.919970799</v>
      </c>
      <c r="O61" s="3">
        <v>36352624.335448198</v>
      </c>
      <c r="P61" s="3">
        <v>40187233.754897103</v>
      </c>
      <c r="Q61" s="3">
        <v>42215665.984897092</v>
      </c>
      <c r="R61" s="3">
        <v>45149605.738915697</v>
      </c>
      <c r="S61" s="3">
        <v>47835294.440716393</v>
      </c>
      <c r="T61" s="3">
        <v>49880557.705056697</v>
      </c>
      <c r="U61" s="3">
        <v>54169158.389934897</v>
      </c>
      <c r="V61" s="3">
        <v>57392351.971852899</v>
      </c>
      <c r="W61" s="4">
        <f>V61*$W$82</f>
        <v>59402515.539245024</v>
      </c>
      <c r="X61" s="4">
        <f t="shared" ref="X61:X81" si="47">W61*$X$82</f>
        <v>60968806.717352673</v>
      </c>
      <c r="Y61" s="4">
        <f t="shared" si="46"/>
        <v>62541530.815413363</v>
      </c>
      <c r="Z61" s="4">
        <f t="shared" si="45"/>
        <v>63942353.519248314</v>
      </c>
      <c r="AA61" s="4">
        <f t="shared" si="44"/>
        <v>65484234.862713434</v>
      </c>
      <c r="AB61" s="4">
        <f t="shared" si="43"/>
        <v>66451247.667039745</v>
      </c>
      <c r="AC61" s="4">
        <f t="shared" si="42"/>
        <v>67706769.395074815</v>
      </c>
      <c r="AD61" s="4">
        <f t="shared" si="41"/>
        <v>68882713.002749413</v>
      </c>
      <c r="AE61" s="4">
        <f t="shared" si="40"/>
        <v>69535820.951662838</v>
      </c>
      <c r="AF61" s="4">
        <f t="shared" si="39"/>
        <v>70650874.069004685</v>
      </c>
      <c r="AG61" s="4">
        <f t="shared" si="38"/>
        <v>71215107.849325582</v>
      </c>
      <c r="AH61" s="4">
        <f t="shared" si="37"/>
        <v>71487126.006456196</v>
      </c>
      <c r="AI61" s="4">
        <f t="shared" si="36"/>
        <v>71595085.738951162</v>
      </c>
      <c r="AJ61" s="4">
        <f t="shared" si="35"/>
        <v>71781603.724018991</v>
      </c>
      <c r="AK61" s="4">
        <f t="shared" si="34"/>
        <v>71902820.853835955</v>
      </c>
      <c r="AL61" s="16">
        <f t="shared" si="32"/>
        <v>71902820.853835955</v>
      </c>
      <c r="AM61" s="20">
        <f>AL61-V61</f>
        <v>14510468.881983057</v>
      </c>
      <c r="AN61" s="17">
        <f>'Предявени (1)'!V61-V61</f>
        <v>13340117.863532111</v>
      </c>
      <c r="AO61" s="18">
        <f t="shared" si="33"/>
        <v>1170351.0184509456</v>
      </c>
    </row>
    <row r="62" spans="1:41" x14ac:dyDescent="0.2">
      <c r="A62" s="1" t="s">
        <v>12</v>
      </c>
      <c r="B62" s="3">
        <v>121274.28</v>
      </c>
      <c r="C62" s="3">
        <v>1088448.0739742001</v>
      </c>
      <c r="D62" s="3">
        <v>3471285.0170688001</v>
      </c>
      <c r="E62" s="3">
        <v>4332469.6866830997</v>
      </c>
      <c r="F62" s="3">
        <v>4291620.5297582</v>
      </c>
      <c r="G62" s="3">
        <v>7530127.094948099</v>
      </c>
      <c r="H62" s="3">
        <v>10152483.422719298</v>
      </c>
      <c r="I62" s="3">
        <v>12432348.014065901</v>
      </c>
      <c r="J62" s="3">
        <v>16455954.382624302</v>
      </c>
      <c r="K62" s="3">
        <v>19147020.348253701</v>
      </c>
      <c r="L62" s="3">
        <v>21816763.848253697</v>
      </c>
      <c r="M62" s="3">
        <v>24039376.368253704</v>
      </c>
      <c r="N62" s="3">
        <v>28064514.081696898</v>
      </c>
      <c r="O62" s="3">
        <v>31371343.280916899</v>
      </c>
      <c r="P62" s="3">
        <v>35723802.8549169</v>
      </c>
      <c r="Q62" s="3">
        <v>39031792.509530403</v>
      </c>
      <c r="R62" s="3">
        <v>42469625.799519598</v>
      </c>
      <c r="S62" s="3">
        <v>46081828.549785696</v>
      </c>
      <c r="T62" s="3">
        <v>49747986.264789596</v>
      </c>
      <c r="U62" s="3">
        <v>53427550.044789582</v>
      </c>
      <c r="V62" s="4">
        <f>U62*$V$82</f>
        <v>55633515.276292339</v>
      </c>
      <c r="W62" s="4">
        <f t="shared" ref="W62:W81" si="48">V62*$W$82</f>
        <v>57582075.697534569</v>
      </c>
      <c r="X62" s="4">
        <f t="shared" si="47"/>
        <v>59100366.570630506</v>
      </c>
      <c r="Y62" s="4">
        <f t="shared" si="46"/>
        <v>60624893.221459582</v>
      </c>
      <c r="Z62" s="4">
        <f t="shared" si="45"/>
        <v>61982786.540266238</v>
      </c>
      <c r="AA62" s="4">
        <f t="shared" si="44"/>
        <v>63477415.638546899</v>
      </c>
      <c r="AB62" s="4">
        <f t="shared" si="43"/>
        <v>64414793.525555998</v>
      </c>
      <c r="AC62" s="4">
        <f t="shared" si="42"/>
        <v>65631838.738664053</v>
      </c>
      <c r="AD62" s="4">
        <f t="shared" si="41"/>
        <v>66771744.569561318</v>
      </c>
      <c r="AE62" s="4">
        <f t="shared" si="40"/>
        <v>67404837.478364959</v>
      </c>
      <c r="AF62" s="4">
        <f t="shared" si="39"/>
        <v>68485718.859004989</v>
      </c>
      <c r="AG62" s="4">
        <f t="shared" si="38"/>
        <v>69032661.222549841</v>
      </c>
      <c r="AH62" s="4">
        <f t="shared" si="37"/>
        <v>69296343.155424386</v>
      </c>
      <c r="AI62" s="4">
        <f t="shared" si="36"/>
        <v>69400994.371494576</v>
      </c>
      <c r="AJ62" s="4">
        <f t="shared" si="35"/>
        <v>69581796.356690496</v>
      </c>
      <c r="AK62" s="4">
        <f t="shared" si="34"/>
        <v>69699298.686037928</v>
      </c>
      <c r="AL62" s="16">
        <f t="shared" si="32"/>
        <v>69699298.686037928</v>
      </c>
      <c r="AM62" s="20">
        <f>AL62-U62</f>
        <v>16271748.641248345</v>
      </c>
      <c r="AN62" s="17">
        <f>'Предявени (1)'!U62-U62</f>
        <v>11373231.98476778</v>
      </c>
      <c r="AO62" s="18">
        <f t="shared" si="33"/>
        <v>4898516.6564805657</v>
      </c>
    </row>
    <row r="63" spans="1:41" x14ac:dyDescent="0.2">
      <c r="A63" s="1" t="s">
        <v>11</v>
      </c>
      <c r="B63" s="3">
        <v>25268.35</v>
      </c>
      <c r="C63" s="3">
        <v>206055.65370710002</v>
      </c>
      <c r="D63" s="3">
        <v>641628.28547530004</v>
      </c>
      <c r="E63" s="3">
        <v>2768668.5454147998</v>
      </c>
      <c r="F63" s="3">
        <v>4369527.9775107</v>
      </c>
      <c r="G63" s="3">
        <v>5909180.6513166996</v>
      </c>
      <c r="H63" s="3">
        <v>7256672.3211781019</v>
      </c>
      <c r="I63" s="3">
        <v>9482342.4111781009</v>
      </c>
      <c r="J63" s="3">
        <v>11301125.501178101</v>
      </c>
      <c r="K63" s="3">
        <v>12608642.709274501</v>
      </c>
      <c r="L63" s="3">
        <v>14532979.6198636</v>
      </c>
      <c r="M63" s="3">
        <v>16557887.568894101</v>
      </c>
      <c r="N63" s="3">
        <v>18693735.752714004</v>
      </c>
      <c r="O63" s="3">
        <v>20176256.449312899</v>
      </c>
      <c r="P63" s="3">
        <v>22837991.025384806</v>
      </c>
      <c r="Q63" s="3">
        <v>24669848.355384797</v>
      </c>
      <c r="R63" s="3">
        <v>26199390.766552299</v>
      </c>
      <c r="S63" s="3">
        <v>29539020.546552297</v>
      </c>
      <c r="T63" s="3">
        <v>30640081.086552296</v>
      </c>
      <c r="U63" s="4">
        <f>T63*$U$82</f>
        <v>31908692.505893789</v>
      </c>
      <c r="V63" s="4">
        <f t="shared" ref="V63:V81" si="49">U63*$V$82</f>
        <v>33226167.594901338</v>
      </c>
      <c r="W63" s="4">
        <f t="shared" si="48"/>
        <v>34389912.053676814</v>
      </c>
      <c r="X63" s="4">
        <f t="shared" si="47"/>
        <v>35296685.367510393</v>
      </c>
      <c r="Y63" s="4">
        <f t="shared" si="46"/>
        <v>36207182.893179536</v>
      </c>
      <c r="Z63" s="4">
        <f t="shared" si="45"/>
        <v>37018161.504949786</v>
      </c>
      <c r="AA63" s="4">
        <f t="shared" si="44"/>
        <v>37910803.227570757</v>
      </c>
      <c r="AB63" s="4">
        <f t="shared" si="43"/>
        <v>38470636.173931263</v>
      </c>
      <c r="AC63" s="4">
        <f t="shared" si="42"/>
        <v>39197495.658191331</v>
      </c>
      <c r="AD63" s="4">
        <f t="shared" si="41"/>
        <v>39878284.962834425</v>
      </c>
      <c r="AE63" s="4">
        <f t="shared" si="40"/>
        <v>40256388.898682922</v>
      </c>
      <c r="AF63" s="4">
        <f t="shared" si="39"/>
        <v>40901926.85768114</v>
      </c>
      <c r="AG63" s="4">
        <f t="shared" si="38"/>
        <v>41228578.850560635</v>
      </c>
      <c r="AH63" s="4">
        <f t="shared" si="37"/>
        <v>41386058.385152817</v>
      </c>
      <c r="AI63" s="4">
        <f t="shared" si="36"/>
        <v>41448559.538044013</v>
      </c>
      <c r="AJ63" s="4">
        <f t="shared" si="35"/>
        <v>41556540.438258149</v>
      </c>
      <c r="AK63" s="4">
        <f t="shared" si="34"/>
        <v>41626716.699245796</v>
      </c>
      <c r="AL63" s="16">
        <f t="shared" si="32"/>
        <v>41626716.699245796</v>
      </c>
      <c r="AM63" s="20">
        <f>AL63-T63</f>
        <v>10986635.6126935</v>
      </c>
      <c r="AN63" s="17">
        <f>'Предявени (1)'!T63-T63</f>
        <v>9925130.8343798481</v>
      </c>
      <c r="AO63" s="18">
        <f t="shared" si="33"/>
        <v>1061504.7783136517</v>
      </c>
    </row>
    <row r="64" spans="1:41" x14ac:dyDescent="0.2">
      <c r="A64" s="1" t="s">
        <v>10</v>
      </c>
      <c r="B64" s="3">
        <v>311355.64999999997</v>
      </c>
      <c r="C64" s="3">
        <v>876277.06299999997</v>
      </c>
      <c r="D64" s="3">
        <v>2207936.7460329998</v>
      </c>
      <c r="E64" s="3">
        <v>3322154.4898289992</v>
      </c>
      <c r="F64" s="3">
        <v>5648654.4540136019</v>
      </c>
      <c r="G64" s="3">
        <v>7617328.3811042001</v>
      </c>
      <c r="H64" s="3">
        <v>9232465.317451803</v>
      </c>
      <c r="I64" s="3">
        <v>11565447.736344201</v>
      </c>
      <c r="J64" s="3">
        <v>14664500.096344199</v>
      </c>
      <c r="K64" s="3">
        <v>17164259.807149202</v>
      </c>
      <c r="L64" s="3">
        <v>21273732.397149201</v>
      </c>
      <c r="M64" s="3">
        <v>24714976.838149205</v>
      </c>
      <c r="N64" s="3">
        <v>26431853.142021403</v>
      </c>
      <c r="O64" s="3">
        <v>29731811.072021406</v>
      </c>
      <c r="P64" s="3">
        <v>32549776.892021399</v>
      </c>
      <c r="Q64" s="3">
        <v>34257765.435276799</v>
      </c>
      <c r="R64" s="3">
        <v>36254956.295276813</v>
      </c>
      <c r="S64" s="3">
        <v>38033379.915276811</v>
      </c>
      <c r="T64" s="4">
        <f>S64*$T$82</f>
        <v>40108792.444208004</v>
      </c>
      <c r="U64" s="4">
        <f t="shared" ref="U64:U81" si="50">T64*$U$82</f>
        <v>41769443.144412972</v>
      </c>
      <c r="V64" s="4">
        <f t="shared" si="49"/>
        <v>43494057.865442879</v>
      </c>
      <c r="W64" s="4">
        <f t="shared" si="48"/>
        <v>45017434.543959849</v>
      </c>
      <c r="X64" s="4">
        <f t="shared" si="47"/>
        <v>46204428.225071877</v>
      </c>
      <c r="Y64" s="4">
        <f t="shared" si="46"/>
        <v>47396297.012065932</v>
      </c>
      <c r="Z64" s="4">
        <f t="shared" si="45"/>
        <v>48457892.53213983</v>
      </c>
      <c r="AA64" s="4">
        <f t="shared" si="44"/>
        <v>49626387.533132441</v>
      </c>
      <c r="AB64" s="4">
        <f t="shared" si="43"/>
        <v>50359225.784623161</v>
      </c>
      <c r="AC64" s="4">
        <f t="shared" si="42"/>
        <v>51310706.823721536</v>
      </c>
      <c r="AD64" s="4">
        <f t="shared" si="41"/>
        <v>52201880.604921177</v>
      </c>
      <c r="AE64" s="4">
        <f t="shared" si="40"/>
        <v>52696830.087673731</v>
      </c>
      <c r="AF64" s="4">
        <f t="shared" si="39"/>
        <v>53541858.791715935</v>
      </c>
      <c r="AG64" s="4">
        <f t="shared" si="38"/>
        <v>53969456.125642076</v>
      </c>
      <c r="AH64" s="4">
        <f t="shared" si="37"/>
        <v>54175601.597298168</v>
      </c>
      <c r="AI64" s="4">
        <f t="shared" si="36"/>
        <v>54257417.495949201</v>
      </c>
      <c r="AJ64" s="4">
        <f t="shared" si="35"/>
        <v>54398767.758776285</v>
      </c>
      <c r="AK64" s="4">
        <f t="shared" si="34"/>
        <v>54490630.605957173</v>
      </c>
      <c r="AL64" s="16">
        <f t="shared" si="32"/>
        <v>54490630.605957173</v>
      </c>
      <c r="AM64" s="20">
        <f>AL64-S64</f>
        <v>16457250.690680362</v>
      </c>
      <c r="AN64" s="17">
        <f>'Предявени (1)'!S64-S64</f>
        <v>12570538.170546569</v>
      </c>
      <c r="AO64" s="18">
        <f t="shared" si="33"/>
        <v>3886712.5201337934</v>
      </c>
    </row>
    <row r="65" spans="1:41" x14ac:dyDescent="0.2">
      <c r="A65" s="1" t="s">
        <v>9</v>
      </c>
      <c r="B65" s="3">
        <v>35741.599999999999</v>
      </c>
      <c r="C65" s="3">
        <v>682993.6545703999</v>
      </c>
      <c r="D65" s="3">
        <v>2514181.7970932</v>
      </c>
      <c r="E65" s="3">
        <v>5235341.1425205003</v>
      </c>
      <c r="F65" s="3">
        <v>7969548.4881685004</v>
      </c>
      <c r="G65" s="3">
        <v>9698301.335477801</v>
      </c>
      <c r="H65" s="3">
        <v>11929461.087821301</v>
      </c>
      <c r="I65" s="3">
        <v>13119518.893739503</v>
      </c>
      <c r="J65" s="3">
        <v>15456411.520486301</v>
      </c>
      <c r="K65" s="3">
        <v>17177107.771226298</v>
      </c>
      <c r="L65" s="3">
        <v>20804687.091226302</v>
      </c>
      <c r="M65" s="3">
        <v>23126016.771226302</v>
      </c>
      <c r="N65" s="3">
        <v>25697278.271226302</v>
      </c>
      <c r="O65" s="3">
        <v>27493136.236445002</v>
      </c>
      <c r="P65" s="3">
        <v>30313072.228145905</v>
      </c>
      <c r="Q65" s="3">
        <v>32322679.260341901</v>
      </c>
      <c r="R65" s="3">
        <v>34722861.220341899</v>
      </c>
      <c r="S65" s="4">
        <f>R65*$S$82</f>
        <v>36862653.03495118</v>
      </c>
      <c r="T65" s="4">
        <f t="shared" ref="T65:T81" si="51">S65*$T$82</f>
        <v>38874181.122352406</v>
      </c>
      <c r="U65" s="4">
        <f t="shared" si="50"/>
        <v>40483714.398392275</v>
      </c>
      <c r="V65" s="4">
        <f t="shared" si="49"/>
        <v>42155242.782719724</v>
      </c>
      <c r="W65" s="4">
        <f t="shared" si="48"/>
        <v>43631727.546019748</v>
      </c>
      <c r="X65" s="4">
        <f t="shared" si="47"/>
        <v>44782183.706344768</v>
      </c>
      <c r="Y65" s="4">
        <f t="shared" si="46"/>
        <v>45937364.90917293</v>
      </c>
      <c r="Z65" s="4">
        <f t="shared" si="45"/>
        <v>46966282.859855093</v>
      </c>
      <c r="AA65" s="4">
        <f t="shared" si="44"/>
        <v>48098809.75834839</v>
      </c>
      <c r="AB65" s="4">
        <f t="shared" si="43"/>
        <v>48809090.103025094</v>
      </c>
      <c r="AC65" s="4">
        <f t="shared" si="42"/>
        <v>49731283.068566136</v>
      </c>
      <c r="AD65" s="4">
        <f t="shared" si="41"/>
        <v>50595025.127867386</v>
      </c>
      <c r="AE65" s="4">
        <f t="shared" si="40"/>
        <v>51074739.291930079</v>
      </c>
      <c r="AF65" s="4">
        <f t="shared" si="39"/>
        <v>51893756.691673987</v>
      </c>
      <c r="AG65" s="4">
        <f t="shared" si="38"/>
        <v>52308191.911323197</v>
      </c>
      <c r="AH65" s="4">
        <f t="shared" si="37"/>
        <v>52507991.903154388</v>
      </c>
      <c r="AI65" s="4">
        <f t="shared" si="36"/>
        <v>52587289.380565919</v>
      </c>
      <c r="AJ65" s="4">
        <f t="shared" si="35"/>
        <v>52724288.661371388</v>
      </c>
      <c r="AK65" s="4">
        <f t="shared" si="34"/>
        <v>52813323.826533549</v>
      </c>
      <c r="AL65" s="16">
        <f t="shared" si="32"/>
        <v>52813323.826533549</v>
      </c>
      <c r="AM65" s="20">
        <f>AL65-R65</f>
        <v>18090462.60619165</v>
      </c>
      <c r="AN65" s="17">
        <f>'Предявени (1)'!R65-R65</f>
        <v>9312670.098927103</v>
      </c>
      <c r="AO65" s="18">
        <f t="shared" si="33"/>
        <v>8777792.507264547</v>
      </c>
    </row>
    <row r="66" spans="1:41" x14ac:dyDescent="0.2">
      <c r="A66" s="2" t="s">
        <v>8</v>
      </c>
      <c r="B66" s="3">
        <v>88801.790000000008</v>
      </c>
      <c r="C66" s="3">
        <v>994708.79801269993</v>
      </c>
      <c r="D66" s="3">
        <v>3278250.4498092006</v>
      </c>
      <c r="E66" s="3">
        <v>5405601.8205662984</v>
      </c>
      <c r="F66" s="3">
        <v>7652057.950614999</v>
      </c>
      <c r="G66" s="3">
        <v>9031124.8093598988</v>
      </c>
      <c r="H66" s="3">
        <v>12016753.808603898</v>
      </c>
      <c r="I66" s="3">
        <v>13956066.385103898</v>
      </c>
      <c r="J66" s="3">
        <v>15787686.559780896</v>
      </c>
      <c r="K66" s="3">
        <v>18451543.479780901</v>
      </c>
      <c r="L66" s="3">
        <v>19817344.369780898</v>
      </c>
      <c r="M66" s="3">
        <v>22758547.999780897</v>
      </c>
      <c r="N66" s="3">
        <v>24852927.8621707</v>
      </c>
      <c r="O66" s="3">
        <v>27386707.640970696</v>
      </c>
      <c r="P66" s="3">
        <v>30598734.553770702</v>
      </c>
      <c r="Q66" s="3">
        <v>32941779.833770696</v>
      </c>
      <c r="R66" s="4">
        <f>Q66*$R$82</f>
        <v>35136320.054957524</v>
      </c>
      <c r="S66" s="4">
        <f t="shared" ref="S66:S81" si="52">R66*$S$82</f>
        <v>37301591.216570333</v>
      </c>
      <c r="T66" s="4">
        <f t="shared" si="51"/>
        <v>39337071.364072137</v>
      </c>
      <c r="U66" s="4">
        <f t="shared" si="50"/>
        <v>40965769.989083789</v>
      </c>
      <c r="V66" s="4">
        <f t="shared" si="49"/>
        <v>42657201.922644272</v>
      </c>
      <c r="W66" s="4">
        <f t="shared" si="48"/>
        <v>44151267.773680352</v>
      </c>
      <c r="X66" s="4">
        <f t="shared" si="47"/>
        <v>45315422.870285593</v>
      </c>
      <c r="Y66" s="4">
        <f t="shared" si="46"/>
        <v>46484359.272342883</v>
      </c>
      <c r="Z66" s="4">
        <f t="shared" si="45"/>
        <v>47525528.955798581</v>
      </c>
      <c r="AA66" s="4">
        <f t="shared" si="44"/>
        <v>48671541.29976397</v>
      </c>
      <c r="AB66" s="4">
        <f t="shared" si="43"/>
        <v>49390279.233280972</v>
      </c>
      <c r="AC66" s="4">
        <f t="shared" si="42"/>
        <v>50323453.115008719</v>
      </c>
      <c r="AD66" s="4">
        <f t="shared" si="41"/>
        <v>51197480.092450239</v>
      </c>
      <c r="AE66" s="4">
        <f t="shared" si="40"/>
        <v>51682906.402697071</v>
      </c>
      <c r="AF66" s="4">
        <f t="shared" si="39"/>
        <v>52511676.166380093</v>
      </c>
      <c r="AG66" s="4">
        <f t="shared" si="38"/>
        <v>52931046.230017312</v>
      </c>
      <c r="AH66" s="4">
        <f t="shared" si="37"/>
        <v>53133225.319332853</v>
      </c>
      <c r="AI66" s="4">
        <f t="shared" si="36"/>
        <v>53213467.023154482</v>
      </c>
      <c r="AJ66" s="4">
        <f t="shared" si="35"/>
        <v>53352097.608552784</v>
      </c>
      <c r="AK66" s="4">
        <f t="shared" si="34"/>
        <v>53442192.950622432</v>
      </c>
      <c r="AL66" s="16">
        <f t="shared" si="32"/>
        <v>53442192.950622432</v>
      </c>
      <c r="AM66" s="20">
        <f>AL66-Q66</f>
        <v>20500413.116851736</v>
      </c>
      <c r="AN66" s="17">
        <f>'Предявени (1)'!Q66-Q66</f>
        <v>15160958.724676531</v>
      </c>
      <c r="AO66" s="18">
        <f t="shared" si="33"/>
        <v>5339454.3921752051</v>
      </c>
    </row>
    <row r="67" spans="1:41" x14ac:dyDescent="0.2">
      <c r="A67" s="2" t="s">
        <v>7</v>
      </c>
      <c r="B67" s="3">
        <v>39473.050000000003</v>
      </c>
      <c r="C67" s="3">
        <v>594997.91795709997</v>
      </c>
      <c r="D67" s="3">
        <v>1860185.7282070999</v>
      </c>
      <c r="E67" s="3">
        <v>3823660.7989674998</v>
      </c>
      <c r="F67" s="3">
        <v>4628602.7806775002</v>
      </c>
      <c r="G67" s="3">
        <v>6200866.1307275016</v>
      </c>
      <c r="H67" s="3">
        <v>7577585.2760534994</v>
      </c>
      <c r="I67" s="3">
        <v>9057017.9860535003</v>
      </c>
      <c r="J67" s="3">
        <v>10369919.696053501</v>
      </c>
      <c r="K67" s="3">
        <v>12152238.056053501</v>
      </c>
      <c r="L67" s="3">
        <v>14768493.036053499</v>
      </c>
      <c r="M67" s="3">
        <v>18793641.786053497</v>
      </c>
      <c r="N67" s="3">
        <v>21083740.646053497</v>
      </c>
      <c r="O67" s="3">
        <v>22947633.156053498</v>
      </c>
      <c r="P67" s="3">
        <v>24906132.462096602</v>
      </c>
      <c r="Q67" s="4">
        <f>P67*$Q$82</f>
        <v>26802409.176579095</v>
      </c>
      <c r="R67" s="4">
        <f t="shared" ref="R67:R81" si="53">Q67*$R$82</f>
        <v>28587952.193972789</v>
      </c>
      <c r="S67" s="4">
        <f t="shared" si="52"/>
        <v>30349681.036331769</v>
      </c>
      <c r="T67" s="4">
        <f t="shared" si="51"/>
        <v>32005808.059809059</v>
      </c>
      <c r="U67" s="4">
        <f t="shared" si="50"/>
        <v>33330965.570823159</v>
      </c>
      <c r="V67" s="4">
        <f t="shared" si="49"/>
        <v>34707164.762438945</v>
      </c>
      <c r="W67" s="4">
        <f t="shared" si="48"/>
        <v>35922781.05513151</v>
      </c>
      <c r="X67" s="4">
        <f t="shared" si="47"/>
        <v>36869972.172359072</v>
      </c>
      <c r="Y67" s="4">
        <f t="shared" si="46"/>
        <v>37821053.501523294</v>
      </c>
      <c r="Z67" s="4">
        <f t="shared" si="45"/>
        <v>38668180.038676001</v>
      </c>
      <c r="AA67" s="4">
        <f t="shared" si="44"/>
        <v>39600609.674213849</v>
      </c>
      <c r="AB67" s="4">
        <f t="shared" si="43"/>
        <v>40185396.17579513</v>
      </c>
      <c r="AC67" s="4">
        <f t="shared" si="42"/>
        <v>40944654.125340499</v>
      </c>
      <c r="AD67" s="4">
        <f t="shared" si="41"/>
        <v>41655788.399170496</v>
      </c>
      <c r="AE67" s="4">
        <f t="shared" si="40"/>
        <v>42050745.643677808</v>
      </c>
      <c r="AF67" s="4">
        <f t="shared" si="39"/>
        <v>42725057.305995367</v>
      </c>
      <c r="AG67" s="4">
        <f t="shared" si="38"/>
        <v>43066269.228931293</v>
      </c>
      <c r="AH67" s="4">
        <f t="shared" si="37"/>
        <v>43230768.132940963</v>
      </c>
      <c r="AI67" s="4">
        <f t="shared" si="36"/>
        <v>43296055.163262516</v>
      </c>
      <c r="AJ67" s="4">
        <f t="shared" si="35"/>
        <v>43408849.119538821</v>
      </c>
      <c r="AK67" s="4">
        <f t="shared" si="34"/>
        <v>43482153.362213016</v>
      </c>
      <c r="AL67" s="16">
        <f t="shared" si="32"/>
        <v>43482153.362213016</v>
      </c>
      <c r="AM67" s="20">
        <f>AL67-P67</f>
        <v>18576020.900116414</v>
      </c>
      <c r="AN67" s="17">
        <f>'Предявени (1)'!P67-P67</f>
        <v>10235854.100078955</v>
      </c>
      <c r="AO67" s="18">
        <f t="shared" si="33"/>
        <v>8340166.8000374585</v>
      </c>
    </row>
    <row r="68" spans="1:41" x14ac:dyDescent="0.2">
      <c r="A68" s="2" t="s">
        <v>6</v>
      </c>
      <c r="B68" s="3">
        <v>242499.65999999997</v>
      </c>
      <c r="C68" s="3">
        <v>1390315.98</v>
      </c>
      <c r="D68" s="3">
        <v>3722201.9501469</v>
      </c>
      <c r="E68" s="3">
        <v>4960500.6679243995</v>
      </c>
      <c r="F68" s="3">
        <v>6800678.0932611991</v>
      </c>
      <c r="G68" s="3">
        <v>8310039.0913488995</v>
      </c>
      <c r="H68" s="3">
        <v>10674946.763261197</v>
      </c>
      <c r="I68" s="3">
        <v>12972412.292411003</v>
      </c>
      <c r="J68" s="3">
        <v>15053341.902411003</v>
      </c>
      <c r="K68" s="3">
        <v>16985013.362411004</v>
      </c>
      <c r="L68" s="3">
        <v>19997277.443327099</v>
      </c>
      <c r="M68" s="3">
        <v>22594228.338327099</v>
      </c>
      <c r="N68" s="3">
        <v>25116659.342374202</v>
      </c>
      <c r="O68" s="3">
        <v>28438100.642374199</v>
      </c>
      <c r="P68" s="4">
        <f>O68*$P$82</f>
        <v>31113310.619415224</v>
      </c>
      <c r="Q68" s="4">
        <f t="shared" ref="Q68:Q81" si="54">P68*$Q$82</f>
        <v>33482182.885225516</v>
      </c>
      <c r="R68" s="4">
        <f t="shared" si="53"/>
        <v>35712724.082621098</v>
      </c>
      <c r="S68" s="4">
        <f t="shared" si="52"/>
        <v>37913516.067603722</v>
      </c>
      <c r="T68" s="4">
        <f t="shared" si="51"/>
        <v>39982387.843865</v>
      </c>
      <c r="U68" s="4">
        <f t="shared" si="50"/>
        <v>41637804.931306362</v>
      </c>
      <c r="V68" s="4">
        <f t="shared" si="49"/>
        <v>43356984.454184629</v>
      </c>
      <c r="W68" s="4">
        <f t="shared" si="48"/>
        <v>44875560.144975834</v>
      </c>
      <c r="X68" s="4">
        <f t="shared" si="47"/>
        <v>46058812.963979401</v>
      </c>
      <c r="Y68" s="4">
        <f t="shared" si="46"/>
        <v>47246925.524757199</v>
      </c>
      <c r="Z68" s="4">
        <f t="shared" si="45"/>
        <v>48305175.380470164</v>
      </c>
      <c r="AA68" s="4">
        <f t="shared" si="44"/>
        <v>49469987.818747662</v>
      </c>
      <c r="AB68" s="4">
        <f t="shared" si="43"/>
        <v>50200516.498679362</v>
      </c>
      <c r="AC68" s="4">
        <f t="shared" si="42"/>
        <v>51148998.903983206</v>
      </c>
      <c r="AD68" s="4">
        <f t="shared" si="41"/>
        <v>52037364.112329267</v>
      </c>
      <c r="AE68" s="4">
        <f t="shared" si="40"/>
        <v>52530753.740303241</v>
      </c>
      <c r="AF68" s="4">
        <f t="shared" si="39"/>
        <v>53373119.29970549</v>
      </c>
      <c r="AG68" s="4">
        <f t="shared" si="38"/>
        <v>53799369.042073548</v>
      </c>
      <c r="AH68" s="4">
        <f t="shared" si="37"/>
        <v>54004864.837327801</v>
      </c>
      <c r="AI68" s="4">
        <f t="shared" si="36"/>
        <v>54086422.889622949</v>
      </c>
      <c r="AJ68" s="4">
        <f t="shared" si="35"/>
        <v>54227327.680961311</v>
      </c>
      <c r="AK68" s="4">
        <f t="shared" si="34"/>
        <v>54318901.01839193</v>
      </c>
      <c r="AL68" s="16">
        <f t="shared" si="32"/>
        <v>54318901.01839193</v>
      </c>
      <c r="AM68" s="20">
        <f>AL68-O68</f>
        <v>25880800.376017731</v>
      </c>
      <c r="AN68" s="17">
        <f>'Предявени (1)'!O68-O68</f>
        <v>15448434.77951159</v>
      </c>
      <c r="AO68" s="18">
        <f t="shared" si="33"/>
        <v>10432365.596506141</v>
      </c>
    </row>
    <row r="69" spans="1:41" x14ac:dyDescent="0.2">
      <c r="A69" s="2" t="s">
        <v>5</v>
      </c>
      <c r="B69" s="3">
        <v>96254.55</v>
      </c>
      <c r="C69" s="3">
        <v>957190.08000000007</v>
      </c>
      <c r="D69" s="3">
        <v>2311694.0893591</v>
      </c>
      <c r="E69" s="3">
        <v>4356852.6651371</v>
      </c>
      <c r="F69" s="3">
        <v>6182844.6906483993</v>
      </c>
      <c r="G69" s="3">
        <v>7896569.4001483992</v>
      </c>
      <c r="H69" s="3">
        <v>9786120.4989308994</v>
      </c>
      <c r="I69" s="3">
        <v>15594621.045209799</v>
      </c>
      <c r="J69" s="3">
        <v>19201453.126036305</v>
      </c>
      <c r="K69" s="3">
        <v>22082425.515256703</v>
      </c>
      <c r="L69" s="3">
        <v>25334023.425256703</v>
      </c>
      <c r="M69" s="3">
        <v>29360393.1352567</v>
      </c>
      <c r="N69" s="3">
        <v>32342817.655256696</v>
      </c>
      <c r="O69" s="4">
        <f>N69*$O$82</f>
        <v>35799838.79036393</v>
      </c>
      <c r="P69" s="4">
        <f t="shared" ref="P69:P81" si="55">O69*$P$82</f>
        <v>39167577.273071758</v>
      </c>
      <c r="Q69" s="4">
        <f t="shared" si="54"/>
        <v>42149676.756347671</v>
      </c>
      <c r="R69" s="4">
        <f t="shared" si="53"/>
        <v>44957635.567881033</v>
      </c>
      <c r="S69" s="4">
        <f t="shared" si="52"/>
        <v>47728144.022869229</v>
      </c>
      <c r="T69" s="4">
        <f t="shared" si="51"/>
        <v>50332582.237625621</v>
      </c>
      <c r="U69" s="4">
        <f t="shared" si="50"/>
        <v>52416535.227541864</v>
      </c>
      <c r="V69" s="4">
        <f t="shared" si="49"/>
        <v>54580756.76064346</v>
      </c>
      <c r="W69" s="4">
        <f t="shared" si="48"/>
        <v>56492444.380184568</v>
      </c>
      <c r="X69" s="4">
        <f t="shared" si="47"/>
        <v>57982004.484822936</v>
      </c>
      <c r="Y69" s="4">
        <f t="shared" si="46"/>
        <v>59477682.366955243</v>
      </c>
      <c r="Z69" s="4">
        <f t="shared" si="45"/>
        <v>60809880.136098765</v>
      </c>
      <c r="AA69" s="4">
        <f t="shared" si="44"/>
        <v>62276226.220028505</v>
      </c>
      <c r="AB69" s="4">
        <f t="shared" si="43"/>
        <v>63195866.012508996</v>
      </c>
      <c r="AC69" s="4">
        <f t="shared" si="42"/>
        <v>64389880.958597861</v>
      </c>
      <c r="AD69" s="4">
        <f t="shared" si="41"/>
        <v>65508216.238640033</v>
      </c>
      <c r="AE69" s="4">
        <f t="shared" si="40"/>
        <v>66129329.067672879</v>
      </c>
      <c r="AF69" s="4">
        <f t="shared" si="39"/>
        <v>67189756.822971717</v>
      </c>
      <c r="AG69" s="4">
        <f t="shared" si="38"/>
        <v>67726349.342040062</v>
      </c>
      <c r="AH69" s="4">
        <f t="shared" si="37"/>
        <v>67985041.595602095</v>
      </c>
      <c r="AI69" s="4">
        <f t="shared" si="36"/>
        <v>68087712.486353204</v>
      </c>
      <c r="AJ69" s="4">
        <f t="shared" si="35"/>
        <v>68265093.137689203</v>
      </c>
      <c r="AK69" s="4">
        <f t="shared" si="34"/>
        <v>68380371.958829135</v>
      </c>
      <c r="AL69" s="16">
        <f t="shared" si="32"/>
        <v>68380371.958829135</v>
      </c>
      <c r="AM69" s="20">
        <f>AL69-N69</f>
        <v>36037554.303572439</v>
      </c>
      <c r="AN69" s="17">
        <f>'Предявени (1)'!N69-N69</f>
        <v>17141004.598814145</v>
      </c>
      <c r="AO69" s="18">
        <f t="shared" si="33"/>
        <v>18896549.704758294</v>
      </c>
    </row>
    <row r="70" spans="1:41" x14ac:dyDescent="0.2">
      <c r="A70" s="1" t="s">
        <v>4</v>
      </c>
      <c r="B70" s="3">
        <v>69075.829999999987</v>
      </c>
      <c r="C70" s="3">
        <v>845197.23586700018</v>
      </c>
      <c r="D70" s="3">
        <v>2179223.0508444998</v>
      </c>
      <c r="E70" s="3">
        <v>4622797.7053279597</v>
      </c>
      <c r="F70" s="3">
        <v>7083778.6659690598</v>
      </c>
      <c r="G70" s="3">
        <v>10510092.972823361</v>
      </c>
      <c r="H70" s="3">
        <v>14291732.087524759</v>
      </c>
      <c r="I70" s="3">
        <v>16546829.944802262</v>
      </c>
      <c r="J70" s="3">
        <v>17804566.75621096</v>
      </c>
      <c r="K70" s="3">
        <v>19853728.727179062</v>
      </c>
      <c r="L70" s="3">
        <v>22164444.257179063</v>
      </c>
      <c r="M70" s="3">
        <v>26363309.094679061</v>
      </c>
      <c r="N70" s="4">
        <f>M70*$N$82</f>
        <v>29416314.175124839</v>
      </c>
      <c r="O70" s="4">
        <f t="shared" ref="O70:O81" si="56">N70*$O$82</f>
        <v>32560530.640873387</v>
      </c>
      <c r="P70" s="4">
        <f t="shared" si="55"/>
        <v>35623543.094610251</v>
      </c>
      <c r="Q70" s="4">
        <f t="shared" si="54"/>
        <v>38335810.660057329</v>
      </c>
      <c r="R70" s="4">
        <f t="shared" si="53"/>
        <v>40889694.47659149</v>
      </c>
      <c r="S70" s="4">
        <f t="shared" si="52"/>
        <v>43409516.589972712</v>
      </c>
      <c r="T70" s="4">
        <f t="shared" si="51"/>
        <v>45778295.142033197</v>
      </c>
      <c r="U70" s="4">
        <f t="shared" si="50"/>
        <v>47673683.98944252</v>
      </c>
      <c r="V70" s="4">
        <f t="shared" si="49"/>
        <v>49642078.371183708</v>
      </c>
      <c r="W70" s="4">
        <f t="shared" si="48"/>
        <v>51380789.086512432</v>
      </c>
      <c r="X70" s="4">
        <f t="shared" si="47"/>
        <v>52735568.020364918</v>
      </c>
      <c r="Y70" s="4">
        <f t="shared" si="46"/>
        <v>54095911.171495363</v>
      </c>
      <c r="Z70" s="4">
        <f t="shared" si="45"/>
        <v>55307566.523797579</v>
      </c>
      <c r="AA70" s="4">
        <f t="shared" si="44"/>
        <v>56641231.931496851</v>
      </c>
      <c r="AB70" s="4">
        <f t="shared" si="43"/>
        <v>57477659.151657611</v>
      </c>
      <c r="AC70" s="4">
        <f t="shared" si="42"/>
        <v>58563634.998237446</v>
      </c>
      <c r="AD70" s="4">
        <f t="shared" si="41"/>
        <v>59580778.968237229</v>
      </c>
      <c r="AE70" s="4">
        <f t="shared" si="40"/>
        <v>60145691.101489827</v>
      </c>
      <c r="AF70" s="4">
        <f t="shared" si="39"/>
        <v>61110167.243995085</v>
      </c>
      <c r="AG70" s="4">
        <f t="shared" si="38"/>
        <v>61598206.792471796</v>
      </c>
      <c r="AH70" s="4">
        <f t="shared" si="37"/>
        <v>61833491.568416946</v>
      </c>
      <c r="AI70" s="4">
        <f t="shared" si="36"/>
        <v>61926872.39909061</v>
      </c>
      <c r="AJ70" s="4">
        <f t="shared" si="35"/>
        <v>62088202.961687408</v>
      </c>
      <c r="AK70" s="4">
        <f t="shared" si="34"/>
        <v>62193050.908348575</v>
      </c>
      <c r="AL70" s="16">
        <f t="shared" si="32"/>
        <v>62193050.908348575</v>
      </c>
      <c r="AM70" s="20">
        <f>AL70-M70</f>
        <v>35829741.813669518</v>
      </c>
      <c r="AN70" s="17">
        <f>'Предявени (1)'!M70-M70</f>
        <v>27234888.774391022</v>
      </c>
      <c r="AO70" s="18">
        <f t="shared" si="33"/>
        <v>8594853.0392784961</v>
      </c>
    </row>
    <row r="71" spans="1:41" x14ac:dyDescent="0.2">
      <c r="A71" s="1" t="s">
        <v>3</v>
      </c>
      <c r="B71" s="3">
        <v>100000.8966816</v>
      </c>
      <c r="C71" s="3">
        <v>554446.64668160013</v>
      </c>
      <c r="D71" s="3">
        <v>2376668.7966816002</v>
      </c>
      <c r="E71" s="3">
        <v>4734376.8581398996</v>
      </c>
      <c r="F71" s="3">
        <v>6257549.5573067004</v>
      </c>
      <c r="G71" s="3">
        <v>6886402.9267272986</v>
      </c>
      <c r="H71" s="3">
        <v>7861904.6661299001</v>
      </c>
      <c r="I71" s="3">
        <v>9924184.4160630014</v>
      </c>
      <c r="J71" s="3">
        <v>13096697.365349</v>
      </c>
      <c r="K71" s="3">
        <v>14544172.047749</v>
      </c>
      <c r="L71" s="3">
        <v>16423661.677748997</v>
      </c>
      <c r="M71" s="4">
        <f>L71*$M$82</f>
        <v>18824407.389088333</v>
      </c>
      <c r="N71" s="4">
        <f t="shared" ref="N71:N81" si="57">M71*$N$82</f>
        <v>21004369.365366463</v>
      </c>
      <c r="O71" s="4">
        <f t="shared" si="56"/>
        <v>23249459.746781297</v>
      </c>
      <c r="P71" s="4">
        <f t="shared" si="55"/>
        <v>25436567.368966375</v>
      </c>
      <c r="Q71" s="4">
        <f t="shared" si="54"/>
        <v>27373229.774160851</v>
      </c>
      <c r="R71" s="4">
        <f t="shared" si="53"/>
        <v>29196800.146688249</v>
      </c>
      <c r="S71" s="4">
        <f t="shared" si="52"/>
        <v>30996049.16508615</v>
      </c>
      <c r="T71" s="4">
        <f t="shared" si="51"/>
        <v>32687447.324489485</v>
      </c>
      <c r="U71" s="4">
        <f t="shared" si="50"/>
        <v>34040827.194073796</v>
      </c>
      <c r="V71" s="4">
        <f t="shared" si="49"/>
        <v>35446335.797383666</v>
      </c>
      <c r="W71" s="4">
        <f t="shared" si="48"/>
        <v>36687841.509719566</v>
      </c>
      <c r="X71" s="4">
        <f t="shared" si="47"/>
        <v>37655205.298590109</v>
      </c>
      <c r="Y71" s="4">
        <f t="shared" si="46"/>
        <v>38626542.150647275</v>
      </c>
      <c r="Z71" s="4">
        <f t="shared" si="45"/>
        <v>39491710.24790673</v>
      </c>
      <c r="AA71" s="4">
        <f t="shared" si="44"/>
        <v>40443998.17447558</v>
      </c>
      <c r="AB71" s="4">
        <f t="shared" si="43"/>
        <v>41041239.085587405</v>
      </c>
      <c r="AC71" s="4">
        <f t="shared" si="42"/>
        <v>41816667.226163849</v>
      </c>
      <c r="AD71" s="4">
        <f t="shared" si="41"/>
        <v>42542946.783706002</v>
      </c>
      <c r="AE71" s="4">
        <f t="shared" si="40"/>
        <v>42946315.575430714</v>
      </c>
      <c r="AF71" s="4">
        <f t="shared" si="39"/>
        <v>43634988.296991296</v>
      </c>
      <c r="AG71" s="4">
        <f t="shared" si="38"/>
        <v>43983467.133601628</v>
      </c>
      <c r="AH71" s="4">
        <f t="shared" si="37"/>
        <v>44151469.430238046</v>
      </c>
      <c r="AI71" s="4">
        <f t="shared" si="36"/>
        <v>44218146.902046293</v>
      </c>
      <c r="AJ71" s="4">
        <f t="shared" si="35"/>
        <v>44333343.071985595</v>
      </c>
      <c r="AK71" s="4">
        <f t="shared" si="34"/>
        <v>44408208.501616262</v>
      </c>
      <c r="AL71" s="16">
        <f t="shared" si="32"/>
        <v>44408208.501616262</v>
      </c>
      <c r="AM71" s="20">
        <f>AL71-L71</f>
        <v>27984546.823867265</v>
      </c>
      <c r="AN71" s="17">
        <f>'Предявени (1)'!L71-L71</f>
        <v>10676174.470517039</v>
      </c>
      <c r="AO71" s="18">
        <f t="shared" si="33"/>
        <v>17308372.353350226</v>
      </c>
    </row>
    <row r="72" spans="1:41" x14ac:dyDescent="0.2">
      <c r="A72" s="1" t="s">
        <v>2</v>
      </c>
      <c r="B72" s="3">
        <v>45843.39</v>
      </c>
      <c r="C72" s="3">
        <v>587180.00252670003</v>
      </c>
      <c r="D72" s="3">
        <v>1464010.5755017002</v>
      </c>
      <c r="E72" s="3">
        <v>3459444.5631748</v>
      </c>
      <c r="F72" s="3">
        <v>4830377.8931747992</v>
      </c>
      <c r="G72" s="3">
        <v>6977180.0631747991</v>
      </c>
      <c r="H72" s="3">
        <v>9137400.3431747984</v>
      </c>
      <c r="I72" s="3">
        <v>11739562.902786599</v>
      </c>
      <c r="J72" s="3">
        <v>14279978.507766098</v>
      </c>
      <c r="K72" s="3">
        <v>17548958.897766098</v>
      </c>
      <c r="L72" s="4">
        <f>K72*$L$82</f>
        <v>19917303.326426312</v>
      </c>
      <c r="M72" s="4">
        <f t="shared" ref="M72:M81" si="58">L72*$M$82</f>
        <v>22828735.714682639</v>
      </c>
      <c r="N72" s="4">
        <f t="shared" si="57"/>
        <v>25472419.247230794</v>
      </c>
      <c r="O72" s="4">
        <f t="shared" si="56"/>
        <v>28195085.300591078</v>
      </c>
      <c r="P72" s="4">
        <f t="shared" si="55"/>
        <v>30847434.500989955</v>
      </c>
      <c r="Q72" s="4">
        <f t="shared" si="54"/>
        <v>33196063.772707362</v>
      </c>
      <c r="R72" s="4">
        <f t="shared" si="53"/>
        <v>35407544.072251044</v>
      </c>
      <c r="S72" s="4">
        <f t="shared" si="52"/>
        <v>37589529.378716357</v>
      </c>
      <c r="T72" s="4">
        <f t="shared" si="51"/>
        <v>39640721.789251484</v>
      </c>
      <c r="U72" s="4">
        <f t="shared" si="50"/>
        <v>41281992.652429938</v>
      </c>
      <c r="V72" s="4">
        <f t="shared" si="49"/>
        <v>42986481.074640378</v>
      </c>
      <c r="W72" s="4">
        <f t="shared" si="48"/>
        <v>44492079.907547787</v>
      </c>
      <c r="X72" s="4">
        <f t="shared" si="47"/>
        <v>45665221.341412023</v>
      </c>
      <c r="Y72" s="4">
        <f t="shared" si="46"/>
        <v>46843180.988545373</v>
      </c>
      <c r="Z72" s="4">
        <f t="shared" si="45"/>
        <v>47892387.661184609</v>
      </c>
      <c r="AA72" s="4">
        <f t="shared" si="44"/>
        <v>49047246.295009382</v>
      </c>
      <c r="AB72" s="4">
        <f t="shared" si="43"/>
        <v>49771532.304972775</v>
      </c>
      <c r="AC72" s="4">
        <f t="shared" si="42"/>
        <v>50711909.535504259</v>
      </c>
      <c r="AD72" s="4">
        <f t="shared" si="41"/>
        <v>51592683.295411155</v>
      </c>
      <c r="AE72" s="4">
        <f t="shared" si="40"/>
        <v>52081856.704778187</v>
      </c>
      <c r="AF72" s="4">
        <f t="shared" si="39"/>
        <v>52917023.901782796</v>
      </c>
      <c r="AG72" s="4">
        <f t="shared" si="38"/>
        <v>53339631.163658604</v>
      </c>
      <c r="AH72" s="4">
        <f t="shared" si="37"/>
        <v>53543370.912278563</v>
      </c>
      <c r="AI72" s="4">
        <f t="shared" si="36"/>
        <v>53624232.017256349</v>
      </c>
      <c r="AJ72" s="4">
        <f t="shared" si="35"/>
        <v>53763932.718825966</v>
      </c>
      <c r="AK72" s="4">
        <f t="shared" si="34"/>
        <v>53854723.524181962</v>
      </c>
      <c r="AL72" s="16">
        <f t="shared" si="32"/>
        <v>53854723.524181962</v>
      </c>
      <c r="AM72" s="20">
        <f>AL72-K72</f>
        <v>36305764.626415864</v>
      </c>
      <c r="AN72" s="17">
        <f>'Предявени (1)'!K72-K72</f>
        <v>14008184.429959472</v>
      </c>
      <c r="AO72" s="18">
        <f t="shared" si="33"/>
        <v>22297580.196456391</v>
      </c>
    </row>
    <row r="73" spans="1:41" x14ac:dyDescent="0.2">
      <c r="A73" s="1" t="s">
        <v>1</v>
      </c>
      <c r="B73" s="3">
        <v>48877.36</v>
      </c>
      <c r="C73" s="3">
        <v>1135038.7899999998</v>
      </c>
      <c r="D73" s="3">
        <v>3022966</v>
      </c>
      <c r="E73" s="3">
        <v>6061826.580000001</v>
      </c>
      <c r="F73" s="3">
        <v>8541273.0399999991</v>
      </c>
      <c r="G73" s="3">
        <v>12393421.268890701</v>
      </c>
      <c r="H73" s="3">
        <v>14768528.538890703</v>
      </c>
      <c r="I73" s="3">
        <v>16814085.038890701</v>
      </c>
      <c r="J73" s="3">
        <v>19391700.288382202</v>
      </c>
      <c r="K73" s="4">
        <f>J73*$K$82</f>
        <v>22235746.3941577</v>
      </c>
      <c r="L73" s="4">
        <f t="shared" ref="L73:L81" si="59">K73*$L$82</f>
        <v>25236602.820826318</v>
      </c>
      <c r="M73" s="4">
        <f t="shared" si="58"/>
        <v>28925589.307497356</v>
      </c>
      <c r="N73" s="4">
        <f t="shared" si="57"/>
        <v>32275319.449245807</v>
      </c>
      <c r="O73" s="4">
        <f t="shared" si="56"/>
        <v>35725125.915326715</v>
      </c>
      <c r="P73" s="4">
        <f t="shared" si="55"/>
        <v>39085836.058440894</v>
      </c>
      <c r="Q73" s="4">
        <f t="shared" si="54"/>
        <v>42061712.015757732</v>
      </c>
      <c r="R73" s="4">
        <f t="shared" si="53"/>
        <v>44863810.726159796</v>
      </c>
      <c r="S73" s="4">
        <f t="shared" si="52"/>
        <v>47628537.237458274</v>
      </c>
      <c r="T73" s="4">
        <f t="shared" si="51"/>
        <v>50227540.090675175</v>
      </c>
      <c r="U73" s="4">
        <f t="shared" si="50"/>
        <v>52307143.951528832</v>
      </c>
      <c r="V73" s="4">
        <f t="shared" si="49"/>
        <v>54466848.838231482</v>
      </c>
      <c r="W73" s="4">
        <f t="shared" si="48"/>
        <v>56374546.839856558</v>
      </c>
      <c r="X73" s="4">
        <f t="shared" si="47"/>
        <v>57860998.29033003</v>
      </c>
      <c r="Y73" s="4">
        <f t="shared" si="46"/>
        <v>59353554.750733092</v>
      </c>
      <c r="Z73" s="4">
        <f t="shared" si="45"/>
        <v>60682972.274802506</v>
      </c>
      <c r="AA73" s="4">
        <f t="shared" si="44"/>
        <v>62146258.151328199</v>
      </c>
      <c r="AB73" s="4">
        <f t="shared" si="43"/>
        <v>63063978.691230565</v>
      </c>
      <c r="AC73" s="4">
        <f t="shared" si="42"/>
        <v>64255501.774437532</v>
      </c>
      <c r="AD73" s="4">
        <f t="shared" si="41"/>
        <v>65371503.132125564</v>
      </c>
      <c r="AE73" s="4">
        <f t="shared" si="40"/>
        <v>65991319.722774453</v>
      </c>
      <c r="AF73" s="4">
        <f t="shared" si="39"/>
        <v>67049534.40647731</v>
      </c>
      <c r="AG73" s="4">
        <f t="shared" si="38"/>
        <v>67585007.077770427</v>
      </c>
      <c r="AH73" s="4">
        <f t="shared" si="37"/>
        <v>67843159.450632811</v>
      </c>
      <c r="AI73" s="4">
        <f t="shared" si="36"/>
        <v>67945616.071217075</v>
      </c>
      <c r="AJ73" s="4">
        <f t="shared" si="35"/>
        <v>68122626.536013559</v>
      </c>
      <c r="AK73" s="4">
        <f t="shared" si="34"/>
        <v>68237664.774724931</v>
      </c>
      <c r="AL73" s="16">
        <f t="shared" si="32"/>
        <v>68237664.774724931</v>
      </c>
      <c r="AM73" s="20">
        <f>AL73-J73</f>
        <v>48845964.486342728</v>
      </c>
      <c r="AN73" s="17">
        <f>'Предявени (1)'!J73-J73</f>
        <v>19281871.185573466</v>
      </c>
      <c r="AO73" s="18">
        <f t="shared" si="33"/>
        <v>29564093.300769262</v>
      </c>
    </row>
    <row r="74" spans="1:41" x14ac:dyDescent="0.2">
      <c r="A74" s="2" t="s">
        <v>24</v>
      </c>
      <c r="B74" s="3">
        <v>221465.56999999998</v>
      </c>
      <c r="C74" s="3">
        <v>1012338.4299999999</v>
      </c>
      <c r="D74" s="3">
        <v>3443209.8834999995</v>
      </c>
      <c r="E74" s="3">
        <v>6131691.3535000002</v>
      </c>
      <c r="F74" s="3">
        <v>7863375.3734999988</v>
      </c>
      <c r="G74" s="3">
        <v>12084319.983499998</v>
      </c>
      <c r="H74" s="3">
        <v>14007049.4135</v>
      </c>
      <c r="I74" s="3">
        <v>16546154.274023699</v>
      </c>
      <c r="J74" s="4">
        <f>I74*$J$82</f>
        <v>19642497.776370578</v>
      </c>
      <c r="K74" s="4">
        <f t="shared" ref="K74:K81" si="60">J74*$K$82</f>
        <v>22523326.609211992</v>
      </c>
      <c r="L74" s="4">
        <f t="shared" si="59"/>
        <v>25562993.828252085</v>
      </c>
      <c r="M74" s="4">
        <f t="shared" si="58"/>
        <v>29299690.857594535</v>
      </c>
      <c r="N74" s="4">
        <f t="shared" si="57"/>
        <v>32692743.858736228</v>
      </c>
      <c r="O74" s="4">
        <f t="shared" si="56"/>
        <v>36187167.495197885</v>
      </c>
      <c r="P74" s="4">
        <f t="shared" si="55"/>
        <v>39591342.504683532</v>
      </c>
      <c r="Q74" s="4">
        <f t="shared" si="54"/>
        <v>42605706.175999708</v>
      </c>
      <c r="R74" s="4">
        <f t="shared" si="53"/>
        <v>45444045.097791865</v>
      </c>
      <c r="S74" s="4">
        <f t="shared" si="52"/>
        <v>48244528.476909913</v>
      </c>
      <c r="T74" s="4">
        <f t="shared" si="51"/>
        <v>50877144.854323655</v>
      </c>
      <c r="U74" s="4">
        <f t="shared" si="50"/>
        <v>52983644.728242524</v>
      </c>
      <c r="V74" s="4">
        <f t="shared" si="49"/>
        <v>55171281.593695164</v>
      </c>
      <c r="W74" s="4">
        <f t="shared" si="48"/>
        <v>57103652.3088798</v>
      </c>
      <c r="X74" s="4">
        <f t="shared" si="47"/>
        <v>58609328.390729137</v>
      </c>
      <c r="Y74" s="4">
        <f t="shared" si="46"/>
        <v>60121188.440058552</v>
      </c>
      <c r="Z74" s="4">
        <f t="shared" si="45"/>
        <v>61467799.638254836</v>
      </c>
      <c r="AA74" s="4">
        <f t="shared" si="44"/>
        <v>62950010.540259674</v>
      </c>
      <c r="AB74" s="4">
        <f t="shared" si="43"/>
        <v>63879600.178934194</v>
      </c>
      <c r="AC74" s="4">
        <f t="shared" si="42"/>
        <v>65086533.514553502</v>
      </c>
      <c r="AD74" s="4">
        <f t="shared" si="41"/>
        <v>66216968.384153195</v>
      </c>
      <c r="AE74" s="4">
        <f t="shared" si="40"/>
        <v>66844801.210698701</v>
      </c>
      <c r="AF74" s="4">
        <f t="shared" si="39"/>
        <v>67916702.037466794</v>
      </c>
      <c r="AG74" s="4">
        <f t="shared" si="38"/>
        <v>68459100.104617387</v>
      </c>
      <c r="AH74" s="4">
        <f t="shared" si="37"/>
        <v>68720591.22373046</v>
      </c>
      <c r="AI74" s="4">
        <f t="shared" si="36"/>
        <v>68824372.940241754</v>
      </c>
      <c r="AJ74" s="4">
        <f t="shared" si="35"/>
        <v>69003672.723626003</v>
      </c>
      <c r="AK74" s="4">
        <f t="shared" si="34"/>
        <v>69120198.779334456</v>
      </c>
      <c r="AL74" s="16">
        <f t="shared" si="32"/>
        <v>69120198.779334456</v>
      </c>
      <c r="AM74" s="20">
        <f>AL74-I74</f>
        <v>52574044.505310759</v>
      </c>
      <c r="AN74" s="17">
        <f>'Предявени (1)'!I74-I74</f>
        <v>16012889.49424527</v>
      </c>
      <c r="AO74" s="18">
        <f t="shared" si="33"/>
        <v>36561155.011065491</v>
      </c>
    </row>
    <row r="75" spans="1:41" x14ac:dyDescent="0.2">
      <c r="A75" s="2" t="s">
        <v>23</v>
      </c>
      <c r="B75" s="3">
        <v>104416.98000000001</v>
      </c>
      <c r="C75" s="3">
        <v>1025450.6457600001</v>
      </c>
      <c r="D75" s="3">
        <v>1795911.1790100001</v>
      </c>
      <c r="E75" s="3">
        <v>2898959.3080100003</v>
      </c>
      <c r="F75" s="3">
        <v>4326999.7080100002</v>
      </c>
      <c r="G75" s="3">
        <v>5268953.0780099994</v>
      </c>
      <c r="H75" s="3">
        <v>5877747.1962599987</v>
      </c>
      <c r="I75" s="4">
        <f>H75*$I$82</f>
        <v>7243155.7252534842</v>
      </c>
      <c r="J75" s="4">
        <f t="shared" ref="J75:J81" si="61">I75*$J$82</f>
        <v>8598594.4450280555</v>
      </c>
      <c r="K75" s="4">
        <f t="shared" si="60"/>
        <v>9859690.6193112377</v>
      </c>
      <c r="L75" s="4">
        <f t="shared" si="59"/>
        <v>11190319.033372406</v>
      </c>
      <c r="M75" s="4">
        <f t="shared" si="58"/>
        <v>12826075.477642382</v>
      </c>
      <c r="N75" s="4">
        <f t="shared" si="57"/>
        <v>14311400.155769626</v>
      </c>
      <c r="O75" s="4">
        <f t="shared" si="56"/>
        <v>15841100.299363371</v>
      </c>
      <c r="P75" s="4">
        <f t="shared" si="55"/>
        <v>17331293.688193943</v>
      </c>
      <c r="Q75" s="4">
        <f t="shared" si="54"/>
        <v>18650845.356956448</v>
      </c>
      <c r="R75" s="4">
        <f t="shared" si="53"/>
        <v>19893341.375736117</v>
      </c>
      <c r="S75" s="4">
        <f t="shared" si="52"/>
        <v>21119265.9552489</v>
      </c>
      <c r="T75" s="4">
        <f t="shared" si="51"/>
        <v>22271705.976698268</v>
      </c>
      <c r="U75" s="4">
        <f t="shared" si="50"/>
        <v>23193836.060180854</v>
      </c>
      <c r="V75" s="4">
        <f t="shared" si="49"/>
        <v>24151484.23777914</v>
      </c>
      <c r="W75" s="4">
        <f t="shared" si="48"/>
        <v>24997388.474933222</v>
      </c>
      <c r="X75" s="4">
        <f t="shared" si="47"/>
        <v>25656505.158605494</v>
      </c>
      <c r="Y75" s="4">
        <f t="shared" si="46"/>
        <v>26318328.902704999</v>
      </c>
      <c r="Z75" s="4">
        <f t="shared" si="45"/>
        <v>26907814.196288809</v>
      </c>
      <c r="AA75" s="4">
        <f t="shared" si="44"/>
        <v>27556658.888722509</v>
      </c>
      <c r="AB75" s="4">
        <f t="shared" si="43"/>
        <v>27963591.061721299</v>
      </c>
      <c r="AC75" s="4">
        <f t="shared" si="42"/>
        <v>28491931.723551981</v>
      </c>
      <c r="AD75" s="4">
        <f t="shared" si="41"/>
        <v>28986784.827310458</v>
      </c>
      <c r="AE75" s="4">
        <f t="shared" si="40"/>
        <v>29261621.557150118</v>
      </c>
      <c r="AF75" s="4">
        <f t="shared" si="39"/>
        <v>29730851.112352449</v>
      </c>
      <c r="AG75" s="4">
        <f t="shared" si="38"/>
        <v>29968288.380274944</v>
      </c>
      <c r="AH75" s="4">
        <f t="shared" si="37"/>
        <v>30082757.329683945</v>
      </c>
      <c r="AI75" s="4">
        <f t="shared" si="36"/>
        <v>30128188.257117372</v>
      </c>
      <c r="AJ75" s="4">
        <f t="shared" si="35"/>
        <v>30206677.568352383</v>
      </c>
      <c r="AK75" s="4">
        <f t="shared" si="34"/>
        <v>30257687.389339667</v>
      </c>
      <c r="AL75" s="16">
        <f t="shared" si="32"/>
        <v>30257687.389339667</v>
      </c>
      <c r="AM75" s="20">
        <f>AL75-H75</f>
        <v>24379940.193079669</v>
      </c>
      <c r="AN75" s="17">
        <f>'Предявени (1)'!H75-H75</f>
        <v>9610298.0188398547</v>
      </c>
      <c r="AO75" s="18">
        <f t="shared" si="33"/>
        <v>14769642.174239814</v>
      </c>
    </row>
    <row r="76" spans="1:41" x14ac:dyDescent="0.2">
      <c r="A76" s="2" t="s">
        <v>22</v>
      </c>
      <c r="B76" s="3">
        <v>173973.55000000002</v>
      </c>
      <c r="C76" s="3">
        <v>826096.52999999991</v>
      </c>
      <c r="D76" s="3">
        <v>1492766.7387499998</v>
      </c>
      <c r="E76" s="3">
        <v>3080010.1458296999</v>
      </c>
      <c r="F76" s="3">
        <v>4537325.6158296997</v>
      </c>
      <c r="G76" s="3">
        <v>5654051.2758296998</v>
      </c>
      <c r="H76" s="4">
        <f t="shared" ref="H76:H81" si="62">G76*$H$82</f>
        <v>7136594.3234854545</v>
      </c>
      <c r="I76" s="4">
        <f t="shared" ref="I76:I81" si="63">H76*$I$82</f>
        <v>8794434.7225168832</v>
      </c>
      <c r="J76" s="4">
        <f t="shared" si="61"/>
        <v>10440170.061309719</v>
      </c>
      <c r="K76" s="4">
        <f t="shared" si="60"/>
        <v>11971357.350971518</v>
      </c>
      <c r="L76" s="4">
        <f t="shared" si="59"/>
        <v>13586968.718622679</v>
      </c>
      <c r="M76" s="4">
        <f t="shared" si="58"/>
        <v>15573057.906366214</v>
      </c>
      <c r="N76" s="4">
        <f t="shared" si="57"/>
        <v>17376497.10041672</v>
      </c>
      <c r="O76" s="4">
        <f t="shared" si="56"/>
        <v>19233815.728947118</v>
      </c>
      <c r="P76" s="4">
        <f t="shared" si="55"/>
        <v>21043166.373764027</v>
      </c>
      <c r="Q76" s="4">
        <f t="shared" si="54"/>
        <v>22645328.670711461</v>
      </c>
      <c r="R76" s="4">
        <f t="shared" si="53"/>
        <v>24153932.177888233</v>
      </c>
      <c r="S76" s="4">
        <f t="shared" si="52"/>
        <v>25642415.112428043</v>
      </c>
      <c r="T76" s="4">
        <f t="shared" si="51"/>
        <v>27041675.175954804</v>
      </c>
      <c r="U76" s="4">
        <f t="shared" si="50"/>
        <v>28161299.429866981</v>
      </c>
      <c r="V76" s="4">
        <f t="shared" si="49"/>
        <v>29324048.74860134</v>
      </c>
      <c r="W76" s="4">
        <f t="shared" si="48"/>
        <v>30351121.736859046</v>
      </c>
      <c r="X76" s="4">
        <f t="shared" si="47"/>
        <v>31151402.563193858</v>
      </c>
      <c r="Y76" s="4">
        <f t="shared" si="46"/>
        <v>31954970.225697912</v>
      </c>
      <c r="Z76" s="4">
        <f t="shared" si="45"/>
        <v>32670706.588542033</v>
      </c>
      <c r="AA76" s="4">
        <f t="shared" si="44"/>
        <v>33458515.453780815</v>
      </c>
      <c r="AB76" s="4">
        <f t="shared" si="43"/>
        <v>33952600.983303867</v>
      </c>
      <c r="AC76" s="4">
        <f t="shared" si="42"/>
        <v>34594097.26447884</v>
      </c>
      <c r="AD76" s="4">
        <f t="shared" si="41"/>
        <v>35194933.900237694</v>
      </c>
      <c r="AE76" s="4">
        <f t="shared" si="40"/>
        <v>35528632.880572721</v>
      </c>
      <c r="AF76" s="4">
        <f t="shared" si="39"/>
        <v>36098358.128742516</v>
      </c>
      <c r="AG76" s="4">
        <f t="shared" si="38"/>
        <v>36386647.740707755</v>
      </c>
      <c r="AH76" s="4">
        <f t="shared" si="37"/>
        <v>36525632.699960075</v>
      </c>
      <c r="AI76" s="4">
        <f t="shared" si="36"/>
        <v>36580793.646493874</v>
      </c>
      <c r="AJ76" s="4">
        <f t="shared" si="35"/>
        <v>36676093.147188708</v>
      </c>
      <c r="AK76" s="4">
        <f t="shared" si="34"/>
        <v>36738027.828410022</v>
      </c>
      <c r="AL76" s="16">
        <f t="shared" si="32"/>
        <v>36738027.828410022</v>
      </c>
      <c r="AM76" s="20">
        <f>AL76-G76</f>
        <v>31083976.552580323</v>
      </c>
      <c r="AN76" s="17">
        <f>'Предявени (1)'!G76-G76</f>
        <v>9276576.9368296154</v>
      </c>
      <c r="AO76" s="18">
        <f t="shared" si="33"/>
        <v>21807399.615750708</v>
      </c>
    </row>
    <row r="77" spans="1:41" x14ac:dyDescent="0.2">
      <c r="A77" s="8" t="s">
        <v>21</v>
      </c>
      <c r="B77" s="3">
        <v>192981.43999999997</v>
      </c>
      <c r="C77" s="3">
        <v>839679.23</v>
      </c>
      <c r="D77" s="3">
        <v>3447370.3000000003</v>
      </c>
      <c r="E77" s="3">
        <v>4714214.6974082002</v>
      </c>
      <c r="F77" s="3">
        <v>6984976.1074081995</v>
      </c>
      <c r="G77" s="4">
        <f>F77*$G$82</f>
        <v>9482170.8650128487</v>
      </c>
      <c r="H77" s="4">
        <f t="shared" si="62"/>
        <v>11968481.265610667</v>
      </c>
      <c r="I77" s="4">
        <f t="shared" si="63"/>
        <v>14748775.458862439</v>
      </c>
      <c r="J77" s="4">
        <f t="shared" si="61"/>
        <v>17508768.766268998</v>
      </c>
      <c r="K77" s="4">
        <f t="shared" si="60"/>
        <v>20076658.372961417</v>
      </c>
      <c r="L77" s="4">
        <f t="shared" si="59"/>
        <v>22786132.039218068</v>
      </c>
      <c r="M77" s="4">
        <f t="shared" si="58"/>
        <v>26116918.428058382</v>
      </c>
      <c r="N77" s="4">
        <f t="shared" si="57"/>
        <v>29141390.218003117</v>
      </c>
      <c r="O77" s="4">
        <f t="shared" si="56"/>
        <v>32256220.934481222</v>
      </c>
      <c r="P77" s="4">
        <f t="shared" si="55"/>
        <v>35290606.569117598</v>
      </c>
      <c r="Q77" s="4">
        <f t="shared" si="54"/>
        <v>37977525.366278261</v>
      </c>
      <c r="R77" s="4">
        <f t="shared" si="53"/>
        <v>40507540.664115936</v>
      </c>
      <c r="S77" s="4">
        <f t="shared" si="52"/>
        <v>43003812.59841866</v>
      </c>
      <c r="T77" s="4">
        <f t="shared" si="51"/>
        <v>45350452.619825698</v>
      </c>
      <c r="U77" s="4">
        <f t="shared" si="50"/>
        <v>47228127.222033806</v>
      </c>
      <c r="V77" s="4">
        <f t="shared" si="49"/>
        <v>49178125.05112116</v>
      </c>
      <c r="W77" s="4">
        <f t="shared" si="48"/>
        <v>50900585.830196738</v>
      </c>
      <c r="X77" s="4">
        <f t="shared" si="47"/>
        <v>52242703.042281419</v>
      </c>
      <c r="Y77" s="4">
        <f t="shared" si="46"/>
        <v>53590332.468642481</v>
      </c>
      <c r="Z77" s="4">
        <f t="shared" si="45"/>
        <v>54790663.7277174</v>
      </c>
      <c r="AA77" s="4">
        <f t="shared" si="44"/>
        <v>56111864.740007438</v>
      </c>
      <c r="AB77" s="4">
        <f t="shared" si="43"/>
        <v>56940474.737390324</v>
      </c>
      <c r="AC77" s="4">
        <f t="shared" si="42"/>
        <v>58016301.087493382</v>
      </c>
      <c r="AD77" s="4">
        <f t="shared" si="41"/>
        <v>59023938.8615935</v>
      </c>
      <c r="AE77" s="4">
        <f t="shared" si="40"/>
        <v>59583571.343623467</v>
      </c>
      <c r="AF77" s="4">
        <f t="shared" si="39"/>
        <v>60539033.522106297</v>
      </c>
      <c r="AG77" s="4">
        <f t="shared" si="38"/>
        <v>61022511.868146144</v>
      </c>
      <c r="AH77" s="4">
        <f t="shared" si="37"/>
        <v>61255597.679895163</v>
      </c>
      <c r="AI77" s="4">
        <f t="shared" si="36"/>
        <v>61348105.776230484</v>
      </c>
      <c r="AJ77" s="4">
        <f t="shared" si="35"/>
        <v>61507928.548408344</v>
      </c>
      <c r="AK77" s="4">
        <f t="shared" si="34"/>
        <v>61611796.589421898</v>
      </c>
      <c r="AL77" s="16">
        <f t="shared" si="32"/>
        <v>61611796.589421898</v>
      </c>
      <c r="AM77" s="20">
        <f>AL77-F77</f>
        <v>54626820.482013702</v>
      </c>
      <c r="AN77" s="17">
        <f>'Предявени (1)'!F77-F77</f>
        <v>15617365.103308357</v>
      </c>
      <c r="AO77" s="18">
        <f t="shared" si="33"/>
        <v>39009455.378705345</v>
      </c>
    </row>
    <row r="78" spans="1:41" x14ac:dyDescent="0.2">
      <c r="A78" s="21" t="s">
        <v>20</v>
      </c>
      <c r="B78" s="3">
        <v>181920.93021779999</v>
      </c>
      <c r="C78" s="3">
        <v>1861223.4994325</v>
      </c>
      <c r="D78" s="3">
        <v>3211443.2669324996</v>
      </c>
      <c r="E78" s="3">
        <v>5327756.6969325002</v>
      </c>
      <c r="F78" s="4">
        <f>E78*$F$82</f>
        <v>7569220.5612621093</v>
      </c>
      <c r="G78" s="4">
        <f>F78*$G$82</f>
        <v>10275288.214763453</v>
      </c>
      <c r="H78" s="4">
        <f t="shared" si="62"/>
        <v>12969561.110833224</v>
      </c>
      <c r="I78" s="4">
        <f t="shared" si="63"/>
        <v>15982407.490021149</v>
      </c>
      <c r="J78" s="4">
        <f t="shared" si="61"/>
        <v>18973254.956086315</v>
      </c>
      <c r="K78" s="4">
        <f t="shared" si="60"/>
        <v>21755930.588922467</v>
      </c>
      <c r="L78" s="4">
        <f t="shared" si="59"/>
        <v>24692032.798789278</v>
      </c>
      <c r="M78" s="4">
        <f t="shared" si="58"/>
        <v>28301416.199949812</v>
      </c>
      <c r="N78" s="4">
        <f t="shared" si="57"/>
        <v>31578863.925952327</v>
      </c>
      <c r="O78" s="4">
        <f t="shared" si="56"/>
        <v>34954228.471438959</v>
      </c>
      <c r="P78" s="4">
        <f t="shared" si="55"/>
        <v>38242419.265982755</v>
      </c>
      <c r="Q78" s="4">
        <f t="shared" si="54"/>
        <v>41154080.049523585</v>
      </c>
      <c r="R78" s="4">
        <f t="shared" si="53"/>
        <v>43895713.452161863</v>
      </c>
      <c r="S78" s="4">
        <f t="shared" si="52"/>
        <v>46600781.094638988</v>
      </c>
      <c r="T78" s="4">
        <f t="shared" si="51"/>
        <v>49143701.160045691</v>
      </c>
      <c r="U78" s="4">
        <f t="shared" si="50"/>
        <v>51178430.125162631</v>
      </c>
      <c r="V78" s="4">
        <f t="shared" si="49"/>
        <v>53291531.649832159</v>
      </c>
      <c r="W78" s="4">
        <f t="shared" si="48"/>
        <v>55158064.239846148</v>
      </c>
      <c r="X78" s="4">
        <f t="shared" si="47"/>
        <v>56612440.180597156</v>
      </c>
      <c r="Y78" s="4">
        <f t="shared" si="46"/>
        <v>58072789.39384006</v>
      </c>
      <c r="Z78" s="4">
        <f t="shared" si="45"/>
        <v>59373519.977138609</v>
      </c>
      <c r="AA78" s="4">
        <f t="shared" si="44"/>
        <v>60805230.224104188</v>
      </c>
      <c r="AB78" s="4">
        <f t="shared" si="43"/>
        <v>61703147.659040853</v>
      </c>
      <c r="AC78" s="4">
        <f t="shared" si="42"/>
        <v>62868959.36753203</v>
      </c>
      <c r="AD78" s="4">
        <f t="shared" si="41"/>
        <v>63960879.002007775</v>
      </c>
      <c r="AE78" s="4">
        <f t="shared" si="40"/>
        <v>64567320.831527956</v>
      </c>
      <c r="AF78" s="4">
        <f t="shared" si="39"/>
        <v>65602700.746315382</v>
      </c>
      <c r="AG78" s="4">
        <f t="shared" si="38"/>
        <v>66126618.678387985</v>
      </c>
      <c r="AH78" s="4">
        <f t="shared" si="37"/>
        <v>66379200.489936054</v>
      </c>
      <c r="AI78" s="4">
        <f t="shared" si="36"/>
        <v>66479446.242261805</v>
      </c>
      <c r="AJ78" s="4">
        <f t="shared" si="35"/>
        <v>66652637.072799295</v>
      </c>
      <c r="AK78" s="4">
        <f t="shared" si="34"/>
        <v>66765192.949814245</v>
      </c>
      <c r="AL78" s="16">
        <f t="shared" si="32"/>
        <v>66765192.949814245</v>
      </c>
      <c r="AM78" s="20">
        <f>AL78-E78</f>
        <v>61437436.252881743</v>
      </c>
      <c r="AN78" s="17">
        <f>'Предявени (1)'!E78-E78</f>
        <v>12683998.866398344</v>
      </c>
      <c r="AO78" s="18">
        <f t="shared" si="33"/>
        <v>48753437.386483401</v>
      </c>
    </row>
    <row r="79" spans="1:41" x14ac:dyDescent="0.2">
      <c r="A79" s="21" t="s">
        <v>19</v>
      </c>
      <c r="B79" s="3">
        <v>458660.76</v>
      </c>
      <c r="C79" s="3">
        <v>1297022.27</v>
      </c>
      <c r="D79" s="3">
        <v>2435527.83</v>
      </c>
      <c r="E79" s="4">
        <f>D79*$E$82</f>
        <v>4236821.5355065428</v>
      </c>
      <c r="F79" s="4">
        <f>E79*$F$82</f>
        <v>6019313.287976996</v>
      </c>
      <c r="G79" s="4">
        <f>F79*$G$82</f>
        <v>8171274.4909901321</v>
      </c>
      <c r="H79" s="4">
        <f t="shared" si="62"/>
        <v>10313856.083571557</v>
      </c>
      <c r="I79" s="4">
        <f t="shared" si="63"/>
        <v>12709778.635715464</v>
      </c>
      <c r="J79" s="4">
        <f t="shared" si="61"/>
        <v>15088206.870048292</v>
      </c>
      <c r="K79" s="4">
        <f t="shared" si="60"/>
        <v>17301089.461762272</v>
      </c>
      <c r="L79" s="4">
        <f t="shared" si="59"/>
        <v>19635982.322086453</v>
      </c>
      <c r="M79" s="4">
        <f t="shared" si="58"/>
        <v>22506292.32192963</v>
      </c>
      <c r="N79" s="4">
        <f t="shared" si="57"/>
        <v>25112635.272053339</v>
      </c>
      <c r="O79" s="4">
        <f t="shared" si="56"/>
        <v>27796845.158127308</v>
      </c>
      <c r="P79" s="4">
        <f t="shared" si="55"/>
        <v>30411731.378287978</v>
      </c>
      <c r="Q79" s="4">
        <f t="shared" si="54"/>
        <v>32727187.547466706</v>
      </c>
      <c r="R79" s="4">
        <f t="shared" si="53"/>
        <v>34907431.898611687</v>
      </c>
      <c r="S79" s="4">
        <f t="shared" si="52"/>
        <v>37058597.857306398</v>
      </c>
      <c r="T79" s="4">
        <f t="shared" si="51"/>
        <v>39080818.298114061</v>
      </c>
      <c r="U79" s="4">
        <f t="shared" si="50"/>
        <v>40698907.108980723</v>
      </c>
      <c r="V79" s="4">
        <f t="shared" si="49"/>
        <v>42379320.565470994</v>
      </c>
      <c r="W79" s="4">
        <f t="shared" si="48"/>
        <v>43863653.639210872</v>
      </c>
      <c r="X79" s="4">
        <f t="shared" si="47"/>
        <v>45020225.092641592</v>
      </c>
      <c r="Y79" s="4">
        <f t="shared" si="46"/>
        <v>46181546.70471707</v>
      </c>
      <c r="Z79" s="4">
        <f t="shared" si="45"/>
        <v>47215933.907568179</v>
      </c>
      <c r="AA79" s="4">
        <f t="shared" si="44"/>
        <v>48354480.795499764</v>
      </c>
      <c r="AB79" s="4">
        <f t="shared" si="43"/>
        <v>49068536.662134372</v>
      </c>
      <c r="AC79" s="4">
        <f t="shared" si="42"/>
        <v>49995631.579161078</v>
      </c>
      <c r="AD79" s="4">
        <f t="shared" si="41"/>
        <v>50863964.891951598</v>
      </c>
      <c r="AE79" s="4">
        <f t="shared" si="40"/>
        <v>51346228.994744137</v>
      </c>
      <c r="AF79" s="4">
        <f t="shared" si="39"/>
        <v>52169599.912362799</v>
      </c>
      <c r="AG79" s="4">
        <f t="shared" si="38"/>
        <v>52586238.078051046</v>
      </c>
      <c r="AH79" s="4">
        <f t="shared" si="37"/>
        <v>52787100.114273578</v>
      </c>
      <c r="AI79" s="4">
        <f t="shared" si="36"/>
        <v>52866819.10041672</v>
      </c>
      <c r="AJ79" s="4">
        <f t="shared" si="35"/>
        <v>53004546.606065765</v>
      </c>
      <c r="AK79" s="4">
        <f t="shared" si="34"/>
        <v>53094055.041005999</v>
      </c>
      <c r="AL79" s="16">
        <f t="shared" si="32"/>
        <v>53094055.041005999</v>
      </c>
      <c r="AM79" s="20">
        <f>AL79-D79</f>
        <v>50658527.211006001</v>
      </c>
      <c r="AN79" s="17">
        <f>'Предявени (1)'!D79-D79</f>
        <v>7281306.623092765</v>
      </c>
      <c r="AO79" s="18">
        <f t="shared" si="33"/>
        <v>43377220.587913238</v>
      </c>
    </row>
    <row r="80" spans="1:41" x14ac:dyDescent="0.2">
      <c r="A80" s="21" t="s">
        <v>18</v>
      </c>
      <c r="B80" s="3">
        <v>54926.979999999996</v>
      </c>
      <c r="C80" s="3">
        <v>1207395.5884958</v>
      </c>
      <c r="D80" s="4">
        <f>C80*$D$82</f>
        <v>3158341.9081782633</v>
      </c>
      <c r="E80" s="4">
        <f>D80*$E$82</f>
        <v>5494222.1756761838</v>
      </c>
      <c r="F80" s="4">
        <f>E80*$F$82</f>
        <v>7805720.4609614508</v>
      </c>
      <c r="G80" s="4">
        <f>F80*$G$82</f>
        <v>10596339.056459125</v>
      </c>
      <c r="H80" s="4">
        <f t="shared" si="62"/>
        <v>13374794.367947493</v>
      </c>
      <c r="I80" s="4">
        <f t="shared" si="63"/>
        <v>16481776.974336155</v>
      </c>
      <c r="J80" s="4">
        <f t="shared" si="61"/>
        <v>19566073.312714599</v>
      </c>
      <c r="K80" s="4">
        <f t="shared" si="60"/>
        <v>22435693.499846026</v>
      </c>
      <c r="L80" s="4">
        <f t="shared" si="59"/>
        <v>25463534.069365647</v>
      </c>
      <c r="M80" s="4">
        <f t="shared" si="58"/>
        <v>29185692.465711236</v>
      </c>
      <c r="N80" s="4">
        <f t="shared" si="57"/>
        <v>32565543.874126747</v>
      </c>
      <c r="O80" s="4">
        <f t="shared" si="56"/>
        <v>36046371.507918894</v>
      </c>
      <c r="P80" s="4">
        <f t="shared" si="55"/>
        <v>39437301.651489168</v>
      </c>
      <c r="Q80" s="4">
        <f t="shared" si="54"/>
        <v>42439937.123598337</v>
      </c>
      <c r="R80" s="4">
        <f t="shared" si="53"/>
        <v>45267232.718200564</v>
      </c>
      <c r="S80" s="4">
        <f t="shared" si="52"/>
        <v>48056820.05738198</v>
      </c>
      <c r="T80" s="4">
        <f t="shared" si="51"/>
        <v>50679193.526946299</v>
      </c>
      <c r="U80" s="4">
        <f t="shared" si="50"/>
        <v>52777497.49192892</v>
      </c>
      <c r="V80" s="4">
        <f t="shared" si="49"/>
        <v>54956622.762979478</v>
      </c>
      <c r="W80" s="4">
        <f t="shared" si="48"/>
        <v>56881475.065934986</v>
      </c>
      <c r="X80" s="4">
        <f t="shared" si="47"/>
        <v>58381292.906724297</v>
      </c>
      <c r="Y80" s="4">
        <f t="shared" si="46"/>
        <v>59887270.654591426</v>
      </c>
      <c r="Z80" s="4">
        <f t="shared" si="45"/>
        <v>61228642.496787928</v>
      </c>
      <c r="AA80" s="4">
        <f t="shared" si="44"/>
        <v>62705086.455377504</v>
      </c>
      <c r="AB80" s="4">
        <f t="shared" si="43"/>
        <v>63631059.273504831</v>
      </c>
      <c r="AC80" s="4">
        <f t="shared" si="42"/>
        <v>64833296.707722321</v>
      </c>
      <c r="AD80" s="4">
        <f t="shared" si="41"/>
        <v>65959333.313944787</v>
      </c>
      <c r="AE80" s="4">
        <f t="shared" si="40"/>
        <v>66584723.386641949</v>
      </c>
      <c r="AF80" s="4">
        <f t="shared" si="39"/>
        <v>67652453.692597941</v>
      </c>
      <c r="AG80" s="4">
        <f t="shared" si="38"/>
        <v>68192741.412997231</v>
      </c>
      <c r="AH80" s="4">
        <f t="shared" si="37"/>
        <v>68453215.130008161</v>
      </c>
      <c r="AI80" s="4">
        <f t="shared" si="36"/>
        <v>68556593.055610999</v>
      </c>
      <c r="AJ80" s="4">
        <f t="shared" si="35"/>
        <v>68735195.224570915</v>
      </c>
      <c r="AK80" s="4">
        <f t="shared" si="34"/>
        <v>68851267.904063627</v>
      </c>
      <c r="AL80" s="16">
        <f t="shared" si="32"/>
        <v>68851267.904063627</v>
      </c>
      <c r="AM80" s="17">
        <f>AL80-C80</f>
        <v>67643872.315567821</v>
      </c>
      <c r="AN80" s="17">
        <f>'Предявени (1)'!C80-C80</f>
        <v>11747345.262999998</v>
      </c>
      <c r="AO80" s="18">
        <f t="shared" si="33"/>
        <v>55896527.052567825</v>
      </c>
    </row>
    <row r="81" spans="1:41" x14ac:dyDescent="0.2">
      <c r="A81" s="21" t="s">
        <v>17</v>
      </c>
      <c r="B81" s="3">
        <v>79554.190342699992</v>
      </c>
      <c r="C81" s="4">
        <f>B81*C82</f>
        <v>382329.33258039429</v>
      </c>
      <c r="D81" s="4">
        <f>C81*$D$82</f>
        <v>1000108.6349162894</v>
      </c>
      <c r="E81" s="4">
        <f>D81*$E$82</f>
        <v>1739779.669140297</v>
      </c>
      <c r="F81" s="4">
        <f>E81*$F$82</f>
        <v>2471729.9968492473</v>
      </c>
      <c r="G81" s="4">
        <f>F81*$G$82</f>
        <v>3355396.7546781995</v>
      </c>
      <c r="H81" s="4">
        <f t="shared" si="62"/>
        <v>4235211.9328744505</v>
      </c>
      <c r="I81" s="4">
        <f t="shared" si="63"/>
        <v>5219057.3250208404</v>
      </c>
      <c r="J81" s="4">
        <f t="shared" si="61"/>
        <v>6195718.9691150347</v>
      </c>
      <c r="K81" s="4">
        <f t="shared" si="60"/>
        <v>7104402.0729451766</v>
      </c>
      <c r="L81" s="4">
        <f t="shared" si="59"/>
        <v>8063186.6462319493</v>
      </c>
      <c r="M81" s="4">
        <f t="shared" si="58"/>
        <v>9241831.2834930774</v>
      </c>
      <c r="N81" s="4">
        <f t="shared" si="57"/>
        <v>10312082.281188274</v>
      </c>
      <c r="O81" s="4">
        <f t="shared" si="56"/>
        <v>11414308.029514149</v>
      </c>
      <c r="P81" s="4">
        <f t="shared" si="55"/>
        <v>12488067.177692844</v>
      </c>
      <c r="Q81" s="4">
        <f t="shared" si="54"/>
        <v>13438870.399910936</v>
      </c>
      <c r="R81" s="4">
        <f t="shared" si="53"/>
        <v>14334151.157925334</v>
      </c>
      <c r="S81" s="4">
        <f t="shared" si="52"/>
        <v>15217491.36201923</v>
      </c>
      <c r="T81" s="4">
        <f t="shared" si="51"/>
        <v>16047882.25291534</v>
      </c>
      <c r="U81" s="4">
        <f t="shared" si="50"/>
        <v>16712323.2713574</v>
      </c>
      <c r="V81" s="4">
        <f t="shared" si="49"/>
        <v>17402356.859709151</v>
      </c>
      <c r="W81" s="4">
        <f t="shared" si="48"/>
        <v>18011873.329138733</v>
      </c>
      <c r="X81" s="4">
        <f t="shared" si="47"/>
        <v>18486799.989070904</v>
      </c>
      <c r="Y81" s="4">
        <f t="shared" si="46"/>
        <v>18963677.221942265</v>
      </c>
      <c r="Z81" s="4">
        <f t="shared" si="45"/>
        <v>19388430.969641507</v>
      </c>
      <c r="AA81" s="4">
        <f t="shared" si="44"/>
        <v>19855956.144206006</v>
      </c>
      <c r="AB81" s="4">
        <f t="shared" si="43"/>
        <v>20149171.203889355</v>
      </c>
      <c r="AC81" s="4">
        <f t="shared" si="42"/>
        <v>20529867.174793292</v>
      </c>
      <c r="AD81" s="4">
        <f t="shared" si="41"/>
        <v>20886433.678944986</v>
      </c>
      <c r="AE81" s="4">
        <f t="shared" si="40"/>
        <v>21084467.340302482</v>
      </c>
      <c r="AF81" s="4">
        <f t="shared" si="39"/>
        <v>21422570.791351683</v>
      </c>
      <c r="AG81" s="4">
        <f t="shared" si="38"/>
        <v>21593656.262849048</v>
      </c>
      <c r="AH81" s="4">
        <f t="shared" si="37"/>
        <v>21676136.887532786</v>
      </c>
      <c r="AI81" s="4">
        <f t="shared" si="36"/>
        <v>21708872.151497528</v>
      </c>
      <c r="AJ81" s="4">
        <f t="shared" si="35"/>
        <v>21765427.64060688</v>
      </c>
      <c r="AK81" s="4">
        <f t="shared" si="34"/>
        <v>21802182.777451929</v>
      </c>
      <c r="AL81" s="16">
        <f t="shared" si="32"/>
        <v>21802182.777451929</v>
      </c>
      <c r="AM81" s="17">
        <f>AL81-B81</f>
        <v>21722628.58710923</v>
      </c>
      <c r="AN81" s="17">
        <f>'Предявени (1)'!B81-B81</f>
        <v>6067206.3421189003</v>
      </c>
      <c r="AO81" s="18">
        <f t="shared" si="33"/>
        <v>15655422.24499033</v>
      </c>
    </row>
    <row r="82" spans="1:41" s="26" customFormat="1" ht="25.5" customHeight="1" x14ac:dyDescent="0.2">
      <c r="A82" s="7" t="s">
        <v>41</v>
      </c>
      <c r="B82" s="25"/>
      <c r="C82" s="23">
        <f>IF(SUM(C46:C80)/SUM(B46:B80)&lt;1,1,SUM(C46:C80)/SUM(B46:B80))</f>
        <v>4.8058981045927691</v>
      </c>
      <c r="D82" s="23">
        <f>IF(SUM(D46:D79)/SUM(C46:C79)&lt;1,1,SUM(D46:D79)/SUM(C46:C79))</f>
        <v>2.6158302533745341</v>
      </c>
      <c r="E82" s="23">
        <f>IF(SUM(E46:E78)/SUM(D46:D78)&lt;1,1,SUM(E46:E78)/SUM(D46:D78))</f>
        <v>1.7395906888514359</v>
      </c>
      <c r="F82" s="23">
        <f>IF(SUM(F46:F77)/SUM(E46:E77)&lt;1,1,SUM(F46:F77)/SUM(E46:E77))</f>
        <v>1.4207143816496257</v>
      </c>
      <c r="G82" s="23">
        <f>IF(SUM(G46:G76)/SUM(F46:F76)&lt;1,1,SUM(G46:G76)/SUM(F46:F76))</f>
        <v>1.3575094201046942</v>
      </c>
      <c r="H82" s="23">
        <f>IF(SUM(H46:H75)/SUM(G46:G75)&lt;1,1,SUM(H46:H75)/SUM(G46:G75))</f>
        <v>1.2622089852622003</v>
      </c>
      <c r="I82" s="23">
        <f>IF(SUM(I46:I74)/SUM(H46:H74)&lt;1,1,SUM(I46:I74)/SUM(H46:H74))</f>
        <v>1.2323013364477964</v>
      </c>
      <c r="J82" s="23">
        <f>IF(SUM(J46:J73)/SUM(I46:I73)&lt;1,1,SUM(J46:J73)/SUM(I46:I73))</f>
        <v>1.1871337261255881</v>
      </c>
      <c r="K82" s="23">
        <f>IF(SUM(K46:K72)/SUM(J46:J72)&lt;1,1,SUM(K46:K72)/SUM(J46:J72))</f>
        <v>1.1466630601484389</v>
      </c>
      <c r="L82" s="23">
        <f>IF(SUM(L46:L71)/SUM(K46:K71)&lt;1,1,SUM(L46:L71)/SUM(K46:K71))</f>
        <v>1.1349564063861186</v>
      </c>
      <c r="M82" s="23">
        <f>IF(SUM(M46:M70)/SUM(L46:L70)&lt;1,1,SUM(M46:M70)/SUM(L46:L70))</f>
        <v>1.1461760329970692</v>
      </c>
      <c r="N82" s="23">
        <f>IF(SUM(N46:N69)/SUM(M46:M69)&lt;1,1,SUM(N46:N69)/SUM(M46:M69))</f>
        <v>1.1158050785461515</v>
      </c>
      <c r="O82" s="23">
        <f>IF(SUM(O46:O68)/SUM(N46:N68)&lt;1,1,SUM(O46:O68)/SUM(N46:N68))</f>
        <v>1.1068868263722644</v>
      </c>
      <c r="P82" s="23">
        <f>IF(SUM(P46:P67)/SUM(O46:O67)&lt;1,1,SUM(P46:P67)/SUM(O46:O67))</f>
        <v>1.0940713309472865</v>
      </c>
      <c r="Q82" s="23">
        <f>IF(SUM(Q46:Q66)/SUM(P46:P66)&lt;1,1,SUM(Q46:Q66)/SUM(P46:P66))</f>
        <v>1.0761369400635905</v>
      </c>
      <c r="R82" s="23">
        <f>IF(SUM(R46:R65)/SUM(Q46:Q65)&lt;1,1,SUM(R46:R65)/SUM(Q46:Q65))</f>
        <v>1.0666187507858049</v>
      </c>
      <c r="S82" s="23">
        <f>IF(SUM(S46:S64)/SUM(R46:R64)&lt;1,1,SUM(S46:S64)/SUM(R46:R64))</f>
        <v>1.0616248701692739</v>
      </c>
      <c r="T82" s="23">
        <f>IF(SUM(T46:T63)/SUM(S46:S63)&lt;1,1,SUM(T46:T63)/SUM(S46:S63))</f>
        <v>1.0545681854611497</v>
      </c>
      <c r="U82" s="23">
        <f>IF(SUM(U46:U62)/SUM(T46:T62)&lt;1,1,SUM(U46:U62)/SUM(T46:T62))</f>
        <v>1.0414036573779917</v>
      </c>
      <c r="V82" s="23">
        <f>IF(SUM(V46:V61)/SUM(U46:U61)&lt;1,1,SUM(V46:V61)/SUM(U46:U61))</f>
        <v>1.041288908618371</v>
      </c>
      <c r="W82" s="23">
        <f>IF(SUM(W46:W60)/SUM(V46:V60)&lt;1,1,SUM(W46:W60)/SUM(V46:V60))</f>
        <v>1.0350249379634759</v>
      </c>
      <c r="X82" s="23">
        <f>IF(SUM(X46:X59)/SUM(W46:W59)&lt;1,1,SUM(X46:X59)/SUM(W46:W59))</f>
        <v>1.0263674217142009</v>
      </c>
      <c r="Y82" s="23">
        <f>IF(SUM(Y46:Y58)/SUM(X46:X58)&lt;1,1,SUM(Y46:Y58)/SUM(X46:X58))</f>
        <v>1.0257955532138219</v>
      </c>
      <c r="Z82" s="23">
        <f>IF(SUM(Z46:Z57)/SUM(Y46:Y57)&lt;1,1,SUM(Z46:Z57)/SUM(Y46:Y57))</f>
        <v>1.0223982797602025</v>
      </c>
      <c r="AA82" s="23">
        <f>IF(SUM(AA46:AA56)/SUM(Z46:Z56)&lt;1,1,SUM(AA46:AA56)/SUM(Z46:Z56))</f>
        <v>1.0241136157586219</v>
      </c>
      <c r="AB82" s="23">
        <f>IF(SUM(AB46:AB55)/SUM(AA46:AA55)&lt;1,1,SUM(AB46:AB55)/SUM(AA46:AA55))</f>
        <v>1.0147671085468684</v>
      </c>
      <c r="AC82" s="23">
        <f>IF(SUM(AC46:AC54)/SUM(AB46:AB54)&lt;1,1,SUM(AC46:AC54)/SUM(AB46:AB54))</f>
        <v>1.0188938774231295</v>
      </c>
      <c r="AD82" s="23">
        <f>IF(SUM(AD46:AD53)/SUM(AC46:AC53)&lt;1,1,SUM(AD46:AD53)/SUM(AC46:AC53))</f>
        <v>1.0173681836865214</v>
      </c>
      <c r="AE82" s="23">
        <f>IF(SUM(AE46:AE52)/SUM(AD46:AD52)&lt;1,1,SUM(AE46:AE52)/SUM(AD46:AD52))</f>
        <v>1.0094814492699693</v>
      </c>
      <c r="AF82" s="23">
        <f>IF(SUM(AF46:AF51)/SUM(AE46:AE51)&lt;1,1,SUM(AF46:AF51)/SUM(AE46:AE51))</f>
        <v>1.0160356648139233</v>
      </c>
      <c r="AG82" s="23">
        <f>IF(SUM(AG46:AG50)/SUM(AF46:AF50)&lt;1,1,SUM(AG46:AG50)/SUM(AF46:AF50))</f>
        <v>1.0079862250503768</v>
      </c>
      <c r="AH82" s="23">
        <f>IF(SUM(AH46:AH49)/SUM(AG46:AG49)&lt;1,1,SUM(AH46:AH49)/SUM(AG46:AG49))</f>
        <v>1.0038196692435843</v>
      </c>
      <c r="AI82" s="23">
        <f>IF(SUM(AI46:AI48)/SUM(AH46:AH48)&lt;1,1,SUM(AI46:AI48)/SUM(AH46:AH48))</f>
        <v>1.0015101982486359</v>
      </c>
      <c r="AJ82" s="23">
        <f>IF(SUM(AJ46:AJ47)/SUM(AI46:AI47)&lt;1,1,SUM(AJ46:AJ47)/SUM(AI46:AI47))</f>
        <v>1.002605178597703</v>
      </c>
      <c r="AK82" s="23">
        <f>IF(SUM(AK46:AK46)/SUM(AJ46:AJ46)&lt;1,1,SUM(AK46:AK46)/SUM(AJ46:AJ46))</f>
        <v>1.0016886935304903</v>
      </c>
      <c r="AL82" s="17">
        <f>SUM(AL46:AL81)</f>
        <v>1892199090.4202435</v>
      </c>
      <c r="AM82" s="17">
        <f>SUM(AM46:AM81)</f>
        <v>739485728.20270479</v>
      </c>
      <c r="AN82" s="17">
        <f>SUM(AN46:AN81)</f>
        <v>390821608.98948824</v>
      </c>
      <c r="AO82" s="17">
        <f>SUM(AO46:AO81)</f>
        <v>418552693.87337202</v>
      </c>
    </row>
    <row r="83" spans="1:41" x14ac:dyDescent="0.2">
      <c r="A83" s="27"/>
      <c r="B83" s="28"/>
      <c r="C83" s="29"/>
      <c r="D83" s="30"/>
      <c r="E83" s="30"/>
      <c r="F83" s="30"/>
      <c r="G83" s="30"/>
      <c r="H83" s="30"/>
      <c r="I83" s="31"/>
    </row>
    <row r="84" spans="1:41" ht="15.75" x14ac:dyDescent="0.2">
      <c r="AO84" s="9">
        <f>AO42+AO82</f>
        <v>572285548.32670975</v>
      </c>
    </row>
  </sheetData>
  <mergeCells count="14">
    <mergeCell ref="AO4:AO5"/>
    <mergeCell ref="A44:A45"/>
    <mergeCell ref="B44:AK44"/>
    <mergeCell ref="AL44:AL45"/>
    <mergeCell ref="AM44:AM45"/>
    <mergeCell ref="AN44:AN45"/>
    <mergeCell ref="AO44:AO45"/>
    <mergeCell ref="AM4:AM5"/>
    <mergeCell ref="AN4:AN5"/>
    <mergeCell ref="A1:AD1"/>
    <mergeCell ref="A2:AD2"/>
    <mergeCell ref="A4:A5"/>
    <mergeCell ref="B4:AK4"/>
    <mergeCell ref="AL4:AL5"/>
  </mergeCells>
  <conditionalFormatting sqref="AN46:AN81">
    <cfRule type="cellIs" dxfId="57" priority="2" operator="lessThan">
      <formula>0</formula>
    </cfRule>
  </conditionalFormatting>
  <conditionalFormatting sqref="AN6:AN41">
    <cfRule type="cellIs" dxfId="56" priority="1" operator="lessThan">
      <formula>0</formula>
    </cfRule>
  </conditionalFormatting>
  <printOptions horizontalCentered="1" verticalCentered="1"/>
  <pageMargins left="0.31496062992125984" right="0.27559055118110237" top="0.39370078740157483" bottom="0.35433070866141736" header="0.31496062992125984" footer="0.31496062992125984"/>
  <pageSetup paperSize="9" scale="3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4"/>
  <sheetViews>
    <sheetView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10.7109375" style="33" customWidth="1"/>
    <col min="5" max="37" width="10.7109375" style="10" customWidth="1"/>
    <col min="38" max="38" width="12.85546875" style="10" customWidth="1"/>
    <col min="39" max="39" width="13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41" ht="17.25" customHeight="1" x14ac:dyDescent="0.2">
      <c r="A1" s="57" t="str">
        <f>'Описание на групите'!B8</f>
        <v>Товарни автомобили с допустима максимална маса над 5 тона и автобуси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"/>
      <c r="AF1" s="5"/>
      <c r="AG1" s="5"/>
      <c r="AH1" s="5"/>
      <c r="AI1" s="5"/>
      <c r="AJ1" s="5"/>
      <c r="AK1" s="5"/>
    </row>
    <row r="2" spans="1:41" ht="16.5" customHeight="1" x14ac:dyDescent="0.2">
      <c r="A2" s="58" t="str">
        <f xml:space="preserve"> "Справка № 1.1: Стойност на изплатените претенции (в лева) към края на "&amp;'Описание на групите'!B2&amp;" тримесечие на "&amp;'Описание на групите'!B1&amp; " година"</f>
        <v>Справка № 1.1: Стойност на изплатените претенции (в лева) към края на трето тримесечие на 2021 година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"/>
      <c r="AF2" s="5"/>
      <c r="AG2" s="5"/>
      <c r="AH2" s="5"/>
      <c r="AI2" s="5"/>
      <c r="AJ2" s="5"/>
      <c r="AK2" s="5"/>
    </row>
    <row r="3" spans="1:41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41" s="15" customFormat="1" ht="42" customHeight="1" x14ac:dyDescent="0.2">
      <c r="A4" s="59" t="s">
        <v>0</v>
      </c>
      <c r="B4" s="60" t="s">
        <v>38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55" t="s">
        <v>42</v>
      </c>
      <c r="AM4" s="48" t="s">
        <v>40</v>
      </c>
      <c r="AN4" s="50" t="str">
        <f>"Размер на предявените, но неизплатени към " &amp;'Описание на групите'!$B$4&amp; " претенции"</f>
        <v>Размер на предявените, но неизплатени към 30.9.2021 г. претенции</v>
      </c>
      <c r="AO4" s="48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30.9.2021 г.</v>
      </c>
    </row>
    <row r="5" spans="1:41" s="15" customFormat="1" ht="25.5" customHeight="1" x14ac:dyDescent="0.2">
      <c r="A5" s="59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56"/>
      <c r="AM5" s="49"/>
      <c r="AN5" s="51">
        <v>0</v>
      </c>
      <c r="AO5" s="52">
        <v>0</v>
      </c>
    </row>
    <row r="6" spans="1:41" s="19" customFormat="1" x14ac:dyDescent="0.2">
      <c r="A6" s="1" t="s">
        <v>37</v>
      </c>
      <c r="B6" s="3">
        <v>537243.73483469442</v>
      </c>
      <c r="C6" s="3">
        <v>897190.0522509201</v>
      </c>
      <c r="D6" s="3">
        <v>1142010.2451644696</v>
      </c>
      <c r="E6" s="3">
        <v>1357047.4201029819</v>
      </c>
      <c r="F6" s="3">
        <v>1468658.3925951237</v>
      </c>
      <c r="G6" s="3">
        <v>1548818.2618355686</v>
      </c>
      <c r="H6" s="3">
        <v>1648196.756718575</v>
      </c>
      <c r="I6" s="3">
        <v>1699148.644359888</v>
      </c>
      <c r="J6" s="3">
        <v>1712505.4871876969</v>
      </c>
      <c r="K6" s="3">
        <v>1726621.6820727487</v>
      </c>
      <c r="L6" s="3">
        <v>1735685.5741263041</v>
      </c>
      <c r="M6" s="3">
        <v>1747286.0375593135</v>
      </c>
      <c r="N6" s="3">
        <v>1772901.6620280701</v>
      </c>
      <c r="O6" s="3">
        <v>1774059.1848090559</v>
      </c>
      <c r="P6" s="3">
        <v>1777935.2348090559</v>
      </c>
      <c r="Q6" s="3">
        <v>1876508.5153579852</v>
      </c>
      <c r="R6" s="3">
        <v>1882258.9606431879</v>
      </c>
      <c r="S6" s="3">
        <v>1888374.4176431878</v>
      </c>
      <c r="T6" s="3">
        <v>1889658.8176431877</v>
      </c>
      <c r="U6" s="3">
        <v>1906665.8576431877</v>
      </c>
      <c r="V6" s="3">
        <v>2044294.1476431878</v>
      </c>
      <c r="W6" s="3">
        <v>2045254.7276431879</v>
      </c>
      <c r="X6" s="3">
        <v>2047122.9776431881</v>
      </c>
      <c r="Y6" s="3">
        <v>2050505.917643188</v>
      </c>
      <c r="Z6" s="3">
        <v>2050505.917643188</v>
      </c>
      <c r="AA6" s="3">
        <v>2050505.917643188</v>
      </c>
      <c r="AB6" s="3">
        <v>2050897.087643188</v>
      </c>
      <c r="AC6" s="3">
        <v>2052986.1976431878</v>
      </c>
      <c r="AD6" s="3">
        <v>2052986.1976431878</v>
      </c>
      <c r="AE6" s="3">
        <v>2055450.4476431878</v>
      </c>
      <c r="AF6" s="3">
        <v>2056190.087643188</v>
      </c>
      <c r="AG6" s="3">
        <v>2056490.087643188</v>
      </c>
      <c r="AH6" s="3">
        <v>2057063.1776431878</v>
      </c>
      <c r="AI6" s="3">
        <v>2058220.1776431878</v>
      </c>
      <c r="AJ6" s="3">
        <v>2058220.1776431878</v>
      </c>
      <c r="AK6" s="3">
        <v>2058220.1776431878</v>
      </c>
      <c r="AL6" s="16">
        <f>AK6</f>
        <v>2058220.1776431878</v>
      </c>
      <c r="AM6" s="17">
        <f>AL6-AK6</f>
        <v>0</v>
      </c>
      <c r="AN6" s="17">
        <f>'Предявени (2)'!AK6-AK6</f>
        <v>2226.6899999999441</v>
      </c>
      <c r="AO6" s="18">
        <f>IF(AM6-AN6&lt;0,0,AM6-AN6)</f>
        <v>0</v>
      </c>
    </row>
    <row r="7" spans="1:41" s="19" customFormat="1" x14ac:dyDescent="0.2">
      <c r="A7" s="1" t="s">
        <v>36</v>
      </c>
      <c r="B7" s="3">
        <v>329404.63585607882</v>
      </c>
      <c r="C7" s="3">
        <v>463223.15834540379</v>
      </c>
      <c r="D7" s="3">
        <v>679149.19793124148</v>
      </c>
      <c r="E7" s="3">
        <v>953490.13492928725</v>
      </c>
      <c r="F7" s="3">
        <v>1159803.1114867651</v>
      </c>
      <c r="G7" s="3">
        <v>1326896.1060049236</v>
      </c>
      <c r="H7" s="3">
        <v>1526287.9591047154</v>
      </c>
      <c r="I7" s="3">
        <v>1541611.4952413011</v>
      </c>
      <c r="J7" s="3">
        <v>1574280.1148558531</v>
      </c>
      <c r="K7" s="3">
        <v>1590985.2070375565</v>
      </c>
      <c r="L7" s="3">
        <v>1656606.7631252741</v>
      </c>
      <c r="M7" s="3">
        <v>1691892.93162504</v>
      </c>
      <c r="N7" s="3">
        <v>1701956.275863816</v>
      </c>
      <c r="O7" s="3">
        <v>1704387.5705356703</v>
      </c>
      <c r="P7" s="3">
        <v>1717738.2474216803</v>
      </c>
      <c r="Q7" s="3">
        <v>1719934.2897487893</v>
      </c>
      <c r="R7" s="3">
        <v>1723747.7772487893</v>
      </c>
      <c r="S7" s="3">
        <v>1774320.7772487893</v>
      </c>
      <c r="T7" s="3">
        <v>1774922.5672487894</v>
      </c>
      <c r="U7" s="3">
        <v>1888320.7572487893</v>
      </c>
      <c r="V7" s="3">
        <v>1890170.3772487892</v>
      </c>
      <c r="W7" s="3">
        <v>1963449.3772487892</v>
      </c>
      <c r="X7" s="3">
        <v>1969335.3372487894</v>
      </c>
      <c r="Y7" s="3">
        <v>1969335.3372487894</v>
      </c>
      <c r="Z7" s="3">
        <v>1969335.3372487894</v>
      </c>
      <c r="AA7" s="3">
        <v>2006066.0372487893</v>
      </c>
      <c r="AB7" s="3">
        <v>2011535.1372487892</v>
      </c>
      <c r="AC7" s="3">
        <v>2012728.5672487894</v>
      </c>
      <c r="AD7" s="3">
        <v>2012728.5672487894</v>
      </c>
      <c r="AE7" s="3">
        <v>2012724.5672487894</v>
      </c>
      <c r="AF7" s="3">
        <v>2012724.5672487894</v>
      </c>
      <c r="AG7" s="3">
        <v>2014778.1072487894</v>
      </c>
      <c r="AH7" s="3">
        <v>2014778.1072487894</v>
      </c>
      <c r="AI7" s="3">
        <v>2014778.1072487894</v>
      </c>
      <c r="AJ7" s="3">
        <v>2014778.1072487894</v>
      </c>
      <c r="AK7" s="4">
        <f>AJ7*$AK$42</f>
        <v>2014778.1072487894</v>
      </c>
      <c r="AL7" s="16">
        <f t="shared" ref="AL7:AL41" si="0">AK7</f>
        <v>2014778.1072487894</v>
      </c>
      <c r="AM7" s="20">
        <f>AL7-AJ7</f>
        <v>0</v>
      </c>
      <c r="AN7" s="17">
        <f>'Предявени (2)'!AJ7-AJ7</f>
        <v>2604.4199999999255</v>
      </c>
      <c r="AO7" s="18">
        <f t="shared" ref="AO7:AO41" si="1">IF(AM7-AN7&lt;0,0,AM7-AN7)</f>
        <v>0</v>
      </c>
    </row>
    <row r="8" spans="1:41" s="19" customFormat="1" x14ac:dyDescent="0.2">
      <c r="A8" s="1" t="s">
        <v>35</v>
      </c>
      <c r="B8" s="3">
        <v>436698.81478260458</v>
      </c>
      <c r="C8" s="3">
        <v>760236.43623143039</v>
      </c>
      <c r="D8" s="3">
        <v>992670.68004997238</v>
      </c>
      <c r="E8" s="3">
        <v>1335925.8531160231</v>
      </c>
      <c r="F8" s="3">
        <v>1451814.6746728723</v>
      </c>
      <c r="G8" s="3">
        <v>1529048.3481792419</v>
      </c>
      <c r="H8" s="3">
        <v>1543550.680552592</v>
      </c>
      <c r="I8" s="3">
        <v>1563567.545628872</v>
      </c>
      <c r="J8" s="3">
        <v>1638024.004321923</v>
      </c>
      <c r="K8" s="3">
        <v>1653810.5005910369</v>
      </c>
      <c r="L8" s="3">
        <v>1748382.9872687506</v>
      </c>
      <c r="M8" s="3">
        <v>1838737.1762251109</v>
      </c>
      <c r="N8" s="3">
        <v>1850648.6734874751</v>
      </c>
      <c r="O8" s="3">
        <v>1882142.6527707658</v>
      </c>
      <c r="P8" s="3">
        <v>1891744.9689852062</v>
      </c>
      <c r="Q8" s="3">
        <v>1975884.537485206</v>
      </c>
      <c r="R8" s="3">
        <v>2021765.1574852061</v>
      </c>
      <c r="S8" s="3">
        <v>2050850.1574852061</v>
      </c>
      <c r="T8" s="3">
        <v>2063682.8874852061</v>
      </c>
      <c r="U8" s="3">
        <v>2063796.8874852061</v>
      </c>
      <c r="V8" s="3">
        <v>2065210.8874852061</v>
      </c>
      <c r="W8" s="3">
        <v>2066127.0574852063</v>
      </c>
      <c r="X8" s="3">
        <v>2070028.0274852065</v>
      </c>
      <c r="Y8" s="3">
        <v>2070028.0274852065</v>
      </c>
      <c r="Z8" s="3">
        <v>2070028.0274852065</v>
      </c>
      <c r="AA8" s="3">
        <v>2070028.0274852065</v>
      </c>
      <c r="AB8" s="3">
        <v>2070028.0274852065</v>
      </c>
      <c r="AC8" s="3">
        <v>2070028.0274852065</v>
      </c>
      <c r="AD8" s="3">
        <v>2070018.0274852065</v>
      </c>
      <c r="AE8" s="3">
        <v>2071890.4874852067</v>
      </c>
      <c r="AF8" s="3">
        <v>2075351.2874852065</v>
      </c>
      <c r="AG8" s="3">
        <v>2075351.2874852065</v>
      </c>
      <c r="AH8" s="3">
        <v>2075351.2874852065</v>
      </c>
      <c r="AI8" s="3">
        <v>2075351.2874852065</v>
      </c>
      <c r="AJ8" s="4">
        <f>AI8*$AJ$42</f>
        <v>2075351.2874852065</v>
      </c>
      <c r="AK8" s="4">
        <f t="shared" ref="AK8:AK41" si="2">AJ8*$AK$42</f>
        <v>2075351.2874852065</v>
      </c>
      <c r="AL8" s="16">
        <f>AK8</f>
        <v>2075351.2874852065</v>
      </c>
      <c r="AM8" s="20">
        <f>AL8-AI8</f>
        <v>0</v>
      </c>
      <c r="AN8" s="17">
        <f>'Предявени (2)'!AI8-AI8</f>
        <v>39970.599999999627</v>
      </c>
      <c r="AO8" s="18">
        <f t="shared" si="1"/>
        <v>0</v>
      </c>
    </row>
    <row r="9" spans="1:41" s="19" customFormat="1" x14ac:dyDescent="0.2">
      <c r="A9" s="1" t="s">
        <v>34</v>
      </c>
      <c r="B9" s="3">
        <v>809496.41418944567</v>
      </c>
      <c r="C9" s="3">
        <v>1007133.7139796448</v>
      </c>
      <c r="D9" s="3">
        <v>1346502.0550535286</v>
      </c>
      <c r="E9" s="3">
        <v>1569446.9423086394</v>
      </c>
      <c r="F9" s="3">
        <v>1718805.4630810698</v>
      </c>
      <c r="G9" s="3">
        <v>1775693.0261197882</v>
      </c>
      <c r="H9" s="3">
        <v>1844350.5333676343</v>
      </c>
      <c r="I9" s="3">
        <v>1897253.8444708388</v>
      </c>
      <c r="J9" s="3">
        <v>1955983.4150126386</v>
      </c>
      <c r="K9" s="3">
        <v>2041504.1635279884</v>
      </c>
      <c r="L9" s="3">
        <v>2046140.5205808787</v>
      </c>
      <c r="M9" s="3">
        <v>2054245.9980528238</v>
      </c>
      <c r="N9" s="3">
        <v>2073833.6032835357</v>
      </c>
      <c r="O9" s="3">
        <v>2107043.4802491521</v>
      </c>
      <c r="P9" s="3">
        <v>2132156.0902491524</v>
      </c>
      <c r="Q9" s="3">
        <v>2159239.0902491519</v>
      </c>
      <c r="R9" s="3">
        <v>2160021.0902491519</v>
      </c>
      <c r="S9" s="3">
        <v>2197944.710249152</v>
      </c>
      <c r="T9" s="3">
        <v>2197944.710249152</v>
      </c>
      <c r="U9" s="3">
        <v>2201107.3702491522</v>
      </c>
      <c r="V9" s="3">
        <v>2201494.0702491519</v>
      </c>
      <c r="W9" s="3">
        <v>2204526.3502491522</v>
      </c>
      <c r="X9" s="3">
        <v>2205761.210249152</v>
      </c>
      <c r="Y9" s="3">
        <v>2263104.1402491517</v>
      </c>
      <c r="Z9" s="3">
        <v>2287720.710249152</v>
      </c>
      <c r="AA9" s="3">
        <v>2301200.710249152</v>
      </c>
      <c r="AB9" s="3">
        <v>2313835.2902491521</v>
      </c>
      <c r="AC9" s="3">
        <v>2323606.2902491521</v>
      </c>
      <c r="AD9" s="3">
        <v>2324630.7402491523</v>
      </c>
      <c r="AE9" s="3">
        <v>2329796.4702491523</v>
      </c>
      <c r="AF9" s="3">
        <v>2329796.4702491523</v>
      </c>
      <c r="AG9" s="3">
        <v>2329796.4702491523</v>
      </c>
      <c r="AH9" s="3">
        <v>2329873.5002491521</v>
      </c>
      <c r="AI9" s="4">
        <f>AH9*$AI$42</f>
        <v>2330312.0197209353</v>
      </c>
      <c r="AJ9" s="4">
        <f t="shared" ref="AJ9:AJ41" si="3">AI9*$AJ$42</f>
        <v>2330312.0197209353</v>
      </c>
      <c r="AK9" s="4">
        <f t="shared" si="2"/>
        <v>2330312.0197209353</v>
      </c>
      <c r="AL9" s="16">
        <f t="shared" si="0"/>
        <v>2330312.0197209353</v>
      </c>
      <c r="AM9" s="20">
        <f>AL9-AH9</f>
        <v>438.51947178319097</v>
      </c>
      <c r="AN9" s="17">
        <f>'Предявени (2)'!AH9-AH9</f>
        <v>40378</v>
      </c>
      <c r="AO9" s="18">
        <f t="shared" si="1"/>
        <v>0</v>
      </c>
    </row>
    <row r="10" spans="1:41" s="19" customFormat="1" x14ac:dyDescent="0.2">
      <c r="A10" s="2" t="s">
        <v>33</v>
      </c>
      <c r="B10" s="3">
        <v>596197.01138527552</v>
      </c>
      <c r="C10" s="3">
        <v>1081811.1196064544</v>
      </c>
      <c r="D10" s="3">
        <v>1285652.3446955071</v>
      </c>
      <c r="E10" s="3">
        <v>1480389.6211525961</v>
      </c>
      <c r="F10" s="3">
        <v>1651612.7729126324</v>
      </c>
      <c r="G10" s="3">
        <v>2045586.6427717679</v>
      </c>
      <c r="H10" s="3">
        <v>2140522.2478194879</v>
      </c>
      <c r="I10" s="3">
        <v>2185649.0434390688</v>
      </c>
      <c r="J10" s="3">
        <v>2239589.1857805857</v>
      </c>
      <c r="K10" s="3">
        <v>2295333.0881479769</v>
      </c>
      <c r="L10" s="3">
        <v>2340531.2164879744</v>
      </c>
      <c r="M10" s="3">
        <v>2362606.5843538526</v>
      </c>
      <c r="N10" s="3">
        <v>2374920.0017201174</v>
      </c>
      <c r="O10" s="3">
        <v>2387522.561720117</v>
      </c>
      <c r="P10" s="3">
        <v>2395990.561720117</v>
      </c>
      <c r="Q10" s="3">
        <v>2429192.3017201168</v>
      </c>
      <c r="R10" s="3">
        <v>2592305.1817201171</v>
      </c>
      <c r="S10" s="3">
        <v>2599548.4117201171</v>
      </c>
      <c r="T10" s="3">
        <v>2602500.9817201169</v>
      </c>
      <c r="U10" s="3">
        <v>2622204.4817201169</v>
      </c>
      <c r="V10" s="3">
        <v>2625535.311720117</v>
      </c>
      <c r="W10" s="3">
        <v>2628844.2217201167</v>
      </c>
      <c r="X10" s="3">
        <v>2646524.1617201166</v>
      </c>
      <c r="Y10" s="3">
        <v>2649950.8817201168</v>
      </c>
      <c r="Z10" s="3">
        <v>2649950.8817201168</v>
      </c>
      <c r="AA10" s="3">
        <v>2651178.1217201171</v>
      </c>
      <c r="AB10" s="3">
        <v>2651172.1217201171</v>
      </c>
      <c r="AC10" s="3">
        <v>2651172.1217201171</v>
      </c>
      <c r="AD10" s="3">
        <v>2673863.1217201171</v>
      </c>
      <c r="AE10" s="3">
        <v>2678865.1217201171</v>
      </c>
      <c r="AF10" s="3">
        <v>2679622.6117201168</v>
      </c>
      <c r="AG10" s="3">
        <v>2679622.6117201168</v>
      </c>
      <c r="AH10" s="4">
        <f>AG10*$AH$42</f>
        <v>2679828.1321030315</v>
      </c>
      <c r="AI10" s="4">
        <f t="shared" ref="AI10:AI41" si="4">AH10*$AI$42</f>
        <v>2680332.5186359631</v>
      </c>
      <c r="AJ10" s="4">
        <f t="shared" si="3"/>
        <v>2680332.5186359631</v>
      </c>
      <c r="AK10" s="4">
        <f t="shared" si="2"/>
        <v>2680332.5186359631</v>
      </c>
      <c r="AL10" s="16">
        <f t="shared" si="0"/>
        <v>2680332.5186359631</v>
      </c>
      <c r="AM10" s="20">
        <f>AL10-AG10</f>
        <v>709.90691584628075</v>
      </c>
      <c r="AN10" s="17">
        <f>'Предявени (2)'!AG10-AG10</f>
        <v>93490.460000000428</v>
      </c>
      <c r="AO10" s="18">
        <f t="shared" si="1"/>
        <v>0</v>
      </c>
    </row>
    <row r="11" spans="1:41" s="19" customFormat="1" x14ac:dyDescent="0.2">
      <c r="A11" s="2" t="s">
        <v>32</v>
      </c>
      <c r="B11" s="3">
        <v>734622.02604184661</v>
      </c>
      <c r="C11" s="3">
        <v>941654.79874974571</v>
      </c>
      <c r="D11" s="3">
        <v>1104199.2833353044</v>
      </c>
      <c r="E11" s="3">
        <v>1283425.8455302399</v>
      </c>
      <c r="F11" s="3">
        <v>1560328.1712561478</v>
      </c>
      <c r="G11" s="3">
        <v>1758846.7125950623</v>
      </c>
      <c r="H11" s="3">
        <v>1769473.4401292396</v>
      </c>
      <c r="I11" s="3">
        <v>1790045.1199501413</v>
      </c>
      <c r="J11" s="3">
        <v>1891046.1470617405</v>
      </c>
      <c r="K11" s="3">
        <v>1909497.5472407967</v>
      </c>
      <c r="L11" s="3">
        <v>1975318.8405593459</v>
      </c>
      <c r="M11" s="3">
        <v>1990789.5805593459</v>
      </c>
      <c r="N11" s="3">
        <v>1998491.6405593459</v>
      </c>
      <c r="O11" s="3">
        <v>2008515.3605593459</v>
      </c>
      <c r="P11" s="3">
        <v>2049621.5105593461</v>
      </c>
      <c r="Q11" s="3">
        <v>2172904.7805593461</v>
      </c>
      <c r="R11" s="3">
        <v>2174826.3405593457</v>
      </c>
      <c r="S11" s="3">
        <v>2184897.5105593461</v>
      </c>
      <c r="T11" s="3">
        <v>2189393.3105593459</v>
      </c>
      <c r="U11" s="3">
        <v>2189393.3105593459</v>
      </c>
      <c r="V11" s="3">
        <v>2193725.160559346</v>
      </c>
      <c r="W11" s="3">
        <v>2193725.160559346</v>
      </c>
      <c r="X11" s="3">
        <v>2194369.490559346</v>
      </c>
      <c r="Y11" s="3">
        <v>2217965.680559346</v>
      </c>
      <c r="Z11" s="3">
        <v>2232769.0105593461</v>
      </c>
      <c r="AA11" s="3">
        <v>2247609.6105593462</v>
      </c>
      <c r="AB11" s="3">
        <v>2247609.6105593462</v>
      </c>
      <c r="AC11" s="3">
        <v>2249137.6105593462</v>
      </c>
      <c r="AD11" s="3">
        <v>2251513.7605593461</v>
      </c>
      <c r="AE11" s="3">
        <v>2253687.8305593459</v>
      </c>
      <c r="AF11" s="3">
        <v>2253687.8305593459</v>
      </c>
      <c r="AG11" s="4">
        <f>AF11*$AG$42</f>
        <v>2254163.3814149741</v>
      </c>
      <c r="AH11" s="4">
        <f t="shared" ref="AH11:AH41" si="5">AG11*$AH$42</f>
        <v>2254336.2701341822</v>
      </c>
      <c r="AI11" s="4">
        <f t="shared" si="4"/>
        <v>2254760.5722906278</v>
      </c>
      <c r="AJ11" s="4">
        <f t="shared" si="3"/>
        <v>2254760.5722906278</v>
      </c>
      <c r="AK11" s="4">
        <f t="shared" si="2"/>
        <v>2254760.5722906278</v>
      </c>
      <c r="AL11" s="16">
        <f t="shared" si="0"/>
        <v>2254760.5722906278</v>
      </c>
      <c r="AM11" s="20">
        <f>AL11-AF11</f>
        <v>1072.7417312818579</v>
      </c>
      <c r="AN11" s="17">
        <f>'Предявени (2)'!AF11-AF11</f>
        <v>8807.7600000002421</v>
      </c>
      <c r="AO11" s="18">
        <f t="shared" si="1"/>
        <v>0</v>
      </c>
    </row>
    <row r="12" spans="1:41" s="19" customFormat="1" x14ac:dyDescent="0.2">
      <c r="A12" s="2" t="s">
        <v>31</v>
      </c>
      <c r="B12" s="3">
        <v>636960.16452555335</v>
      </c>
      <c r="C12" s="3">
        <v>962299.34988360212</v>
      </c>
      <c r="D12" s="3">
        <v>1329160.7176538105</v>
      </c>
      <c r="E12" s="3">
        <v>1666224.0293367098</v>
      </c>
      <c r="F12" s="3">
        <v>1915049.1444828731</v>
      </c>
      <c r="G12" s="3">
        <v>2003579.4370355052</v>
      </c>
      <c r="H12" s="3">
        <v>2056618.3887848919</v>
      </c>
      <c r="I12" s="3">
        <v>2071416.7014837887</v>
      </c>
      <c r="J12" s="3">
        <v>2127373.7835855978</v>
      </c>
      <c r="K12" s="3">
        <v>2140823.5924820574</v>
      </c>
      <c r="L12" s="3">
        <v>2165807.2915807166</v>
      </c>
      <c r="M12" s="3">
        <v>2257309.3360807169</v>
      </c>
      <c r="N12" s="3">
        <v>2285139.0560807167</v>
      </c>
      <c r="O12" s="3">
        <v>2308485.8360807165</v>
      </c>
      <c r="P12" s="3">
        <v>2479730.7360807168</v>
      </c>
      <c r="Q12" s="3">
        <v>2482619.1860807161</v>
      </c>
      <c r="R12" s="3">
        <v>2483102.1860807161</v>
      </c>
      <c r="S12" s="3">
        <v>2487613.5960807167</v>
      </c>
      <c r="T12" s="3">
        <v>2488654.7560807164</v>
      </c>
      <c r="U12" s="3">
        <v>2488654.7560807164</v>
      </c>
      <c r="V12" s="3">
        <v>2497132.9160807165</v>
      </c>
      <c r="W12" s="3">
        <v>2507200.9160807165</v>
      </c>
      <c r="X12" s="3">
        <v>2519390.3060807167</v>
      </c>
      <c r="Y12" s="3">
        <v>2519390.3060807167</v>
      </c>
      <c r="Z12" s="3">
        <v>2519382.3060807167</v>
      </c>
      <c r="AA12" s="3">
        <v>2522075.1960807163</v>
      </c>
      <c r="AB12" s="3">
        <v>2522639.0260807164</v>
      </c>
      <c r="AC12" s="3">
        <v>2522639.0260807164</v>
      </c>
      <c r="AD12" s="3">
        <v>2522990.1360807163</v>
      </c>
      <c r="AE12" s="3">
        <v>2522990.1360807163</v>
      </c>
      <c r="AF12" s="4">
        <f>AE12*$AF$42</f>
        <v>2523923.4610490492</v>
      </c>
      <c r="AG12" s="4">
        <f t="shared" ref="AG12:AG41" si="6">AF12*$AG$42</f>
        <v>2524456.0343474303</v>
      </c>
      <c r="AH12" s="4">
        <f t="shared" si="5"/>
        <v>2524649.6538401758</v>
      </c>
      <c r="AI12" s="4">
        <f t="shared" si="4"/>
        <v>2525124.8333005719</v>
      </c>
      <c r="AJ12" s="4">
        <f t="shared" si="3"/>
        <v>2525124.8333005719</v>
      </c>
      <c r="AK12" s="4">
        <f t="shared" si="2"/>
        <v>2525124.8333005719</v>
      </c>
      <c r="AL12" s="16">
        <f t="shared" si="0"/>
        <v>2525124.8333005719</v>
      </c>
      <c r="AM12" s="20">
        <f>AL12-AE12</f>
        <v>2134.6972198556177</v>
      </c>
      <c r="AN12" s="17">
        <f>'Предявени (2)'!AE12-AE12</f>
        <v>36333.35999999987</v>
      </c>
      <c r="AO12" s="18">
        <f t="shared" si="1"/>
        <v>0</v>
      </c>
    </row>
    <row r="13" spans="1:41" s="19" customFormat="1" x14ac:dyDescent="0.2">
      <c r="A13" s="2" t="s">
        <v>30</v>
      </c>
      <c r="B13" s="3">
        <v>584797.99031963351</v>
      </c>
      <c r="C13" s="3">
        <v>893668.66490494541</v>
      </c>
      <c r="D13" s="3">
        <v>1421744.2149753387</v>
      </c>
      <c r="E13" s="3">
        <v>1569790.46079208</v>
      </c>
      <c r="F13" s="3">
        <v>1790570.0271034034</v>
      </c>
      <c r="G13" s="3">
        <v>1880497.855032156</v>
      </c>
      <c r="H13" s="3">
        <v>2038629.1189725571</v>
      </c>
      <c r="I13" s="3">
        <v>2073235.356841861</v>
      </c>
      <c r="J13" s="3">
        <v>2080416.493205657</v>
      </c>
      <c r="K13" s="3">
        <v>2091163.6634189463</v>
      </c>
      <c r="L13" s="3">
        <v>2100914.8374189464</v>
      </c>
      <c r="M13" s="3">
        <v>2108429.5774189457</v>
      </c>
      <c r="N13" s="3">
        <v>2147527.7774189459</v>
      </c>
      <c r="O13" s="3">
        <v>2281833.276814546</v>
      </c>
      <c r="P13" s="3">
        <v>2285175.5268145464</v>
      </c>
      <c r="Q13" s="3">
        <v>2288076.6068145465</v>
      </c>
      <c r="R13" s="3">
        <v>2298817.2668145462</v>
      </c>
      <c r="S13" s="3">
        <v>2307847.2068145461</v>
      </c>
      <c r="T13" s="3">
        <v>2315162.7068145461</v>
      </c>
      <c r="U13" s="3">
        <v>2338756.086814546</v>
      </c>
      <c r="V13" s="3">
        <v>2339203.256814546</v>
      </c>
      <c r="W13" s="3">
        <v>2339203.256814546</v>
      </c>
      <c r="X13" s="3">
        <v>2341052.256814546</v>
      </c>
      <c r="Y13" s="3">
        <v>2363089.256814546</v>
      </c>
      <c r="Z13" s="3">
        <v>2371405.836814546</v>
      </c>
      <c r="AA13" s="3">
        <v>2398011.546814546</v>
      </c>
      <c r="AB13" s="3">
        <v>2405398.6868145461</v>
      </c>
      <c r="AC13" s="3">
        <v>2405398.6868145461</v>
      </c>
      <c r="AD13" s="3">
        <v>2406718.8268145462</v>
      </c>
      <c r="AE13" s="4">
        <f>AD13*$AE$42</f>
        <v>2409241.3949739784</v>
      </c>
      <c r="AF13" s="4">
        <f t="shared" ref="AF13:AF41" si="7">AE13*$AF$42</f>
        <v>2410132.6410856908</v>
      </c>
      <c r="AG13" s="4">
        <f t="shared" si="6"/>
        <v>2410641.2033737348</v>
      </c>
      <c r="AH13" s="4">
        <f t="shared" si="5"/>
        <v>2410826.0935523072</v>
      </c>
      <c r="AI13" s="4">
        <f t="shared" si="4"/>
        <v>2411279.8495974285</v>
      </c>
      <c r="AJ13" s="4">
        <f t="shared" si="3"/>
        <v>2411279.8495974285</v>
      </c>
      <c r="AK13" s="4">
        <f t="shared" si="2"/>
        <v>2411279.8495974285</v>
      </c>
      <c r="AL13" s="16">
        <f t="shared" si="0"/>
        <v>2411279.8495974285</v>
      </c>
      <c r="AM13" s="20">
        <f>AL13-AD13</f>
        <v>4561.0227828822099</v>
      </c>
      <c r="AN13" s="17">
        <f>'Предявени (2)'!AD13-AD13</f>
        <v>48241.350000000093</v>
      </c>
      <c r="AO13" s="18">
        <f t="shared" si="1"/>
        <v>0</v>
      </c>
    </row>
    <row r="14" spans="1:41" s="19" customFormat="1" x14ac:dyDescent="0.2">
      <c r="A14" s="1" t="s">
        <v>29</v>
      </c>
      <c r="B14" s="3">
        <v>255984.5275029621</v>
      </c>
      <c r="C14" s="3">
        <v>599700.94032857253</v>
      </c>
      <c r="D14" s="3">
        <v>884241.29023505247</v>
      </c>
      <c r="E14" s="3">
        <v>1276375.5205941354</v>
      </c>
      <c r="F14" s="3">
        <v>1408366.8529342313</v>
      </c>
      <c r="G14" s="3">
        <v>1473720.6843433883</v>
      </c>
      <c r="H14" s="3">
        <v>1527576.6677246473</v>
      </c>
      <c r="I14" s="3">
        <v>1547789.8194060032</v>
      </c>
      <c r="J14" s="3">
        <v>1574703.5689182912</v>
      </c>
      <c r="K14" s="3">
        <v>1618045.3679182911</v>
      </c>
      <c r="L14" s="3">
        <v>1651417.9279182917</v>
      </c>
      <c r="M14" s="3">
        <v>1681949.7549262918</v>
      </c>
      <c r="N14" s="3">
        <v>2105653.2349262917</v>
      </c>
      <c r="O14" s="3">
        <v>2111542.0449262913</v>
      </c>
      <c r="P14" s="3">
        <v>2118778.5349262916</v>
      </c>
      <c r="Q14" s="3">
        <v>2129064.1649262914</v>
      </c>
      <c r="R14" s="3">
        <v>2130921.0149262915</v>
      </c>
      <c r="S14" s="3">
        <v>2131745.3049262916</v>
      </c>
      <c r="T14" s="3">
        <v>2131745.3049262916</v>
      </c>
      <c r="U14" s="3">
        <v>2133540.3049262916</v>
      </c>
      <c r="V14" s="3">
        <v>2135069.8449262916</v>
      </c>
      <c r="W14" s="3">
        <v>2135069.8449262916</v>
      </c>
      <c r="X14" s="3">
        <v>2135631.0349262916</v>
      </c>
      <c r="Y14" s="3">
        <v>2139970.0849262914</v>
      </c>
      <c r="Z14" s="3">
        <v>2145117.8749262914</v>
      </c>
      <c r="AA14" s="3">
        <v>2145664.6549262917</v>
      </c>
      <c r="AB14" s="3">
        <v>2145664.6549262917</v>
      </c>
      <c r="AC14" s="3">
        <v>2145664.6549262917</v>
      </c>
      <c r="AD14" s="4">
        <f>AC14*$AD$42</f>
        <v>2148920.8501080056</v>
      </c>
      <c r="AE14" s="4">
        <f t="shared" ref="AE14:AE41" si="8">AD14*$AE$42</f>
        <v>2151173.2109792572</v>
      </c>
      <c r="AF14" s="4">
        <f t="shared" si="7"/>
        <v>2151968.9904158488</v>
      </c>
      <c r="AG14" s="4">
        <f t="shared" si="6"/>
        <v>2152423.0775706009</v>
      </c>
      <c r="AH14" s="4">
        <f t="shared" si="5"/>
        <v>2152588.1630618046</v>
      </c>
      <c r="AI14" s="4">
        <f t="shared" si="4"/>
        <v>2152993.314596483</v>
      </c>
      <c r="AJ14" s="4">
        <f t="shared" si="3"/>
        <v>2152993.314596483</v>
      </c>
      <c r="AK14" s="4">
        <f t="shared" si="2"/>
        <v>2152993.314596483</v>
      </c>
      <c r="AL14" s="16">
        <f t="shared" si="0"/>
        <v>2152993.314596483</v>
      </c>
      <c r="AM14" s="20">
        <f>AL14-AC14</f>
        <v>7328.6596701913513</v>
      </c>
      <c r="AN14" s="17">
        <f>'Предявени (2)'!AC14-AC14</f>
        <v>42527.829999999609</v>
      </c>
      <c r="AO14" s="18">
        <f t="shared" si="1"/>
        <v>0</v>
      </c>
    </row>
    <row r="15" spans="1:41" s="19" customFormat="1" x14ac:dyDescent="0.2">
      <c r="A15" s="1" t="s">
        <v>28</v>
      </c>
      <c r="B15" s="3">
        <v>613764.52381582255</v>
      </c>
      <c r="C15" s="3">
        <v>922852.01449125458</v>
      </c>
      <c r="D15" s="3">
        <v>1113778.7611862689</v>
      </c>
      <c r="E15" s="3">
        <v>1356464.6161340163</v>
      </c>
      <c r="F15" s="3">
        <v>1927216.2015409563</v>
      </c>
      <c r="G15" s="3">
        <v>2019504.4044163825</v>
      </c>
      <c r="H15" s="3">
        <v>2091881.7178826791</v>
      </c>
      <c r="I15" s="3">
        <v>2149380.3404956986</v>
      </c>
      <c r="J15" s="3">
        <v>2200287.7834956986</v>
      </c>
      <c r="K15" s="3">
        <v>2254745.5434956984</v>
      </c>
      <c r="L15" s="3">
        <v>2292820.3434956986</v>
      </c>
      <c r="M15" s="3">
        <v>2338189.9234956987</v>
      </c>
      <c r="N15" s="3">
        <v>2357279.743495699</v>
      </c>
      <c r="O15" s="3">
        <v>2360048.013495699</v>
      </c>
      <c r="P15" s="3">
        <v>2370544.763495699</v>
      </c>
      <c r="Q15" s="3">
        <v>2405504.0734956986</v>
      </c>
      <c r="R15" s="3">
        <v>2405504.0734956986</v>
      </c>
      <c r="S15" s="3">
        <v>2418217.0734956986</v>
      </c>
      <c r="T15" s="3">
        <v>2418217.0734956986</v>
      </c>
      <c r="U15" s="3">
        <v>2427685.9134956985</v>
      </c>
      <c r="V15" s="3">
        <v>2434387.6834956985</v>
      </c>
      <c r="W15" s="3">
        <v>2434381.6834956985</v>
      </c>
      <c r="X15" s="3">
        <v>2436032.6334956987</v>
      </c>
      <c r="Y15" s="3">
        <v>2437776.1734956987</v>
      </c>
      <c r="Z15" s="3">
        <v>2448921.0234956983</v>
      </c>
      <c r="AA15" s="3">
        <v>2449471.0234956983</v>
      </c>
      <c r="AB15" s="3">
        <v>2449471.0234956983</v>
      </c>
      <c r="AC15" s="4">
        <f>AB15*$AC$42</f>
        <v>2451220.2494696737</v>
      </c>
      <c r="AD15" s="4">
        <f t="shared" ref="AD15:AD41" si="9">AC15*$AD$42</f>
        <v>2454940.1464942703</v>
      </c>
      <c r="AE15" s="4">
        <f t="shared" si="8"/>
        <v>2457513.2571451119</v>
      </c>
      <c r="AF15" s="4">
        <f t="shared" si="7"/>
        <v>2458422.3603754821</v>
      </c>
      <c r="AG15" s="4">
        <f t="shared" si="6"/>
        <v>2458941.1122811898</v>
      </c>
      <c r="AH15" s="4">
        <f t="shared" si="5"/>
        <v>2459129.7069425238</v>
      </c>
      <c r="AI15" s="4">
        <f t="shared" si="4"/>
        <v>2459592.5545005649</v>
      </c>
      <c r="AJ15" s="4">
        <f t="shared" si="3"/>
        <v>2459592.5545005649</v>
      </c>
      <c r="AK15" s="4">
        <f t="shared" si="2"/>
        <v>2459592.5545005649</v>
      </c>
      <c r="AL15" s="16">
        <f t="shared" si="0"/>
        <v>2459592.5545005649</v>
      </c>
      <c r="AM15" s="20">
        <f>AL15-AB15</f>
        <v>10121.531004866585</v>
      </c>
      <c r="AN15" s="17">
        <f>'Предявени (2)'!AB15-AB15</f>
        <v>15818.260000000242</v>
      </c>
      <c r="AO15" s="18">
        <f t="shared" si="1"/>
        <v>0</v>
      </c>
    </row>
    <row r="16" spans="1:41" s="19" customFormat="1" x14ac:dyDescent="0.2">
      <c r="A16" s="1" t="s">
        <v>27</v>
      </c>
      <c r="B16" s="3">
        <v>549562.86673322157</v>
      </c>
      <c r="C16" s="3">
        <v>805852.63832673198</v>
      </c>
      <c r="D16" s="3">
        <v>1107692.0378395147</v>
      </c>
      <c r="E16" s="3">
        <v>1286781.1230608798</v>
      </c>
      <c r="F16" s="3">
        <v>1486496.6816460101</v>
      </c>
      <c r="G16" s="3">
        <v>1591400.9447291307</v>
      </c>
      <c r="H16" s="3">
        <v>1772846.7781784418</v>
      </c>
      <c r="I16" s="3">
        <v>1836681.4801784419</v>
      </c>
      <c r="J16" s="3">
        <v>1875335.331038442</v>
      </c>
      <c r="K16" s="3">
        <v>1955294.4910384417</v>
      </c>
      <c r="L16" s="3">
        <v>2017306.4070384416</v>
      </c>
      <c r="M16" s="3">
        <v>2028588.1270384418</v>
      </c>
      <c r="N16" s="3">
        <v>2061743.9570384417</v>
      </c>
      <c r="O16" s="3">
        <v>2079837.1170384416</v>
      </c>
      <c r="P16" s="3">
        <v>2102912.7170384419</v>
      </c>
      <c r="Q16" s="3">
        <v>2103418.6470384421</v>
      </c>
      <c r="R16" s="3">
        <v>2127218.007038442</v>
      </c>
      <c r="S16" s="3">
        <v>2345632.6870384421</v>
      </c>
      <c r="T16" s="3">
        <v>2345727.6870384421</v>
      </c>
      <c r="U16" s="3">
        <v>2350440.3870384418</v>
      </c>
      <c r="V16" s="3">
        <v>2350434.3870384418</v>
      </c>
      <c r="W16" s="3">
        <v>2350899.5970384418</v>
      </c>
      <c r="X16" s="3">
        <v>2350905.5970384418</v>
      </c>
      <c r="Y16" s="3">
        <v>2351564.777038442</v>
      </c>
      <c r="Z16" s="3">
        <v>2353092.7470384422</v>
      </c>
      <c r="AA16" s="3">
        <v>2361300.3470384423</v>
      </c>
      <c r="AB16" s="4">
        <f>AA16*$AB$42</f>
        <v>2364033.5960160275</v>
      </c>
      <c r="AC16" s="4">
        <f t="shared" ref="AC16:AC41" si="10">AB16*$AC$42</f>
        <v>2365721.8090750249</v>
      </c>
      <c r="AD16" s="4">
        <f t="shared" si="9"/>
        <v>2369311.9562764056</v>
      </c>
      <c r="AE16" s="4">
        <f t="shared" si="8"/>
        <v>2371795.316955715</v>
      </c>
      <c r="AF16" s="4">
        <f t="shared" si="7"/>
        <v>2372672.7107106224</v>
      </c>
      <c r="AG16" s="4">
        <f t="shared" si="6"/>
        <v>2373173.3685756577</v>
      </c>
      <c r="AH16" s="4">
        <f t="shared" si="5"/>
        <v>2373355.3850645837</v>
      </c>
      <c r="AI16" s="4">
        <f t="shared" si="4"/>
        <v>2373802.0885228193</v>
      </c>
      <c r="AJ16" s="4">
        <f t="shared" si="3"/>
        <v>2373802.0885228193</v>
      </c>
      <c r="AK16" s="4">
        <f t="shared" si="2"/>
        <v>2373802.0885228193</v>
      </c>
      <c r="AL16" s="16">
        <f t="shared" si="0"/>
        <v>2373802.0885228193</v>
      </c>
      <c r="AM16" s="20">
        <f>AL16-AA16</f>
        <v>12501.741484377068</v>
      </c>
      <c r="AN16" s="17">
        <f>'Предявени (2)'!AA16-AA16</f>
        <v>48363.259999999776</v>
      </c>
      <c r="AO16" s="18">
        <f t="shared" si="1"/>
        <v>0</v>
      </c>
    </row>
    <row r="17" spans="1:41" s="19" customFormat="1" x14ac:dyDescent="0.2">
      <c r="A17" s="1" t="s">
        <v>26</v>
      </c>
      <c r="B17" s="3">
        <v>517543.72256595705</v>
      </c>
      <c r="C17" s="3">
        <v>780154.13620303792</v>
      </c>
      <c r="D17" s="3">
        <v>1228145.3248857164</v>
      </c>
      <c r="E17" s="3">
        <v>1545579.2751731663</v>
      </c>
      <c r="F17" s="3">
        <v>1664350.6013687644</v>
      </c>
      <c r="G17" s="3">
        <v>1770400.9214668027</v>
      </c>
      <c r="H17" s="3">
        <v>1913831.5269668028</v>
      </c>
      <c r="I17" s="3">
        <v>2005833.1659957026</v>
      </c>
      <c r="J17" s="3">
        <v>2040979.0559957027</v>
      </c>
      <c r="K17" s="3">
        <v>2101277.8866644027</v>
      </c>
      <c r="L17" s="3">
        <v>2149183.0366644026</v>
      </c>
      <c r="M17" s="3">
        <v>2150036.6266644024</v>
      </c>
      <c r="N17" s="3">
        <v>2403510.0966644026</v>
      </c>
      <c r="O17" s="3">
        <v>2416728.8166644028</v>
      </c>
      <c r="P17" s="3">
        <v>2427468.3466644026</v>
      </c>
      <c r="Q17" s="3">
        <v>2441322.5466644028</v>
      </c>
      <c r="R17" s="3">
        <v>2446231.2166644027</v>
      </c>
      <c r="S17" s="3">
        <v>2456451.2166644027</v>
      </c>
      <c r="T17" s="3">
        <v>2477173.9866644028</v>
      </c>
      <c r="U17" s="3">
        <v>2478739.2466644025</v>
      </c>
      <c r="V17" s="3">
        <v>2482135.4866644028</v>
      </c>
      <c r="W17" s="3">
        <v>2495601.7366644028</v>
      </c>
      <c r="X17" s="3">
        <v>2496229.7366644028</v>
      </c>
      <c r="Y17" s="3">
        <v>2510760.3666644027</v>
      </c>
      <c r="Z17" s="3">
        <v>2518561.6166644027</v>
      </c>
      <c r="AA17" s="4">
        <f>Z17*$AA$42</f>
        <v>2529086.2860936099</v>
      </c>
      <c r="AB17" s="4">
        <f t="shared" ref="AB17:AB41" si="11">AA17*$AB$42</f>
        <v>2532013.7504097694</v>
      </c>
      <c r="AC17" s="4">
        <f t="shared" si="10"/>
        <v>2533821.9221236599</v>
      </c>
      <c r="AD17" s="4">
        <f t="shared" si="9"/>
        <v>2537667.1729251761</v>
      </c>
      <c r="AE17" s="4">
        <f t="shared" si="8"/>
        <v>2540326.9927339279</v>
      </c>
      <c r="AF17" s="4">
        <f t="shared" si="7"/>
        <v>2541266.731092847</v>
      </c>
      <c r="AG17" s="4">
        <f t="shared" si="6"/>
        <v>2541802.9639960751</v>
      </c>
      <c r="AH17" s="4">
        <f t="shared" si="5"/>
        <v>2541997.9139551362</v>
      </c>
      <c r="AI17" s="4">
        <f t="shared" si="4"/>
        <v>2542476.3586356663</v>
      </c>
      <c r="AJ17" s="4">
        <f t="shared" si="3"/>
        <v>2542476.3586356663</v>
      </c>
      <c r="AK17" s="4">
        <f t="shared" si="2"/>
        <v>2542476.3586356663</v>
      </c>
      <c r="AL17" s="16">
        <f t="shared" si="0"/>
        <v>2542476.3586356663</v>
      </c>
      <c r="AM17" s="20">
        <f>AL17-Z17</f>
        <v>23914.741971263662</v>
      </c>
      <c r="AN17" s="17">
        <f>'Предявени (2)'!Z17-Z17</f>
        <v>60129.110000000335</v>
      </c>
      <c r="AO17" s="18">
        <f t="shared" si="1"/>
        <v>0</v>
      </c>
    </row>
    <row r="18" spans="1:41" s="19" customFormat="1" x14ac:dyDescent="0.2">
      <c r="A18" s="2" t="s">
        <v>16</v>
      </c>
      <c r="B18" s="3">
        <v>435546.4682562112</v>
      </c>
      <c r="C18" s="3">
        <v>883492.79101872118</v>
      </c>
      <c r="D18" s="3">
        <v>1317814.5098928881</v>
      </c>
      <c r="E18" s="3">
        <v>1567948.326919876</v>
      </c>
      <c r="F18" s="3">
        <v>1686991.8606920224</v>
      </c>
      <c r="G18" s="3">
        <v>1860079.6780248226</v>
      </c>
      <c r="H18" s="3">
        <v>1931219.1180248223</v>
      </c>
      <c r="I18" s="3">
        <v>2038214.0080248225</v>
      </c>
      <c r="J18" s="3">
        <v>2065502.3397711224</v>
      </c>
      <c r="K18" s="3">
        <v>2144154.2797711222</v>
      </c>
      <c r="L18" s="3">
        <v>2160700.8597711222</v>
      </c>
      <c r="M18" s="3">
        <v>2188864.2597711221</v>
      </c>
      <c r="N18" s="3">
        <v>2242596.6697711223</v>
      </c>
      <c r="O18" s="3">
        <v>2320097.2697711224</v>
      </c>
      <c r="P18" s="3">
        <v>2320789.3697711225</v>
      </c>
      <c r="Q18" s="3">
        <v>2336984.2597711221</v>
      </c>
      <c r="R18" s="3">
        <v>2361489.9297711225</v>
      </c>
      <c r="S18" s="3">
        <v>2382148.1897711228</v>
      </c>
      <c r="T18" s="3">
        <v>2388564.1797711225</v>
      </c>
      <c r="U18" s="3">
        <v>2389435.8097711224</v>
      </c>
      <c r="V18" s="3">
        <v>2404632.9897711226</v>
      </c>
      <c r="W18" s="3">
        <v>2404730.7897711224</v>
      </c>
      <c r="X18" s="3">
        <v>2408313.2797711226</v>
      </c>
      <c r="Y18" s="3">
        <v>2411706.5997711229</v>
      </c>
      <c r="Z18" s="4">
        <f>Y18*$Z$42</f>
        <v>2418129.1632916019</v>
      </c>
      <c r="AA18" s="4">
        <f t="shared" ref="AA18:AA41" si="12">Z18*$AA$42</f>
        <v>2428234.1414316543</v>
      </c>
      <c r="AB18" s="4">
        <f t="shared" si="11"/>
        <v>2431044.8675185456</v>
      </c>
      <c r="AC18" s="4">
        <f t="shared" si="10"/>
        <v>2432780.9349328456</v>
      </c>
      <c r="AD18" s="4">
        <f t="shared" si="9"/>
        <v>2436472.8490165803</v>
      </c>
      <c r="AE18" s="4">
        <f t="shared" si="8"/>
        <v>2439026.603431833</v>
      </c>
      <c r="AF18" s="4">
        <f t="shared" si="7"/>
        <v>2439928.867929366</v>
      </c>
      <c r="AG18" s="4">
        <f t="shared" si="6"/>
        <v>2440443.7175217019</v>
      </c>
      <c r="AH18" s="4">
        <f t="shared" si="5"/>
        <v>2440630.8934789104</v>
      </c>
      <c r="AI18" s="4">
        <f t="shared" si="4"/>
        <v>2441090.2592642684</v>
      </c>
      <c r="AJ18" s="4">
        <f t="shared" si="3"/>
        <v>2441090.2592642684</v>
      </c>
      <c r="AK18" s="4">
        <f t="shared" si="2"/>
        <v>2441090.2592642684</v>
      </c>
      <c r="AL18" s="16">
        <f t="shared" si="0"/>
        <v>2441090.2592642684</v>
      </c>
      <c r="AM18" s="20">
        <f>AL18-Y18</f>
        <v>29383.659493145533</v>
      </c>
      <c r="AN18" s="17">
        <f>'Предявени (2)'!Y18-Y18</f>
        <v>69285.209999999497</v>
      </c>
      <c r="AO18" s="18">
        <f t="shared" si="1"/>
        <v>0</v>
      </c>
    </row>
    <row r="19" spans="1:41" s="19" customFormat="1" x14ac:dyDescent="0.2">
      <c r="A19" s="2" t="s">
        <v>15</v>
      </c>
      <c r="B19" s="3">
        <v>372508.32</v>
      </c>
      <c r="C19" s="3">
        <v>683721.02504199988</v>
      </c>
      <c r="D19" s="3">
        <v>901857.71104199986</v>
      </c>
      <c r="E19" s="3">
        <v>1199308.5810420001</v>
      </c>
      <c r="F19" s="3">
        <v>1400462.8850419999</v>
      </c>
      <c r="G19" s="3">
        <v>1513444.3189434002</v>
      </c>
      <c r="H19" s="3">
        <v>1821229.5815033999</v>
      </c>
      <c r="I19" s="3">
        <v>1929859.6246397244</v>
      </c>
      <c r="J19" s="3">
        <v>1942948.3146397246</v>
      </c>
      <c r="K19" s="3">
        <v>1992980.7446397245</v>
      </c>
      <c r="L19" s="3">
        <v>2030259.2046397245</v>
      </c>
      <c r="M19" s="3">
        <v>2113138.3746397244</v>
      </c>
      <c r="N19" s="3">
        <v>2118029.3346397243</v>
      </c>
      <c r="O19" s="3">
        <v>2215814.3346397243</v>
      </c>
      <c r="P19" s="3">
        <v>2249033.014639724</v>
      </c>
      <c r="Q19" s="3">
        <v>2251801.414639724</v>
      </c>
      <c r="R19" s="3">
        <v>2253739.414639724</v>
      </c>
      <c r="S19" s="3">
        <v>2265300.5946397237</v>
      </c>
      <c r="T19" s="3">
        <v>2266223.4746397235</v>
      </c>
      <c r="U19" s="3">
        <v>2268336.2746397238</v>
      </c>
      <c r="V19" s="3">
        <v>2420046.2746397243</v>
      </c>
      <c r="W19" s="3">
        <v>2422868.6346397242</v>
      </c>
      <c r="X19" s="3">
        <v>2424528.6346397242</v>
      </c>
      <c r="Y19" s="4">
        <f>X19*$Y$42</f>
        <v>2435460.0197146069</v>
      </c>
      <c r="Z19" s="4">
        <f t="shared" ref="Z19:Z41" si="13">Y19*$Z$42</f>
        <v>2441945.8404523735</v>
      </c>
      <c r="AA19" s="4">
        <f t="shared" si="12"/>
        <v>2452150.3447077931</v>
      </c>
      <c r="AB19" s="4">
        <f t="shared" si="11"/>
        <v>2454988.7542438628</v>
      </c>
      <c r="AC19" s="4">
        <f t="shared" si="10"/>
        <v>2456741.9205616303</v>
      </c>
      <c r="AD19" s="4">
        <f t="shared" si="9"/>
        <v>2460470.1971057216</v>
      </c>
      <c r="AE19" s="4">
        <f t="shared" si="8"/>
        <v>2463049.1040005772</v>
      </c>
      <c r="AF19" s="4">
        <f t="shared" si="7"/>
        <v>2463960.2550963024</v>
      </c>
      <c r="AG19" s="4">
        <f t="shared" si="6"/>
        <v>2464480.1755536334</v>
      </c>
      <c r="AH19" s="4">
        <f t="shared" si="5"/>
        <v>2464669.1950473301</v>
      </c>
      <c r="AI19" s="4">
        <f t="shared" si="4"/>
        <v>2465133.0852256669</v>
      </c>
      <c r="AJ19" s="4">
        <f t="shared" si="3"/>
        <v>2465133.0852256669</v>
      </c>
      <c r="AK19" s="4">
        <f t="shared" si="2"/>
        <v>2465133.0852256669</v>
      </c>
      <c r="AL19" s="16">
        <f t="shared" si="0"/>
        <v>2465133.0852256669</v>
      </c>
      <c r="AM19" s="20">
        <f>AL19-X19</f>
        <v>40604.450585942715</v>
      </c>
      <c r="AN19" s="17">
        <f>'Предявени (2)'!X19-X19</f>
        <v>233759.79999999981</v>
      </c>
      <c r="AO19" s="18">
        <f t="shared" si="1"/>
        <v>0</v>
      </c>
    </row>
    <row r="20" spans="1:41" s="19" customFormat="1" x14ac:dyDescent="0.2">
      <c r="A20" s="2" t="s">
        <v>14</v>
      </c>
      <c r="B20" s="3">
        <v>290652.19</v>
      </c>
      <c r="C20" s="3">
        <v>528270.91136039991</v>
      </c>
      <c r="D20" s="3">
        <v>862133.75406270009</v>
      </c>
      <c r="E20" s="3">
        <v>1151557.6600626998</v>
      </c>
      <c r="F20" s="3">
        <v>1383180.1981175998</v>
      </c>
      <c r="G20" s="3">
        <v>1581753.5444203001</v>
      </c>
      <c r="H20" s="3">
        <v>1831851.652690989</v>
      </c>
      <c r="I20" s="3">
        <v>1956876.3326909891</v>
      </c>
      <c r="J20" s="3">
        <v>1985503.0426909891</v>
      </c>
      <c r="K20" s="3">
        <v>2024273.1226909887</v>
      </c>
      <c r="L20" s="3">
        <v>2041798.2126909888</v>
      </c>
      <c r="M20" s="3">
        <v>2049835.9426909892</v>
      </c>
      <c r="N20" s="3">
        <v>2124549.5726509895</v>
      </c>
      <c r="O20" s="3">
        <v>2135753.5926509891</v>
      </c>
      <c r="P20" s="3">
        <v>2142808.0326509895</v>
      </c>
      <c r="Q20" s="3">
        <v>2150345.7226509894</v>
      </c>
      <c r="R20" s="3">
        <v>2163921.3826509891</v>
      </c>
      <c r="S20" s="3">
        <v>2168535.9626509892</v>
      </c>
      <c r="T20" s="3">
        <v>2171771.1926509892</v>
      </c>
      <c r="U20" s="3">
        <v>2192442.9426509892</v>
      </c>
      <c r="V20" s="3">
        <v>2192442.9426509892</v>
      </c>
      <c r="W20" s="3">
        <v>2200586.2726509892</v>
      </c>
      <c r="X20" s="4">
        <f>W20*$X$42</f>
        <v>2204232.601673462</v>
      </c>
      <c r="Y20" s="4">
        <f t="shared" ref="Y20:Y41" si="14">X20*$Y$42</f>
        <v>2214170.7459458159</v>
      </c>
      <c r="Z20" s="4">
        <f t="shared" si="13"/>
        <v>2220067.2560197911</v>
      </c>
      <c r="AA20" s="4">
        <f t="shared" si="12"/>
        <v>2229344.5648716432</v>
      </c>
      <c r="AB20" s="4">
        <f t="shared" si="11"/>
        <v>2231925.0725822626</v>
      </c>
      <c r="AC20" s="4">
        <f t="shared" si="10"/>
        <v>2233518.9437779118</v>
      </c>
      <c r="AD20" s="4">
        <f t="shared" si="9"/>
        <v>2236908.463946545</v>
      </c>
      <c r="AE20" s="4">
        <f t="shared" si="8"/>
        <v>2239253.0477856901</v>
      </c>
      <c r="AF20" s="4">
        <f t="shared" si="7"/>
        <v>2240081.4104296919</v>
      </c>
      <c r="AG20" s="4">
        <f t="shared" si="6"/>
        <v>2240554.0901934826</v>
      </c>
      <c r="AH20" s="4">
        <f t="shared" si="5"/>
        <v>2240725.9351139367</v>
      </c>
      <c r="AI20" s="4">
        <f t="shared" si="4"/>
        <v>2241147.6755875601</v>
      </c>
      <c r="AJ20" s="4">
        <f t="shared" si="3"/>
        <v>2241147.6755875601</v>
      </c>
      <c r="AK20" s="4">
        <f t="shared" si="2"/>
        <v>2241147.6755875601</v>
      </c>
      <c r="AL20" s="16">
        <f t="shared" si="0"/>
        <v>2241147.6755875601</v>
      </c>
      <c r="AM20" s="20">
        <f>AL20-W20</f>
        <v>40561.402936570812</v>
      </c>
      <c r="AN20" s="17">
        <f>'Предявени (2)'!W20-W20</f>
        <v>60650.280000000261</v>
      </c>
      <c r="AO20" s="18">
        <f t="shared" si="1"/>
        <v>0</v>
      </c>
    </row>
    <row r="21" spans="1:41" s="19" customFormat="1" x14ac:dyDescent="0.2">
      <c r="A21" s="2" t="s">
        <v>13</v>
      </c>
      <c r="B21" s="3">
        <v>236984.98622366003</v>
      </c>
      <c r="C21" s="3">
        <v>524910.61590906</v>
      </c>
      <c r="D21" s="3">
        <v>966378.17515876004</v>
      </c>
      <c r="E21" s="3">
        <v>1487996.3621592601</v>
      </c>
      <c r="F21" s="3">
        <v>1844712.5817195603</v>
      </c>
      <c r="G21" s="3">
        <v>2141448.7824424524</v>
      </c>
      <c r="H21" s="3">
        <v>2193516.8532424523</v>
      </c>
      <c r="I21" s="3">
        <v>2273143.7532424522</v>
      </c>
      <c r="J21" s="3">
        <v>2330850.4232424521</v>
      </c>
      <c r="K21" s="3">
        <v>2435247.6174482522</v>
      </c>
      <c r="L21" s="3">
        <v>2445478.0574482521</v>
      </c>
      <c r="M21" s="3">
        <v>2492830.6574482527</v>
      </c>
      <c r="N21" s="3">
        <v>2518162.3974482524</v>
      </c>
      <c r="O21" s="3">
        <v>2538377.2874482526</v>
      </c>
      <c r="P21" s="3">
        <v>2544398.3574482528</v>
      </c>
      <c r="Q21" s="3">
        <v>2555778.6774482527</v>
      </c>
      <c r="R21" s="3">
        <v>2566275.2074482525</v>
      </c>
      <c r="S21" s="3">
        <v>2576112.6774482527</v>
      </c>
      <c r="T21" s="3">
        <v>2578692.0974482531</v>
      </c>
      <c r="U21" s="3">
        <v>2787965.3574482528</v>
      </c>
      <c r="V21" s="3">
        <v>2819156.9374482529</v>
      </c>
      <c r="W21" s="4">
        <f>V21*$W$42</f>
        <v>2828743.3686351366</v>
      </c>
      <c r="X21" s="4">
        <f t="shared" ref="X21:X41" si="15">W21*$X$42</f>
        <v>2833430.5418536426</v>
      </c>
      <c r="Y21" s="4">
        <f t="shared" si="14"/>
        <v>2846205.5282544685</v>
      </c>
      <c r="Z21" s="4">
        <f t="shared" si="13"/>
        <v>2853785.1964443251</v>
      </c>
      <c r="AA21" s="4">
        <f t="shared" si="12"/>
        <v>2865710.7120306063</v>
      </c>
      <c r="AB21" s="4">
        <f t="shared" si="11"/>
        <v>2869027.8253675592</v>
      </c>
      <c r="AC21" s="4">
        <f t="shared" si="10"/>
        <v>2871076.6669109175</v>
      </c>
      <c r="AD21" s="4">
        <f t="shared" si="9"/>
        <v>2875433.7252180777</v>
      </c>
      <c r="AE21" s="4">
        <f t="shared" si="8"/>
        <v>2878447.570241841</v>
      </c>
      <c r="AF21" s="4">
        <f t="shared" si="7"/>
        <v>2879512.3889063792</v>
      </c>
      <c r="AG21" s="4">
        <f t="shared" si="6"/>
        <v>2880119.9950538538</v>
      </c>
      <c r="AH21" s="4">
        <f t="shared" si="5"/>
        <v>2880340.8930868958</v>
      </c>
      <c r="AI21" s="4">
        <f t="shared" si="4"/>
        <v>2880883.0193297402</v>
      </c>
      <c r="AJ21" s="4">
        <f t="shared" si="3"/>
        <v>2880883.0193297402</v>
      </c>
      <c r="AK21" s="4">
        <f t="shared" si="2"/>
        <v>2880883.0193297402</v>
      </c>
      <c r="AL21" s="16">
        <f t="shared" si="0"/>
        <v>2880883.0193297402</v>
      </c>
      <c r="AM21" s="20">
        <f>AL21-V21</f>
        <v>61726.081881487276</v>
      </c>
      <c r="AN21" s="17">
        <f>'Предявени (2)'!V21-V21</f>
        <v>97606.850000000093</v>
      </c>
      <c r="AO21" s="18">
        <f t="shared" si="1"/>
        <v>0</v>
      </c>
    </row>
    <row r="22" spans="1:41" s="19" customFormat="1" x14ac:dyDescent="0.2">
      <c r="A22" s="1" t="s">
        <v>12</v>
      </c>
      <c r="B22" s="3">
        <v>184676.85918699999</v>
      </c>
      <c r="C22" s="3">
        <v>658784.55954436003</v>
      </c>
      <c r="D22" s="3">
        <v>936409.82528336009</v>
      </c>
      <c r="E22" s="3">
        <v>1316180.5891626598</v>
      </c>
      <c r="F22" s="3">
        <v>1927544.906721452</v>
      </c>
      <c r="G22" s="3">
        <v>2075889.8658438819</v>
      </c>
      <c r="H22" s="3">
        <v>2207249.7458438817</v>
      </c>
      <c r="I22" s="3">
        <v>2308787.1958438819</v>
      </c>
      <c r="J22" s="3">
        <v>2426297.565843882</v>
      </c>
      <c r="K22" s="3">
        <v>2494588.6258438816</v>
      </c>
      <c r="L22" s="3">
        <v>2595898.4058438819</v>
      </c>
      <c r="M22" s="3">
        <v>2669229.8958438816</v>
      </c>
      <c r="N22" s="3">
        <v>2737976.6658438817</v>
      </c>
      <c r="O22" s="3">
        <v>2756887.4858438815</v>
      </c>
      <c r="P22" s="3">
        <v>2767891.3558438816</v>
      </c>
      <c r="Q22" s="3">
        <v>2798793.0958438818</v>
      </c>
      <c r="R22" s="3">
        <v>2819261.3158438816</v>
      </c>
      <c r="S22" s="3">
        <v>2827625.1158438819</v>
      </c>
      <c r="T22" s="3">
        <v>2883121.0158438818</v>
      </c>
      <c r="U22" s="3">
        <v>2902029.9758438817</v>
      </c>
      <c r="V22" s="4">
        <f>U22*$V$42</f>
        <v>2931074.934080645</v>
      </c>
      <c r="W22" s="4">
        <f t="shared" ref="W22:W41" si="16">V22*$W$42</f>
        <v>2941041.9379696148</v>
      </c>
      <c r="X22" s="4">
        <f t="shared" si="15"/>
        <v>2945915.1877521868</v>
      </c>
      <c r="Y22" s="4">
        <f t="shared" si="14"/>
        <v>2959197.329631303</v>
      </c>
      <c r="Z22" s="4">
        <f t="shared" si="13"/>
        <v>2967077.9038358899</v>
      </c>
      <c r="AA22" s="4">
        <f t="shared" si="12"/>
        <v>2979476.8516726061</v>
      </c>
      <c r="AB22" s="4">
        <f t="shared" si="11"/>
        <v>2982925.6514277016</v>
      </c>
      <c r="AC22" s="4">
        <f t="shared" si="10"/>
        <v>2985055.8301388863</v>
      </c>
      <c r="AD22" s="4">
        <f t="shared" si="9"/>
        <v>2989585.859744831</v>
      </c>
      <c r="AE22" s="4">
        <f t="shared" si="8"/>
        <v>2992719.3517072727</v>
      </c>
      <c r="AF22" s="4">
        <f t="shared" si="7"/>
        <v>2993826.4427157617</v>
      </c>
      <c r="AG22" s="4">
        <f t="shared" si="6"/>
        <v>2994458.1702811909</v>
      </c>
      <c r="AH22" s="4">
        <f t="shared" si="5"/>
        <v>2994687.8377676071</v>
      </c>
      <c r="AI22" s="4">
        <f t="shared" si="4"/>
        <v>2995251.4859350435</v>
      </c>
      <c r="AJ22" s="4">
        <f t="shared" si="3"/>
        <v>2995251.4859350435</v>
      </c>
      <c r="AK22" s="4">
        <f t="shared" si="2"/>
        <v>2995251.4859350435</v>
      </c>
      <c r="AL22" s="16">
        <f t="shared" si="0"/>
        <v>2995251.4859350435</v>
      </c>
      <c r="AM22" s="20">
        <f>AL22-U22</f>
        <v>93221.510091161821</v>
      </c>
      <c r="AN22" s="17">
        <f>'Предявени (2)'!U22-U22</f>
        <v>90428.564999999944</v>
      </c>
      <c r="AO22" s="18">
        <f>IF(AM22-AN22&lt;0,0,AM22-AN22)</f>
        <v>2792.9450911618769</v>
      </c>
    </row>
    <row r="23" spans="1:41" s="19" customFormat="1" x14ac:dyDescent="0.2">
      <c r="A23" s="1" t="s">
        <v>11</v>
      </c>
      <c r="B23" s="3">
        <v>213650.81</v>
      </c>
      <c r="C23" s="3">
        <v>451291.58983050002</v>
      </c>
      <c r="D23" s="3">
        <v>862900.75404180004</v>
      </c>
      <c r="E23" s="3">
        <v>1222325.2076644017</v>
      </c>
      <c r="F23" s="3">
        <v>1634343.7776644018</v>
      </c>
      <c r="G23" s="3">
        <v>1721671.4576644017</v>
      </c>
      <c r="H23" s="3">
        <v>1949871.3576644016</v>
      </c>
      <c r="I23" s="3">
        <v>2142436.3776644017</v>
      </c>
      <c r="J23" s="3">
        <v>2204920.3976644017</v>
      </c>
      <c r="K23" s="3">
        <v>2257737.1376644019</v>
      </c>
      <c r="L23" s="3">
        <v>2301154.3776644017</v>
      </c>
      <c r="M23" s="3">
        <v>2361786.1276644017</v>
      </c>
      <c r="N23" s="3">
        <v>2493310.9276644015</v>
      </c>
      <c r="O23" s="3">
        <v>2599344.1176644014</v>
      </c>
      <c r="P23" s="3">
        <v>2603444.1476644017</v>
      </c>
      <c r="Q23" s="3">
        <v>2644024.757664402</v>
      </c>
      <c r="R23" s="3">
        <v>2648304.8676644019</v>
      </c>
      <c r="S23" s="3">
        <v>2701216.8676644019</v>
      </c>
      <c r="T23" s="3">
        <v>2719048.8976644017</v>
      </c>
      <c r="U23" s="4">
        <f>T23*$U$42</f>
        <v>2750023.2235227297</v>
      </c>
      <c r="V23" s="4">
        <f t="shared" ref="V23:V41" si="17">U23*$V$42</f>
        <v>2777546.8226385936</v>
      </c>
      <c r="W23" s="4">
        <f t="shared" si="16"/>
        <v>2786991.7602828499</v>
      </c>
      <c r="X23" s="4">
        <f t="shared" si="15"/>
        <v>2791609.7518913629</v>
      </c>
      <c r="Y23" s="4">
        <f t="shared" si="14"/>
        <v>2804196.1824002592</v>
      </c>
      <c r="Z23" s="4">
        <f t="shared" si="13"/>
        <v>2811663.9764126232</v>
      </c>
      <c r="AA23" s="4">
        <f t="shared" si="12"/>
        <v>2823413.4741028738</v>
      </c>
      <c r="AB23" s="4">
        <f t="shared" si="11"/>
        <v>2826681.6276018862</v>
      </c>
      <c r="AC23" s="4">
        <f t="shared" si="10"/>
        <v>2828700.2287103422</v>
      </c>
      <c r="AD23" s="4">
        <f t="shared" si="9"/>
        <v>2832992.9778284733</v>
      </c>
      <c r="AE23" s="4">
        <f t="shared" si="8"/>
        <v>2835962.3391855801</v>
      </c>
      <c r="AF23" s="4">
        <f t="shared" si="7"/>
        <v>2837011.4413689626</v>
      </c>
      <c r="AG23" s="4">
        <f t="shared" si="6"/>
        <v>2837610.0793879805</v>
      </c>
      <c r="AH23" s="4">
        <f t="shared" si="5"/>
        <v>2837827.7170163272</v>
      </c>
      <c r="AI23" s="4">
        <f t="shared" si="4"/>
        <v>2838361.8415992046</v>
      </c>
      <c r="AJ23" s="4">
        <f t="shared" si="3"/>
        <v>2838361.8415992046</v>
      </c>
      <c r="AK23" s="4">
        <f t="shared" si="2"/>
        <v>2838361.8415992046</v>
      </c>
      <c r="AL23" s="16">
        <f>AK23</f>
        <v>2838361.8415992046</v>
      </c>
      <c r="AM23" s="20">
        <f>AL23-T23</f>
        <v>119312.9439348029</v>
      </c>
      <c r="AN23" s="17">
        <f>'Предявени (2)'!T23-T23</f>
        <v>147578.28000000026</v>
      </c>
      <c r="AO23" s="18">
        <f t="shared" si="1"/>
        <v>0</v>
      </c>
    </row>
    <row r="24" spans="1:41" s="19" customFormat="1" x14ac:dyDescent="0.2">
      <c r="A24" s="1" t="s">
        <v>10</v>
      </c>
      <c r="B24" s="3">
        <v>147207.47392999998</v>
      </c>
      <c r="C24" s="3">
        <v>483933.68487649999</v>
      </c>
      <c r="D24" s="3">
        <v>806691.52746320004</v>
      </c>
      <c r="E24" s="3">
        <v>1044991.2393468001</v>
      </c>
      <c r="F24" s="3">
        <v>1303087.5193467997</v>
      </c>
      <c r="G24" s="3">
        <v>1694992.3093468002</v>
      </c>
      <c r="H24" s="3">
        <v>1789874.3893468</v>
      </c>
      <c r="I24" s="3">
        <v>1896947.4193468001</v>
      </c>
      <c r="J24" s="3">
        <v>2028557.5893468</v>
      </c>
      <c r="K24" s="3">
        <v>2094206.1377868</v>
      </c>
      <c r="L24" s="3">
        <v>2186186.2177867997</v>
      </c>
      <c r="M24" s="3">
        <v>2217845.4377867999</v>
      </c>
      <c r="N24" s="3">
        <v>2240094.3777867998</v>
      </c>
      <c r="O24" s="3">
        <v>2287552.8677868</v>
      </c>
      <c r="P24" s="3">
        <v>2301486.2477867999</v>
      </c>
      <c r="Q24" s="3">
        <v>2340130.2077867999</v>
      </c>
      <c r="R24" s="3">
        <v>2348418.4481361001</v>
      </c>
      <c r="S24" s="3">
        <v>2384466.6181361</v>
      </c>
      <c r="T24" s="4">
        <f>S24*$T$42</f>
        <v>2392335.3983878912</v>
      </c>
      <c r="U24" s="4">
        <f t="shared" ref="U24:U41" si="18">T24*$U$42</f>
        <v>2419587.9337342512</v>
      </c>
      <c r="V24" s="4">
        <f t="shared" si="17"/>
        <v>2443804.3722515865</v>
      </c>
      <c r="W24" s="4">
        <f t="shared" si="16"/>
        <v>2452114.4319497882</v>
      </c>
      <c r="X24" s="4">
        <f t="shared" si="15"/>
        <v>2456177.538282298</v>
      </c>
      <c r="Y24" s="4">
        <f t="shared" si="14"/>
        <v>2467251.6176310168</v>
      </c>
      <c r="Z24" s="4">
        <f t="shared" si="13"/>
        <v>2473822.101883431</v>
      </c>
      <c r="AA24" s="4">
        <f t="shared" si="12"/>
        <v>2484159.8119782396</v>
      </c>
      <c r="AB24" s="4">
        <f t="shared" si="11"/>
        <v>2487035.2730667726</v>
      </c>
      <c r="AC24" s="4">
        <f t="shared" si="10"/>
        <v>2488811.3245718167</v>
      </c>
      <c r="AD24" s="4">
        <f t="shared" si="9"/>
        <v>2492588.2686644825</v>
      </c>
      <c r="AE24" s="4">
        <f t="shared" si="8"/>
        <v>2495200.839659919</v>
      </c>
      <c r="AF24" s="4">
        <f t="shared" si="7"/>
        <v>2496123.8845863957</v>
      </c>
      <c r="AG24" s="4">
        <f t="shared" si="6"/>
        <v>2496650.5918938471</v>
      </c>
      <c r="AH24" s="4">
        <f t="shared" si="5"/>
        <v>2496842.0787783829</v>
      </c>
      <c r="AI24" s="4">
        <f t="shared" si="4"/>
        <v>2497312.0244082185</v>
      </c>
      <c r="AJ24" s="4">
        <f t="shared" si="3"/>
        <v>2497312.0244082185</v>
      </c>
      <c r="AK24" s="4">
        <f t="shared" si="2"/>
        <v>2497312.0244082185</v>
      </c>
      <c r="AL24" s="16">
        <f t="shared" si="0"/>
        <v>2497312.0244082185</v>
      </c>
      <c r="AM24" s="20">
        <f>AL24-S24</f>
        <v>112845.40627211845</v>
      </c>
      <c r="AN24" s="17">
        <f>'Предявени (2)'!S24-S24</f>
        <v>165337.39999999991</v>
      </c>
      <c r="AO24" s="18">
        <f t="shared" si="1"/>
        <v>0</v>
      </c>
    </row>
    <row r="25" spans="1:41" s="19" customFormat="1" x14ac:dyDescent="0.2">
      <c r="A25" s="1" t="s">
        <v>9</v>
      </c>
      <c r="B25" s="3">
        <v>138121.027</v>
      </c>
      <c r="C25" s="3">
        <v>355064.24062229117</v>
      </c>
      <c r="D25" s="3">
        <v>666994.34</v>
      </c>
      <c r="E25" s="3">
        <v>909113.2200000002</v>
      </c>
      <c r="F25" s="3">
        <v>1314313.04</v>
      </c>
      <c r="G25" s="3">
        <v>1580268.95</v>
      </c>
      <c r="H25" s="3">
        <v>1745288.3599999999</v>
      </c>
      <c r="I25" s="3">
        <v>1851214.3699999999</v>
      </c>
      <c r="J25" s="3">
        <v>1887677.0699999998</v>
      </c>
      <c r="K25" s="3">
        <v>2044560.67</v>
      </c>
      <c r="L25" s="3">
        <v>2100643.8099999996</v>
      </c>
      <c r="M25" s="3">
        <v>2153695.54</v>
      </c>
      <c r="N25" s="3">
        <v>2168020.0700000003</v>
      </c>
      <c r="O25" s="3">
        <v>2178268.0100000002</v>
      </c>
      <c r="P25" s="3">
        <v>2189281.9500000002</v>
      </c>
      <c r="Q25" s="3">
        <v>2192442.7400000002</v>
      </c>
      <c r="R25" s="3">
        <v>2234582.1100000003</v>
      </c>
      <c r="S25" s="4">
        <f>R25*$S$42</f>
        <v>2262289.8756155707</v>
      </c>
      <c r="T25" s="4">
        <f t="shared" ref="T25:T41" si="19">S25*$T$42</f>
        <v>2269755.4705463927</v>
      </c>
      <c r="U25" s="4">
        <f t="shared" si="18"/>
        <v>2295611.6240064562</v>
      </c>
      <c r="V25" s="4">
        <f t="shared" si="17"/>
        <v>2318587.2460028166</v>
      </c>
      <c r="W25" s="4">
        <f t="shared" si="16"/>
        <v>2326471.5098369224</v>
      </c>
      <c r="X25" s="4">
        <f t="shared" si="15"/>
        <v>2330326.4282701155</v>
      </c>
      <c r="Y25" s="4">
        <f t="shared" si="14"/>
        <v>2340833.0872444203</v>
      </c>
      <c r="Z25" s="4">
        <f t="shared" si="13"/>
        <v>2347066.9090513899</v>
      </c>
      <c r="AA25" s="4">
        <f t="shared" si="12"/>
        <v>2356874.9293049155</v>
      </c>
      <c r="AB25" s="4">
        <f t="shared" si="11"/>
        <v>2359603.0557793383</v>
      </c>
      <c r="AC25" s="4">
        <f t="shared" si="10"/>
        <v>2361288.1048833486</v>
      </c>
      <c r="AD25" s="4">
        <f t="shared" si="9"/>
        <v>2364871.5236305916</v>
      </c>
      <c r="AE25" s="4">
        <f t="shared" si="8"/>
        <v>2367350.2301334837</v>
      </c>
      <c r="AF25" s="4">
        <f t="shared" si="7"/>
        <v>2368225.9795258315</v>
      </c>
      <c r="AG25" s="4">
        <f t="shared" si="6"/>
        <v>2368725.699085752</v>
      </c>
      <c r="AH25" s="4">
        <f t="shared" si="5"/>
        <v>2368907.3744495017</v>
      </c>
      <c r="AI25" s="4">
        <f t="shared" si="4"/>
        <v>2369353.2407209692</v>
      </c>
      <c r="AJ25" s="4">
        <f t="shared" si="3"/>
        <v>2369353.2407209692</v>
      </c>
      <c r="AK25" s="4">
        <f t="shared" si="2"/>
        <v>2369353.2407209692</v>
      </c>
      <c r="AL25" s="16">
        <f t="shared" si="0"/>
        <v>2369353.2407209692</v>
      </c>
      <c r="AM25" s="20">
        <f>AL25-R25</f>
        <v>134771.13072096882</v>
      </c>
      <c r="AN25" s="17">
        <f>'Предявени (2)'!R25-R25</f>
        <v>116607.59999999963</v>
      </c>
      <c r="AO25" s="18">
        <f t="shared" si="1"/>
        <v>18163.530720969196</v>
      </c>
    </row>
    <row r="26" spans="1:41" s="19" customFormat="1" x14ac:dyDescent="0.2">
      <c r="A26" s="2" t="s">
        <v>8</v>
      </c>
      <c r="B26" s="3">
        <v>90621.789999999979</v>
      </c>
      <c r="C26" s="3">
        <v>384828.69</v>
      </c>
      <c r="D26" s="3">
        <v>682048.75000000012</v>
      </c>
      <c r="E26" s="3">
        <v>965530.84991690004</v>
      </c>
      <c r="F26" s="3">
        <v>1283008.9499168999</v>
      </c>
      <c r="G26" s="3">
        <v>1880304.7699169</v>
      </c>
      <c r="H26" s="3">
        <v>2008334.6691900997</v>
      </c>
      <c r="I26" s="3">
        <v>2289129.9691900997</v>
      </c>
      <c r="J26" s="3">
        <v>2360744.2491901</v>
      </c>
      <c r="K26" s="3">
        <v>2444111.9691900997</v>
      </c>
      <c r="L26" s="3">
        <v>2481597.4691901002</v>
      </c>
      <c r="M26" s="3">
        <v>2536484.1991900997</v>
      </c>
      <c r="N26" s="3">
        <v>2548368.7691901</v>
      </c>
      <c r="O26" s="3">
        <v>2689937.8891901001</v>
      </c>
      <c r="P26" s="3">
        <v>2928129.1391901001</v>
      </c>
      <c r="Q26" s="3">
        <v>3108384.2591901002</v>
      </c>
      <c r="R26" s="4">
        <f>Q26*$R$42</f>
        <v>3134968.4596685539</v>
      </c>
      <c r="S26" s="4">
        <f t="shared" ref="S26:S41" si="20">R26*$S$42</f>
        <v>3173840.5919137644</v>
      </c>
      <c r="T26" s="4">
        <f t="shared" si="19"/>
        <v>3184314.3196573327</v>
      </c>
      <c r="U26" s="4">
        <f t="shared" si="18"/>
        <v>3220588.7645402951</v>
      </c>
      <c r="V26" s="4">
        <f t="shared" si="17"/>
        <v>3252822.0174503243</v>
      </c>
      <c r="W26" s="4">
        <f t="shared" si="16"/>
        <v>3263883.1095162709</v>
      </c>
      <c r="X26" s="4">
        <f t="shared" si="15"/>
        <v>3269291.3008951303</v>
      </c>
      <c r="Y26" s="4">
        <f t="shared" si="14"/>
        <v>3284031.4370277603</v>
      </c>
      <c r="Z26" s="4">
        <f t="shared" si="13"/>
        <v>3292777.0698960214</v>
      </c>
      <c r="AA26" s="4">
        <f t="shared" si="12"/>
        <v>3306537.0628759139</v>
      </c>
      <c r="AB26" s="4">
        <f t="shared" si="11"/>
        <v>3310364.4408957362</v>
      </c>
      <c r="AC26" s="4">
        <f t="shared" si="10"/>
        <v>3312728.4514954924</v>
      </c>
      <c r="AD26" s="4">
        <f t="shared" si="9"/>
        <v>3317755.7470690669</v>
      </c>
      <c r="AE26" s="4">
        <f t="shared" si="8"/>
        <v>3321233.2056384198</v>
      </c>
      <c r="AF26" s="4">
        <f t="shared" si="7"/>
        <v>3322461.8231554483</v>
      </c>
      <c r="AG26" s="4">
        <f t="shared" si="6"/>
        <v>3323162.8960996997</v>
      </c>
      <c r="AH26" s="4">
        <f t="shared" si="5"/>
        <v>3323417.7744202167</v>
      </c>
      <c r="AI26" s="4">
        <f t="shared" si="4"/>
        <v>3324043.2948215595</v>
      </c>
      <c r="AJ26" s="4">
        <f t="shared" si="3"/>
        <v>3324043.2948215595</v>
      </c>
      <c r="AK26" s="4">
        <f t="shared" si="2"/>
        <v>3324043.2948215595</v>
      </c>
      <c r="AL26" s="16">
        <f t="shared" si="0"/>
        <v>3324043.2948215595</v>
      </c>
      <c r="AM26" s="20">
        <f>AL26-Q26</f>
        <v>215659.03563145921</v>
      </c>
      <c r="AN26" s="17">
        <f>'Предявени (2)'!Q26-Q26</f>
        <v>427661.23999999976</v>
      </c>
      <c r="AO26" s="18">
        <f t="shared" si="1"/>
        <v>0</v>
      </c>
    </row>
    <row r="27" spans="1:41" s="19" customFormat="1" x14ac:dyDescent="0.2">
      <c r="A27" s="2" t="s">
        <v>7</v>
      </c>
      <c r="B27" s="3">
        <v>99310.97488518001</v>
      </c>
      <c r="C27" s="3">
        <v>372192.61303138005</v>
      </c>
      <c r="D27" s="3">
        <v>863032.6790313801</v>
      </c>
      <c r="E27" s="3">
        <v>1208835.5690313799</v>
      </c>
      <c r="F27" s="3">
        <v>1630952.4690313798</v>
      </c>
      <c r="G27" s="3">
        <v>1959194.5890313799</v>
      </c>
      <c r="H27" s="3">
        <v>2163026.9090313804</v>
      </c>
      <c r="I27" s="3">
        <v>2335195.8590313792</v>
      </c>
      <c r="J27" s="3">
        <v>2455963.65903138</v>
      </c>
      <c r="K27" s="3">
        <v>2475129.2380969799</v>
      </c>
      <c r="L27" s="3">
        <v>2497955.58809698</v>
      </c>
      <c r="M27" s="3">
        <v>2515120.8680969798</v>
      </c>
      <c r="N27" s="3">
        <v>2581171.2180969799</v>
      </c>
      <c r="O27" s="3">
        <v>2593572.4780969801</v>
      </c>
      <c r="P27" s="3">
        <v>2614163.04809698</v>
      </c>
      <c r="Q27" s="4">
        <f>P27*$Q$42</f>
        <v>2656019.3048155131</v>
      </c>
      <c r="R27" s="4">
        <f t="shared" ref="R27:R41" si="21">Q27*$R$42</f>
        <v>2678734.6912627011</v>
      </c>
      <c r="S27" s="4">
        <f t="shared" si="20"/>
        <v>2711949.7396780862</v>
      </c>
      <c r="T27" s="4">
        <f t="shared" si="19"/>
        <v>2720899.2197811506</v>
      </c>
      <c r="U27" s="4">
        <f t="shared" si="18"/>
        <v>2751894.6237746445</v>
      </c>
      <c r="V27" s="4">
        <f t="shared" si="17"/>
        <v>2779436.9527942701</v>
      </c>
      <c r="W27" s="4">
        <f t="shared" si="16"/>
        <v>2788888.3177510435</v>
      </c>
      <c r="X27" s="4">
        <f t="shared" si="15"/>
        <v>2793509.4519187124</v>
      </c>
      <c r="Y27" s="4">
        <f t="shared" si="14"/>
        <v>2806104.4475368136</v>
      </c>
      <c r="Z27" s="4">
        <f t="shared" si="13"/>
        <v>2813577.3234086605</v>
      </c>
      <c r="AA27" s="4">
        <f t="shared" si="12"/>
        <v>2825334.8166724574</v>
      </c>
      <c r="AB27" s="4">
        <f t="shared" si="11"/>
        <v>2828605.1941611543</v>
      </c>
      <c r="AC27" s="4">
        <f t="shared" si="10"/>
        <v>2830625.1689346004</v>
      </c>
      <c r="AD27" s="4">
        <f t="shared" si="9"/>
        <v>2834920.8392832549</v>
      </c>
      <c r="AE27" s="4">
        <f t="shared" si="8"/>
        <v>2837892.221300967</v>
      </c>
      <c r="AF27" s="4">
        <f t="shared" si="7"/>
        <v>2838942.0374019896</v>
      </c>
      <c r="AG27" s="4">
        <f t="shared" si="6"/>
        <v>2839541.082796236</v>
      </c>
      <c r="AH27" s="4">
        <f t="shared" si="5"/>
        <v>2839758.8685277365</v>
      </c>
      <c r="AI27" s="4">
        <f t="shared" si="4"/>
        <v>2840293.3565842276</v>
      </c>
      <c r="AJ27" s="4">
        <f t="shared" si="3"/>
        <v>2840293.3565842276</v>
      </c>
      <c r="AK27" s="4">
        <f t="shared" si="2"/>
        <v>2840293.3565842276</v>
      </c>
      <c r="AL27" s="16">
        <f t="shared" si="0"/>
        <v>2840293.3565842276</v>
      </c>
      <c r="AM27" s="20">
        <f>AL27-P27</f>
        <v>226130.30848724768</v>
      </c>
      <c r="AN27" s="17">
        <f>'Предявени (2)'!P27-P27</f>
        <v>80401.560000000056</v>
      </c>
      <c r="AO27" s="18">
        <f t="shared" si="1"/>
        <v>145728.74848724762</v>
      </c>
    </row>
    <row r="28" spans="1:41" s="19" customFormat="1" x14ac:dyDescent="0.2">
      <c r="A28" s="2" t="s">
        <v>6</v>
      </c>
      <c r="B28" s="3">
        <v>99674.32</v>
      </c>
      <c r="C28" s="3">
        <v>279738.07039499999</v>
      </c>
      <c r="D28" s="3">
        <v>722581.31995369995</v>
      </c>
      <c r="E28" s="3">
        <v>1097554.2106446</v>
      </c>
      <c r="F28" s="3">
        <v>1506875.5506445998</v>
      </c>
      <c r="G28" s="3">
        <v>1744241.1106445999</v>
      </c>
      <c r="H28" s="3">
        <v>2070106.2106446</v>
      </c>
      <c r="I28" s="3">
        <v>2405206.7906445996</v>
      </c>
      <c r="J28" s="3">
        <v>2585248.2606445998</v>
      </c>
      <c r="K28" s="3">
        <v>2650068.9306445997</v>
      </c>
      <c r="L28" s="3">
        <v>2776145.8006446003</v>
      </c>
      <c r="M28" s="3">
        <v>2837266.3006445998</v>
      </c>
      <c r="N28" s="3">
        <v>2883969.1906446</v>
      </c>
      <c r="O28" s="3">
        <v>2961821.7606445998</v>
      </c>
      <c r="P28" s="4">
        <f>O28*$P$42</f>
        <v>3001926.1076532174</v>
      </c>
      <c r="Q28" s="4">
        <f t="shared" ref="Q28:Q41" si="22">P28*$Q$42</f>
        <v>3049990.9710531756</v>
      </c>
      <c r="R28" s="4">
        <f t="shared" si="21"/>
        <v>3076075.767742076</v>
      </c>
      <c r="S28" s="4">
        <f t="shared" si="20"/>
        <v>3114217.6583474441</v>
      </c>
      <c r="T28" s="4">
        <f t="shared" si="19"/>
        <v>3124494.6293997541</v>
      </c>
      <c r="U28" s="4">
        <f t="shared" si="18"/>
        <v>3160087.6321135908</v>
      </c>
      <c r="V28" s="4">
        <f t="shared" si="17"/>
        <v>3191715.3596226983</v>
      </c>
      <c r="W28" s="4">
        <f t="shared" si="16"/>
        <v>3202568.6609259015</v>
      </c>
      <c r="X28" s="4">
        <f t="shared" si="15"/>
        <v>3207875.2554457006</v>
      </c>
      <c r="Y28" s="4">
        <f t="shared" si="14"/>
        <v>3222338.4872625833</v>
      </c>
      <c r="Z28" s="4">
        <f t="shared" si="13"/>
        <v>3230919.8269748399</v>
      </c>
      <c r="AA28" s="4">
        <f t="shared" si="12"/>
        <v>3244421.3283501435</v>
      </c>
      <c r="AB28" s="4">
        <f t="shared" si="11"/>
        <v>3248176.8062543799</v>
      </c>
      <c r="AC28" s="4">
        <f t="shared" si="10"/>
        <v>3250496.4071735432</v>
      </c>
      <c r="AD28" s="4">
        <f t="shared" si="9"/>
        <v>3255429.2612963514</v>
      </c>
      <c r="AE28" s="4">
        <f t="shared" si="8"/>
        <v>3258841.393244768</v>
      </c>
      <c r="AF28" s="4">
        <f t="shared" si="7"/>
        <v>3260046.9302766635</v>
      </c>
      <c r="AG28" s="4">
        <f t="shared" si="6"/>
        <v>3260734.8330492037</v>
      </c>
      <c r="AH28" s="4">
        <f t="shared" si="5"/>
        <v>3260984.9232927104</v>
      </c>
      <c r="AI28" s="4">
        <f t="shared" si="4"/>
        <v>3261598.692832517</v>
      </c>
      <c r="AJ28" s="4">
        <f t="shared" si="3"/>
        <v>3261598.692832517</v>
      </c>
      <c r="AK28" s="4">
        <f t="shared" si="2"/>
        <v>3261598.692832517</v>
      </c>
      <c r="AL28" s="16">
        <f t="shared" si="0"/>
        <v>3261598.692832517</v>
      </c>
      <c r="AM28" s="20">
        <f>AL28-O28</f>
        <v>299776.93218791718</v>
      </c>
      <c r="AN28" s="17">
        <f>'Предявени (2)'!O28-O28</f>
        <v>205507.04000000004</v>
      </c>
      <c r="AO28" s="18">
        <f t="shared" si="1"/>
        <v>94269.892187917139</v>
      </c>
    </row>
    <row r="29" spans="1:41" s="19" customFormat="1" x14ac:dyDescent="0.2">
      <c r="A29" s="2" t="s">
        <v>5</v>
      </c>
      <c r="B29" s="3">
        <v>107015.39</v>
      </c>
      <c r="C29" s="3">
        <v>517515.06271739997</v>
      </c>
      <c r="D29" s="3">
        <v>910198.52271740022</v>
      </c>
      <c r="E29" s="3">
        <v>1444588.2327174</v>
      </c>
      <c r="F29" s="3">
        <v>1709911.3317981001</v>
      </c>
      <c r="G29" s="3">
        <v>1917710.3017981001</v>
      </c>
      <c r="H29" s="3">
        <v>2073343.7817981001</v>
      </c>
      <c r="I29" s="3">
        <v>2133532.6117980997</v>
      </c>
      <c r="J29" s="3">
        <v>2187879.5517981001</v>
      </c>
      <c r="K29" s="3">
        <v>2243569.5917980997</v>
      </c>
      <c r="L29" s="3">
        <v>2302623.1917980998</v>
      </c>
      <c r="M29" s="3">
        <v>2324367.5917980997</v>
      </c>
      <c r="N29" s="3">
        <v>2422282.7617980996</v>
      </c>
      <c r="O29" s="4">
        <f>N29*$O$42</f>
        <v>2464831.5285124825</v>
      </c>
      <c r="P29" s="4">
        <f t="shared" ref="P29:P41" si="23">O29*$P$42</f>
        <v>2498206.4129335266</v>
      </c>
      <c r="Q29" s="4">
        <f t="shared" si="22"/>
        <v>2538206.0483930483</v>
      </c>
      <c r="R29" s="4">
        <f t="shared" si="21"/>
        <v>2559913.8466636799</v>
      </c>
      <c r="S29" s="4">
        <f t="shared" si="20"/>
        <v>2591655.5725738592</v>
      </c>
      <c r="T29" s="4">
        <f t="shared" si="19"/>
        <v>2600208.079886734</v>
      </c>
      <c r="U29" s="4">
        <f t="shared" si="18"/>
        <v>2629828.6183165694</v>
      </c>
      <c r="V29" s="4">
        <f t="shared" si="17"/>
        <v>2656149.2500897259</v>
      </c>
      <c r="W29" s="4">
        <f t="shared" si="16"/>
        <v>2665181.3801105274</v>
      </c>
      <c r="X29" s="4">
        <f t="shared" si="15"/>
        <v>2669597.5342678209</v>
      </c>
      <c r="Y29" s="4">
        <f t="shared" si="14"/>
        <v>2681633.8526783786</v>
      </c>
      <c r="Z29" s="4">
        <f t="shared" si="13"/>
        <v>2688775.2536096228</v>
      </c>
      <c r="AA29" s="4">
        <f t="shared" si="12"/>
        <v>2700011.2188234311</v>
      </c>
      <c r="AB29" s="4">
        <f t="shared" si="11"/>
        <v>2703136.5319216033</v>
      </c>
      <c r="AC29" s="4">
        <f t="shared" si="10"/>
        <v>2705066.9065157436</v>
      </c>
      <c r="AD29" s="4">
        <f t="shared" si="9"/>
        <v>2709172.0334781455</v>
      </c>
      <c r="AE29" s="4">
        <f t="shared" si="8"/>
        <v>2712011.6136708683</v>
      </c>
      <c r="AF29" s="4">
        <f t="shared" si="7"/>
        <v>2713014.8629968371</v>
      </c>
      <c r="AG29" s="4">
        <f t="shared" si="6"/>
        <v>2713587.3364875913</v>
      </c>
      <c r="AH29" s="4">
        <f t="shared" si="5"/>
        <v>2713795.4618803342</v>
      </c>
      <c r="AI29" s="4">
        <f t="shared" si="4"/>
        <v>2714306.2416082225</v>
      </c>
      <c r="AJ29" s="4">
        <f t="shared" si="3"/>
        <v>2714306.2416082225</v>
      </c>
      <c r="AK29" s="4">
        <f t="shared" si="2"/>
        <v>2714306.2416082225</v>
      </c>
      <c r="AL29" s="16">
        <f t="shared" si="0"/>
        <v>2714306.2416082225</v>
      </c>
      <c r="AM29" s="20">
        <f>AL29-N29</f>
        <v>292023.47981012287</v>
      </c>
      <c r="AN29" s="17">
        <f>'Предявени (2)'!N29-N29</f>
        <v>509391.27579999994</v>
      </c>
      <c r="AO29" s="18">
        <f t="shared" si="1"/>
        <v>0</v>
      </c>
    </row>
    <row r="30" spans="1:41" s="19" customFormat="1" x14ac:dyDescent="0.2">
      <c r="A30" s="1" t="s">
        <v>4</v>
      </c>
      <c r="B30" s="3">
        <v>156730.69</v>
      </c>
      <c r="C30" s="3">
        <v>383837.98000000004</v>
      </c>
      <c r="D30" s="3">
        <v>960932.55</v>
      </c>
      <c r="E30" s="3">
        <v>1372918.98</v>
      </c>
      <c r="F30" s="3">
        <v>1775428.88</v>
      </c>
      <c r="G30" s="3">
        <v>1943266.2012408001</v>
      </c>
      <c r="H30" s="3">
        <v>2029884.3012407999</v>
      </c>
      <c r="I30" s="3">
        <v>2097972.4312407998</v>
      </c>
      <c r="J30" s="3">
        <v>2136103.5512407999</v>
      </c>
      <c r="K30" s="3">
        <v>2174203.7112408001</v>
      </c>
      <c r="L30" s="3">
        <v>2219011.2212407999</v>
      </c>
      <c r="M30" s="3">
        <v>2245282.0612408007</v>
      </c>
      <c r="N30" s="4">
        <f>M30*$N$42</f>
        <v>2309245.3728934801</v>
      </c>
      <c r="O30" s="4">
        <f t="shared" ref="O30:O41" si="24">N30*$O$42</f>
        <v>2349808.5739396601</v>
      </c>
      <c r="P30" s="4">
        <f t="shared" si="23"/>
        <v>2381625.9978323765</v>
      </c>
      <c r="Q30" s="4">
        <f t="shared" si="22"/>
        <v>2419759.0244794223</v>
      </c>
      <c r="R30" s="4">
        <f t="shared" si="21"/>
        <v>2440453.8143292041</v>
      </c>
      <c r="S30" s="4">
        <f t="shared" si="20"/>
        <v>2470714.2921073325</v>
      </c>
      <c r="T30" s="4">
        <f t="shared" si="19"/>
        <v>2478867.6911449544</v>
      </c>
      <c r="U30" s="4">
        <f t="shared" si="18"/>
        <v>2507105.968025947</v>
      </c>
      <c r="V30" s="4">
        <f t="shared" si="17"/>
        <v>2532198.3305248143</v>
      </c>
      <c r="W30" s="4">
        <f t="shared" si="16"/>
        <v>2540808.9703670535</v>
      </c>
      <c r="X30" s="4">
        <f t="shared" si="15"/>
        <v>2545019.0418395284</v>
      </c>
      <c r="Y30" s="4">
        <f t="shared" si="14"/>
        <v>2556493.6776808128</v>
      </c>
      <c r="Z30" s="4">
        <f t="shared" si="13"/>
        <v>2563301.8205271135</v>
      </c>
      <c r="AA30" s="4">
        <f t="shared" si="12"/>
        <v>2574013.4521702821</v>
      </c>
      <c r="AB30" s="4">
        <f t="shared" si="11"/>
        <v>2576992.9205150269</v>
      </c>
      <c r="AC30" s="4">
        <f t="shared" si="10"/>
        <v>2578833.2129324819</v>
      </c>
      <c r="AD30" s="4">
        <f t="shared" si="9"/>
        <v>2582746.7714949138</v>
      </c>
      <c r="AE30" s="4">
        <f t="shared" si="8"/>
        <v>2585453.8408447108</v>
      </c>
      <c r="AF30" s="4">
        <f t="shared" si="7"/>
        <v>2586410.2728931853</v>
      </c>
      <c r="AG30" s="4">
        <f t="shared" si="6"/>
        <v>2586956.0315389046</v>
      </c>
      <c r="AH30" s="4">
        <f t="shared" si="5"/>
        <v>2587154.4446258298</v>
      </c>
      <c r="AI30" s="4">
        <f t="shared" si="4"/>
        <v>2587641.388487957</v>
      </c>
      <c r="AJ30" s="4">
        <f t="shared" si="3"/>
        <v>2587641.388487957</v>
      </c>
      <c r="AK30" s="4">
        <f t="shared" si="2"/>
        <v>2587641.388487957</v>
      </c>
      <c r="AL30" s="16">
        <f t="shared" si="0"/>
        <v>2587641.388487957</v>
      </c>
      <c r="AM30" s="20">
        <f>AL30-M30</f>
        <v>342359.3272471563</v>
      </c>
      <c r="AN30" s="17">
        <f>'Предявени (2)'!M30-M30</f>
        <v>149821.67699999921</v>
      </c>
      <c r="AO30" s="18">
        <f t="shared" si="1"/>
        <v>192537.65024715709</v>
      </c>
    </row>
    <row r="31" spans="1:41" s="19" customFormat="1" x14ac:dyDescent="0.2">
      <c r="A31" s="1" t="s">
        <v>3</v>
      </c>
      <c r="B31" s="3">
        <v>134118.07999999999</v>
      </c>
      <c r="C31" s="3">
        <v>470047.88</v>
      </c>
      <c r="D31" s="3">
        <v>1095681.5299999998</v>
      </c>
      <c r="E31" s="3">
        <v>1576024.79</v>
      </c>
      <c r="F31" s="3">
        <v>1863517.86</v>
      </c>
      <c r="G31" s="3">
        <v>2091125.13</v>
      </c>
      <c r="H31" s="3">
        <v>2303322.9999999995</v>
      </c>
      <c r="I31" s="3">
        <v>2355857.4</v>
      </c>
      <c r="J31" s="3">
        <v>2450400.3899999997</v>
      </c>
      <c r="K31" s="3">
        <v>2522151.31</v>
      </c>
      <c r="L31" s="3">
        <v>2918691.6599999997</v>
      </c>
      <c r="M31" s="4">
        <f>L31*$M$42</f>
        <v>2969276.9970378056</v>
      </c>
      <c r="N31" s="4">
        <f t="shared" ref="N31:N40" si="25">M31*$N$42</f>
        <v>3053865.3849393707</v>
      </c>
      <c r="O31" s="4">
        <f t="shared" si="24"/>
        <v>3107508.2576420023</v>
      </c>
      <c r="P31" s="4">
        <f t="shared" si="23"/>
        <v>3149585.2627989557</v>
      </c>
      <c r="Q31" s="4">
        <f t="shared" si="22"/>
        <v>3200014.3473247234</v>
      </c>
      <c r="R31" s="4">
        <f t="shared" si="21"/>
        <v>3227382.2065884857</v>
      </c>
      <c r="S31" s="4">
        <f t="shared" si="20"/>
        <v>3267400.2257661363</v>
      </c>
      <c r="T31" s="4">
        <f t="shared" si="19"/>
        <v>3278182.7018870665</v>
      </c>
      <c r="U31" s="4">
        <f t="shared" si="18"/>
        <v>3315526.4581242581</v>
      </c>
      <c r="V31" s="4">
        <f t="shared" si="17"/>
        <v>3348709.8946534069</v>
      </c>
      <c r="W31" s="4">
        <f t="shared" si="16"/>
        <v>3360097.049637048</v>
      </c>
      <c r="X31" s="4">
        <f t="shared" si="15"/>
        <v>3365664.6656595073</v>
      </c>
      <c r="Y31" s="4">
        <f t="shared" si="14"/>
        <v>3380839.3169164998</v>
      </c>
      <c r="Z31" s="4">
        <f t="shared" si="13"/>
        <v>3389842.7567493091</v>
      </c>
      <c r="AA31" s="4">
        <f t="shared" si="12"/>
        <v>3404008.3718352048</v>
      </c>
      <c r="AB31" s="4">
        <f t="shared" si="11"/>
        <v>3407948.5747042214</v>
      </c>
      <c r="AC31" s="4">
        <f t="shared" si="10"/>
        <v>3410382.2724731122</v>
      </c>
      <c r="AD31" s="4">
        <f t="shared" si="9"/>
        <v>3415557.7645044196</v>
      </c>
      <c r="AE31" s="4">
        <f t="shared" si="8"/>
        <v>3419137.7328694169</v>
      </c>
      <c r="AF31" s="4">
        <f t="shared" si="7"/>
        <v>3420402.5680229994</v>
      </c>
      <c r="AG31" s="4">
        <f t="shared" si="6"/>
        <v>3421124.3074519304</v>
      </c>
      <c r="AH31" s="4">
        <f t="shared" si="5"/>
        <v>3421386.6991688055</v>
      </c>
      <c r="AI31" s="4">
        <f t="shared" si="4"/>
        <v>3422030.6588893337</v>
      </c>
      <c r="AJ31" s="4">
        <f t="shared" si="3"/>
        <v>3422030.6588893337</v>
      </c>
      <c r="AK31" s="4">
        <f t="shared" si="2"/>
        <v>3422030.6588893337</v>
      </c>
      <c r="AL31" s="16">
        <f t="shared" si="0"/>
        <v>3422030.6588893337</v>
      </c>
      <c r="AM31" s="20">
        <f>AL31-L31</f>
        <v>503338.99888933403</v>
      </c>
      <c r="AN31" s="17">
        <f>'Предявени (2)'!L31-L31</f>
        <v>201865.06399999978</v>
      </c>
      <c r="AO31" s="18">
        <f t="shared" si="1"/>
        <v>301473.93488933425</v>
      </c>
    </row>
    <row r="32" spans="1:41" s="19" customFormat="1" x14ac:dyDescent="0.2">
      <c r="A32" s="1" t="s">
        <v>2</v>
      </c>
      <c r="B32" s="3">
        <v>152558.77000000005</v>
      </c>
      <c r="C32" s="3">
        <v>590574.40999999992</v>
      </c>
      <c r="D32" s="3">
        <v>1065211.1199999999</v>
      </c>
      <c r="E32" s="3">
        <v>1483056.36</v>
      </c>
      <c r="F32" s="3">
        <v>1776371.17</v>
      </c>
      <c r="G32" s="3">
        <v>1954700.47</v>
      </c>
      <c r="H32" s="3">
        <v>2097609.2200000002</v>
      </c>
      <c r="I32" s="3">
        <v>2195995.36</v>
      </c>
      <c r="J32" s="3">
        <v>2314289.37</v>
      </c>
      <c r="K32" s="3">
        <v>2352241.6100000003</v>
      </c>
      <c r="L32" s="4">
        <f>K32*$L$42</f>
        <v>2418598.9669096014</v>
      </c>
      <c r="M32" s="4">
        <f t="shared" ref="M32:M41" si="26">L32*$M$42</f>
        <v>2460516.9418629445</v>
      </c>
      <c r="N32" s="4">
        <f t="shared" si="25"/>
        <v>2530611.8375982731</v>
      </c>
      <c r="O32" s="4">
        <f t="shared" si="24"/>
        <v>2575063.4657982346</v>
      </c>
      <c r="P32" s="4">
        <f t="shared" si="23"/>
        <v>2609930.9383024243</v>
      </c>
      <c r="Q32" s="4">
        <f t="shared" si="22"/>
        <v>2651719.4332667124</v>
      </c>
      <c r="R32" s="4">
        <f t="shared" si="21"/>
        <v>2674398.0454164669</v>
      </c>
      <c r="S32" s="4">
        <f t="shared" si="20"/>
        <v>2707559.3214660357</v>
      </c>
      <c r="T32" s="4">
        <f t="shared" si="19"/>
        <v>2716494.3131145914</v>
      </c>
      <c r="U32" s="4">
        <f t="shared" si="18"/>
        <v>2747439.5381596363</v>
      </c>
      <c r="V32" s="4">
        <f t="shared" si="17"/>
        <v>2774937.2784683574</v>
      </c>
      <c r="W32" s="4">
        <f t="shared" si="16"/>
        <v>2784373.3424613159</v>
      </c>
      <c r="X32" s="4">
        <f t="shared" si="15"/>
        <v>2788986.9954019864</v>
      </c>
      <c r="Y32" s="4">
        <f t="shared" si="14"/>
        <v>2801561.6007830068</v>
      </c>
      <c r="Z32" s="4">
        <f t="shared" si="13"/>
        <v>2809022.378698227</v>
      </c>
      <c r="AA32" s="4">
        <f t="shared" si="12"/>
        <v>2820760.8375707157</v>
      </c>
      <c r="AB32" s="4">
        <f t="shared" si="11"/>
        <v>2824025.9205937088</v>
      </c>
      <c r="AC32" s="4">
        <f t="shared" si="10"/>
        <v>2826042.6251981305</v>
      </c>
      <c r="AD32" s="4">
        <f t="shared" si="9"/>
        <v>2830331.3412182974</v>
      </c>
      <c r="AE32" s="4">
        <f t="shared" si="8"/>
        <v>2833297.9128187904</v>
      </c>
      <c r="AF32" s="4">
        <f t="shared" si="7"/>
        <v>2834346.029355967</v>
      </c>
      <c r="AG32" s="4">
        <f t="shared" si="6"/>
        <v>2834944.1049461751</v>
      </c>
      <c r="AH32" s="4">
        <f t="shared" si="5"/>
        <v>2835161.5381009192</v>
      </c>
      <c r="AI32" s="4">
        <f t="shared" si="4"/>
        <v>2835695.1608662647</v>
      </c>
      <c r="AJ32" s="4">
        <f t="shared" si="3"/>
        <v>2835695.1608662647</v>
      </c>
      <c r="AK32" s="4">
        <f t="shared" si="2"/>
        <v>2835695.1608662647</v>
      </c>
      <c r="AL32" s="16">
        <f t="shared" si="0"/>
        <v>2835695.1608662647</v>
      </c>
      <c r="AM32" s="20">
        <f>AL32-K32</f>
        <v>483453.55086626438</v>
      </c>
      <c r="AN32" s="17">
        <f>'Предявени (2)'!K32-K32</f>
        <v>137711.53926179977</v>
      </c>
      <c r="AO32" s="18">
        <f t="shared" si="1"/>
        <v>345742.01160446461</v>
      </c>
    </row>
    <row r="33" spans="1:41" s="19" customFormat="1" x14ac:dyDescent="0.2">
      <c r="A33" s="1" t="s">
        <v>1</v>
      </c>
      <c r="B33" s="3">
        <v>156121.46</v>
      </c>
      <c r="C33" s="3">
        <v>637095.09161</v>
      </c>
      <c r="D33" s="3">
        <v>1404856.3516100002</v>
      </c>
      <c r="E33" s="3">
        <v>1692612.11161</v>
      </c>
      <c r="F33" s="3">
        <v>2021753.12161</v>
      </c>
      <c r="G33" s="3">
        <v>2145491.4616100001</v>
      </c>
      <c r="H33" s="3">
        <v>2418188.8716099998</v>
      </c>
      <c r="I33" s="3">
        <v>2465811.6916100001</v>
      </c>
      <c r="J33" s="3">
        <v>2514727.1516100001</v>
      </c>
      <c r="K33" s="4">
        <f>J33*$K$42</f>
        <v>2579744.0039775609</v>
      </c>
      <c r="L33" s="4">
        <f t="shared" ref="L33:L41" si="27">K33*$L$42</f>
        <v>2652519.2634915449</v>
      </c>
      <c r="M33" s="4">
        <f t="shared" si="26"/>
        <v>2698491.430672436</v>
      </c>
      <c r="N33" s="4">
        <f t="shared" si="25"/>
        <v>2775365.7135751378</v>
      </c>
      <c r="O33" s="4">
        <f t="shared" si="24"/>
        <v>2824116.5820354107</v>
      </c>
      <c r="P33" s="4">
        <f t="shared" si="23"/>
        <v>2862356.3413969227</v>
      </c>
      <c r="Q33" s="4">
        <f t="shared" si="22"/>
        <v>2908186.5056373081</v>
      </c>
      <c r="R33" s="4">
        <f t="shared" si="21"/>
        <v>2933058.5313098161</v>
      </c>
      <c r="S33" s="4">
        <f t="shared" si="20"/>
        <v>2969427.0755483988</v>
      </c>
      <c r="T33" s="4">
        <f t="shared" si="19"/>
        <v>2979226.2352235611</v>
      </c>
      <c r="U33" s="4">
        <f t="shared" si="18"/>
        <v>3013164.3980476134</v>
      </c>
      <c r="V33" s="4">
        <f t="shared" si="17"/>
        <v>3043321.6448129043</v>
      </c>
      <c r="W33" s="4">
        <f t="shared" si="16"/>
        <v>3053670.3391832006</v>
      </c>
      <c r="X33" s="4">
        <f t="shared" si="15"/>
        <v>3058730.2120549032</v>
      </c>
      <c r="Y33" s="4">
        <f t="shared" si="14"/>
        <v>3072520.9989775405</v>
      </c>
      <c r="Z33" s="4">
        <f t="shared" si="13"/>
        <v>3080703.3629872468</v>
      </c>
      <c r="AA33" s="4">
        <f t="shared" si="12"/>
        <v>3093577.1335912114</v>
      </c>
      <c r="AB33" s="4">
        <f t="shared" si="11"/>
        <v>3097158.0065403366</v>
      </c>
      <c r="AC33" s="4">
        <f t="shared" si="10"/>
        <v>3099369.761314563</v>
      </c>
      <c r="AD33" s="4">
        <f t="shared" si="9"/>
        <v>3104073.2702529104</v>
      </c>
      <c r="AE33" s="4">
        <f t="shared" si="8"/>
        <v>3107326.7605687892</v>
      </c>
      <c r="AF33" s="4">
        <f t="shared" si="7"/>
        <v>3108476.2480792371</v>
      </c>
      <c r="AG33" s="4">
        <f t="shared" si="6"/>
        <v>3109132.1679095835</v>
      </c>
      <c r="AH33" s="4">
        <f t="shared" si="5"/>
        <v>3109370.6306061163</v>
      </c>
      <c r="AI33" s="4">
        <f t="shared" si="4"/>
        <v>3109955.8639101419</v>
      </c>
      <c r="AJ33" s="4">
        <f t="shared" si="3"/>
        <v>3109955.8639101419</v>
      </c>
      <c r="AK33" s="4">
        <f t="shared" si="2"/>
        <v>3109955.8639101419</v>
      </c>
      <c r="AL33" s="16">
        <f t="shared" si="0"/>
        <v>3109955.8639101419</v>
      </c>
      <c r="AM33" s="20">
        <f>AL33-J33</f>
        <v>595228.71230014181</v>
      </c>
      <c r="AN33" s="17">
        <f>'Предявени (2)'!J33-J33</f>
        <v>194974.30999999959</v>
      </c>
      <c r="AO33" s="18">
        <f t="shared" si="1"/>
        <v>400254.40230014222</v>
      </c>
    </row>
    <row r="34" spans="1:41" s="19" customFormat="1" x14ac:dyDescent="0.2">
      <c r="A34" s="2" t="s">
        <v>24</v>
      </c>
      <c r="B34" s="3">
        <v>194539.51</v>
      </c>
      <c r="C34" s="3">
        <v>609235.39999999991</v>
      </c>
      <c r="D34" s="3">
        <v>1310402.6800000002</v>
      </c>
      <c r="E34" s="3">
        <v>1632555.6</v>
      </c>
      <c r="F34" s="3">
        <v>1779883.3800000001</v>
      </c>
      <c r="G34" s="3">
        <v>1970002.8599999999</v>
      </c>
      <c r="H34" s="3">
        <v>2029058.11</v>
      </c>
      <c r="I34" s="3">
        <v>2109932.7799999998</v>
      </c>
      <c r="J34" s="4">
        <f>I34*$J$42</f>
        <v>2174681.2034274978</v>
      </c>
      <c r="K34" s="4">
        <f t="shared" ref="K34:K41" si="28">J34*$K$42</f>
        <v>2230906.3595678899</v>
      </c>
      <c r="L34" s="4">
        <f t="shared" si="27"/>
        <v>2293840.8170251511</v>
      </c>
      <c r="M34" s="4">
        <f t="shared" si="26"/>
        <v>2333596.5447131842</v>
      </c>
      <c r="N34" s="4">
        <f t="shared" si="25"/>
        <v>2400075.7482118388</v>
      </c>
      <c r="O34" s="4">
        <f t="shared" si="24"/>
        <v>2442234.4361726562</v>
      </c>
      <c r="P34" s="4">
        <f t="shared" si="23"/>
        <v>2475303.3461948945</v>
      </c>
      <c r="Q34" s="4">
        <f t="shared" si="22"/>
        <v>2514936.272836559</v>
      </c>
      <c r="R34" s="4">
        <f t="shared" si="21"/>
        <v>2536445.0582674318</v>
      </c>
      <c r="S34" s="4">
        <f t="shared" si="20"/>
        <v>2567895.7822559294</v>
      </c>
      <c r="T34" s="4">
        <f t="shared" si="19"/>
        <v>2576369.8818580741</v>
      </c>
      <c r="U34" s="4">
        <f t="shared" si="18"/>
        <v>2605718.8649972891</v>
      </c>
      <c r="V34" s="4">
        <f t="shared" si="17"/>
        <v>2631798.1943772635</v>
      </c>
      <c r="W34" s="4">
        <f t="shared" si="16"/>
        <v>2640747.519600356</v>
      </c>
      <c r="X34" s="4">
        <f t="shared" si="15"/>
        <v>2645123.1873219134</v>
      </c>
      <c r="Y34" s="4">
        <f t="shared" si="14"/>
        <v>2657049.159124434</v>
      </c>
      <c r="Z34" s="4">
        <f t="shared" si="13"/>
        <v>2664125.0890916744</v>
      </c>
      <c r="AA34" s="4">
        <f t="shared" si="12"/>
        <v>2675258.0451786816</v>
      </c>
      <c r="AB34" s="4">
        <f t="shared" si="11"/>
        <v>2678354.7060189396</v>
      </c>
      <c r="AC34" s="4">
        <f>AB34*$AC$42</f>
        <v>2680267.3833171595</v>
      </c>
      <c r="AD34" s="4">
        <f t="shared" si="9"/>
        <v>2684334.8752801856</v>
      </c>
      <c r="AE34" s="4">
        <f t="shared" si="8"/>
        <v>2687148.4227582668</v>
      </c>
      <c r="AF34" s="4">
        <f t="shared" si="7"/>
        <v>2688142.4744910547</v>
      </c>
      <c r="AG34" s="4">
        <f t="shared" si="6"/>
        <v>2688709.6996570518</v>
      </c>
      <c r="AH34" s="4">
        <f t="shared" si="5"/>
        <v>2688915.9169969875</v>
      </c>
      <c r="AI34" s="4">
        <f t="shared" si="4"/>
        <v>2689422.0139964451</v>
      </c>
      <c r="AJ34" s="4">
        <f t="shared" si="3"/>
        <v>2689422.0139964451</v>
      </c>
      <c r="AK34" s="4">
        <f t="shared" si="2"/>
        <v>2689422.0139964451</v>
      </c>
      <c r="AL34" s="16">
        <f t="shared" si="0"/>
        <v>2689422.0139964451</v>
      </c>
      <c r="AM34" s="20">
        <f>AL34-I34</f>
        <v>579489.23399644531</v>
      </c>
      <c r="AN34" s="17">
        <f>'Предявени (2)'!I34-I34</f>
        <v>176394.24099999946</v>
      </c>
      <c r="AO34" s="18">
        <f t="shared" si="1"/>
        <v>403094.99299644586</v>
      </c>
    </row>
    <row r="35" spans="1:41" s="19" customFormat="1" x14ac:dyDescent="0.2">
      <c r="A35" s="2" t="s">
        <v>23</v>
      </c>
      <c r="B35" s="3">
        <v>144631.26</v>
      </c>
      <c r="C35" s="3">
        <v>614762.74000000011</v>
      </c>
      <c r="D35" s="3">
        <v>1286755.6200000001</v>
      </c>
      <c r="E35" s="3">
        <v>1583535.58</v>
      </c>
      <c r="F35" s="3">
        <v>1704812.3800000004</v>
      </c>
      <c r="G35" s="3">
        <v>1804200.58</v>
      </c>
      <c r="H35" s="3">
        <v>2030250.2400000002</v>
      </c>
      <c r="I35" s="4">
        <f>H35*$I$42</f>
        <v>2124011.4277960509</v>
      </c>
      <c r="J35" s="4">
        <f t="shared" ref="J35:J41" si="29">I35*$J$42</f>
        <v>2189191.8888019146</v>
      </c>
      <c r="K35" s="4">
        <f t="shared" si="28"/>
        <v>2245792.2105296096</v>
      </c>
      <c r="L35" s="4">
        <f t="shared" si="27"/>
        <v>2309146.6017729966</v>
      </c>
      <c r="M35" s="4">
        <f t="shared" si="26"/>
        <v>2349167.6018399894</v>
      </c>
      <c r="N35" s="4">
        <f t="shared" si="25"/>
        <v>2416090.3916465547</v>
      </c>
      <c r="O35" s="4">
        <f t="shared" si="24"/>
        <v>2458530.3858769229</v>
      </c>
      <c r="P35" s="4">
        <f t="shared" si="23"/>
        <v>2491819.9501027525</v>
      </c>
      <c r="Q35" s="4">
        <f t="shared" si="22"/>
        <v>2531717.3297263337</v>
      </c>
      <c r="R35" s="4">
        <f t="shared" si="21"/>
        <v>2553369.6337647531</v>
      </c>
      <c r="S35" s="4">
        <f t="shared" si="20"/>
        <v>2585030.2145174863</v>
      </c>
      <c r="T35" s="4">
        <f>S35*$T$42</f>
        <v>2593560.8580364883</v>
      </c>
      <c r="U35" s="4">
        <f t="shared" si="18"/>
        <v>2623105.6739532715</v>
      </c>
      <c r="V35" s="4">
        <f t="shared" si="17"/>
        <v>2649359.0191580998</v>
      </c>
      <c r="W35" s="4">
        <f t="shared" si="16"/>
        <v>2658368.0592683312</v>
      </c>
      <c r="X35" s="4">
        <f t="shared" si="15"/>
        <v>2662772.9238843624</v>
      </c>
      <c r="Y35" s="4">
        <f t="shared" si="14"/>
        <v>2674778.4724194808</v>
      </c>
      <c r="Z35" s="4">
        <f t="shared" si="13"/>
        <v>2681901.6169362948</v>
      </c>
      <c r="AA35" s="4">
        <f t="shared" si="12"/>
        <v>2693108.8583129398</v>
      </c>
      <c r="AB35" s="4">
        <f t="shared" si="11"/>
        <v>2696226.1818007128</v>
      </c>
      <c r="AC35" s="4">
        <f t="shared" si="10"/>
        <v>2698151.6215481842</v>
      </c>
      <c r="AD35" s="4">
        <f t="shared" si="9"/>
        <v>2702246.2540852153</v>
      </c>
      <c r="AE35" s="4">
        <f t="shared" si="8"/>
        <v>2705078.5751206237</v>
      </c>
      <c r="AF35" s="4">
        <f t="shared" si="7"/>
        <v>2706079.2597207567</v>
      </c>
      <c r="AG35" s="4">
        <f t="shared" si="6"/>
        <v>2706650.2697292897</v>
      </c>
      <c r="AH35" s="4">
        <f t="shared" si="5"/>
        <v>2706857.8630662835</v>
      </c>
      <c r="AI35" s="4">
        <f t="shared" si="4"/>
        <v>2707367.3370270706</v>
      </c>
      <c r="AJ35" s="4">
        <f t="shared" si="3"/>
        <v>2707367.3370270706</v>
      </c>
      <c r="AK35" s="4">
        <f t="shared" si="2"/>
        <v>2707367.3370270706</v>
      </c>
      <c r="AL35" s="16">
        <f t="shared" si="0"/>
        <v>2707367.3370270706</v>
      </c>
      <c r="AM35" s="20">
        <f>AL35-H35</f>
        <v>677117.09702707035</v>
      </c>
      <c r="AN35" s="17">
        <f>'Предявени (2)'!H35-H35</f>
        <v>111463.41541050002</v>
      </c>
      <c r="AO35" s="18">
        <f t="shared" si="1"/>
        <v>565653.68161657033</v>
      </c>
    </row>
    <row r="36" spans="1:41" s="19" customFormat="1" x14ac:dyDescent="0.2">
      <c r="A36" s="2" t="s">
        <v>22</v>
      </c>
      <c r="B36" s="3">
        <v>168055.15</v>
      </c>
      <c r="C36" s="3">
        <v>564779.75</v>
      </c>
      <c r="D36" s="3">
        <v>921625.60000000009</v>
      </c>
      <c r="E36" s="3">
        <v>1133379.3699999999</v>
      </c>
      <c r="F36" s="3">
        <v>1199032.8400000001</v>
      </c>
      <c r="G36" s="3">
        <v>1281103.81</v>
      </c>
      <c r="H36" s="4">
        <f t="shared" ref="H36:H41" si="30">G36*$H$42</f>
        <v>1381679.0877478539</v>
      </c>
      <c r="I36" s="4">
        <f t="shared" ref="I36:I41" si="31">H36*$I$42</f>
        <v>1445487.9078961536</v>
      </c>
      <c r="J36" s="4">
        <f t="shared" si="29"/>
        <v>1489846.2230078743</v>
      </c>
      <c r="K36" s="4">
        <f t="shared" si="28"/>
        <v>1528365.3569304773</v>
      </c>
      <c r="L36" s="4">
        <f t="shared" si="27"/>
        <v>1571480.9472027305</v>
      </c>
      <c r="M36" s="4">
        <f t="shared" si="26"/>
        <v>1598717.0867553207</v>
      </c>
      <c r="N36" s="4">
        <f t="shared" si="25"/>
        <v>1644261.1371131111</v>
      </c>
      <c r="O36" s="4">
        <f t="shared" si="24"/>
        <v>1673143.5139536324</v>
      </c>
      <c r="P36" s="4">
        <f t="shared" si="23"/>
        <v>1695798.6004177858</v>
      </c>
      <c r="Q36" s="4">
        <f t="shared" si="22"/>
        <v>1722950.610547256</v>
      </c>
      <c r="R36" s="4">
        <f t="shared" si="21"/>
        <v>1737686.0038017556</v>
      </c>
      <c r="S36" s="4">
        <f t="shared" si="20"/>
        <v>1759232.4917519325</v>
      </c>
      <c r="T36" s="4">
        <f t="shared" si="19"/>
        <v>1765037.9887901878</v>
      </c>
      <c r="U36" s="4">
        <f t="shared" si="18"/>
        <v>1785144.60101922</v>
      </c>
      <c r="V36" s="4">
        <f t="shared" si="17"/>
        <v>1803011.2153597935</v>
      </c>
      <c r="W36" s="4">
        <f t="shared" si="16"/>
        <v>1809142.2833807427</v>
      </c>
      <c r="X36" s="4">
        <f t="shared" si="15"/>
        <v>1812139.9972607472</v>
      </c>
      <c r="Y36" s="4">
        <f t="shared" si="14"/>
        <v>1820310.3277062764</v>
      </c>
      <c r="Z36" s="4">
        <f t="shared" si="13"/>
        <v>1825157.9566457944</v>
      </c>
      <c r="AA36" s="4">
        <f t="shared" si="12"/>
        <v>1832785.0021874576</v>
      </c>
      <c r="AB36" s="4">
        <f t="shared" si="11"/>
        <v>1834906.4848440988</v>
      </c>
      <c r="AC36" s="4">
        <f t="shared" si="10"/>
        <v>1836216.8355493399</v>
      </c>
      <c r="AD36" s="4">
        <f t="shared" si="9"/>
        <v>1839003.4221665775</v>
      </c>
      <c r="AE36" s="4">
        <f t="shared" si="8"/>
        <v>1840930.947487009</v>
      </c>
      <c r="AF36" s="4">
        <f t="shared" si="7"/>
        <v>1841611.9595899479</v>
      </c>
      <c r="AG36" s="4">
        <f t="shared" si="6"/>
        <v>1842000.558281942</v>
      </c>
      <c r="AH36" s="4">
        <f t="shared" si="5"/>
        <v>1842141.8351387694</v>
      </c>
      <c r="AI36" s="4">
        <f t="shared" si="4"/>
        <v>1842488.5557072503</v>
      </c>
      <c r="AJ36" s="4">
        <f t="shared" si="3"/>
        <v>1842488.5557072503</v>
      </c>
      <c r="AK36" s="4">
        <f t="shared" si="2"/>
        <v>1842488.5557072503</v>
      </c>
      <c r="AL36" s="16">
        <f t="shared" si="0"/>
        <v>1842488.5557072503</v>
      </c>
      <c r="AM36" s="20">
        <f>AL36-G36</f>
        <v>561384.7457072502</v>
      </c>
      <c r="AN36" s="17">
        <f>'Предявени (2)'!G36-G36</f>
        <v>95132.762999999803</v>
      </c>
      <c r="AO36" s="18">
        <f t="shared" si="1"/>
        <v>466251.9827072504</v>
      </c>
    </row>
    <row r="37" spans="1:41" s="19" customFormat="1" x14ac:dyDescent="0.2">
      <c r="A37" s="8" t="s">
        <v>21</v>
      </c>
      <c r="B37" s="3">
        <v>186492.37396130001</v>
      </c>
      <c r="C37" s="3">
        <v>826333.60396129999</v>
      </c>
      <c r="D37" s="3">
        <v>1424512.3588314001</v>
      </c>
      <c r="E37" s="3">
        <v>1700014.9388314001</v>
      </c>
      <c r="F37" s="3">
        <v>1891655.3227192</v>
      </c>
      <c r="G37" s="4">
        <f>F37*$G$42</f>
        <v>2105085.1913391929</v>
      </c>
      <c r="H37" s="4">
        <f t="shared" si="30"/>
        <v>2270348.5573125044</v>
      </c>
      <c r="I37" s="4">
        <f t="shared" si="31"/>
        <v>2375197.9858463337</v>
      </c>
      <c r="J37" s="4">
        <f t="shared" si="29"/>
        <v>2448086.7178331977</v>
      </c>
      <c r="K37" s="4">
        <f t="shared" si="28"/>
        <v>2511380.6193661909</v>
      </c>
      <c r="L37" s="4">
        <f t="shared" si="27"/>
        <v>2582227.3297494566</v>
      </c>
      <c r="M37" s="4">
        <f t="shared" si="26"/>
        <v>2626981.2314972044</v>
      </c>
      <c r="N37" s="4">
        <f t="shared" si="25"/>
        <v>2701818.3408816434</v>
      </c>
      <c r="O37" s="4">
        <f t="shared" si="24"/>
        <v>2749277.3081433671</v>
      </c>
      <c r="P37" s="4">
        <f t="shared" si="23"/>
        <v>2786503.7113840212</v>
      </c>
      <c r="Q37" s="4">
        <f t="shared" si="22"/>
        <v>2831119.3732784619</v>
      </c>
      <c r="R37" s="4">
        <f t="shared" si="21"/>
        <v>2855332.2886460358</v>
      </c>
      <c r="S37" s="4">
        <f t="shared" si="20"/>
        <v>2890737.0640867441</v>
      </c>
      <c r="T37" s="4">
        <f t="shared" si="19"/>
        <v>2900276.5453904448</v>
      </c>
      <c r="U37" s="4">
        <f t="shared" si="18"/>
        <v>2933315.3446828574</v>
      </c>
      <c r="V37" s="4">
        <f t="shared" si="17"/>
        <v>2962673.4224390308</v>
      </c>
      <c r="W37" s="4">
        <f t="shared" si="16"/>
        <v>2972747.875732549</v>
      </c>
      <c r="X37" s="4">
        <f t="shared" si="15"/>
        <v>2977673.661642646</v>
      </c>
      <c r="Y37" s="4">
        <f t="shared" si="14"/>
        <v>2991098.9918110347</v>
      </c>
      <c r="Z37" s="4">
        <f t="shared" si="13"/>
        <v>2999064.5226400211</v>
      </c>
      <c r="AA37" s="4">
        <f t="shared" si="12"/>
        <v>3011597.1374820801</v>
      </c>
      <c r="AB37" s="4">
        <f t="shared" si="11"/>
        <v>3015083.1170641547</v>
      </c>
      <c r="AC37" s="4">
        <f t="shared" si="10"/>
        <v>3017236.2601923947</v>
      </c>
      <c r="AD37" s="4">
        <f t="shared" si="9"/>
        <v>3021815.125836648</v>
      </c>
      <c r="AE37" s="4">
        <f t="shared" si="8"/>
        <v>3024982.3984466419</v>
      </c>
      <c r="AF37" s="4">
        <f t="shared" si="7"/>
        <v>3026101.4244629797</v>
      </c>
      <c r="AG37" s="4">
        <f t="shared" si="6"/>
        <v>3026739.9623749782</v>
      </c>
      <c r="AH37" s="4">
        <f t="shared" si="5"/>
        <v>3026972.1057944768</v>
      </c>
      <c r="AI37" s="4">
        <f t="shared" si="4"/>
        <v>3027541.8303777189</v>
      </c>
      <c r="AJ37" s="4">
        <f t="shared" si="3"/>
        <v>3027541.8303777189</v>
      </c>
      <c r="AK37" s="4">
        <f t="shared" si="2"/>
        <v>3027541.8303777189</v>
      </c>
      <c r="AL37" s="16">
        <f t="shared" si="0"/>
        <v>3027541.8303777189</v>
      </c>
      <c r="AM37" s="20">
        <f>AL37-F37</f>
        <v>1135886.5076585189</v>
      </c>
      <c r="AN37" s="17">
        <f>'Предявени (2)'!F37-F37</f>
        <v>184758.76439999999</v>
      </c>
      <c r="AO37" s="18">
        <f t="shared" si="1"/>
        <v>951127.74325851887</v>
      </c>
    </row>
    <row r="38" spans="1:41" s="19" customFormat="1" x14ac:dyDescent="0.2">
      <c r="A38" s="21" t="s">
        <v>20</v>
      </c>
      <c r="B38" s="3">
        <v>196400.81982820001</v>
      </c>
      <c r="C38" s="3">
        <v>798597.56192929996</v>
      </c>
      <c r="D38" s="3">
        <v>1337512.9119293001</v>
      </c>
      <c r="E38" s="3">
        <v>1634983.8119293002</v>
      </c>
      <c r="F38" s="4">
        <f>E38*$F$42</f>
        <v>1949785.2198860892</v>
      </c>
      <c r="G38" s="4">
        <f>F38*$G$42</f>
        <v>2169773.7126730834</v>
      </c>
      <c r="H38" s="4">
        <f t="shared" si="30"/>
        <v>2340115.563269943</v>
      </c>
      <c r="I38" s="4">
        <f t="shared" si="31"/>
        <v>2448186.9775563977</v>
      </c>
      <c r="J38" s="4">
        <f t="shared" si="29"/>
        <v>2523315.5544262771</v>
      </c>
      <c r="K38" s="4">
        <f t="shared" si="28"/>
        <v>2588554.4551053704</v>
      </c>
      <c r="L38" s="4">
        <f t="shared" si="27"/>
        <v>2661578.2597720027</v>
      </c>
      <c r="M38" s="4">
        <f t="shared" si="26"/>
        <v>2707707.4330479028</v>
      </c>
      <c r="N38" s="4">
        <f t="shared" si="25"/>
        <v>2784844.2602617671</v>
      </c>
      <c r="O38" s="4">
        <f t="shared" si="24"/>
        <v>2833761.6247555008</v>
      </c>
      <c r="P38" s="4">
        <f t="shared" si="23"/>
        <v>2872131.9821649101</v>
      </c>
      <c r="Q38" s="4">
        <f t="shared" si="22"/>
        <v>2918118.6675258395</v>
      </c>
      <c r="R38" s="4">
        <f t="shared" si="21"/>
        <v>2943075.6371952323</v>
      </c>
      <c r="S38" s="4">
        <f t="shared" si="20"/>
        <v>2979568.3888284671</v>
      </c>
      <c r="T38" s="4">
        <f t="shared" si="19"/>
        <v>2989401.0150093287</v>
      </c>
      <c r="U38" s="4">
        <f t="shared" si="18"/>
        <v>3023455.0848863553</v>
      </c>
      <c r="V38" s="4">
        <f t="shared" si="17"/>
        <v>3053715.32595975</v>
      </c>
      <c r="W38" s="4">
        <f t="shared" si="16"/>
        <v>3064099.3636299414</v>
      </c>
      <c r="X38" s="4">
        <f t="shared" si="15"/>
        <v>3069176.5171940615</v>
      </c>
      <c r="Y38" s="4">
        <f t="shared" si="14"/>
        <v>3083014.4029970565</v>
      </c>
      <c r="Z38" s="4">
        <f t="shared" si="13"/>
        <v>3091224.7117633382</v>
      </c>
      <c r="AA38" s="4">
        <f t="shared" si="12"/>
        <v>3104142.4494146383</v>
      </c>
      <c r="AB38" s="4">
        <f t="shared" si="11"/>
        <v>3107735.5519129219</v>
      </c>
      <c r="AC38" s="4">
        <f t="shared" si="10"/>
        <v>3109954.8603658527</v>
      </c>
      <c r="AD38" s="4">
        <f t="shared" si="9"/>
        <v>3114674.4329273994</v>
      </c>
      <c r="AE38" s="4">
        <f t="shared" si="8"/>
        <v>3117939.0347013837</v>
      </c>
      <c r="AF38" s="4">
        <f t="shared" si="7"/>
        <v>3119092.4479903267</v>
      </c>
      <c r="AG38" s="4">
        <f t="shared" si="6"/>
        <v>3119750.6079458948</v>
      </c>
      <c r="AH38" s="4">
        <f t="shared" si="5"/>
        <v>3119989.885050342</v>
      </c>
      <c r="AI38" s="4">
        <f t="shared" si="4"/>
        <v>3120577.1170679666</v>
      </c>
      <c r="AJ38" s="4">
        <f t="shared" si="3"/>
        <v>3120577.1170679666</v>
      </c>
      <c r="AK38" s="4">
        <f t="shared" si="2"/>
        <v>3120577.1170679666</v>
      </c>
      <c r="AL38" s="16">
        <f t="shared" si="0"/>
        <v>3120577.1170679666</v>
      </c>
      <c r="AM38" s="20">
        <f>AL38-E38</f>
        <v>1485593.3051386664</v>
      </c>
      <c r="AN38" s="17">
        <f>'Предявени (2)'!E38-E38</f>
        <v>345564.07649999973</v>
      </c>
      <c r="AO38" s="18">
        <f t="shared" si="1"/>
        <v>1140029.2286386667</v>
      </c>
    </row>
    <row r="39" spans="1:41" s="19" customFormat="1" x14ac:dyDescent="0.2">
      <c r="A39" s="21" t="s">
        <v>19</v>
      </c>
      <c r="B39" s="3">
        <v>212235.11418950002</v>
      </c>
      <c r="C39" s="3">
        <v>663612.86418949999</v>
      </c>
      <c r="D39" s="3">
        <v>1276700.9405099002</v>
      </c>
      <c r="E39" s="4">
        <f>D39*E42</f>
        <v>1648093.1535846784</v>
      </c>
      <c r="F39" s="4">
        <f>E39*$F$42</f>
        <v>1965418.6472115451</v>
      </c>
      <c r="G39" s="4">
        <f>F39*$G$42</f>
        <v>2187171.0133110178</v>
      </c>
      <c r="H39" s="4">
        <f t="shared" si="30"/>
        <v>2358878.6691845967</v>
      </c>
      <c r="I39" s="4">
        <f t="shared" si="31"/>
        <v>2467816.6028107074</v>
      </c>
      <c r="J39" s="4">
        <f t="shared" si="29"/>
        <v>2543547.5625146455</v>
      </c>
      <c r="K39" s="4">
        <f t="shared" si="28"/>
        <v>2609309.5503533687</v>
      </c>
      <c r="L39" s="4">
        <f t="shared" si="27"/>
        <v>2682918.8617371721</v>
      </c>
      <c r="M39" s="4">
        <f t="shared" si="26"/>
        <v>2729417.8998938994</v>
      </c>
      <c r="N39" s="4">
        <f t="shared" si="25"/>
        <v>2807173.2121439949</v>
      </c>
      <c r="O39" s="4">
        <f t="shared" si="24"/>
        <v>2856482.7973064291</v>
      </c>
      <c r="P39" s="4">
        <f t="shared" si="23"/>
        <v>2895160.809214341</v>
      </c>
      <c r="Q39" s="4">
        <f t="shared" si="22"/>
        <v>2941516.2169843828</v>
      </c>
      <c r="R39" s="4">
        <f t="shared" si="21"/>
        <v>2966673.2922693123</v>
      </c>
      <c r="S39" s="4">
        <f t="shared" si="20"/>
        <v>3003458.6437103339</v>
      </c>
      <c r="T39" s="4">
        <f t="shared" si="19"/>
        <v>3013370.1081371978</v>
      </c>
      <c r="U39" s="4">
        <f t="shared" si="18"/>
        <v>3047697.2244098624</v>
      </c>
      <c r="V39" s="4">
        <f t="shared" si="17"/>
        <v>3078200.0928633637</v>
      </c>
      <c r="W39" s="4">
        <f t="shared" si="16"/>
        <v>3088667.3900108589</v>
      </c>
      <c r="X39" s="4">
        <f t="shared" si="15"/>
        <v>3093785.252320976</v>
      </c>
      <c r="Y39" s="4">
        <f t="shared" si="14"/>
        <v>3107734.0906431675</v>
      </c>
      <c r="Z39" s="4">
        <f t="shared" si="13"/>
        <v>3116010.2298732908</v>
      </c>
      <c r="AA39" s="4">
        <f t="shared" si="12"/>
        <v>3129031.5422725794</v>
      </c>
      <c r="AB39" s="4">
        <f t="shared" si="11"/>
        <v>3132653.4543577894</v>
      </c>
      <c r="AC39" s="4">
        <f t="shared" si="10"/>
        <v>3134890.557282161</v>
      </c>
      <c r="AD39" s="4">
        <f t="shared" si="9"/>
        <v>3139647.9714961606</v>
      </c>
      <c r="AE39" s="4">
        <f t="shared" si="8"/>
        <v>3142938.748929935</v>
      </c>
      <c r="AF39" s="4">
        <f t="shared" si="7"/>
        <v>3144101.4103158708</v>
      </c>
      <c r="AG39" s="4">
        <f t="shared" si="6"/>
        <v>3144764.8474146491</v>
      </c>
      <c r="AH39" s="4">
        <f t="shared" si="5"/>
        <v>3145006.0430489858</v>
      </c>
      <c r="AI39" s="4">
        <f t="shared" si="4"/>
        <v>3145597.9835078157</v>
      </c>
      <c r="AJ39" s="4">
        <f t="shared" si="3"/>
        <v>3145597.9835078157</v>
      </c>
      <c r="AK39" s="4">
        <f t="shared" si="2"/>
        <v>3145597.9835078157</v>
      </c>
      <c r="AL39" s="16">
        <f t="shared" si="0"/>
        <v>3145597.9835078157</v>
      </c>
      <c r="AM39" s="20">
        <f>AL39-D39</f>
        <v>1868897.0429979155</v>
      </c>
      <c r="AN39" s="17">
        <f>'Предявени (2)'!D39-D39</f>
        <v>504060.65240000002</v>
      </c>
      <c r="AO39" s="18">
        <f t="shared" si="1"/>
        <v>1364836.3905979155</v>
      </c>
    </row>
    <row r="40" spans="1:41" s="15" customFormat="1" x14ac:dyDescent="0.2">
      <c r="A40" s="21" t="s">
        <v>18</v>
      </c>
      <c r="B40" s="3">
        <v>227889.8166014</v>
      </c>
      <c r="C40" s="3">
        <v>814545.31966169993</v>
      </c>
      <c r="D40" s="4">
        <f>C40*D42</f>
        <v>1317118.6858468305</v>
      </c>
      <c r="E40" s="4">
        <f>D40*E42</f>
        <v>1700268.4181744575</v>
      </c>
      <c r="F40" s="4">
        <f>E40*$F$42</f>
        <v>2027639.7890959738</v>
      </c>
      <c r="G40" s="4">
        <f>F40*$G$42</f>
        <v>2256412.3823892092</v>
      </c>
      <c r="H40" s="4">
        <f t="shared" si="30"/>
        <v>2433555.9520992171</v>
      </c>
      <c r="I40" s="4">
        <f t="shared" si="31"/>
        <v>2545942.6383024761</v>
      </c>
      <c r="J40" s="4">
        <f t="shared" si="29"/>
        <v>2624071.0855826451</v>
      </c>
      <c r="K40" s="4">
        <f t="shared" si="28"/>
        <v>2691914.9637004295</v>
      </c>
      <c r="L40" s="4">
        <f t="shared" si="27"/>
        <v>2767854.595606084</v>
      </c>
      <c r="M40" s="4">
        <f t="shared" si="26"/>
        <v>2815825.6983810766</v>
      </c>
      <c r="N40" s="4">
        <f t="shared" si="25"/>
        <v>2896042.585076212</v>
      </c>
      <c r="O40" s="4">
        <f t="shared" si="24"/>
        <v>2946913.21103726</v>
      </c>
      <c r="P40" s="4">
        <f t="shared" si="23"/>
        <v>2986815.6898393594</v>
      </c>
      <c r="Q40" s="4">
        <f t="shared" si="22"/>
        <v>3034638.6151828519</v>
      </c>
      <c r="R40" s="4">
        <f t="shared" si="21"/>
        <v>3060592.1121120565</v>
      </c>
      <c r="S40" s="4">
        <f t="shared" si="20"/>
        <v>3098542.0126808314</v>
      </c>
      <c r="T40" s="4">
        <f t="shared" si="19"/>
        <v>3108767.253836771</v>
      </c>
      <c r="U40" s="4">
        <f t="shared" si="18"/>
        <v>3144181.0965303513</v>
      </c>
      <c r="V40" s="4">
        <f t="shared" si="17"/>
        <v>3175649.6235261792</v>
      </c>
      <c r="W40" s="4">
        <f t="shared" si="16"/>
        <v>3186448.2939319289</v>
      </c>
      <c r="X40" s="4">
        <f t="shared" si="15"/>
        <v>3191728.1773144491</v>
      </c>
      <c r="Y40" s="4">
        <f t="shared" si="14"/>
        <v>3206118.6073807711</v>
      </c>
      <c r="Z40" s="4">
        <f t="shared" si="13"/>
        <v>3214656.7522828276</v>
      </c>
      <c r="AA40" s="4">
        <f t="shared" si="12"/>
        <v>3228090.2928491109</v>
      </c>
      <c r="AB40" s="4">
        <f t="shared" si="11"/>
        <v>3231826.8672766499</v>
      </c>
      <c r="AC40" s="4">
        <f t="shared" si="10"/>
        <v>3234134.7923124661</v>
      </c>
      <c r="AD40" s="4">
        <f t="shared" si="9"/>
        <v>3239042.8165480159</v>
      </c>
      <c r="AE40" s="4">
        <f t="shared" si="8"/>
        <v>3242437.7732770806</v>
      </c>
      <c r="AF40" s="4">
        <f t="shared" si="7"/>
        <v>3243637.242148872</v>
      </c>
      <c r="AG40" s="4">
        <f t="shared" si="6"/>
        <v>3244321.6823117621</v>
      </c>
      <c r="AH40" s="4">
        <f t="shared" si="5"/>
        <v>3244570.5137074711</v>
      </c>
      <c r="AI40" s="4">
        <f t="shared" si="4"/>
        <v>3245181.1937927557</v>
      </c>
      <c r="AJ40" s="4">
        <f t="shared" si="3"/>
        <v>3245181.1937927557</v>
      </c>
      <c r="AK40" s="4">
        <f t="shared" si="2"/>
        <v>3245181.1937927557</v>
      </c>
      <c r="AL40" s="16">
        <f t="shared" si="0"/>
        <v>3245181.1937927557</v>
      </c>
      <c r="AM40" s="17">
        <f>AL40-C40</f>
        <v>2430635.8741310555</v>
      </c>
      <c r="AN40" s="17">
        <f>'Предявени (2)'!C40-C40</f>
        <v>682848.1529000001</v>
      </c>
      <c r="AO40" s="18">
        <f t="shared" si="1"/>
        <v>1747787.7212310554</v>
      </c>
    </row>
    <row r="41" spans="1:41" s="15" customFormat="1" x14ac:dyDescent="0.2">
      <c r="A41" s="21" t="s">
        <v>17</v>
      </c>
      <c r="B41" s="3">
        <v>252879.83947010004</v>
      </c>
      <c r="C41" s="4">
        <f>B41*C42</f>
        <v>536177.80878706661</v>
      </c>
      <c r="D41" s="4">
        <f>C41*D42</f>
        <v>866998.7953318056</v>
      </c>
      <c r="E41" s="4">
        <f>D41*E42</f>
        <v>1119208.6834226251</v>
      </c>
      <c r="F41" s="4">
        <f>E41*$F$42</f>
        <v>1334702.2355717162</v>
      </c>
      <c r="G41" s="4">
        <f>F41*$G$42</f>
        <v>1485292.7365808515</v>
      </c>
      <c r="H41" s="4">
        <f t="shared" si="30"/>
        <v>1601898.2203460501</v>
      </c>
      <c r="I41" s="4">
        <f t="shared" si="31"/>
        <v>1675877.2190472276</v>
      </c>
      <c r="J41" s="4">
        <f t="shared" si="29"/>
        <v>1727305.5909934505</v>
      </c>
      <c r="K41" s="4">
        <f t="shared" si="28"/>
        <v>1771964.1029641761</v>
      </c>
      <c r="L41" s="4">
        <f t="shared" si="27"/>
        <v>1821951.6781824355</v>
      </c>
      <c r="M41" s="4">
        <f t="shared" si="26"/>
        <v>1853528.854000814</v>
      </c>
      <c r="N41" s="4">
        <f>M41*$N$42</f>
        <v>1906331.949786548</v>
      </c>
      <c r="O41" s="4">
        <f t="shared" si="24"/>
        <v>1939817.7486746316</v>
      </c>
      <c r="P41" s="4">
        <f t="shared" si="23"/>
        <v>1966083.7195578329</v>
      </c>
      <c r="Q41" s="4">
        <f t="shared" si="22"/>
        <v>1997563.3569721279</v>
      </c>
      <c r="R41" s="4">
        <f t="shared" si="21"/>
        <v>2014647.3531328845</v>
      </c>
      <c r="S41" s="4">
        <f t="shared" si="20"/>
        <v>2039628.0313585035</v>
      </c>
      <c r="T41" s="4">
        <f t="shared" si="19"/>
        <v>2046358.8384296042</v>
      </c>
      <c r="U41" s="4">
        <f t="shared" si="18"/>
        <v>2069670.1461221706</v>
      </c>
      <c r="V41" s="4">
        <f t="shared" si="17"/>
        <v>2090384.43352043</v>
      </c>
      <c r="W41" s="4">
        <f t="shared" si="16"/>
        <v>2097492.7027550666</v>
      </c>
      <c r="X41" s="4">
        <f t="shared" si="15"/>
        <v>2100968.2077200534</v>
      </c>
      <c r="Y41" s="4">
        <f t="shared" si="14"/>
        <v>2110440.7675325247</v>
      </c>
      <c r="Z41" s="4">
        <f t="shared" si="13"/>
        <v>2116061.0365515556</v>
      </c>
      <c r="AA41" s="4">
        <f t="shared" si="12"/>
        <v>2124903.7199127139</v>
      </c>
      <c r="AB41" s="4">
        <f t="shared" si="11"/>
        <v>2127363.3354068645</v>
      </c>
      <c r="AC41" s="4">
        <f t="shared" si="10"/>
        <v>2128882.5365595547</v>
      </c>
      <c r="AD41" s="4">
        <f t="shared" si="9"/>
        <v>2132113.2637107265</v>
      </c>
      <c r="AE41" s="4">
        <f t="shared" si="8"/>
        <v>2134348.0079489881</v>
      </c>
      <c r="AF41" s="4">
        <f t="shared" si="7"/>
        <v>2135137.5632700506</v>
      </c>
      <c r="AG41" s="4">
        <f t="shared" si="6"/>
        <v>2135588.0988239679</v>
      </c>
      <c r="AH41" s="4">
        <f t="shared" si="5"/>
        <v>2135751.8931142157</v>
      </c>
      <c r="AI41" s="4">
        <f t="shared" si="4"/>
        <v>2136153.8757935022</v>
      </c>
      <c r="AJ41" s="4">
        <f t="shared" si="3"/>
        <v>2136153.8757935022</v>
      </c>
      <c r="AK41" s="4">
        <f t="shared" si="2"/>
        <v>2136153.8757935022</v>
      </c>
      <c r="AL41" s="16">
        <f t="shared" si="0"/>
        <v>2136153.8757935022</v>
      </c>
      <c r="AM41" s="17">
        <f>AL41-B41</f>
        <v>1883274.0363234021</v>
      </c>
      <c r="AN41" s="17">
        <f>'Предявени (2)'!B41-B41</f>
        <v>663053.56527779996</v>
      </c>
      <c r="AO41" s="18">
        <f t="shared" si="1"/>
        <v>1220220.4710456021</v>
      </c>
    </row>
    <row r="42" spans="1:41" s="15" customFormat="1" ht="25.5" customHeight="1" x14ac:dyDescent="0.2">
      <c r="A42" s="7" t="s">
        <v>41</v>
      </c>
      <c r="B42" s="22"/>
      <c r="C42" s="23">
        <f>IF(SUM(C6:C40)/SUM(B6:B40)&lt;1,1,SUM(C6:C40)/SUM(B6:B40))</f>
        <v>2.1202868916344086</v>
      </c>
      <c r="D42" s="23">
        <f>IF(SUM(D6:D39)/SUM(C6:C39)&lt;1,1,SUM(D6:D39)/SUM(C6:C39))</f>
        <v>1.61699865440742</v>
      </c>
      <c r="E42" s="23">
        <f>IF(SUM(E6:E38)/SUM(D6:D38)&lt;1,1,SUM(E6:E38)/SUM(D6:D38))</f>
        <v>1.2908999290988603</v>
      </c>
      <c r="F42" s="23">
        <f>IF(SUM(F6:F37)/SUM(E6:E37)&lt;1,1,SUM(F6:F37)/SUM(E6:E37))</f>
        <v>1.1925409937761522</v>
      </c>
      <c r="G42" s="23">
        <f>IF(SUM(G6:G36)/SUM(F6:F36)&lt;1,1,SUM(G6:G36)/SUM(F6:F36))</f>
        <v>1.1128270388673098</v>
      </c>
      <c r="H42" s="23">
        <f>IF(SUM(H6:H35)/SUM(G6:G35)&lt;1,1,SUM(H6:H35)/SUM(G6:G35))</f>
        <v>1.0785067353346283</v>
      </c>
      <c r="I42" s="23">
        <f>IF(SUM(I6:I34)/SUM(H6:H34)&lt;1,1,SUM(I6:I34)/SUM(H6:H34))</f>
        <v>1.0461820843306737</v>
      </c>
      <c r="J42" s="23">
        <f>IF(SUM(J6:J33)/SUM(I6:I33)&lt;1,1,SUM(J6:J33)/SUM(I6:I33))</f>
        <v>1.0306874342354633</v>
      </c>
      <c r="K42" s="23">
        <f>IF(SUM(K6:K32)/SUM(J6:J32)&lt;1,1,SUM(K6:K32)/SUM(J6:J32))</f>
        <v>1.0258544360671238</v>
      </c>
      <c r="L42" s="23">
        <f>IF(SUM(L6:L31)/SUM(K6:K31)&lt;1,1,SUM(L6:L31)/SUM(K6:K31))</f>
        <v>1.0282102640423918</v>
      </c>
      <c r="M42" s="23">
        <f>IF(SUM(M6:M30)/SUM(L6:L30)&lt;1,1,SUM(M6:M30)/SUM(L6:L30))</f>
        <v>1.0173315111462669</v>
      </c>
      <c r="N42" s="23">
        <f>IF(SUM(N6:N29)/SUM(M6:M29)&lt;1,1,SUM(N6:N29)/SUM(M6:M29))</f>
        <v>1.0284878736426246</v>
      </c>
      <c r="O42" s="23">
        <f>IF(SUM(O6:O28)/SUM(N6:N28)&lt;1,1,SUM(O6:O28)/SUM(N6:N28))</f>
        <v>1.0175655655835978</v>
      </c>
      <c r="P42" s="23">
        <f>IF(SUM(P6:P27)/SUM(O6:O27)&lt;1,1,SUM(P6:P27)/SUM(O6:O27))</f>
        <v>1.0135404322912023</v>
      </c>
      <c r="Q42" s="23">
        <f>IF(SUM(Q6:Q26)/SUM(P6:P26)&lt;1,1,SUM(Q6:Q26)/SUM(P6:P26))</f>
        <v>1.0160113412776617</v>
      </c>
      <c r="R42" s="23">
        <f>IF(SUM(R6:R25)/SUM(Q6:Q25)&lt;1,1,SUM(R6:R25)/SUM(Q6:Q25))</f>
        <v>1.0085524176748277</v>
      </c>
      <c r="S42" s="23">
        <f>IF(SUM(S6:S24)/SUM(R6:R24)&lt;1,1,SUM(S6:S24)/SUM(R6:R24))</f>
        <v>1.0123995289730348</v>
      </c>
      <c r="T42" s="23">
        <f>IF(SUM(T6:T23)/SUM(S6:S23)&lt;1,1,SUM(T6:T23)/SUM(S6:S23))</f>
        <v>1.0033000169480009</v>
      </c>
      <c r="U42" s="23">
        <f>IF(SUM(U6:U22)/SUM(T6:T22)&lt;1,1,SUM(U6:U22)/SUM(T6:T22))</f>
        <v>1.011391603102443</v>
      </c>
      <c r="V42" s="23">
        <f>IF(SUM(V6:V21)/SUM(U6:U21)&lt;1,1,SUM(V6:V21)/SUM(U6:U21))</f>
        <v>1.0100084969757479</v>
      </c>
      <c r="W42" s="23">
        <f>IF(SUM(W6:W20)/SUM(V6:V20)&lt;1,1,SUM(W6:W20)/SUM(V6:V20))</f>
        <v>1.0034004602792921</v>
      </c>
      <c r="X42" s="23">
        <f>IF(SUM(X6:X19)/SUM(W6:W19)&lt;1,1,SUM(X6:X19)/SUM(W6:W19))</f>
        <v>1.0016569807181792</v>
      </c>
      <c r="Y42" s="23">
        <f>IF(SUM(Y6:Y18)/SUM(X6:X18)&lt;1,1,SUM(Y6:Y18)/SUM(X6:X18))</f>
        <v>1.0045086640424468</v>
      </c>
      <c r="Z42" s="23">
        <f>IF(SUM(Z6:Z17)/SUM(Y6:Y17)&lt;1,1,SUM(Z6:Z17)/SUM(Y6:Y17))</f>
        <v>1.0026630783035915</v>
      </c>
      <c r="AA42" s="23">
        <f>IF(SUM(AA6:AA16)/SUM(Z6:Z16)&lt;1,1,SUM(AA6:AA16)/SUM(Z6:Z16))</f>
        <v>1.0041788413511781</v>
      </c>
      <c r="AB42" s="23">
        <f>IF(SUM(AB6:AB15)/SUM(AA6:AA15)&lt;1,1,SUM(AB6:AB15)/SUM(AA6:AA15))</f>
        <v>1.0011575185600652</v>
      </c>
      <c r="AC42" s="23">
        <f>IF(SUM(AC6:AC14)/SUM(AB6:AB14)&lt;1,1,SUM(AC6:AC14)/SUM(AB6:AB14))</f>
        <v>1.0007141239709294</v>
      </c>
      <c r="AD42" s="23">
        <f>IF(SUM(AD6:AD13)/SUM(AC6:AC13)&lt;1,1,SUM(AD6:AD13)/SUM(AC6:AC13))</f>
        <v>1.00151756947398</v>
      </c>
      <c r="AE42" s="23">
        <f>IF(SUM(AE6:AE12)/SUM(AD6:AD12)&lt;1,1,SUM(AE6:AE12)/SUM(AD6:AD12))</f>
        <v>1.0010481357985515</v>
      </c>
      <c r="AF42" s="23">
        <f>IF(SUM(AF6:AF11)/SUM(AE6:AE11)&lt;1,1,SUM(AF6:AF11)/SUM(AE6:AE11))</f>
        <v>1.0003699281083132</v>
      </c>
      <c r="AG42" s="23">
        <f>IF(SUM(AG6:AG10)/SUM(AF6:AF10)&lt;1,1,SUM(AG6:AG10)/SUM(AF6:AF10))</f>
        <v>1.0002110100827541</v>
      </c>
      <c r="AH42" s="23">
        <f>IF(SUM(AH6:AH9)/SUM(AG6:AG9)&lt;1,1,SUM(AH6:AH9)/SUM(AG6:AG9))</f>
        <v>1.0000766975103195</v>
      </c>
      <c r="AI42" s="23">
        <f>IF(SUM(AI6:AI8)/SUM(AH6:AH8)&lt;1,1,SUM(AI6:AI8)/SUM(AH6:AH8))</f>
        <v>1.0001882160004552</v>
      </c>
      <c r="AJ42" s="23">
        <f>IF(SUM(AJ6:AJ7)/SUM(AI6:AI7)&lt;1,1,SUM(AJ6:AJ7)/SUM(AI6:AI7))</f>
        <v>1</v>
      </c>
      <c r="AK42" s="23">
        <f>IF(SUM(AK6:AK6)/SUM(AJ6:AJ6)&lt;1,1,SUM(AK6:AK6)/SUM(AJ6:AJ6))</f>
        <v>1</v>
      </c>
      <c r="AL42" s="17">
        <f>SUM(AL6:AL41)</f>
        <v>94617450.879519671</v>
      </c>
      <c r="AM42" s="17">
        <f>SUM(AM6:AM41)</f>
        <v>14275458.336568514</v>
      </c>
      <c r="AN42" s="17">
        <f>SUM(AN6:AN41)</f>
        <v>6090754.4219500963</v>
      </c>
      <c r="AO42" s="17">
        <f>SUM(AO6:AO41)</f>
        <v>9359965.3276204187</v>
      </c>
    </row>
    <row r="43" spans="1:41" s="24" customFormat="1" ht="25.5" customHeight="1" x14ac:dyDescent="0.2">
      <c r="A43" s="11" t="s">
        <v>61</v>
      </c>
    </row>
    <row r="44" spans="1:41" ht="42.75" customHeight="1" x14ac:dyDescent="0.2">
      <c r="A44" s="53" t="s">
        <v>0</v>
      </c>
      <c r="B44" s="54" t="s">
        <v>38</v>
      </c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5" t="s">
        <v>42</v>
      </c>
      <c r="AM44" s="48" t="s">
        <v>40</v>
      </c>
      <c r="AN44" s="50" t="str">
        <f>"Размер на предявените, но неизплатени към " &amp;'Описание на групите'!$B$4&amp; " претенции"</f>
        <v>Размер на предявените, но неизплатени към 30.9.2021 г. претенции</v>
      </c>
      <c r="AO44" s="48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30.9.2021 г.</v>
      </c>
    </row>
    <row r="45" spans="1:41" ht="25.5" customHeight="1" x14ac:dyDescent="0.2">
      <c r="A45" s="53"/>
      <c r="B45" s="8">
        <v>0</v>
      </c>
      <c r="C45" s="8">
        <v>1</v>
      </c>
      <c r="D45" s="8">
        <v>2</v>
      </c>
      <c r="E45" s="8">
        <v>3</v>
      </c>
      <c r="F45" s="8">
        <v>4</v>
      </c>
      <c r="G45" s="8">
        <v>5</v>
      </c>
      <c r="H45" s="8">
        <v>6</v>
      </c>
      <c r="I45" s="8">
        <v>7</v>
      </c>
      <c r="J45" s="8">
        <v>8</v>
      </c>
      <c r="K45" s="8">
        <v>9</v>
      </c>
      <c r="L45" s="8">
        <v>10</v>
      </c>
      <c r="M45" s="8">
        <v>11</v>
      </c>
      <c r="N45" s="8">
        <v>12</v>
      </c>
      <c r="O45" s="8">
        <v>13</v>
      </c>
      <c r="P45" s="8">
        <v>14</v>
      </c>
      <c r="Q45" s="8">
        <v>15</v>
      </c>
      <c r="R45" s="8">
        <v>16</v>
      </c>
      <c r="S45" s="8">
        <v>17</v>
      </c>
      <c r="T45" s="8">
        <v>18</v>
      </c>
      <c r="U45" s="8">
        <v>19</v>
      </c>
      <c r="V45" s="8">
        <v>20</v>
      </c>
      <c r="W45" s="8">
        <v>21</v>
      </c>
      <c r="X45" s="8">
        <v>22</v>
      </c>
      <c r="Y45" s="8">
        <v>23</v>
      </c>
      <c r="Z45" s="8">
        <v>24</v>
      </c>
      <c r="AA45" s="8">
        <v>25</v>
      </c>
      <c r="AB45" s="8">
        <v>26</v>
      </c>
      <c r="AC45" s="8">
        <v>27</v>
      </c>
      <c r="AD45" s="8">
        <v>28</v>
      </c>
      <c r="AE45" s="8">
        <v>29</v>
      </c>
      <c r="AF45" s="8">
        <v>30</v>
      </c>
      <c r="AG45" s="8">
        <v>31</v>
      </c>
      <c r="AH45" s="8">
        <v>32</v>
      </c>
      <c r="AI45" s="8">
        <v>33</v>
      </c>
      <c r="AJ45" s="8">
        <v>34</v>
      </c>
      <c r="AK45" s="8">
        <v>35</v>
      </c>
      <c r="AL45" s="56"/>
      <c r="AM45" s="49"/>
      <c r="AN45" s="51">
        <v>0</v>
      </c>
      <c r="AO45" s="52">
        <v>0</v>
      </c>
    </row>
    <row r="46" spans="1:41" s="19" customFormat="1" x14ac:dyDescent="0.2">
      <c r="A46" s="1" t="s">
        <v>37</v>
      </c>
      <c r="B46" s="3">
        <v>2000</v>
      </c>
      <c r="C46" s="3">
        <v>338336.6</v>
      </c>
      <c r="D46" s="3">
        <v>385534.49</v>
      </c>
      <c r="E46" s="3">
        <v>387034.49</v>
      </c>
      <c r="F46" s="3">
        <v>419291.68</v>
      </c>
      <c r="G46" s="3">
        <v>463458.29000000004</v>
      </c>
      <c r="H46" s="3">
        <v>506458.29000000004</v>
      </c>
      <c r="I46" s="3">
        <v>529458.29</v>
      </c>
      <c r="J46" s="3">
        <v>569113.84000000008</v>
      </c>
      <c r="K46" s="3">
        <v>660275.81000000006</v>
      </c>
      <c r="L46" s="3">
        <v>804688.83000000007</v>
      </c>
      <c r="M46" s="3">
        <v>804688.83000000007</v>
      </c>
      <c r="N46" s="3">
        <v>846851.69</v>
      </c>
      <c r="O46" s="3">
        <v>853166.69</v>
      </c>
      <c r="P46" s="3">
        <v>1056060.68</v>
      </c>
      <c r="Q46" s="3">
        <v>1170060.48</v>
      </c>
      <c r="R46" s="3">
        <v>1197000.48</v>
      </c>
      <c r="S46" s="3">
        <v>1219029.5</v>
      </c>
      <c r="T46" s="3">
        <v>1392867.76</v>
      </c>
      <c r="U46" s="3">
        <v>1392867.76</v>
      </c>
      <c r="V46" s="3">
        <v>1920172.18</v>
      </c>
      <c r="W46" s="3">
        <v>1923172.18</v>
      </c>
      <c r="X46" s="3">
        <v>2036882.26</v>
      </c>
      <c r="Y46" s="3">
        <v>2036882.26</v>
      </c>
      <c r="Z46" s="3">
        <v>2041711.21</v>
      </c>
      <c r="AA46" s="3">
        <v>2041711.21</v>
      </c>
      <c r="AB46" s="3">
        <v>2041711.21</v>
      </c>
      <c r="AC46" s="3">
        <v>2041711.21</v>
      </c>
      <c r="AD46" s="3">
        <v>2169004.86</v>
      </c>
      <c r="AE46" s="3">
        <v>2323916.15</v>
      </c>
      <c r="AF46" s="3">
        <v>2323910.15</v>
      </c>
      <c r="AG46" s="3">
        <v>2323910.15</v>
      </c>
      <c r="AH46" s="3">
        <v>2323916.15</v>
      </c>
      <c r="AI46" s="3">
        <v>2353916.15</v>
      </c>
      <c r="AJ46" s="3">
        <v>2382538.71</v>
      </c>
      <c r="AK46" s="3">
        <v>2382538.71</v>
      </c>
      <c r="AL46" s="16">
        <f>AK46</f>
        <v>2382538.71</v>
      </c>
      <c r="AM46" s="17">
        <f>AL46-AK46</f>
        <v>0</v>
      </c>
      <c r="AN46" s="17">
        <f>'Предявени (2)'!AK46-AK46</f>
        <v>151810.62908900017</v>
      </c>
      <c r="AO46" s="18">
        <f>IF(AM46-AN46&lt;0,0,AM46-AN46)</f>
        <v>0</v>
      </c>
    </row>
    <row r="47" spans="1:41" s="19" customFormat="1" x14ac:dyDescent="0.2">
      <c r="A47" s="1" t="s">
        <v>36</v>
      </c>
      <c r="B47" s="3">
        <v>4250</v>
      </c>
      <c r="C47" s="3">
        <v>62225.42</v>
      </c>
      <c r="D47" s="3">
        <v>69703.62</v>
      </c>
      <c r="E47" s="3">
        <v>474195.14999999997</v>
      </c>
      <c r="F47" s="3">
        <v>793547.55</v>
      </c>
      <c r="G47" s="3">
        <v>825543.84620550007</v>
      </c>
      <c r="H47" s="3">
        <v>1090665.8462055</v>
      </c>
      <c r="I47" s="3">
        <v>1196725.2562055001</v>
      </c>
      <c r="J47" s="3">
        <v>1197227.2562055001</v>
      </c>
      <c r="K47" s="3">
        <v>1268300.1262055</v>
      </c>
      <c r="L47" s="3">
        <v>1329714.9762054998</v>
      </c>
      <c r="M47" s="3">
        <v>1367840.4362054998</v>
      </c>
      <c r="N47" s="3">
        <v>1802801.4362054998</v>
      </c>
      <c r="O47" s="3">
        <v>1845758.6662054998</v>
      </c>
      <c r="P47" s="3">
        <v>1845758.6662054998</v>
      </c>
      <c r="Q47" s="3">
        <v>1875981.7662054999</v>
      </c>
      <c r="R47" s="3">
        <v>1875981.7662054999</v>
      </c>
      <c r="S47" s="3">
        <v>2427661.1962055</v>
      </c>
      <c r="T47" s="3">
        <v>2662448.1962055</v>
      </c>
      <c r="U47" s="3">
        <v>3216743.0562054999</v>
      </c>
      <c r="V47" s="3">
        <v>3216743.0562054999</v>
      </c>
      <c r="W47" s="3">
        <v>3228137.0562054999</v>
      </c>
      <c r="X47" s="3">
        <v>3228137.0562054999</v>
      </c>
      <c r="Y47" s="3">
        <v>3228137.0562054999</v>
      </c>
      <c r="Z47" s="3">
        <v>3228137.0562054999</v>
      </c>
      <c r="AA47" s="3">
        <v>3228137.0562054999</v>
      </c>
      <c r="AB47" s="3">
        <v>3241265.0562054999</v>
      </c>
      <c r="AC47" s="3">
        <v>3241265.0562054999</v>
      </c>
      <c r="AD47" s="3">
        <v>3241265.0562054999</v>
      </c>
      <c r="AE47" s="3">
        <v>3241256.0562054999</v>
      </c>
      <c r="AF47" s="3">
        <v>3241256.0562054999</v>
      </c>
      <c r="AG47" s="3">
        <v>3241265.0562054999</v>
      </c>
      <c r="AH47" s="3">
        <v>3241265.0562054999</v>
      </c>
      <c r="AI47" s="3">
        <v>3241265.0562054999</v>
      </c>
      <c r="AJ47" s="3">
        <v>3241265.0562054999</v>
      </c>
      <c r="AK47" s="4">
        <f>AJ47*$AK$82</f>
        <v>3241265.0562054999</v>
      </c>
      <c r="AL47" s="16">
        <f t="shared" ref="AL47:AL81" si="32">AK47</f>
        <v>3241265.0562054999</v>
      </c>
      <c r="AM47" s="20">
        <f>AL47-AJ47</f>
        <v>0</v>
      </c>
      <c r="AN47" s="17">
        <v>0</v>
      </c>
      <c r="AO47" s="18">
        <f t="shared" ref="AO47:AO81" si="33">IF(AM47-AN47&lt;0,0,AM47-AN47)</f>
        <v>0</v>
      </c>
    </row>
    <row r="48" spans="1:41" s="19" customFormat="1" x14ac:dyDescent="0.2">
      <c r="A48" s="1" t="s">
        <v>35</v>
      </c>
      <c r="B48" s="3">
        <v>391</v>
      </c>
      <c r="C48" s="3">
        <v>25991</v>
      </c>
      <c r="D48" s="3">
        <v>33046.949999999997</v>
      </c>
      <c r="E48" s="3">
        <v>135618.95000000001</v>
      </c>
      <c r="F48" s="3">
        <v>140618.95000000001</v>
      </c>
      <c r="G48" s="3">
        <v>147349.53</v>
      </c>
      <c r="H48" s="3">
        <v>187100.53</v>
      </c>
      <c r="I48" s="3">
        <v>201670.28000000003</v>
      </c>
      <c r="J48" s="3">
        <v>201670.28000000003</v>
      </c>
      <c r="K48" s="3">
        <v>212968.38</v>
      </c>
      <c r="L48" s="3">
        <v>276768.38</v>
      </c>
      <c r="M48" s="3">
        <v>291768.38</v>
      </c>
      <c r="N48" s="3">
        <v>399917.38</v>
      </c>
      <c r="O48" s="3">
        <v>411232.48000000004</v>
      </c>
      <c r="P48" s="3">
        <v>457823.48000000004</v>
      </c>
      <c r="Q48" s="3">
        <v>459363.30800000002</v>
      </c>
      <c r="R48" s="3">
        <v>472336.30800000002</v>
      </c>
      <c r="S48" s="3">
        <v>478161.30800000002</v>
      </c>
      <c r="T48" s="3">
        <v>658088.30799999996</v>
      </c>
      <c r="U48" s="3">
        <v>658088.30799999996</v>
      </c>
      <c r="V48" s="3">
        <v>658764.30799999996</v>
      </c>
      <c r="W48" s="3">
        <v>658764.30799999996</v>
      </c>
      <c r="X48" s="3">
        <v>661521.30799999996</v>
      </c>
      <c r="Y48" s="3">
        <v>661521.30799999996</v>
      </c>
      <c r="Z48" s="3">
        <v>743374.30799999996</v>
      </c>
      <c r="AA48" s="3">
        <v>743374.30799999996</v>
      </c>
      <c r="AB48" s="3">
        <v>743374.30799999996</v>
      </c>
      <c r="AC48" s="3">
        <v>743374.30799999996</v>
      </c>
      <c r="AD48" s="3">
        <v>821367.30799999996</v>
      </c>
      <c r="AE48" s="3">
        <v>821367.30799999996</v>
      </c>
      <c r="AF48" s="3">
        <v>821369.30799999996</v>
      </c>
      <c r="AG48" s="3">
        <v>821369.30799999996</v>
      </c>
      <c r="AH48" s="3">
        <v>821369.30799999996</v>
      </c>
      <c r="AI48" s="3">
        <v>821369.30799999996</v>
      </c>
      <c r="AJ48" s="4">
        <f>AI48*$AJ$82</f>
        <v>825571.08296205383</v>
      </c>
      <c r="AK48" s="4">
        <f t="shared" ref="AK48:AK81" si="34">AJ48*$AK$82</f>
        <v>825571.08296205383</v>
      </c>
      <c r="AL48" s="16">
        <f t="shared" si="32"/>
        <v>825571.08296205383</v>
      </c>
      <c r="AM48" s="20">
        <f>AL48-AI48</f>
        <v>4201.7749620538671</v>
      </c>
      <c r="AN48" s="17">
        <f>'Предявени (2)'!AI48-AI48</f>
        <v>10916</v>
      </c>
      <c r="AO48" s="18">
        <f t="shared" si="33"/>
        <v>0</v>
      </c>
    </row>
    <row r="49" spans="1:41" s="19" customFormat="1" x14ac:dyDescent="0.2">
      <c r="A49" s="1" t="s">
        <v>34</v>
      </c>
      <c r="B49" s="3">
        <v>1000</v>
      </c>
      <c r="C49" s="3">
        <v>16499.510000000002</v>
      </c>
      <c r="D49" s="3">
        <v>25399.17</v>
      </c>
      <c r="E49" s="3">
        <v>25699.17</v>
      </c>
      <c r="F49" s="3">
        <v>103944.27</v>
      </c>
      <c r="G49" s="3">
        <v>124497.89000000001</v>
      </c>
      <c r="H49" s="3">
        <v>148723.89000000001</v>
      </c>
      <c r="I49" s="3">
        <v>196923.89</v>
      </c>
      <c r="J49" s="3">
        <v>500781.37</v>
      </c>
      <c r="K49" s="3">
        <v>578843.82000000007</v>
      </c>
      <c r="L49" s="3">
        <v>782560.02</v>
      </c>
      <c r="M49" s="3">
        <v>965157.69</v>
      </c>
      <c r="N49" s="3">
        <v>992536.69</v>
      </c>
      <c r="O49" s="3">
        <v>1259656.9900000002</v>
      </c>
      <c r="P49" s="3">
        <v>1316635.6085000003</v>
      </c>
      <c r="Q49" s="3">
        <v>1407931.3785000001</v>
      </c>
      <c r="R49" s="3">
        <v>1569437.0285000002</v>
      </c>
      <c r="S49" s="3">
        <v>1685583.0285000002</v>
      </c>
      <c r="T49" s="3">
        <v>1746419.0585</v>
      </c>
      <c r="U49" s="3">
        <v>1831394.0585</v>
      </c>
      <c r="V49" s="3">
        <v>2055892.8984999999</v>
      </c>
      <c r="W49" s="3">
        <v>2055892.8984999999</v>
      </c>
      <c r="X49" s="3">
        <v>2107454.8984999997</v>
      </c>
      <c r="Y49" s="3">
        <v>2117648.8984999997</v>
      </c>
      <c r="Z49" s="3">
        <v>2515224.8984999997</v>
      </c>
      <c r="AA49" s="3">
        <v>2522326.8984999997</v>
      </c>
      <c r="AB49" s="3">
        <v>2621901.8984999997</v>
      </c>
      <c r="AC49" s="3">
        <v>2662261.7784999995</v>
      </c>
      <c r="AD49" s="3">
        <v>2716837.7784999995</v>
      </c>
      <c r="AE49" s="3">
        <v>2716842.7784999995</v>
      </c>
      <c r="AF49" s="3">
        <v>2719625.1184999999</v>
      </c>
      <c r="AG49" s="3">
        <v>2719625.1184999999</v>
      </c>
      <c r="AH49" s="3">
        <v>2719625.1184999999</v>
      </c>
      <c r="AI49" s="4">
        <f>AH49*$AI$82</f>
        <v>2732400.2078653034</v>
      </c>
      <c r="AJ49" s="4">
        <f t="shared" ref="AJ49:AJ81" si="35">AI49*$AJ$82</f>
        <v>2746378.0016151997</v>
      </c>
      <c r="AK49" s="4">
        <f t="shared" si="34"/>
        <v>2746378.0016151997</v>
      </c>
      <c r="AL49" s="16">
        <f t="shared" si="32"/>
        <v>2746378.0016151997</v>
      </c>
      <c r="AM49" s="20">
        <f>AL49-AH49</f>
        <v>26752.88311519986</v>
      </c>
      <c r="AN49" s="17">
        <f>'Предявени (2)'!AH49-AH49</f>
        <v>63095.659999999683</v>
      </c>
      <c r="AO49" s="18">
        <f t="shared" si="33"/>
        <v>0</v>
      </c>
    </row>
    <row r="50" spans="1:41" s="19" customFormat="1" x14ac:dyDescent="0.2">
      <c r="A50" s="2" t="s">
        <v>33</v>
      </c>
      <c r="B50" s="3">
        <v>0</v>
      </c>
      <c r="C50" s="3">
        <v>20800</v>
      </c>
      <c r="D50" s="3">
        <v>30395.96</v>
      </c>
      <c r="E50" s="3">
        <v>39537.96</v>
      </c>
      <c r="F50" s="3">
        <v>42157.65</v>
      </c>
      <c r="G50" s="3">
        <v>48768.65</v>
      </c>
      <c r="H50" s="3">
        <v>85543.360000000001</v>
      </c>
      <c r="I50" s="3">
        <v>93432.98</v>
      </c>
      <c r="J50" s="3">
        <v>164946.18</v>
      </c>
      <c r="K50" s="3">
        <v>199489.13999999998</v>
      </c>
      <c r="L50" s="3">
        <v>204188.19999999998</v>
      </c>
      <c r="M50" s="3">
        <v>224548.19999999998</v>
      </c>
      <c r="N50" s="3">
        <v>268218.48</v>
      </c>
      <c r="O50" s="3">
        <v>285725.56549999997</v>
      </c>
      <c r="P50" s="3">
        <v>299779.63549999997</v>
      </c>
      <c r="Q50" s="3">
        <v>299779.63549999997</v>
      </c>
      <c r="R50" s="3">
        <v>366643.63549999997</v>
      </c>
      <c r="S50" s="3">
        <v>584629.40550000011</v>
      </c>
      <c r="T50" s="3">
        <v>584629.40550000011</v>
      </c>
      <c r="U50" s="3">
        <v>622130.80550000002</v>
      </c>
      <c r="V50" s="3">
        <v>622130.80550000002</v>
      </c>
      <c r="W50" s="3">
        <v>622130.80550000002</v>
      </c>
      <c r="X50" s="3">
        <v>622130.80550000002</v>
      </c>
      <c r="Y50" s="3">
        <v>622130.80550000002</v>
      </c>
      <c r="Z50" s="3">
        <v>626112.80550000002</v>
      </c>
      <c r="AA50" s="3">
        <v>626112.80550000002</v>
      </c>
      <c r="AB50" s="3">
        <v>626108.80550000002</v>
      </c>
      <c r="AC50" s="3">
        <v>626108.80550000002</v>
      </c>
      <c r="AD50" s="3">
        <v>678897.80550000002</v>
      </c>
      <c r="AE50" s="3">
        <v>678897.80550000002</v>
      </c>
      <c r="AF50" s="3">
        <v>822897.80550000002</v>
      </c>
      <c r="AG50" s="3">
        <v>822897.80550000002</v>
      </c>
      <c r="AH50" s="4">
        <f>AG50*$AH$82</f>
        <v>822898.34770237841</v>
      </c>
      <c r="AI50" s="4">
        <f t="shared" ref="AI50:AI81" si="36">AH50*$AI$82</f>
        <v>826763.80690076109</v>
      </c>
      <c r="AJ50" s="4">
        <f t="shared" si="35"/>
        <v>830993.17781775666</v>
      </c>
      <c r="AK50" s="4">
        <f t="shared" si="34"/>
        <v>830993.17781775666</v>
      </c>
      <c r="AL50" s="16">
        <f t="shared" si="32"/>
        <v>830993.17781775666</v>
      </c>
      <c r="AM50" s="20">
        <f>AL50-AG50</f>
        <v>8095.3723177566426</v>
      </c>
      <c r="AN50" s="17">
        <f>'Предявени (2)'!AG50-AG50</f>
        <v>275024.95926813269</v>
      </c>
      <c r="AO50" s="18">
        <f t="shared" si="33"/>
        <v>0</v>
      </c>
    </row>
    <row r="51" spans="1:41" s="19" customFormat="1" x14ac:dyDescent="0.2">
      <c r="A51" s="2" t="s">
        <v>32</v>
      </c>
      <c r="B51" s="3">
        <v>3500</v>
      </c>
      <c r="C51" s="3">
        <v>46971.34</v>
      </c>
      <c r="D51" s="3">
        <v>115108.34</v>
      </c>
      <c r="E51" s="3">
        <v>379953.33999999997</v>
      </c>
      <c r="F51" s="3">
        <v>620117.19469471998</v>
      </c>
      <c r="G51" s="3">
        <v>620117.19469471998</v>
      </c>
      <c r="H51" s="3">
        <v>720930.32104999805</v>
      </c>
      <c r="I51" s="3">
        <v>720930.32104999805</v>
      </c>
      <c r="J51" s="3">
        <v>755228.26233004779</v>
      </c>
      <c r="K51" s="3">
        <v>873585.54560404457</v>
      </c>
      <c r="L51" s="3">
        <v>883830.04062974534</v>
      </c>
      <c r="M51" s="3">
        <v>887751.59413971298</v>
      </c>
      <c r="N51" s="3">
        <v>1043033.0941397129</v>
      </c>
      <c r="O51" s="3">
        <v>1120189.0341397128</v>
      </c>
      <c r="P51" s="3">
        <v>1191502.8141397128</v>
      </c>
      <c r="Q51" s="3">
        <v>1716114.6841397129</v>
      </c>
      <c r="R51" s="3">
        <v>1717066.5441397128</v>
      </c>
      <c r="S51" s="3">
        <v>1787088.9241397129</v>
      </c>
      <c r="T51" s="3">
        <v>1787088.9241397129</v>
      </c>
      <c r="U51" s="3">
        <v>1925553.9241397129</v>
      </c>
      <c r="V51" s="3">
        <v>1925553.9241397129</v>
      </c>
      <c r="W51" s="3">
        <v>1938181.0441397128</v>
      </c>
      <c r="X51" s="3">
        <v>1938181.0441397128</v>
      </c>
      <c r="Y51" s="3">
        <v>1938181.0441397128</v>
      </c>
      <c r="Z51" s="3">
        <v>1937694.984139713</v>
      </c>
      <c r="AA51" s="3">
        <v>1937690.984139713</v>
      </c>
      <c r="AB51" s="3">
        <v>1937690.984139713</v>
      </c>
      <c r="AC51" s="3">
        <v>1937694.984139713</v>
      </c>
      <c r="AD51" s="3">
        <v>1948813.984139713</v>
      </c>
      <c r="AE51" s="3">
        <v>1948813.984139713</v>
      </c>
      <c r="AF51" s="3">
        <v>1948813.984139713</v>
      </c>
      <c r="AG51" s="4">
        <f>AF51*$AG$82</f>
        <v>1948815.7506038714</v>
      </c>
      <c r="AH51" s="4">
        <f t="shared" ref="AH51:AH81" si="37">AG51*$AH$82</f>
        <v>1948817.0346667625</v>
      </c>
      <c r="AI51" s="4">
        <f t="shared" si="36"/>
        <v>1957971.352151602</v>
      </c>
      <c r="AJ51" s="4">
        <f t="shared" si="35"/>
        <v>1967987.4982673142</v>
      </c>
      <c r="AK51" s="4">
        <f t="shared" si="34"/>
        <v>1967987.4982673142</v>
      </c>
      <c r="AL51" s="16">
        <f t="shared" si="32"/>
        <v>1967987.4982673142</v>
      </c>
      <c r="AM51" s="20">
        <f>AL51-AF51</f>
        <v>19173.514127601171</v>
      </c>
      <c r="AN51" s="17">
        <f>'Предявени (2)'!AF51-AF51</f>
        <v>5263.9813575658482</v>
      </c>
      <c r="AO51" s="18">
        <f t="shared" si="33"/>
        <v>13909.532770035323</v>
      </c>
    </row>
    <row r="52" spans="1:41" s="19" customFormat="1" x14ac:dyDescent="0.2">
      <c r="A52" s="2" t="s">
        <v>31</v>
      </c>
      <c r="B52" s="3">
        <v>1700</v>
      </c>
      <c r="C52" s="3">
        <v>231038.22</v>
      </c>
      <c r="D52" s="3">
        <v>241340.09</v>
      </c>
      <c r="E52" s="3">
        <v>260818.3</v>
      </c>
      <c r="F52" s="3">
        <v>284848.20488116588</v>
      </c>
      <c r="G52" s="3">
        <v>297669.80048591725</v>
      </c>
      <c r="H52" s="3">
        <v>333796.74131182022</v>
      </c>
      <c r="I52" s="3">
        <v>405701.06833644956</v>
      </c>
      <c r="J52" s="3">
        <v>543102.3230099302</v>
      </c>
      <c r="K52" s="3">
        <v>734545.60150377802</v>
      </c>
      <c r="L52" s="3">
        <v>834714.21878482075</v>
      </c>
      <c r="M52" s="3">
        <v>852837.1587848207</v>
      </c>
      <c r="N52" s="3">
        <v>1110015.6987848207</v>
      </c>
      <c r="O52" s="3">
        <v>1126139.6987848207</v>
      </c>
      <c r="P52" s="3">
        <v>2138889.6987848207</v>
      </c>
      <c r="Q52" s="3">
        <v>2257540.6987848212</v>
      </c>
      <c r="R52" s="3">
        <v>2257540.6987848212</v>
      </c>
      <c r="S52" s="3">
        <v>2257540.6987848212</v>
      </c>
      <c r="T52" s="3">
        <v>2258424.6987848212</v>
      </c>
      <c r="U52" s="3">
        <v>2267398.6987848212</v>
      </c>
      <c r="V52" s="3">
        <v>2269992.4287848212</v>
      </c>
      <c r="W52" s="3">
        <v>2269992.4287848212</v>
      </c>
      <c r="X52" s="3">
        <v>2269992.4287848212</v>
      </c>
      <c r="Y52" s="3">
        <v>2461723.4287848212</v>
      </c>
      <c r="Z52" s="3">
        <v>2472911.7387848212</v>
      </c>
      <c r="AA52" s="3">
        <v>2472911.7387848212</v>
      </c>
      <c r="AB52" s="3">
        <v>2472916.7387848212</v>
      </c>
      <c r="AC52" s="3">
        <v>2472916.7387848212</v>
      </c>
      <c r="AD52" s="3">
        <v>2472916.7387848212</v>
      </c>
      <c r="AE52" s="3">
        <v>2472916.7387848212</v>
      </c>
      <c r="AF52" s="4">
        <f>AE52*$AF$82</f>
        <v>2503857.6392097273</v>
      </c>
      <c r="AG52" s="4">
        <f t="shared" ref="AG52:AG81" si="38">AF52*$AG$82</f>
        <v>2503859.9087823047</v>
      </c>
      <c r="AH52" s="4">
        <f t="shared" si="37"/>
        <v>2503861.5585604287</v>
      </c>
      <c r="AI52" s="4">
        <f t="shared" si="36"/>
        <v>2515623.1263409909</v>
      </c>
      <c r="AJ52" s="4">
        <f t="shared" si="35"/>
        <v>2528491.9810245936</v>
      </c>
      <c r="AK52" s="4">
        <f t="shared" si="34"/>
        <v>2528491.9810245936</v>
      </c>
      <c r="AL52" s="16">
        <f t="shared" si="32"/>
        <v>2528491.9810245936</v>
      </c>
      <c r="AM52" s="20">
        <f>AL52-AE52</f>
        <v>55575.242239772342</v>
      </c>
      <c r="AN52" s="17">
        <f>'Предявени (2)'!AE52-AE52</f>
        <v>183770.62821500003</v>
      </c>
      <c r="AO52" s="18">
        <f t="shared" si="33"/>
        <v>0</v>
      </c>
    </row>
    <row r="53" spans="1:41" x14ac:dyDescent="0.2">
      <c r="A53" s="2" t="s">
        <v>30</v>
      </c>
      <c r="B53" s="3">
        <v>800</v>
      </c>
      <c r="C53" s="3">
        <v>28982</v>
      </c>
      <c r="D53" s="3">
        <v>79239</v>
      </c>
      <c r="E53" s="3">
        <v>102255.87</v>
      </c>
      <c r="F53" s="3">
        <v>179639.82550035106</v>
      </c>
      <c r="G53" s="3">
        <v>193529.02669370879</v>
      </c>
      <c r="H53" s="3">
        <v>266529.02669370879</v>
      </c>
      <c r="I53" s="3">
        <v>306559.94586912601</v>
      </c>
      <c r="J53" s="3">
        <v>313220.69992996793</v>
      </c>
      <c r="K53" s="3">
        <v>313275.0150229279</v>
      </c>
      <c r="L53" s="3">
        <v>433722.33352292789</v>
      </c>
      <c r="M53" s="3">
        <v>438722.33352292789</v>
      </c>
      <c r="N53" s="3">
        <v>526541.04352292791</v>
      </c>
      <c r="O53" s="3">
        <v>734693.04352292779</v>
      </c>
      <c r="P53" s="3">
        <v>776037.07352292782</v>
      </c>
      <c r="Q53" s="3">
        <v>777741.66352292779</v>
      </c>
      <c r="R53" s="3">
        <v>1240710.2835229279</v>
      </c>
      <c r="S53" s="3">
        <v>1691410.5735229279</v>
      </c>
      <c r="T53" s="3">
        <v>2200628.3135229279</v>
      </c>
      <c r="U53" s="3">
        <v>2393331.683522928</v>
      </c>
      <c r="V53" s="3">
        <v>2435332.433522928</v>
      </c>
      <c r="W53" s="3">
        <v>2454205.433522928</v>
      </c>
      <c r="X53" s="3">
        <v>2454205.433522928</v>
      </c>
      <c r="Y53" s="3">
        <v>2454202.433522928</v>
      </c>
      <c r="Z53" s="3">
        <v>2466570.5035229274</v>
      </c>
      <c r="AA53" s="3">
        <v>2466573.5035229274</v>
      </c>
      <c r="AB53" s="3">
        <v>2470847.4535229276</v>
      </c>
      <c r="AC53" s="3">
        <v>2470847.4535229276</v>
      </c>
      <c r="AD53" s="3">
        <v>2470847.4535229276</v>
      </c>
      <c r="AE53" s="4">
        <f>AD53*$AE$82</f>
        <v>2498091.3472119826</v>
      </c>
      <c r="AF53" s="4">
        <f t="shared" ref="AF53:AF81" si="39">AE53*$AF$82</f>
        <v>2529347.2299573058</v>
      </c>
      <c r="AG53" s="4">
        <f t="shared" si="38"/>
        <v>2529349.5226344224</v>
      </c>
      <c r="AH53" s="4">
        <f t="shared" si="37"/>
        <v>2529351.1892074984</v>
      </c>
      <c r="AI53" s="4">
        <f t="shared" si="36"/>
        <v>2541232.4912511362</v>
      </c>
      <c r="AJ53" s="4">
        <f t="shared" si="35"/>
        <v>2554232.3525199927</v>
      </c>
      <c r="AK53" s="4">
        <f t="shared" si="34"/>
        <v>2554232.3525199927</v>
      </c>
      <c r="AL53" s="16">
        <f t="shared" si="32"/>
        <v>2554232.3525199927</v>
      </c>
      <c r="AM53" s="20">
        <f>AL53-AD53</f>
        <v>83384.898997065146</v>
      </c>
      <c r="AN53" s="17">
        <f>'Предявени (2)'!AD53-AD53</f>
        <v>534083.97666534502</v>
      </c>
      <c r="AO53" s="18">
        <f t="shared" si="33"/>
        <v>0</v>
      </c>
    </row>
    <row r="54" spans="1:41" x14ac:dyDescent="0.2">
      <c r="A54" s="1" t="s">
        <v>29</v>
      </c>
      <c r="B54" s="3">
        <v>0</v>
      </c>
      <c r="C54" s="3">
        <v>36044</v>
      </c>
      <c r="D54" s="3">
        <v>71352.14</v>
      </c>
      <c r="E54" s="3">
        <v>114730.14</v>
      </c>
      <c r="F54" s="3">
        <v>234499.25026277301</v>
      </c>
      <c r="G54" s="3">
        <v>354776.33939334727</v>
      </c>
      <c r="H54" s="3">
        <v>433637.83495992346</v>
      </c>
      <c r="I54" s="3">
        <v>497442.19495992345</v>
      </c>
      <c r="J54" s="3">
        <v>507382.24413233856</v>
      </c>
      <c r="K54" s="3">
        <v>544315.26637723856</v>
      </c>
      <c r="L54" s="3">
        <v>570102.78637723858</v>
      </c>
      <c r="M54" s="3">
        <v>659130.74637723854</v>
      </c>
      <c r="N54" s="3">
        <v>661037.82123943861</v>
      </c>
      <c r="O54" s="3">
        <v>725087.35643573862</v>
      </c>
      <c r="P54" s="3">
        <v>1389454.2464357386</v>
      </c>
      <c r="Q54" s="3">
        <v>1392850.1364357385</v>
      </c>
      <c r="R54" s="3">
        <v>1519499.1364357385</v>
      </c>
      <c r="S54" s="3">
        <v>1581794.1469149387</v>
      </c>
      <c r="T54" s="3">
        <v>1657088.1469149387</v>
      </c>
      <c r="U54" s="3">
        <v>1665483.1469149387</v>
      </c>
      <c r="V54" s="3">
        <v>1674576.2889987386</v>
      </c>
      <c r="W54" s="3">
        <v>1677491.2889987386</v>
      </c>
      <c r="X54" s="3">
        <v>1677487.2889987386</v>
      </c>
      <c r="Y54" s="3">
        <v>1754281.1389987385</v>
      </c>
      <c r="Z54" s="3">
        <v>1754285.1389987385</v>
      </c>
      <c r="AA54" s="3">
        <v>1958666.9389987385</v>
      </c>
      <c r="AB54" s="3">
        <v>1984828.9467525387</v>
      </c>
      <c r="AC54" s="3">
        <v>1985431.1467525386</v>
      </c>
      <c r="AD54" s="4">
        <f>AC54*$AD$82</f>
        <v>2025121.0192800099</v>
      </c>
      <c r="AE54" s="4">
        <f t="shared" ref="AE54:AE81" si="40">AD54*$AE$82</f>
        <v>2047450.2738351915</v>
      </c>
      <c r="AF54" s="4">
        <f t="shared" si="39"/>
        <v>2073067.7780778988</v>
      </c>
      <c r="AG54" s="4">
        <f t="shared" si="38"/>
        <v>2073069.6571694682</v>
      </c>
      <c r="AH54" s="4">
        <f t="shared" si="37"/>
        <v>2073071.0231025054</v>
      </c>
      <c r="AI54" s="4">
        <f t="shared" si="36"/>
        <v>2082809.0077242102</v>
      </c>
      <c r="AJ54" s="4">
        <f t="shared" si="35"/>
        <v>2093463.7700268158</v>
      </c>
      <c r="AK54" s="4">
        <f t="shared" si="34"/>
        <v>2093463.7700268158</v>
      </c>
      <c r="AL54" s="16">
        <f t="shared" si="32"/>
        <v>2093463.7700268158</v>
      </c>
      <c r="AM54" s="20">
        <f>AL54-AC54</f>
        <v>108032.6232742772</v>
      </c>
      <c r="AN54" s="17">
        <f>'Предявени (2)'!AC54-AC54</f>
        <v>264671.73999999976</v>
      </c>
      <c r="AO54" s="18">
        <f t="shared" si="33"/>
        <v>0</v>
      </c>
    </row>
    <row r="55" spans="1:41" x14ac:dyDescent="0.2">
      <c r="A55" s="1" t="s">
        <v>28</v>
      </c>
      <c r="B55" s="3">
        <v>0</v>
      </c>
      <c r="C55" s="3">
        <v>3033.1592224687174</v>
      </c>
      <c r="D55" s="3">
        <v>49070.899222468717</v>
      </c>
      <c r="E55" s="3">
        <v>52452.714825348768</v>
      </c>
      <c r="F55" s="3">
        <v>125958.95751568511</v>
      </c>
      <c r="G55" s="3">
        <v>126840.34204510343</v>
      </c>
      <c r="H55" s="3">
        <v>168853.32493120772</v>
      </c>
      <c r="I55" s="3">
        <v>169390.89664355142</v>
      </c>
      <c r="J55" s="3">
        <v>178213.9256435514</v>
      </c>
      <c r="K55" s="3">
        <v>180134.1756435514</v>
      </c>
      <c r="L55" s="3">
        <v>180134.1756435514</v>
      </c>
      <c r="M55" s="3">
        <v>181766.1756435514</v>
      </c>
      <c r="N55" s="3">
        <v>190844.4556435514</v>
      </c>
      <c r="O55" s="3">
        <v>571800.49564355146</v>
      </c>
      <c r="P55" s="3">
        <v>844037.1656435515</v>
      </c>
      <c r="Q55" s="3">
        <v>867125.16564355139</v>
      </c>
      <c r="R55" s="3">
        <v>871474.16564355139</v>
      </c>
      <c r="S55" s="3">
        <v>908077.77564355137</v>
      </c>
      <c r="T55" s="3">
        <v>924731.31564355141</v>
      </c>
      <c r="U55" s="3">
        <v>932830.11564355134</v>
      </c>
      <c r="V55" s="3">
        <v>1086498.1156435513</v>
      </c>
      <c r="W55" s="3">
        <v>1097000.5356435513</v>
      </c>
      <c r="X55" s="3">
        <v>1097000.5356435513</v>
      </c>
      <c r="Y55" s="3">
        <v>1712202.2956435513</v>
      </c>
      <c r="Z55" s="3">
        <v>1712202.2956435513</v>
      </c>
      <c r="AA55" s="3">
        <v>1792087.1556435514</v>
      </c>
      <c r="AB55" s="3">
        <v>1968393.1556435514</v>
      </c>
      <c r="AC55" s="4">
        <f>AB55*$AC$82</f>
        <v>1972838.2759632119</v>
      </c>
      <c r="AD55" s="4">
        <f t="shared" ref="AD55:AD81" si="41">AC55*$AD$82</f>
        <v>2012276.410001942</v>
      </c>
      <c r="AE55" s="4">
        <f t="shared" si="40"/>
        <v>2034464.0381814644</v>
      </c>
      <c r="AF55" s="4">
        <f t="shared" si="39"/>
        <v>2059919.0598715022</v>
      </c>
      <c r="AG55" s="4">
        <f t="shared" si="38"/>
        <v>2059920.9270446743</v>
      </c>
      <c r="AH55" s="4">
        <f t="shared" si="37"/>
        <v>2059922.2843140929</v>
      </c>
      <c r="AI55" s="4">
        <f t="shared" si="36"/>
        <v>2069598.5044257115</v>
      </c>
      <c r="AJ55" s="4">
        <f t="shared" si="35"/>
        <v>2080185.687429389</v>
      </c>
      <c r="AK55" s="4">
        <f t="shared" si="34"/>
        <v>2080185.687429389</v>
      </c>
      <c r="AL55" s="16">
        <f t="shared" si="32"/>
        <v>2080185.687429389</v>
      </c>
      <c r="AM55" s="20">
        <f>AL55-AB55</f>
        <v>111792.53178583761</v>
      </c>
      <c r="AN55" s="17">
        <f>'Предявени (2)'!AB55-AB55</f>
        <v>188109.4600000002</v>
      </c>
      <c r="AO55" s="18">
        <f t="shared" si="33"/>
        <v>0</v>
      </c>
    </row>
    <row r="56" spans="1:41" x14ac:dyDescent="0.2">
      <c r="A56" s="1" t="s">
        <v>27</v>
      </c>
      <c r="B56" s="3">
        <v>62.240499105452109</v>
      </c>
      <c r="C56" s="3">
        <v>28103.914402829072</v>
      </c>
      <c r="D56" s="3">
        <v>68265.12518559373</v>
      </c>
      <c r="E56" s="3">
        <v>81205.538462625758</v>
      </c>
      <c r="F56" s="3">
        <v>96378.377341078347</v>
      </c>
      <c r="G56" s="3">
        <v>112778.47728291735</v>
      </c>
      <c r="H56" s="3">
        <v>134382.65277657329</v>
      </c>
      <c r="I56" s="3">
        <v>161341.53177657328</v>
      </c>
      <c r="J56" s="3">
        <v>161341.53177657328</v>
      </c>
      <c r="K56" s="3">
        <v>337561.64177657332</v>
      </c>
      <c r="L56" s="3">
        <v>481505.64177657332</v>
      </c>
      <c r="M56" s="3">
        <v>490232.64177657332</v>
      </c>
      <c r="N56" s="3">
        <v>669438.64177657326</v>
      </c>
      <c r="O56" s="3">
        <v>1639201.6417765731</v>
      </c>
      <c r="P56" s="3">
        <v>1708313.6417765731</v>
      </c>
      <c r="Q56" s="3">
        <v>1710945.6417765731</v>
      </c>
      <c r="R56" s="3">
        <v>1710945.6417765731</v>
      </c>
      <c r="S56" s="3">
        <v>2170573.6417765734</v>
      </c>
      <c r="T56" s="3">
        <v>2591137.4817765732</v>
      </c>
      <c r="U56" s="3">
        <v>2591137.4817765732</v>
      </c>
      <c r="V56" s="3">
        <v>2711129.4817765732</v>
      </c>
      <c r="W56" s="3">
        <v>2917456.181776573</v>
      </c>
      <c r="X56" s="3">
        <v>2917464.181776573</v>
      </c>
      <c r="Y56" s="3">
        <v>2917464.181776573</v>
      </c>
      <c r="Z56" s="3">
        <v>2917464.181776573</v>
      </c>
      <c r="AA56" s="3">
        <v>3009302.7317765728</v>
      </c>
      <c r="AB56" s="4">
        <f>AA56*$AB$82</f>
        <v>3057879.2544361511</v>
      </c>
      <c r="AC56" s="4">
        <f t="shared" ref="AC56:AC81" si="42">AB56*$AC$82</f>
        <v>3064784.7047878713</v>
      </c>
      <c r="AD56" s="4">
        <f t="shared" si="41"/>
        <v>3126051.4550633146</v>
      </c>
      <c r="AE56" s="4">
        <f t="shared" si="40"/>
        <v>3160519.7154922746</v>
      </c>
      <c r="AF56" s="4">
        <f t="shared" si="39"/>
        <v>3200063.8393498585</v>
      </c>
      <c r="AG56" s="4">
        <f t="shared" si="38"/>
        <v>3200066.7399848718</v>
      </c>
      <c r="AH56" s="4">
        <f t="shared" si="37"/>
        <v>3200068.8484894587</v>
      </c>
      <c r="AI56" s="4">
        <f t="shared" si="36"/>
        <v>3215100.7605116288</v>
      </c>
      <c r="AJ56" s="4">
        <f t="shared" si="35"/>
        <v>3231547.8443561569</v>
      </c>
      <c r="AK56" s="4">
        <f t="shared" si="34"/>
        <v>3231547.8443561569</v>
      </c>
      <c r="AL56" s="16">
        <f t="shared" si="32"/>
        <v>3231547.8443561569</v>
      </c>
      <c r="AM56" s="20">
        <f>AL56-AA56</f>
        <v>222245.11257958412</v>
      </c>
      <c r="AN56" s="17">
        <f>'Предявени (2)'!AA56-AA56</f>
        <v>138979.92867369391</v>
      </c>
      <c r="AO56" s="18">
        <f t="shared" si="33"/>
        <v>83265.183905890211</v>
      </c>
    </row>
    <row r="57" spans="1:41" x14ac:dyDescent="0.2">
      <c r="A57" s="1" t="s">
        <v>26</v>
      </c>
      <c r="B57" s="3">
        <v>3773.01</v>
      </c>
      <c r="C57" s="3">
        <v>23742.957080258508</v>
      </c>
      <c r="D57" s="3">
        <v>38896.32720965959</v>
      </c>
      <c r="E57" s="3">
        <v>244356.63991278011</v>
      </c>
      <c r="F57" s="3">
        <v>304010.91362534731</v>
      </c>
      <c r="G57" s="3">
        <v>339814.63979431678</v>
      </c>
      <c r="H57" s="3">
        <v>868657.20979431691</v>
      </c>
      <c r="I57" s="3">
        <v>1183280.6297943166</v>
      </c>
      <c r="J57" s="3">
        <v>1577569.9997943167</v>
      </c>
      <c r="K57" s="3">
        <v>1707236.0797943166</v>
      </c>
      <c r="L57" s="3">
        <v>2052800.4097943164</v>
      </c>
      <c r="M57" s="3">
        <v>2141616.7497943169</v>
      </c>
      <c r="N57" s="3">
        <v>2289442.1297943168</v>
      </c>
      <c r="O57" s="3">
        <v>2799637.1097943173</v>
      </c>
      <c r="P57" s="3">
        <v>2971895.6397943171</v>
      </c>
      <c r="Q57" s="3">
        <v>3236796.7697943174</v>
      </c>
      <c r="R57" s="3">
        <v>3324429.2397943172</v>
      </c>
      <c r="S57" s="3">
        <v>3592653.1197943175</v>
      </c>
      <c r="T57" s="3">
        <v>3608274.0497943172</v>
      </c>
      <c r="U57" s="3">
        <v>3623467.0897943173</v>
      </c>
      <c r="V57" s="3">
        <v>3686113.5897943173</v>
      </c>
      <c r="W57" s="3">
        <v>3890745.2297943174</v>
      </c>
      <c r="X57" s="3">
        <v>5015968.5697943168</v>
      </c>
      <c r="Y57" s="3">
        <v>5305004.7897943174</v>
      </c>
      <c r="Z57" s="3">
        <v>5435909.019794317</v>
      </c>
      <c r="AA57" s="4">
        <f>Z57*$AA$82</f>
        <v>5528838.3106195545</v>
      </c>
      <c r="AB57" s="4">
        <f t="shared" ref="AB57:AB81" si="43">AA57*$AB$82</f>
        <v>5618085.4762971671</v>
      </c>
      <c r="AC57" s="4">
        <f t="shared" si="42"/>
        <v>5630772.5077657932</v>
      </c>
      <c r="AD57" s="4">
        <f t="shared" si="41"/>
        <v>5743334.7809173735</v>
      </c>
      <c r="AE57" s="4">
        <f t="shared" si="40"/>
        <v>5806661.5565015441</v>
      </c>
      <c r="AF57" s="4">
        <f t="shared" si="39"/>
        <v>5879313.9568848787</v>
      </c>
      <c r="AG57" s="4">
        <f t="shared" si="38"/>
        <v>5879319.2860735366</v>
      </c>
      <c r="AH57" s="4">
        <f t="shared" si="37"/>
        <v>5879323.1599213937</v>
      </c>
      <c r="AI57" s="4">
        <f t="shared" si="36"/>
        <v>5906940.5246326448</v>
      </c>
      <c r="AJ57" s="4">
        <f t="shared" si="35"/>
        <v>5937157.9123010216</v>
      </c>
      <c r="AK57" s="4">
        <f t="shared" si="34"/>
        <v>5937157.9123010216</v>
      </c>
      <c r="AL57" s="16">
        <f t="shared" si="32"/>
        <v>5937157.9123010216</v>
      </c>
      <c r="AM57" s="20">
        <f>AL57-Z57</f>
        <v>501248.89250670467</v>
      </c>
      <c r="AN57" s="17">
        <f>'Предявени (2)'!Z57-Z57</f>
        <v>1620356.42</v>
      </c>
      <c r="AO57" s="18">
        <f t="shared" si="33"/>
        <v>0</v>
      </c>
    </row>
    <row r="58" spans="1:41" x14ac:dyDescent="0.2">
      <c r="A58" s="2" t="s">
        <v>16</v>
      </c>
      <c r="B58" s="3">
        <v>4601.8729087989914</v>
      </c>
      <c r="C58" s="3">
        <v>68561.210255486527</v>
      </c>
      <c r="D58" s="3">
        <v>177095.96588849224</v>
      </c>
      <c r="E58" s="3">
        <v>207950.86664712525</v>
      </c>
      <c r="F58" s="3">
        <v>846023.23379815684</v>
      </c>
      <c r="G58" s="3">
        <v>856531.7717981569</v>
      </c>
      <c r="H58" s="3">
        <v>953461.7717981569</v>
      </c>
      <c r="I58" s="3">
        <v>1413226.7717981569</v>
      </c>
      <c r="J58" s="3">
        <v>1426295.7717981569</v>
      </c>
      <c r="K58" s="3">
        <v>1521588.7717981569</v>
      </c>
      <c r="L58" s="3">
        <v>2142514.8317981567</v>
      </c>
      <c r="M58" s="3">
        <v>2147975.4217981566</v>
      </c>
      <c r="N58" s="3">
        <v>2368452.9117981568</v>
      </c>
      <c r="O58" s="3">
        <v>2398798.151798157</v>
      </c>
      <c r="P58" s="3">
        <v>2590096.3917981572</v>
      </c>
      <c r="Q58" s="3">
        <v>3002910.2717981571</v>
      </c>
      <c r="R58" s="3">
        <v>3004018.5317981574</v>
      </c>
      <c r="S58" s="3">
        <v>3164647.381798157</v>
      </c>
      <c r="T58" s="3">
        <v>3168886.861798157</v>
      </c>
      <c r="U58" s="3">
        <v>3235581.9917981573</v>
      </c>
      <c r="V58" s="3">
        <v>3479395.3617981574</v>
      </c>
      <c r="W58" s="3">
        <v>3484556.7417981573</v>
      </c>
      <c r="X58" s="3">
        <v>3496034.7517981571</v>
      </c>
      <c r="Y58" s="3">
        <v>3643192.9617981571</v>
      </c>
      <c r="Z58" s="4">
        <f>Y58*$Z$82</f>
        <v>3729182.6444009356</v>
      </c>
      <c r="AA58" s="4">
        <f t="shared" ref="AA58:AA81" si="44">Z58*$AA$82</f>
        <v>3792934.6860999474</v>
      </c>
      <c r="AB58" s="4">
        <f t="shared" si="43"/>
        <v>3854160.6889809747</v>
      </c>
      <c r="AC58" s="4">
        <f t="shared" si="42"/>
        <v>3862864.3404566501</v>
      </c>
      <c r="AD58" s="4">
        <f t="shared" si="41"/>
        <v>3940085.1463830657</v>
      </c>
      <c r="AE58" s="4">
        <f t="shared" si="40"/>
        <v>3983529.050902884</v>
      </c>
      <c r="AF58" s="4">
        <f t="shared" si="39"/>
        <v>4033370.5897507602</v>
      </c>
      <c r="AG58" s="4">
        <f t="shared" si="38"/>
        <v>4033374.2457203101</v>
      </c>
      <c r="AH58" s="4">
        <f t="shared" si="37"/>
        <v>4033376.9032861642</v>
      </c>
      <c r="AI58" s="4">
        <f t="shared" si="36"/>
        <v>4052323.1727675442</v>
      </c>
      <c r="AJ58" s="4">
        <f t="shared" si="35"/>
        <v>4073053.1292921496</v>
      </c>
      <c r="AK58" s="4">
        <f t="shared" si="34"/>
        <v>4073053.1292921496</v>
      </c>
      <c r="AL58" s="16">
        <f t="shared" si="32"/>
        <v>4073053.1292921496</v>
      </c>
      <c r="AM58" s="20">
        <f>AL58-Y58</f>
        <v>429860.16749399249</v>
      </c>
      <c r="AN58" s="17">
        <f>'Предявени (2)'!Y58-Y58</f>
        <v>1468739.7451425004</v>
      </c>
      <c r="AO58" s="18">
        <f t="shared" si="33"/>
        <v>0</v>
      </c>
    </row>
    <row r="59" spans="1:41" x14ac:dyDescent="0.2">
      <c r="A59" s="2" t="s">
        <v>15</v>
      </c>
      <c r="B59" s="3">
        <v>1400</v>
      </c>
      <c r="C59" s="3">
        <v>15700</v>
      </c>
      <c r="D59" s="3">
        <v>203139.90000000002</v>
      </c>
      <c r="E59" s="3">
        <v>306239.90000000002</v>
      </c>
      <c r="F59" s="3">
        <v>729209.02</v>
      </c>
      <c r="G59" s="3">
        <v>769723.1100000001</v>
      </c>
      <c r="H59" s="3">
        <v>907254.13000000012</v>
      </c>
      <c r="I59" s="3">
        <v>983725.17000000016</v>
      </c>
      <c r="J59" s="3">
        <v>1641310.12</v>
      </c>
      <c r="K59" s="3">
        <v>1646191.8800000001</v>
      </c>
      <c r="L59" s="3">
        <v>1665063.6400000001</v>
      </c>
      <c r="M59" s="3">
        <v>1674680.7</v>
      </c>
      <c r="N59" s="3">
        <v>1702455.6</v>
      </c>
      <c r="O59" s="3">
        <v>1755890.9400000002</v>
      </c>
      <c r="P59" s="3">
        <v>1767338.86</v>
      </c>
      <c r="Q59" s="3">
        <v>1767338.86</v>
      </c>
      <c r="R59" s="3">
        <v>1798519.86</v>
      </c>
      <c r="S59" s="3">
        <v>1934686.86</v>
      </c>
      <c r="T59" s="3">
        <v>1934686.86</v>
      </c>
      <c r="U59" s="3">
        <v>1941304.86</v>
      </c>
      <c r="V59" s="3">
        <v>1944892.86</v>
      </c>
      <c r="W59" s="3">
        <v>2018049.86</v>
      </c>
      <c r="X59" s="3">
        <v>2018049.86</v>
      </c>
      <c r="Y59" s="4">
        <f>X59*$Y$82</f>
        <v>2108971.5638467637</v>
      </c>
      <c r="Z59" s="4">
        <f t="shared" ref="Z59:Z81" si="45">Y59*$Z$82</f>
        <v>2158749.2718339795</v>
      </c>
      <c r="AA59" s="4">
        <f t="shared" si="44"/>
        <v>2195654.0541197984</v>
      </c>
      <c r="AB59" s="4">
        <f t="shared" si="43"/>
        <v>2231096.5630393247</v>
      </c>
      <c r="AC59" s="4">
        <f t="shared" si="42"/>
        <v>2236134.9328584112</v>
      </c>
      <c r="AD59" s="4">
        <f t="shared" si="41"/>
        <v>2280836.5134619707</v>
      </c>
      <c r="AE59" s="4">
        <f t="shared" si="40"/>
        <v>2305985.3211741894</v>
      </c>
      <c r="AF59" s="4">
        <f t="shared" si="39"/>
        <v>2334837.5914850803</v>
      </c>
      <c r="AG59" s="4">
        <f t="shared" si="38"/>
        <v>2334839.7078527557</v>
      </c>
      <c r="AH59" s="4">
        <f t="shared" si="37"/>
        <v>2334841.2462644936</v>
      </c>
      <c r="AI59" s="4">
        <f t="shared" si="36"/>
        <v>2345808.8628569143</v>
      </c>
      <c r="AJ59" s="4">
        <f t="shared" si="35"/>
        <v>2357809.0202157479</v>
      </c>
      <c r="AK59" s="4">
        <f t="shared" si="34"/>
        <v>2357809.0202157479</v>
      </c>
      <c r="AL59" s="16">
        <f t="shared" si="32"/>
        <v>2357809.0202157479</v>
      </c>
      <c r="AM59" s="20">
        <f>AL59-X59</f>
        <v>339759.16021574778</v>
      </c>
      <c r="AN59" s="17">
        <f>'Предявени (2)'!X59-X59</f>
        <v>297632.14196237712</v>
      </c>
      <c r="AO59" s="18">
        <f t="shared" si="33"/>
        <v>42127.018253370654</v>
      </c>
    </row>
    <row r="60" spans="1:41" x14ac:dyDescent="0.2">
      <c r="A60" s="2" t="s">
        <v>14</v>
      </c>
      <c r="B60" s="3">
        <v>6243</v>
      </c>
      <c r="C60" s="3">
        <v>20316.64</v>
      </c>
      <c r="D60" s="3">
        <v>22516.639999999999</v>
      </c>
      <c r="E60" s="3">
        <v>112616.64</v>
      </c>
      <c r="F60" s="3">
        <v>192816.64000000001</v>
      </c>
      <c r="G60" s="3">
        <v>286436.06</v>
      </c>
      <c r="H60" s="3">
        <v>306553.06</v>
      </c>
      <c r="I60" s="3">
        <v>338674.93</v>
      </c>
      <c r="J60" s="3">
        <v>454632.93000000005</v>
      </c>
      <c r="K60" s="3">
        <v>556132.93000000005</v>
      </c>
      <c r="L60" s="3">
        <v>720088.08000000007</v>
      </c>
      <c r="M60" s="3">
        <v>724260.08000000007</v>
      </c>
      <c r="N60" s="3">
        <v>901437.85</v>
      </c>
      <c r="O60" s="3">
        <v>2105904.64</v>
      </c>
      <c r="P60" s="3">
        <v>2391746.33</v>
      </c>
      <c r="Q60" s="3">
        <v>2418718.7200000002</v>
      </c>
      <c r="R60" s="3">
        <v>2515896.7200000002</v>
      </c>
      <c r="S60" s="3">
        <v>2528580.39</v>
      </c>
      <c r="T60" s="3">
        <v>2565352.52</v>
      </c>
      <c r="U60" s="3">
        <v>2575988.52</v>
      </c>
      <c r="V60" s="3">
        <v>2717312.7699999996</v>
      </c>
      <c r="W60" s="3">
        <v>2717737.7699999996</v>
      </c>
      <c r="X60" s="4">
        <f>W60*$X$82</f>
        <v>2835013.61041801</v>
      </c>
      <c r="Y60" s="4">
        <f t="shared" ref="Y60:Y81" si="46">X60*$Y$82</f>
        <v>2962742.9956017691</v>
      </c>
      <c r="Z60" s="4">
        <f t="shared" si="45"/>
        <v>3032672.129879537</v>
      </c>
      <c r="AA60" s="4">
        <f t="shared" si="44"/>
        <v>3084517.0134691875</v>
      </c>
      <c r="AB60" s="4">
        <f t="shared" si="43"/>
        <v>3134307.6540107541</v>
      </c>
      <c r="AC60" s="4">
        <f t="shared" si="42"/>
        <v>3141385.6986589818</v>
      </c>
      <c r="AD60" s="4">
        <f t="shared" si="41"/>
        <v>3204183.745392222</v>
      </c>
      <c r="AE60" s="4">
        <f t="shared" si="40"/>
        <v>3239513.50287895</v>
      </c>
      <c r="AF60" s="4">
        <f t="shared" si="39"/>
        <v>3280045.9895355655</v>
      </c>
      <c r="AG60" s="4">
        <f t="shared" si="38"/>
        <v>3280048.9626688277</v>
      </c>
      <c r="AH60" s="4">
        <f t="shared" si="37"/>
        <v>3280051.1238732166</v>
      </c>
      <c r="AI60" s="4">
        <f t="shared" si="36"/>
        <v>3295458.7423516614</v>
      </c>
      <c r="AJ60" s="4">
        <f t="shared" si="35"/>
        <v>3312316.9033484617</v>
      </c>
      <c r="AK60" s="4">
        <f t="shared" si="34"/>
        <v>3312316.9033484617</v>
      </c>
      <c r="AL60" s="16">
        <f t="shared" si="32"/>
        <v>3312316.9033484617</v>
      </c>
      <c r="AM60" s="20">
        <f>AL60-W60</f>
        <v>594579.13334846217</v>
      </c>
      <c r="AN60" s="17">
        <f>'Предявени (2)'!W60-W60</f>
        <v>381099.23264243221</v>
      </c>
      <c r="AO60" s="18">
        <f t="shared" si="33"/>
        <v>213479.90070602996</v>
      </c>
    </row>
    <row r="61" spans="1:41" x14ac:dyDescent="0.2">
      <c r="A61" s="2" t="s">
        <v>13</v>
      </c>
      <c r="B61" s="3">
        <v>8100</v>
      </c>
      <c r="C61" s="3">
        <v>35624.130000000005</v>
      </c>
      <c r="D61" s="3">
        <v>88279.14</v>
      </c>
      <c r="E61" s="3">
        <v>139571.1</v>
      </c>
      <c r="F61" s="3">
        <v>413700.17000000004</v>
      </c>
      <c r="G61" s="3">
        <v>435911.41000000003</v>
      </c>
      <c r="H61" s="3">
        <v>621485.33000000007</v>
      </c>
      <c r="I61" s="3">
        <v>653716.18999999994</v>
      </c>
      <c r="J61" s="3">
        <v>708182</v>
      </c>
      <c r="K61" s="3">
        <v>708455</v>
      </c>
      <c r="L61" s="3">
        <v>762640.16999999993</v>
      </c>
      <c r="M61" s="3">
        <v>828780.34</v>
      </c>
      <c r="N61" s="3">
        <v>872694.86</v>
      </c>
      <c r="O61" s="3">
        <v>884745.13</v>
      </c>
      <c r="P61" s="3">
        <v>904050.62999999989</v>
      </c>
      <c r="Q61" s="3">
        <v>918552.2699999999</v>
      </c>
      <c r="R61" s="3">
        <v>918552.2699999999</v>
      </c>
      <c r="S61" s="3">
        <v>1106948</v>
      </c>
      <c r="T61" s="3">
        <v>1247530.27</v>
      </c>
      <c r="U61" s="3">
        <v>1247530.27</v>
      </c>
      <c r="V61" s="3">
        <v>1253615.27</v>
      </c>
      <c r="W61" s="4">
        <f>V61*$W$82</f>
        <v>1274854.6471078773</v>
      </c>
      <c r="X61" s="4">
        <f t="shared" ref="X61:X81" si="47">W61*$X$82</f>
        <v>1329867.184299934</v>
      </c>
      <c r="Y61" s="4">
        <f t="shared" si="46"/>
        <v>1389783.3403291255</v>
      </c>
      <c r="Z61" s="4">
        <f t="shared" si="45"/>
        <v>1422586.1672929069</v>
      </c>
      <c r="AA61" s="4">
        <f t="shared" si="44"/>
        <v>1446905.9127454024</v>
      </c>
      <c r="AB61" s="4">
        <f t="shared" si="43"/>
        <v>1470262.0401016094</v>
      </c>
      <c r="AC61" s="4">
        <f t="shared" si="42"/>
        <v>1473582.256721416</v>
      </c>
      <c r="AD61" s="4">
        <f t="shared" si="41"/>
        <v>1503039.9853481071</v>
      </c>
      <c r="AE61" s="4">
        <f t="shared" si="40"/>
        <v>1519612.7047658269</v>
      </c>
      <c r="AF61" s="4">
        <f t="shared" si="39"/>
        <v>1538625.9552506316</v>
      </c>
      <c r="AG61" s="4">
        <f t="shared" si="38"/>
        <v>1538627.3499079079</v>
      </c>
      <c r="AH61" s="4">
        <f t="shared" si="37"/>
        <v>1538628.3637001468</v>
      </c>
      <c r="AI61" s="4">
        <f t="shared" si="36"/>
        <v>1545855.8726360479</v>
      </c>
      <c r="AJ61" s="4">
        <f t="shared" si="35"/>
        <v>1553763.8117778231</v>
      </c>
      <c r="AK61" s="4">
        <f t="shared" si="34"/>
        <v>1553763.8117778231</v>
      </c>
      <c r="AL61" s="16">
        <f t="shared" si="32"/>
        <v>1553763.8117778231</v>
      </c>
      <c r="AM61" s="20">
        <f>AL61-V61</f>
        <v>300148.54177782312</v>
      </c>
      <c r="AN61" s="17">
        <f>'Предявени (2)'!V61-V61</f>
        <v>510753.91437366791</v>
      </c>
      <c r="AO61" s="18">
        <f t="shared" si="33"/>
        <v>0</v>
      </c>
    </row>
    <row r="62" spans="1:41" x14ac:dyDescent="0.2">
      <c r="A62" s="1" t="s">
        <v>12</v>
      </c>
      <c r="B62" s="3">
        <v>1000</v>
      </c>
      <c r="C62" s="3">
        <v>74136.81</v>
      </c>
      <c r="D62" s="3">
        <v>97156.6</v>
      </c>
      <c r="E62" s="3">
        <v>129898.88</v>
      </c>
      <c r="F62" s="3">
        <v>176105.06</v>
      </c>
      <c r="G62" s="3">
        <v>326105.06</v>
      </c>
      <c r="H62" s="3">
        <v>437642.06</v>
      </c>
      <c r="I62" s="3">
        <v>516990.06</v>
      </c>
      <c r="J62" s="3">
        <v>516990.06</v>
      </c>
      <c r="K62" s="3">
        <v>597292.56000000006</v>
      </c>
      <c r="L62" s="3">
        <v>616267</v>
      </c>
      <c r="M62" s="3">
        <v>697267</v>
      </c>
      <c r="N62" s="3">
        <v>706776.25</v>
      </c>
      <c r="O62" s="3">
        <v>828541.62</v>
      </c>
      <c r="P62" s="3">
        <v>834412.82000000007</v>
      </c>
      <c r="Q62" s="3">
        <v>832527.91999999993</v>
      </c>
      <c r="R62" s="3">
        <v>832529.91999999993</v>
      </c>
      <c r="S62" s="3">
        <v>842787.41</v>
      </c>
      <c r="T62" s="3">
        <v>842787.41</v>
      </c>
      <c r="U62" s="3">
        <v>854743.23</v>
      </c>
      <c r="V62" s="4">
        <f>U62*$V$82</f>
        <v>895650.73522132845</v>
      </c>
      <c r="W62" s="4">
        <f t="shared" ref="W62:W81" si="48">V62*$W$82</f>
        <v>910825.29808566975</v>
      </c>
      <c r="X62" s="4">
        <f t="shared" si="47"/>
        <v>950129.23810744076</v>
      </c>
      <c r="Y62" s="4">
        <f t="shared" si="46"/>
        <v>992936.58936057379</v>
      </c>
      <c r="Z62" s="4">
        <f t="shared" si="45"/>
        <v>1016372.7079134763</v>
      </c>
      <c r="AA62" s="4">
        <f t="shared" si="44"/>
        <v>1033748.0529784125</v>
      </c>
      <c r="AB62" s="4">
        <f t="shared" si="43"/>
        <v>1050434.9370162161</v>
      </c>
      <c r="AC62" s="4">
        <f t="shared" si="42"/>
        <v>1052807.0798321087</v>
      </c>
      <c r="AD62" s="4">
        <f t="shared" si="41"/>
        <v>1073853.2787209004</v>
      </c>
      <c r="AE62" s="4">
        <f t="shared" si="40"/>
        <v>1085693.7282482083</v>
      </c>
      <c r="AF62" s="4">
        <f t="shared" si="39"/>
        <v>1099277.8255252482</v>
      </c>
      <c r="AG62" s="4">
        <f t="shared" si="38"/>
        <v>1099278.8219440416</v>
      </c>
      <c r="AH62" s="4">
        <f t="shared" si="37"/>
        <v>1099279.5462521974</v>
      </c>
      <c r="AI62" s="4">
        <f t="shared" si="36"/>
        <v>1104443.2705998265</v>
      </c>
      <c r="AJ62" s="4">
        <f t="shared" si="35"/>
        <v>1110093.1311877694</v>
      </c>
      <c r="AK62" s="4">
        <f t="shared" si="34"/>
        <v>1110093.1311877694</v>
      </c>
      <c r="AL62" s="16">
        <f t="shared" si="32"/>
        <v>1110093.1311877694</v>
      </c>
      <c r="AM62" s="20">
        <f>AL62-U62</f>
        <v>255349.90118776937</v>
      </c>
      <c r="AN62" s="17">
        <f>'Предявени (2)'!U62-U62</f>
        <v>334752.61715024104</v>
      </c>
      <c r="AO62" s="18">
        <f t="shared" si="33"/>
        <v>0</v>
      </c>
    </row>
    <row r="63" spans="1:41" x14ac:dyDescent="0.2">
      <c r="A63" s="1" t="s">
        <v>11</v>
      </c>
      <c r="B63" s="3">
        <v>42236.800000000003</v>
      </c>
      <c r="C63" s="3">
        <v>51836.800000000003</v>
      </c>
      <c r="D63" s="3">
        <v>116915.52</v>
      </c>
      <c r="E63" s="3">
        <v>143715.52000000002</v>
      </c>
      <c r="F63" s="3">
        <v>172387.40000000002</v>
      </c>
      <c r="G63" s="3">
        <v>210116.28000000003</v>
      </c>
      <c r="H63" s="3">
        <v>336522.44</v>
      </c>
      <c r="I63" s="3">
        <v>368508.98000000004</v>
      </c>
      <c r="J63" s="3">
        <v>370355.98000000004</v>
      </c>
      <c r="K63" s="3">
        <v>498274.86999999994</v>
      </c>
      <c r="L63" s="3">
        <v>865471.39</v>
      </c>
      <c r="M63" s="3">
        <v>874155.39</v>
      </c>
      <c r="N63" s="3">
        <v>958431.56</v>
      </c>
      <c r="O63" s="3">
        <v>958831.5</v>
      </c>
      <c r="P63" s="3">
        <v>1574728.16</v>
      </c>
      <c r="Q63" s="3">
        <v>1602412.49</v>
      </c>
      <c r="R63" s="3">
        <v>1637247.52</v>
      </c>
      <c r="S63" s="3">
        <v>1726996.01</v>
      </c>
      <c r="T63" s="3">
        <v>1748494.44</v>
      </c>
      <c r="U63" s="4">
        <f>T63*$U$82</f>
        <v>1811362.6184743021</v>
      </c>
      <c r="V63" s="4">
        <f t="shared" ref="V63:V81" si="49">U63*$V$82</f>
        <v>1898053.3615796401</v>
      </c>
      <c r="W63" s="4">
        <f t="shared" si="48"/>
        <v>1930211.1312576241</v>
      </c>
      <c r="X63" s="4">
        <f t="shared" si="47"/>
        <v>2013503.6163167828</v>
      </c>
      <c r="Y63" s="4">
        <f t="shared" si="46"/>
        <v>2104220.4926070161</v>
      </c>
      <c r="Z63" s="4">
        <f t="shared" si="45"/>
        <v>2153886.061843358</v>
      </c>
      <c r="AA63" s="4">
        <f t="shared" si="44"/>
        <v>2190707.70538386</v>
      </c>
      <c r="AB63" s="4">
        <f t="shared" si="43"/>
        <v>2226070.3697537114</v>
      </c>
      <c r="AC63" s="4">
        <f t="shared" si="42"/>
        <v>2231097.3891808093</v>
      </c>
      <c r="AD63" s="4">
        <f t="shared" si="41"/>
        <v>2275698.2664853684</v>
      </c>
      <c r="AE63" s="4">
        <f t="shared" si="40"/>
        <v>2300790.4192008656</v>
      </c>
      <c r="AF63" s="4">
        <f t="shared" si="39"/>
        <v>2329577.6913894368</v>
      </c>
      <c r="AG63" s="4">
        <f t="shared" si="38"/>
        <v>2329579.802989379</v>
      </c>
      <c r="AH63" s="4">
        <f t="shared" si="37"/>
        <v>2329581.3379353974</v>
      </c>
      <c r="AI63" s="4">
        <f t="shared" si="36"/>
        <v>2340524.2467846442</v>
      </c>
      <c r="AJ63" s="4">
        <f t="shared" si="35"/>
        <v>2352497.3703022078</v>
      </c>
      <c r="AK63" s="4">
        <f t="shared" si="34"/>
        <v>2352497.3703022078</v>
      </c>
      <c r="AL63" s="16">
        <f t="shared" si="32"/>
        <v>2352497.3703022078</v>
      </c>
      <c r="AM63" s="20">
        <f>AL63-T63</f>
        <v>604002.93030220782</v>
      </c>
      <c r="AN63" s="17">
        <f>'Предявени (2)'!T63-T63</f>
        <v>1134842.1018326418</v>
      </c>
      <c r="AO63" s="18">
        <f t="shared" si="33"/>
        <v>0</v>
      </c>
    </row>
    <row r="64" spans="1:41" x14ac:dyDescent="0.2">
      <c r="A64" s="1" t="s">
        <v>10</v>
      </c>
      <c r="B64" s="3">
        <v>9080</v>
      </c>
      <c r="C64" s="3">
        <v>11830</v>
      </c>
      <c r="D64" s="3">
        <v>55760.75</v>
      </c>
      <c r="E64" s="3">
        <v>161352.89000000001</v>
      </c>
      <c r="F64" s="3">
        <v>170175.28999999998</v>
      </c>
      <c r="G64" s="3">
        <v>221606.96000000002</v>
      </c>
      <c r="H64" s="3">
        <v>242009.96000000002</v>
      </c>
      <c r="I64" s="3">
        <v>261479.47999999998</v>
      </c>
      <c r="J64" s="3">
        <v>500751.74999999994</v>
      </c>
      <c r="K64" s="3">
        <v>510550.74999999994</v>
      </c>
      <c r="L64" s="3">
        <v>527595.75</v>
      </c>
      <c r="M64" s="3">
        <v>568041.88</v>
      </c>
      <c r="N64" s="3">
        <v>728791.06</v>
      </c>
      <c r="O64" s="3">
        <v>744912.41</v>
      </c>
      <c r="P64" s="3">
        <v>756824.41</v>
      </c>
      <c r="Q64" s="3">
        <v>1039421.6500000001</v>
      </c>
      <c r="R64" s="3">
        <v>1057524.9400000002</v>
      </c>
      <c r="S64" s="3">
        <v>1069618.51</v>
      </c>
      <c r="T64" s="4">
        <f>S64*$T$82</f>
        <v>1133437.2799123491</v>
      </c>
      <c r="U64" s="4">
        <f t="shared" ref="U64:U81" si="50">T64*$U$82</f>
        <v>1174190.7050150088</v>
      </c>
      <c r="V64" s="4">
        <f t="shared" si="49"/>
        <v>1230386.7773679153</v>
      </c>
      <c r="W64" s="4">
        <f t="shared" si="48"/>
        <v>1251232.6057320377</v>
      </c>
      <c r="X64" s="4">
        <f t="shared" si="47"/>
        <v>1305225.8044193569</v>
      </c>
      <c r="Y64" s="4">
        <f t="shared" si="46"/>
        <v>1364031.7617917731</v>
      </c>
      <c r="Z64" s="4">
        <f t="shared" si="45"/>
        <v>1396226.7784945646</v>
      </c>
      <c r="AA64" s="4">
        <f t="shared" si="44"/>
        <v>1420095.8984309419</v>
      </c>
      <c r="AB64" s="4">
        <f t="shared" si="43"/>
        <v>1443019.2553469741</v>
      </c>
      <c r="AC64" s="4">
        <f t="shared" si="42"/>
        <v>1446277.950996882</v>
      </c>
      <c r="AD64" s="4">
        <f t="shared" si="41"/>
        <v>1475189.8513708885</v>
      </c>
      <c r="AE64" s="4">
        <f t="shared" si="40"/>
        <v>1491455.4914955425</v>
      </c>
      <c r="AF64" s="4">
        <f t="shared" si="39"/>
        <v>1510116.4415901338</v>
      </c>
      <c r="AG64" s="4">
        <f t="shared" si="38"/>
        <v>1510117.8104055214</v>
      </c>
      <c r="AH64" s="4">
        <f t="shared" si="37"/>
        <v>1510118.8054129975</v>
      </c>
      <c r="AI64" s="4">
        <f t="shared" si="36"/>
        <v>1517212.3943639691</v>
      </c>
      <c r="AJ64" s="4">
        <f t="shared" si="35"/>
        <v>1524973.8056909628</v>
      </c>
      <c r="AK64" s="4">
        <f t="shared" si="34"/>
        <v>1524973.8056909628</v>
      </c>
      <c r="AL64" s="16">
        <f t="shared" si="32"/>
        <v>1524973.8056909628</v>
      </c>
      <c r="AM64" s="20">
        <f>AL64-S64</f>
        <v>455355.29569096281</v>
      </c>
      <c r="AN64" s="17">
        <f>'Предявени (2)'!S64-S64</f>
        <v>730163.27444409998</v>
      </c>
      <c r="AO64" s="18">
        <f t="shared" si="33"/>
        <v>0</v>
      </c>
    </row>
    <row r="65" spans="1:41" x14ac:dyDescent="0.2">
      <c r="A65" s="1" t="s">
        <v>9</v>
      </c>
      <c r="B65" s="3">
        <v>2015.8</v>
      </c>
      <c r="C65" s="3">
        <v>20515.8</v>
      </c>
      <c r="D65" s="3">
        <v>87585.56</v>
      </c>
      <c r="E65" s="3">
        <v>145095.5</v>
      </c>
      <c r="F65" s="3">
        <v>154066.85</v>
      </c>
      <c r="G65" s="3">
        <v>418410.68</v>
      </c>
      <c r="H65" s="3">
        <v>702660.68</v>
      </c>
      <c r="I65" s="3">
        <v>708453.26</v>
      </c>
      <c r="J65" s="3">
        <v>1047102.8900000001</v>
      </c>
      <c r="K65" s="3">
        <v>1262920.92</v>
      </c>
      <c r="L65" s="3">
        <v>1340695.0999999999</v>
      </c>
      <c r="M65" s="3">
        <v>1364147.0999999999</v>
      </c>
      <c r="N65" s="3">
        <v>1418814.19</v>
      </c>
      <c r="O65" s="3">
        <v>1708906.14</v>
      </c>
      <c r="P65" s="3">
        <v>1866532.95</v>
      </c>
      <c r="Q65" s="3">
        <v>2115907.42</v>
      </c>
      <c r="R65" s="3">
        <v>2365491.3499999996</v>
      </c>
      <c r="S65" s="4">
        <f>R65*$S$82</f>
        <v>2592731.0467671026</v>
      </c>
      <c r="T65" s="4">
        <f t="shared" ref="T65:T81" si="51">S65*$T$82</f>
        <v>2747426.2998608747</v>
      </c>
      <c r="U65" s="4">
        <f t="shared" si="50"/>
        <v>2846211.6794498684</v>
      </c>
      <c r="V65" s="4">
        <f t="shared" si="49"/>
        <v>2982429.6862752652</v>
      </c>
      <c r="W65" s="4">
        <f t="shared" si="48"/>
        <v>3032959.5021768599</v>
      </c>
      <c r="X65" s="4">
        <f t="shared" si="47"/>
        <v>3163837.7931208685</v>
      </c>
      <c r="Y65" s="4">
        <f t="shared" si="46"/>
        <v>3306382.1021328047</v>
      </c>
      <c r="Z65" s="4">
        <f t="shared" si="45"/>
        <v>3384422.0935653695</v>
      </c>
      <c r="AA65" s="4">
        <f t="shared" si="44"/>
        <v>3442280.2997757806</v>
      </c>
      <c r="AB65" s="4">
        <f t="shared" si="43"/>
        <v>3497845.9978416455</v>
      </c>
      <c r="AC65" s="4">
        <f t="shared" si="42"/>
        <v>3505745.0023039761</v>
      </c>
      <c r="AD65" s="4">
        <f t="shared" si="41"/>
        <v>3575826.7941016178</v>
      </c>
      <c r="AE65" s="4">
        <f t="shared" si="40"/>
        <v>3615254.33742894</v>
      </c>
      <c r="AF65" s="4">
        <f t="shared" si="39"/>
        <v>3660488.0578816822</v>
      </c>
      <c r="AG65" s="4">
        <f t="shared" si="38"/>
        <v>3660491.3758591851</v>
      </c>
      <c r="AH65" s="4">
        <f t="shared" si="37"/>
        <v>3660493.7877347753</v>
      </c>
      <c r="AI65" s="4">
        <f t="shared" si="36"/>
        <v>3677688.4867178621</v>
      </c>
      <c r="AJ65" s="4">
        <f t="shared" si="35"/>
        <v>3696501.9720176132</v>
      </c>
      <c r="AK65" s="4">
        <f t="shared" si="34"/>
        <v>3696501.9720176132</v>
      </c>
      <c r="AL65" s="16">
        <f t="shared" si="32"/>
        <v>3696501.9720176132</v>
      </c>
      <c r="AM65" s="20">
        <f>AL65-R65</f>
        <v>1331010.6220176136</v>
      </c>
      <c r="AN65" s="17">
        <f>'Предявени (2)'!R65-R65</f>
        <v>462084.3211716935</v>
      </c>
      <c r="AO65" s="18">
        <f t="shared" si="33"/>
        <v>868926.30084592011</v>
      </c>
    </row>
    <row r="66" spans="1:41" x14ac:dyDescent="0.2">
      <c r="A66" s="2" t="s">
        <v>8</v>
      </c>
      <c r="B66" s="3">
        <v>0</v>
      </c>
      <c r="C66" s="3">
        <v>353977.88</v>
      </c>
      <c r="D66" s="3">
        <v>769431.63</v>
      </c>
      <c r="E66" s="3">
        <v>1251020.19</v>
      </c>
      <c r="F66" s="3">
        <v>1753586.19</v>
      </c>
      <c r="G66" s="3">
        <v>1786363.92</v>
      </c>
      <c r="H66" s="3">
        <v>2161361.6</v>
      </c>
      <c r="I66" s="3">
        <v>2226602.9700000002</v>
      </c>
      <c r="J66" s="3">
        <v>2588813.5099999998</v>
      </c>
      <c r="K66" s="3">
        <v>2759302.71</v>
      </c>
      <c r="L66" s="3">
        <v>2901096.86</v>
      </c>
      <c r="M66" s="3">
        <v>3363477.26</v>
      </c>
      <c r="N66" s="3">
        <v>4084459.26</v>
      </c>
      <c r="O66" s="3">
        <v>4403031.79</v>
      </c>
      <c r="P66" s="3">
        <v>5801388.04</v>
      </c>
      <c r="Q66" s="3">
        <v>5990121.3499999996</v>
      </c>
      <c r="R66" s="4">
        <f>Q66*$R$82</f>
        <v>6258449.3253351282</v>
      </c>
      <c r="S66" s="4">
        <f t="shared" ref="S66:S81" si="52">R66*$S$82</f>
        <v>6859664.0061334474</v>
      </c>
      <c r="T66" s="4">
        <f t="shared" si="51"/>
        <v>7268945.7405000795</v>
      </c>
      <c r="U66" s="4">
        <f t="shared" si="50"/>
        <v>7530305.0949706472</v>
      </c>
      <c r="V66" s="4">
        <f t="shared" si="49"/>
        <v>7890701.0410031285</v>
      </c>
      <c r="W66" s="4">
        <f t="shared" si="48"/>
        <v>8024389.2458822737</v>
      </c>
      <c r="X66" s="4">
        <f t="shared" si="47"/>
        <v>8370657.7501655575</v>
      </c>
      <c r="Y66" s="4">
        <f t="shared" si="46"/>
        <v>8747791.3780547958</v>
      </c>
      <c r="Z66" s="4">
        <f t="shared" si="45"/>
        <v>8954264.0551712401</v>
      </c>
      <c r="AA66" s="4">
        <f t="shared" si="44"/>
        <v>9107341.1956235394</v>
      </c>
      <c r="AB66" s="4">
        <f t="shared" si="43"/>
        <v>9254352.9805417489</v>
      </c>
      <c r="AC66" s="4">
        <f t="shared" si="42"/>
        <v>9275251.6065917201</v>
      </c>
      <c r="AD66" s="4">
        <f t="shared" si="41"/>
        <v>9460669.0432668645</v>
      </c>
      <c r="AE66" s="4">
        <f t="shared" si="40"/>
        <v>9564983.6424035318</v>
      </c>
      <c r="AF66" s="4">
        <f t="shared" si="39"/>
        <v>9684659.8133816514</v>
      </c>
      <c r="AG66" s="4">
        <f t="shared" si="38"/>
        <v>9684668.5918513183</v>
      </c>
      <c r="AH66" s="4">
        <f t="shared" si="37"/>
        <v>9684674.9730207771</v>
      </c>
      <c r="AI66" s="4">
        <f t="shared" si="36"/>
        <v>9730167.4886666462</v>
      </c>
      <c r="AJ66" s="4">
        <f t="shared" si="35"/>
        <v>9779942.8743941952</v>
      </c>
      <c r="AK66" s="4">
        <f t="shared" si="34"/>
        <v>9779942.8743941952</v>
      </c>
      <c r="AL66" s="16">
        <f>AK66</f>
        <v>9779942.8743941952</v>
      </c>
      <c r="AM66" s="20">
        <f>AL66-Q66</f>
        <v>3789821.5243941955</v>
      </c>
      <c r="AN66" s="17">
        <f>'Предявени (2)'!Q66-Q66</f>
        <v>1169627.1500000004</v>
      </c>
      <c r="AO66" s="18">
        <f>IF(AM66-AN66&lt;0,0,AM66-AN66)</f>
        <v>2620194.3743941952</v>
      </c>
    </row>
    <row r="67" spans="1:41" x14ac:dyDescent="0.2">
      <c r="A67" s="2" t="s">
        <v>7</v>
      </c>
      <c r="B67" s="3">
        <v>0</v>
      </c>
      <c r="C67" s="3">
        <v>13543.23</v>
      </c>
      <c r="D67" s="3">
        <v>35043.229999999996</v>
      </c>
      <c r="E67" s="3">
        <v>330690.71999999997</v>
      </c>
      <c r="F67" s="3">
        <v>362914.32999999996</v>
      </c>
      <c r="G67" s="3">
        <v>394414.32999999996</v>
      </c>
      <c r="H67" s="3">
        <v>488716.32999999996</v>
      </c>
      <c r="I67" s="3">
        <v>509214.57999999996</v>
      </c>
      <c r="J67" s="3">
        <v>534166.44999999995</v>
      </c>
      <c r="K67" s="3">
        <v>1011511.9400000001</v>
      </c>
      <c r="L67" s="3">
        <v>1156673.04</v>
      </c>
      <c r="M67" s="3">
        <v>1244921.04</v>
      </c>
      <c r="N67" s="3">
        <v>1262237.6400000001</v>
      </c>
      <c r="O67" s="3">
        <v>1586123.4200000002</v>
      </c>
      <c r="P67" s="3">
        <v>1637273.2000000002</v>
      </c>
      <c r="Q67" s="4">
        <f>P67*$Q$82</f>
        <v>1750125.7406874215</v>
      </c>
      <c r="R67" s="4">
        <f t="shared" ref="R67:R81" si="53">Q67*$R$82</f>
        <v>1828522.7662469367</v>
      </c>
      <c r="S67" s="4">
        <f t="shared" si="52"/>
        <v>2004178.8551748029</v>
      </c>
      <c r="T67" s="4">
        <f t="shared" si="51"/>
        <v>2123758.1519294893</v>
      </c>
      <c r="U67" s="4">
        <f t="shared" si="50"/>
        <v>2200119.164854276</v>
      </c>
      <c r="V67" s="4">
        <f t="shared" si="49"/>
        <v>2305415.5662353332</v>
      </c>
      <c r="W67" s="4">
        <f t="shared" si="48"/>
        <v>2344475.070194345</v>
      </c>
      <c r="X67" s="4">
        <f t="shared" si="47"/>
        <v>2445643.8758205459</v>
      </c>
      <c r="Y67" s="4">
        <f t="shared" si="46"/>
        <v>2555830.503316463</v>
      </c>
      <c r="Z67" s="4">
        <f t="shared" si="45"/>
        <v>2616155.3491512029</v>
      </c>
      <c r="AA67" s="4">
        <f t="shared" si="44"/>
        <v>2660879.6924763001</v>
      </c>
      <c r="AB67" s="4">
        <f t="shared" si="43"/>
        <v>2703831.9289897997</v>
      </c>
      <c r="AC67" s="4">
        <f t="shared" si="42"/>
        <v>2709937.8526026919</v>
      </c>
      <c r="AD67" s="4">
        <f t="shared" si="41"/>
        <v>2764111.0170073579</v>
      </c>
      <c r="AE67" s="4">
        <f t="shared" si="40"/>
        <v>2794588.4738753345</v>
      </c>
      <c r="AF67" s="4">
        <f t="shared" si="39"/>
        <v>2829554.1006360869</v>
      </c>
      <c r="AG67" s="4">
        <f t="shared" si="38"/>
        <v>2829556.665429825</v>
      </c>
      <c r="AH67" s="4">
        <f t="shared" si="37"/>
        <v>2829558.5298075685</v>
      </c>
      <c r="AI67" s="4">
        <f t="shared" si="36"/>
        <v>2842850.0172396987</v>
      </c>
      <c r="AJ67" s="4">
        <f t="shared" si="35"/>
        <v>2857392.8250935711</v>
      </c>
      <c r="AK67" s="4">
        <f t="shared" si="34"/>
        <v>2857392.8250935711</v>
      </c>
      <c r="AL67" s="16">
        <f t="shared" si="32"/>
        <v>2857392.8250935711</v>
      </c>
      <c r="AM67" s="20">
        <f>AL67-P67</f>
        <v>1220119.6250935709</v>
      </c>
      <c r="AN67" s="17">
        <f>'Предявени (2)'!P67-P67</f>
        <v>769045.20538920769</v>
      </c>
      <c r="AO67" s="18">
        <f t="shared" si="33"/>
        <v>451074.41970436322</v>
      </c>
    </row>
    <row r="68" spans="1:41" x14ac:dyDescent="0.2">
      <c r="A68" s="2" t="s">
        <v>6</v>
      </c>
      <c r="B68" s="3">
        <v>1000</v>
      </c>
      <c r="C68" s="3">
        <v>18786.53</v>
      </c>
      <c r="D68" s="3">
        <v>60851.369999999995</v>
      </c>
      <c r="E68" s="3">
        <v>76851.37</v>
      </c>
      <c r="F68" s="3">
        <v>82851.37</v>
      </c>
      <c r="G68" s="3">
        <v>542611.3899999999</v>
      </c>
      <c r="H68" s="3">
        <v>928899.17000000016</v>
      </c>
      <c r="I68" s="3">
        <v>1162258.8600000001</v>
      </c>
      <c r="J68" s="3">
        <v>1168675.6100000001</v>
      </c>
      <c r="K68" s="3">
        <v>1438160.97</v>
      </c>
      <c r="L68" s="3">
        <v>1668126.97</v>
      </c>
      <c r="M68" s="3">
        <v>1865182.9800000002</v>
      </c>
      <c r="N68" s="3">
        <v>1954882.74</v>
      </c>
      <c r="O68" s="3">
        <v>2056350.9200000002</v>
      </c>
      <c r="P68" s="4">
        <f>O68*$P$82</f>
        <v>2415657.9215742378</v>
      </c>
      <c r="Q68" s="4">
        <f t="shared" ref="Q68:Q81" si="54">P68*$Q$82</f>
        <v>2582162.2861978989</v>
      </c>
      <c r="R68" s="4">
        <f t="shared" si="53"/>
        <v>2697830.4568005209</v>
      </c>
      <c r="S68" s="4">
        <f t="shared" si="52"/>
        <v>2956996.1370861013</v>
      </c>
      <c r="T68" s="4">
        <f t="shared" si="51"/>
        <v>3133425.260497964</v>
      </c>
      <c r="U68" s="4">
        <f t="shared" si="50"/>
        <v>3246089.4669182445</v>
      </c>
      <c r="V68" s="4">
        <f t="shared" si="49"/>
        <v>3401445.3880372192</v>
      </c>
      <c r="W68" s="4">
        <f t="shared" si="48"/>
        <v>3459074.3775982447</v>
      </c>
      <c r="X68" s="4">
        <f t="shared" si="47"/>
        <v>3608340.3808084219</v>
      </c>
      <c r="Y68" s="4">
        <f t="shared" si="46"/>
        <v>3770911.4163338682</v>
      </c>
      <c r="Z68" s="4">
        <f t="shared" si="45"/>
        <v>3859915.6165543529</v>
      </c>
      <c r="AA68" s="4">
        <f t="shared" si="44"/>
        <v>3925902.5967605128</v>
      </c>
      <c r="AB68" s="4">
        <f t="shared" si="43"/>
        <v>3989274.9834722509</v>
      </c>
      <c r="AC68" s="4">
        <f t="shared" si="42"/>
        <v>3998283.756561562</v>
      </c>
      <c r="AD68" s="4">
        <f t="shared" si="41"/>
        <v>4078211.6719093947</v>
      </c>
      <c r="AE68" s="4">
        <f t="shared" si="40"/>
        <v>4123178.5779288448</v>
      </c>
      <c r="AF68" s="4">
        <f t="shared" si="39"/>
        <v>4174767.3984552054</v>
      </c>
      <c r="AG68" s="4">
        <f t="shared" si="38"/>
        <v>4174771.1825911151</v>
      </c>
      <c r="AH68" s="4">
        <f t="shared" si="37"/>
        <v>4174773.933322554</v>
      </c>
      <c r="AI68" s="4">
        <f t="shared" si="36"/>
        <v>4194384.3971748482</v>
      </c>
      <c r="AJ68" s="4">
        <f t="shared" si="35"/>
        <v>4215841.0783164799</v>
      </c>
      <c r="AK68" s="4">
        <f t="shared" si="34"/>
        <v>4215841.0783164799</v>
      </c>
      <c r="AL68" s="16">
        <f t="shared" si="32"/>
        <v>4215841.0783164799</v>
      </c>
      <c r="AM68" s="20">
        <f>AL68-O68</f>
        <v>2159490.15831648</v>
      </c>
      <c r="AN68" s="17">
        <f>'Предявени (2)'!O68-O68</f>
        <v>919191.70319740451</v>
      </c>
      <c r="AO68" s="18">
        <f t="shared" si="33"/>
        <v>1240298.4551190755</v>
      </c>
    </row>
    <row r="69" spans="1:41" x14ac:dyDescent="0.2">
      <c r="A69" s="2" t="s">
        <v>5</v>
      </c>
      <c r="B69" s="3">
        <v>10163</v>
      </c>
      <c r="C69" s="3">
        <v>22433</v>
      </c>
      <c r="D69" s="3">
        <v>36416.17</v>
      </c>
      <c r="E69" s="3">
        <v>101391.93000000001</v>
      </c>
      <c r="F69" s="3">
        <v>161248.93000000002</v>
      </c>
      <c r="G69" s="3">
        <v>202323.40000000002</v>
      </c>
      <c r="H69" s="3">
        <v>994240.4</v>
      </c>
      <c r="I69" s="3">
        <v>2490141.4</v>
      </c>
      <c r="J69" s="3">
        <v>3192999.69</v>
      </c>
      <c r="K69" s="3">
        <v>3524831.7199999997</v>
      </c>
      <c r="L69" s="3">
        <v>4035934.88</v>
      </c>
      <c r="M69" s="3">
        <v>4316924.7699999996</v>
      </c>
      <c r="N69" s="3">
        <v>4347142.87</v>
      </c>
      <c r="O69" s="4">
        <f>N69*$O$82</f>
        <v>5137050.1290892623</v>
      </c>
      <c r="P69" s="4">
        <f t="shared" ref="P69:P81" si="55">O69*$P$82</f>
        <v>6034648.9099527998</v>
      </c>
      <c r="Q69" s="4">
        <f t="shared" si="54"/>
        <v>6450599.9324484654</v>
      </c>
      <c r="R69" s="4">
        <f t="shared" si="53"/>
        <v>6739555.0835107751</v>
      </c>
      <c r="S69" s="4">
        <f t="shared" si="52"/>
        <v>7386986.9388511796</v>
      </c>
      <c r="T69" s="4">
        <f t="shared" si="51"/>
        <v>7827731.3868844043</v>
      </c>
      <c r="U69" s="4">
        <f t="shared" si="50"/>
        <v>8109182.2183091501</v>
      </c>
      <c r="V69" s="4">
        <f t="shared" si="49"/>
        <v>8497282.8809329253</v>
      </c>
      <c r="W69" s="4">
        <f t="shared" si="48"/>
        <v>8641248.0988266449</v>
      </c>
      <c r="X69" s="4">
        <f t="shared" si="47"/>
        <v>9014135.3009095844</v>
      </c>
      <c r="Y69" s="4">
        <f t="shared" si="46"/>
        <v>9420260.321162533</v>
      </c>
      <c r="Z69" s="4">
        <f t="shared" si="45"/>
        <v>9642605.1718323436</v>
      </c>
      <c r="AA69" s="4">
        <f t="shared" si="44"/>
        <v>9807449.8108914513</v>
      </c>
      <c r="AB69" s="4">
        <f t="shared" si="43"/>
        <v>9965762.8323567901</v>
      </c>
      <c r="AC69" s="4">
        <f t="shared" si="42"/>
        <v>9988267.9984309655</v>
      </c>
      <c r="AD69" s="4">
        <f t="shared" si="41"/>
        <v>10187939.029217588</v>
      </c>
      <c r="AE69" s="4">
        <f t="shared" si="40"/>
        <v>10300272.604253488</v>
      </c>
      <c r="AF69" s="4">
        <f t="shared" si="39"/>
        <v>10429148.641201746</v>
      </c>
      <c r="AG69" s="4">
        <f t="shared" si="38"/>
        <v>10429158.094498688</v>
      </c>
      <c r="AH69" s="4">
        <f t="shared" si="37"/>
        <v>10429164.966207771</v>
      </c>
      <c r="AI69" s="4">
        <f t="shared" si="36"/>
        <v>10478154.627886686</v>
      </c>
      <c r="AJ69" s="4">
        <f t="shared" si="35"/>
        <v>10531756.396707566</v>
      </c>
      <c r="AK69" s="4">
        <f t="shared" si="34"/>
        <v>10531756.396707566</v>
      </c>
      <c r="AL69" s="16">
        <f t="shared" si="32"/>
        <v>10531756.396707566</v>
      </c>
      <c r="AM69" s="20">
        <f>AL69-N69</f>
        <v>6184613.5267075663</v>
      </c>
      <c r="AN69" s="17">
        <f>'Предявени (2)'!N69-N69</f>
        <v>1821879.7733855555</v>
      </c>
      <c r="AO69" s="18">
        <f t="shared" si="33"/>
        <v>4362733.7533220109</v>
      </c>
    </row>
    <row r="70" spans="1:41" x14ac:dyDescent="0.2">
      <c r="A70" s="1" t="s">
        <v>4</v>
      </c>
      <c r="B70" s="3">
        <v>0</v>
      </c>
      <c r="C70" s="3">
        <v>9100</v>
      </c>
      <c r="D70" s="3">
        <v>62065.740000000005</v>
      </c>
      <c r="E70" s="3">
        <v>101481.58</v>
      </c>
      <c r="F70" s="3">
        <v>126897.16</v>
      </c>
      <c r="G70" s="3">
        <v>161974.25999999998</v>
      </c>
      <c r="H70" s="3">
        <v>208764.09</v>
      </c>
      <c r="I70" s="3">
        <v>517627.82</v>
      </c>
      <c r="J70" s="3">
        <v>825124.01</v>
      </c>
      <c r="K70" s="3">
        <v>918888.52999999991</v>
      </c>
      <c r="L70" s="3">
        <v>1293128.1300000001</v>
      </c>
      <c r="M70" s="3">
        <v>1379113.1300000001</v>
      </c>
      <c r="N70" s="4">
        <f>M70*$N$82</f>
        <v>1528151.8705219482</v>
      </c>
      <c r="O70" s="4">
        <f t="shared" ref="O70:O81" si="56">N70*$O$82</f>
        <v>1805828.1033061082</v>
      </c>
      <c r="P70" s="4">
        <f t="shared" si="55"/>
        <v>2121361.1550079114</v>
      </c>
      <c r="Q70" s="4">
        <f t="shared" si="54"/>
        <v>2267580.4885059772</v>
      </c>
      <c r="R70" s="4">
        <f t="shared" si="53"/>
        <v>2369156.9417760349</v>
      </c>
      <c r="S70" s="4">
        <f t="shared" si="52"/>
        <v>2596748.7717114366</v>
      </c>
      <c r="T70" s="4">
        <f t="shared" si="51"/>
        <v>2751683.7422945718</v>
      </c>
      <c r="U70" s="4">
        <f t="shared" si="50"/>
        <v>2850622.2008094359</v>
      </c>
      <c r="V70" s="4">
        <f t="shared" si="49"/>
        <v>2987051.2925773193</v>
      </c>
      <c r="W70" s="4">
        <f t="shared" si="48"/>
        <v>3037659.4100451465</v>
      </c>
      <c r="X70" s="4">
        <f t="shared" si="47"/>
        <v>3168740.5114483633</v>
      </c>
      <c r="Y70" s="4">
        <f t="shared" si="46"/>
        <v>3311505.7087112055</v>
      </c>
      <c r="Z70" s="4">
        <f t="shared" si="45"/>
        <v>3389666.6317848</v>
      </c>
      <c r="AA70" s="4">
        <f t="shared" si="44"/>
        <v>3447614.4957167925</v>
      </c>
      <c r="AB70" s="4">
        <f t="shared" si="43"/>
        <v>3503266.2990080514</v>
      </c>
      <c r="AC70" s="4">
        <f t="shared" si="42"/>
        <v>3511177.5438557868</v>
      </c>
      <c r="AD70" s="4">
        <f t="shared" si="41"/>
        <v>3581367.9351795539</v>
      </c>
      <c r="AE70" s="4">
        <f t="shared" si="40"/>
        <v>3620856.5758677144</v>
      </c>
      <c r="AF70" s="4">
        <f t="shared" si="39"/>
        <v>3666160.3909981186</v>
      </c>
      <c r="AG70" s="4">
        <f t="shared" si="38"/>
        <v>3666163.7141171964</v>
      </c>
      <c r="AH70" s="4">
        <f t="shared" si="37"/>
        <v>3666166.1297302558</v>
      </c>
      <c r="AI70" s="4">
        <f t="shared" si="36"/>
        <v>3683387.473810643</v>
      </c>
      <c r="AJ70" s="4">
        <f t="shared" si="35"/>
        <v>3702230.1126970234</v>
      </c>
      <c r="AK70" s="4">
        <f t="shared" si="34"/>
        <v>3702230.1126970234</v>
      </c>
      <c r="AL70" s="16">
        <f t="shared" si="32"/>
        <v>3702230.1126970234</v>
      </c>
      <c r="AM70" s="20">
        <f>AL70-M70</f>
        <v>2323116.9826970231</v>
      </c>
      <c r="AN70" s="17">
        <f>'Предявени (2)'!M70-M70</f>
        <v>230797.08499999996</v>
      </c>
      <c r="AO70" s="18">
        <f t="shared" si="33"/>
        <v>2092319.8976970231</v>
      </c>
    </row>
    <row r="71" spans="1:41" x14ac:dyDescent="0.2">
      <c r="A71" s="1" t="s">
        <v>3</v>
      </c>
      <c r="B71" s="3">
        <v>0</v>
      </c>
      <c r="C71" s="3">
        <v>6240</v>
      </c>
      <c r="D71" s="3">
        <v>17699.82</v>
      </c>
      <c r="E71" s="3">
        <v>75430.820000000007</v>
      </c>
      <c r="F71" s="3">
        <v>186321.00999999998</v>
      </c>
      <c r="G71" s="3">
        <v>200257.01</v>
      </c>
      <c r="H71" s="3">
        <v>254086.54000000004</v>
      </c>
      <c r="I71" s="3">
        <v>291119.64</v>
      </c>
      <c r="J71" s="3">
        <v>638103.94999999995</v>
      </c>
      <c r="K71" s="3">
        <v>1146962.3899999999</v>
      </c>
      <c r="L71" s="3">
        <v>1618472.91</v>
      </c>
      <c r="M71" s="4">
        <f>L71*$M$82</f>
        <v>1722000.7460650813</v>
      </c>
      <c r="N71" s="4">
        <f t="shared" ref="N71:N81" si="57">M71*$N$82</f>
        <v>1908094.8501589163</v>
      </c>
      <c r="O71" s="4">
        <f t="shared" si="56"/>
        <v>2254809.4666885003</v>
      </c>
      <c r="P71" s="4">
        <f t="shared" si="55"/>
        <v>2648793.207847354</v>
      </c>
      <c r="Q71" s="4">
        <f t="shared" si="54"/>
        <v>2831366.9183687004</v>
      </c>
      <c r="R71" s="4">
        <f t="shared" si="53"/>
        <v>2958198.2308323011</v>
      </c>
      <c r="S71" s="4">
        <f t="shared" si="52"/>
        <v>3242376.0059703556</v>
      </c>
      <c r="T71" s="4">
        <f t="shared" si="51"/>
        <v>3435832.3143268209</v>
      </c>
      <c r="U71" s="4">
        <f t="shared" si="50"/>
        <v>3559369.7498504212</v>
      </c>
      <c r="V71" s="4">
        <f t="shared" si="49"/>
        <v>3729719.0799371246</v>
      </c>
      <c r="W71" s="4">
        <f t="shared" si="48"/>
        <v>3792909.8466268359</v>
      </c>
      <c r="X71" s="4">
        <f t="shared" si="47"/>
        <v>3956581.5204737606</v>
      </c>
      <c r="Y71" s="4">
        <f t="shared" si="46"/>
        <v>4134842.2960772403</v>
      </c>
      <c r="Z71" s="4">
        <f t="shared" si="45"/>
        <v>4232436.2968289154</v>
      </c>
      <c r="AA71" s="4">
        <f t="shared" si="44"/>
        <v>4304791.6843262184</v>
      </c>
      <c r="AB71" s="4">
        <f t="shared" si="43"/>
        <v>4374280.1437591407</v>
      </c>
      <c r="AC71" s="4">
        <f t="shared" si="42"/>
        <v>4384158.354062384</v>
      </c>
      <c r="AD71" s="4">
        <f t="shared" si="41"/>
        <v>4471800.1171613447</v>
      </c>
      <c r="AE71" s="4">
        <f t="shared" si="40"/>
        <v>4521106.7818916766</v>
      </c>
      <c r="AF71" s="4">
        <f t="shared" si="39"/>
        <v>4577674.4424824733</v>
      </c>
      <c r="AG71" s="4">
        <f t="shared" si="38"/>
        <v>4577678.5918255597</v>
      </c>
      <c r="AH71" s="4">
        <f t="shared" si="37"/>
        <v>4577681.6080302494</v>
      </c>
      <c r="AI71" s="4">
        <f t="shared" si="36"/>
        <v>4599184.6788875833</v>
      </c>
      <c r="AJ71" s="4">
        <f t="shared" si="35"/>
        <v>4622712.1455720477</v>
      </c>
      <c r="AK71" s="4">
        <f t="shared" si="34"/>
        <v>4622712.1455720477</v>
      </c>
      <c r="AL71" s="16">
        <f t="shared" si="32"/>
        <v>4622712.1455720477</v>
      </c>
      <c r="AM71" s="20">
        <f>AL71-L71</f>
        <v>3004239.2355720475</v>
      </c>
      <c r="AN71" s="17">
        <f>'Предявени (2)'!L71-L71</f>
        <v>5582914.9400000004</v>
      </c>
      <c r="AO71" s="18">
        <f t="shared" si="33"/>
        <v>0</v>
      </c>
    </row>
    <row r="72" spans="1:41" x14ac:dyDescent="0.2">
      <c r="A72" s="1" t="s">
        <v>2</v>
      </c>
      <c r="B72" s="3">
        <v>2958.51</v>
      </c>
      <c r="C72" s="3">
        <v>32158.51</v>
      </c>
      <c r="D72" s="3">
        <v>124938.51</v>
      </c>
      <c r="E72" s="3">
        <v>145622.51</v>
      </c>
      <c r="F72" s="3">
        <v>151396.44</v>
      </c>
      <c r="G72" s="3">
        <v>800066.43</v>
      </c>
      <c r="H72" s="3">
        <v>815903.43</v>
      </c>
      <c r="I72" s="3">
        <v>894120.47000000009</v>
      </c>
      <c r="J72" s="3">
        <v>930999.3600000001</v>
      </c>
      <c r="K72" s="3">
        <v>988802.24000000011</v>
      </c>
      <c r="L72" s="4">
        <f>K72*$L$82</f>
        <v>1159434.1510574722</v>
      </c>
      <c r="M72" s="4">
        <f t="shared" ref="M72:M81" si="58">L72*$M$82</f>
        <v>1233598.9442877369</v>
      </c>
      <c r="N72" s="4">
        <f t="shared" si="57"/>
        <v>1366912.179414321</v>
      </c>
      <c r="O72" s="4">
        <f t="shared" si="56"/>
        <v>1615289.9956826176</v>
      </c>
      <c r="P72" s="4">
        <f t="shared" si="55"/>
        <v>1897530.2492194918</v>
      </c>
      <c r="Q72" s="4">
        <f t="shared" si="54"/>
        <v>2028321.5610516623</v>
      </c>
      <c r="R72" s="4">
        <f t="shared" si="53"/>
        <v>2119180.3911161954</v>
      </c>
      <c r="S72" s="4">
        <f t="shared" si="52"/>
        <v>2322758.3536701635</v>
      </c>
      <c r="T72" s="4">
        <f t="shared" si="51"/>
        <v>2461345.6906963922</v>
      </c>
      <c r="U72" s="4">
        <f t="shared" si="50"/>
        <v>2549844.8684059051</v>
      </c>
      <c r="V72" s="4">
        <f t="shared" si="49"/>
        <v>2671878.9350201469</v>
      </c>
      <c r="W72" s="4">
        <f t="shared" si="48"/>
        <v>2717147.2447205274</v>
      </c>
      <c r="X72" s="4">
        <f t="shared" si="47"/>
        <v>2834397.6027872958</v>
      </c>
      <c r="Y72" s="4">
        <f t="shared" si="46"/>
        <v>2962099.2342150761</v>
      </c>
      <c r="Z72" s="4">
        <f t="shared" si="45"/>
        <v>3032013.1738990098</v>
      </c>
      <c r="AA72" s="4">
        <f t="shared" si="44"/>
        <v>3083846.7923420705</v>
      </c>
      <c r="AB72" s="4">
        <f t="shared" si="43"/>
        <v>3133626.614094479</v>
      </c>
      <c r="AC72" s="4">
        <f t="shared" si="42"/>
        <v>3140703.1207855348</v>
      </c>
      <c r="AD72" s="4">
        <f t="shared" si="41"/>
        <v>3203487.5224075699</v>
      </c>
      <c r="AE72" s="4">
        <f t="shared" si="40"/>
        <v>3238809.6032467773</v>
      </c>
      <c r="AF72" s="4">
        <f t="shared" si="39"/>
        <v>3279333.2827777476</v>
      </c>
      <c r="AG72" s="4">
        <f t="shared" si="38"/>
        <v>3279336.255264991</v>
      </c>
      <c r="AH72" s="4">
        <f t="shared" si="37"/>
        <v>3279338.4159997813</v>
      </c>
      <c r="AI72" s="4">
        <f t="shared" si="36"/>
        <v>3294742.686624615</v>
      </c>
      <c r="AJ72" s="4">
        <f t="shared" si="35"/>
        <v>3311597.1845858041</v>
      </c>
      <c r="AK72" s="4">
        <f t="shared" si="34"/>
        <v>3311597.1845858041</v>
      </c>
      <c r="AL72" s="16">
        <f t="shared" si="32"/>
        <v>3311597.1845858041</v>
      </c>
      <c r="AM72" s="20">
        <f>AL72-K72</f>
        <v>2322794.9445858039</v>
      </c>
      <c r="AN72" s="17">
        <f>'Предявени (2)'!K72-K72</f>
        <v>394137.08999999973</v>
      </c>
      <c r="AO72" s="18">
        <f t="shared" si="33"/>
        <v>1928657.854585804</v>
      </c>
    </row>
    <row r="73" spans="1:41" x14ac:dyDescent="0.2">
      <c r="A73" s="1" t="s">
        <v>1</v>
      </c>
      <c r="B73" s="3">
        <v>0</v>
      </c>
      <c r="C73" s="3">
        <v>10000</v>
      </c>
      <c r="D73" s="3">
        <v>17500</v>
      </c>
      <c r="E73" s="3">
        <v>42824.18</v>
      </c>
      <c r="F73" s="3">
        <v>165209.18</v>
      </c>
      <c r="G73" s="3">
        <v>352433.44</v>
      </c>
      <c r="H73" s="3">
        <v>362912.38</v>
      </c>
      <c r="I73" s="3">
        <v>421225.81</v>
      </c>
      <c r="J73" s="3">
        <v>685381.70000000007</v>
      </c>
      <c r="K73" s="4">
        <f>J73*$K$82</f>
        <v>788305.61923890281</v>
      </c>
      <c r="L73" s="4">
        <f t="shared" ref="L73:L81" si="59">K73*$L$82</f>
        <v>924338.98250078014</v>
      </c>
      <c r="M73" s="4">
        <f t="shared" si="58"/>
        <v>983465.59132916329</v>
      </c>
      <c r="N73" s="4">
        <f t="shared" si="57"/>
        <v>1089747.2805466182</v>
      </c>
      <c r="O73" s="4">
        <f t="shared" si="56"/>
        <v>1287762.2327160086</v>
      </c>
      <c r="P73" s="4">
        <f t="shared" si="55"/>
        <v>1512773.4319609967</v>
      </c>
      <c r="Q73" s="4">
        <f>P73*$Q$82</f>
        <v>1617044.5611050078</v>
      </c>
      <c r="R73" s="4">
        <f t="shared" si="53"/>
        <v>1689480.2043508643</v>
      </c>
      <c r="S73" s="4">
        <f t="shared" si="52"/>
        <v>1851779.2418555729</v>
      </c>
      <c r="T73" s="4">
        <f t="shared" si="51"/>
        <v>1962265.6183155733</v>
      </c>
      <c r="U73" s="4">
        <f t="shared" si="50"/>
        <v>2032820.0692100527</v>
      </c>
      <c r="V73" s="4">
        <f t="shared" si="49"/>
        <v>2130109.6348673692</v>
      </c>
      <c r="W73" s="4">
        <f t="shared" si="48"/>
        <v>2166199.0180288162</v>
      </c>
      <c r="X73" s="4">
        <f t="shared" si="47"/>
        <v>2259674.8541290732</v>
      </c>
      <c r="Y73" s="4">
        <f t="shared" si="46"/>
        <v>2361482.7885857089</v>
      </c>
      <c r="Z73" s="4">
        <f t="shared" si="45"/>
        <v>2417220.4773635729</v>
      </c>
      <c r="AA73" s="4">
        <f t="shared" si="44"/>
        <v>2458543.9402676923</v>
      </c>
      <c r="AB73" s="4">
        <f t="shared" si="43"/>
        <v>2498230.0490007536</v>
      </c>
      <c r="AC73" s="4">
        <f t="shared" si="42"/>
        <v>2503871.6725362558</v>
      </c>
      <c r="AD73" s="4">
        <f t="shared" si="41"/>
        <v>2553925.4594281651</v>
      </c>
      <c r="AE73" s="4">
        <f t="shared" si="40"/>
        <v>2582085.382294802</v>
      </c>
      <c r="AF73" s="4">
        <f t="shared" si="39"/>
        <v>2614392.1904655648</v>
      </c>
      <c r="AG73" s="4">
        <f t="shared" si="38"/>
        <v>2614394.5602300153</v>
      </c>
      <c r="AH73" s="4">
        <f t="shared" si="37"/>
        <v>2614396.2828387516</v>
      </c>
      <c r="AI73" s="4">
        <f t="shared" si="36"/>
        <v>2626677.073276517</v>
      </c>
      <c r="AJ73" s="4">
        <f t="shared" si="35"/>
        <v>2640114.0325741172</v>
      </c>
      <c r="AK73" s="4">
        <f t="shared" si="34"/>
        <v>2640114.0325741172</v>
      </c>
      <c r="AL73" s="16">
        <f t="shared" si="32"/>
        <v>2640114.0325741172</v>
      </c>
      <c r="AM73" s="20">
        <f>AL73-J73</f>
        <v>1954732.332574117</v>
      </c>
      <c r="AN73" s="17">
        <f>'Предявени (2)'!J73-J73</f>
        <v>808342.95123429957</v>
      </c>
      <c r="AO73" s="18">
        <f t="shared" si="33"/>
        <v>1146389.3813398173</v>
      </c>
    </row>
    <row r="74" spans="1:41" x14ac:dyDescent="0.2">
      <c r="A74" s="2" t="s">
        <v>24</v>
      </c>
      <c r="B74" s="3">
        <v>0</v>
      </c>
      <c r="C74" s="3">
        <v>9330</v>
      </c>
      <c r="D74" s="3">
        <v>38438</v>
      </c>
      <c r="E74" s="3">
        <v>144545</v>
      </c>
      <c r="F74" s="3">
        <v>230987.01</v>
      </c>
      <c r="G74" s="3">
        <v>236005.90999999997</v>
      </c>
      <c r="H74" s="3">
        <v>276832.82</v>
      </c>
      <c r="I74" s="3">
        <v>418275.88</v>
      </c>
      <c r="J74" s="4">
        <f>I74*$J$82</f>
        <v>514762.62730978458</v>
      </c>
      <c r="K74" s="4">
        <f t="shared" ref="K74:K81" si="60">J74*$K$82</f>
        <v>592064.64322359965</v>
      </c>
      <c r="L74" s="4">
        <f t="shared" si="59"/>
        <v>694233.83080837212</v>
      </c>
      <c r="M74" s="4">
        <f t="shared" si="58"/>
        <v>738641.44849705044</v>
      </c>
      <c r="N74" s="4">
        <f t="shared" si="57"/>
        <v>818465.35038485844</v>
      </c>
      <c r="O74" s="4">
        <f t="shared" si="56"/>
        <v>967186.41636216233</v>
      </c>
      <c r="P74" s="4">
        <f t="shared" si="55"/>
        <v>1136183.2776694826</v>
      </c>
      <c r="Q74" s="4">
        <f t="shared" si="54"/>
        <v>1214497.1287552775</v>
      </c>
      <c r="R74" s="4">
        <f t="shared" si="53"/>
        <v>1268900.6268762681</v>
      </c>
      <c r="S74" s="4">
        <f t="shared" si="52"/>
        <v>1390796.9059216133</v>
      </c>
      <c r="T74" s="4">
        <f t="shared" si="51"/>
        <v>1473778.7792755237</v>
      </c>
      <c r="U74" s="4">
        <f t="shared" si="50"/>
        <v>1526769.3894870912</v>
      </c>
      <c r="V74" s="4">
        <f t="shared" si="49"/>
        <v>1599839.6690518768</v>
      </c>
      <c r="W74" s="4">
        <f t="shared" si="48"/>
        <v>1626944.9531500309</v>
      </c>
      <c r="X74" s="4">
        <f t="shared" si="47"/>
        <v>1697150.8938411043</v>
      </c>
      <c r="Y74" s="4">
        <f t="shared" si="46"/>
        <v>1773614.7384723222</v>
      </c>
      <c r="Z74" s="4">
        <f t="shared" si="45"/>
        <v>1815477.0746208776</v>
      </c>
      <c r="AA74" s="4">
        <f t="shared" si="44"/>
        <v>1846513.4654875477</v>
      </c>
      <c r="AB74" s="4">
        <f t="shared" si="43"/>
        <v>1876320.1054943239</v>
      </c>
      <c r="AC74" s="4">
        <f t="shared" si="42"/>
        <v>1880557.302013326</v>
      </c>
      <c r="AD74" s="4">
        <f t="shared" si="41"/>
        <v>1918150.6880743825</v>
      </c>
      <c r="AE74" s="4">
        <f t="shared" si="40"/>
        <v>1939300.4734854475</v>
      </c>
      <c r="AF74" s="4">
        <f t="shared" si="39"/>
        <v>1963564.8176515889</v>
      </c>
      <c r="AG74" s="4">
        <f t="shared" si="38"/>
        <v>1963566.5974863507</v>
      </c>
      <c r="AH74" s="4">
        <f t="shared" si="37"/>
        <v>1963567.8912684852</v>
      </c>
      <c r="AI74" s="4">
        <f t="shared" si="36"/>
        <v>1972791.4990058746</v>
      </c>
      <c r="AJ74" s="4">
        <f t="shared" si="35"/>
        <v>1982883.4586702301</v>
      </c>
      <c r="AK74" s="4">
        <f t="shared" si="34"/>
        <v>1982883.4586702301</v>
      </c>
      <c r="AL74" s="16">
        <f t="shared" si="32"/>
        <v>1982883.4586702301</v>
      </c>
      <c r="AM74" s="20">
        <f>AL74-I74</f>
        <v>1564607.5786702302</v>
      </c>
      <c r="AN74" s="17">
        <f>'Предявени (2)'!I74-I74</f>
        <v>547153.93020210648</v>
      </c>
      <c r="AO74" s="18">
        <f t="shared" si="33"/>
        <v>1017453.6484681237</v>
      </c>
    </row>
    <row r="75" spans="1:41" x14ac:dyDescent="0.2">
      <c r="A75" s="2" t="s">
        <v>23</v>
      </c>
      <c r="B75" s="3">
        <v>0</v>
      </c>
      <c r="C75" s="3">
        <v>23982.2</v>
      </c>
      <c r="D75" s="3">
        <v>33548.199999999997</v>
      </c>
      <c r="E75" s="3">
        <v>36550.199999999997</v>
      </c>
      <c r="F75" s="3">
        <v>453687.2</v>
      </c>
      <c r="G75" s="3">
        <v>510201.2</v>
      </c>
      <c r="H75" s="3">
        <v>814809.2</v>
      </c>
      <c r="I75" s="4">
        <f>H75*$I$82</f>
        <v>1013783.9011586031</v>
      </c>
      <c r="J75" s="4">
        <f t="shared" ref="J75:J81" si="61">I75*$J$82</f>
        <v>1247640.8261570462</v>
      </c>
      <c r="K75" s="4">
        <f t="shared" si="60"/>
        <v>1434999.320891507</v>
      </c>
      <c r="L75" s="4">
        <f t="shared" si="59"/>
        <v>1682628.8939089512</v>
      </c>
      <c r="M75" s="4">
        <f t="shared" si="58"/>
        <v>1790260.5553415639</v>
      </c>
      <c r="N75" s="4">
        <f t="shared" si="57"/>
        <v>1983731.3972689626</v>
      </c>
      <c r="O75" s="4">
        <f t="shared" si="56"/>
        <v>2344189.7207346549</v>
      </c>
      <c r="P75" s="4">
        <f t="shared" si="55"/>
        <v>2753790.9086867184</v>
      </c>
      <c r="Q75" s="4">
        <f t="shared" si="54"/>
        <v>2943601.8092543324</v>
      </c>
      <c r="R75" s="4">
        <f t="shared" si="53"/>
        <v>3075460.6928260378</v>
      </c>
      <c r="S75" s="4">
        <f t="shared" si="52"/>
        <v>3370903.2254131613</v>
      </c>
      <c r="T75" s="4">
        <f t="shared" si="51"/>
        <v>3572028.1080962755</v>
      </c>
      <c r="U75" s="4">
        <f t="shared" si="50"/>
        <v>3700462.5460204938</v>
      </c>
      <c r="V75" s="4">
        <f t="shared" si="49"/>
        <v>3877564.4938448295</v>
      </c>
      <c r="W75" s="4">
        <f t="shared" si="48"/>
        <v>3943260.1315063629</v>
      </c>
      <c r="X75" s="4">
        <f t="shared" si="47"/>
        <v>4113419.7219620831</v>
      </c>
      <c r="Y75" s="4">
        <f t="shared" si="46"/>
        <v>4298746.7236238131</v>
      </c>
      <c r="Z75" s="4">
        <f t="shared" si="45"/>
        <v>4400209.3335459903</v>
      </c>
      <c r="AA75" s="4">
        <f t="shared" si="44"/>
        <v>4475432.8759857221</v>
      </c>
      <c r="AB75" s="4">
        <f t="shared" si="43"/>
        <v>4547675.8458325602</v>
      </c>
      <c r="AC75" s="4">
        <f t="shared" si="42"/>
        <v>4557945.6266695755</v>
      </c>
      <c r="AD75" s="4">
        <f t="shared" si="41"/>
        <v>4649061.4939740431</v>
      </c>
      <c r="AE75" s="4">
        <f t="shared" si="40"/>
        <v>4700322.6662957575</v>
      </c>
      <c r="AF75" s="4">
        <f t="shared" si="39"/>
        <v>4759132.6590876104</v>
      </c>
      <c r="AG75" s="4">
        <f t="shared" si="38"/>
        <v>4759136.972909933</v>
      </c>
      <c r="AH75" s="4">
        <f t="shared" si="37"/>
        <v>4759140.1086764503</v>
      </c>
      <c r="AI75" s="4">
        <f t="shared" si="36"/>
        <v>4781495.5575126763</v>
      </c>
      <c r="AJ75" s="4">
        <f t="shared" si="35"/>
        <v>4805955.6488735871</v>
      </c>
      <c r="AK75" s="4">
        <f t="shared" si="34"/>
        <v>4805955.6488735871</v>
      </c>
      <c r="AL75" s="16">
        <f t="shared" si="32"/>
        <v>4805955.6488735871</v>
      </c>
      <c r="AM75" s="20">
        <f>AL75-H75</f>
        <v>3991146.448873587</v>
      </c>
      <c r="AN75" s="17">
        <f>'Предявени (2)'!H75-H75</f>
        <v>642730.23000000021</v>
      </c>
      <c r="AO75" s="18">
        <f t="shared" si="33"/>
        <v>3348416.2188735865</v>
      </c>
    </row>
    <row r="76" spans="1:41" x14ac:dyDescent="0.2">
      <c r="A76" s="2" t="s">
        <v>22</v>
      </c>
      <c r="B76" s="3">
        <v>0</v>
      </c>
      <c r="C76" s="3">
        <v>39000</v>
      </c>
      <c r="D76" s="3">
        <v>63000</v>
      </c>
      <c r="E76" s="3">
        <v>101170</v>
      </c>
      <c r="F76" s="3">
        <v>101170</v>
      </c>
      <c r="G76" s="3">
        <v>109809</v>
      </c>
      <c r="H76" s="4">
        <f t="shared" ref="H76:H81" si="62">G76*$H$82</f>
        <v>148814.2972205985</v>
      </c>
      <c r="I76" s="4">
        <f t="shared" ref="I76:I81" si="63">H76*$I$82</f>
        <v>185154.43711788507</v>
      </c>
      <c r="J76" s="4">
        <f t="shared" si="61"/>
        <v>227865.3612751154</v>
      </c>
      <c r="K76" s="4">
        <f t="shared" si="60"/>
        <v>262083.95223140059</v>
      </c>
      <c r="L76" s="4">
        <f t="shared" si="59"/>
        <v>307310.27132503362</v>
      </c>
      <c r="M76" s="4">
        <f t="shared" si="58"/>
        <v>326967.79366864444</v>
      </c>
      <c r="N76" s="4">
        <f t="shared" si="57"/>
        <v>362302.72529939108</v>
      </c>
      <c r="O76" s="4">
        <f t="shared" si="56"/>
        <v>428135.74741531978</v>
      </c>
      <c r="P76" s="4">
        <f t="shared" si="55"/>
        <v>502944.07423073694</v>
      </c>
      <c r="Q76" s="4">
        <f t="shared" si="54"/>
        <v>537610.56519914814</v>
      </c>
      <c r="R76" s="4">
        <f t="shared" si="53"/>
        <v>561692.87439621671</v>
      </c>
      <c r="S76" s="4">
        <f t="shared" si="52"/>
        <v>615651.60836243432</v>
      </c>
      <c r="T76" s="4">
        <f t="shared" si="51"/>
        <v>652384.45093473594</v>
      </c>
      <c r="U76" s="4">
        <f t="shared" si="50"/>
        <v>675841.32969680091</v>
      </c>
      <c r="V76" s="4">
        <f t="shared" si="49"/>
        <v>708186.69582899183</v>
      </c>
      <c r="W76" s="4">
        <f t="shared" si="48"/>
        <v>720185.14914672577</v>
      </c>
      <c r="X76" s="4">
        <f t="shared" si="47"/>
        <v>751262.58404683846</v>
      </c>
      <c r="Y76" s="4">
        <f t="shared" si="46"/>
        <v>785110.14922932663</v>
      </c>
      <c r="Z76" s="4">
        <f t="shared" si="45"/>
        <v>803640.97459278163</v>
      </c>
      <c r="AA76" s="4">
        <f t="shared" si="44"/>
        <v>817379.57573107572</v>
      </c>
      <c r="AB76" s="4">
        <f t="shared" si="43"/>
        <v>830573.814071642</v>
      </c>
      <c r="AC76" s="4">
        <f t="shared" si="42"/>
        <v>832449.45590026886</v>
      </c>
      <c r="AD76" s="4">
        <f t="shared" si="41"/>
        <v>849090.58336736134</v>
      </c>
      <c r="AE76" s="4">
        <f t="shared" si="40"/>
        <v>858452.76942731254</v>
      </c>
      <c r="AF76" s="4">
        <f t="shared" si="39"/>
        <v>869193.64931289561</v>
      </c>
      <c r="AG76" s="4">
        <f t="shared" si="38"/>
        <v>869194.43717640685</v>
      </c>
      <c r="AH76" s="4">
        <f t="shared" si="37"/>
        <v>869195.00988335547</v>
      </c>
      <c r="AI76" s="4">
        <f t="shared" si="36"/>
        <v>873277.9417005392</v>
      </c>
      <c r="AJ76" s="4">
        <f t="shared" si="35"/>
        <v>877745.25908702135</v>
      </c>
      <c r="AK76" s="4">
        <f t="shared" si="34"/>
        <v>877745.25908702135</v>
      </c>
      <c r="AL76" s="16">
        <f t="shared" si="32"/>
        <v>877745.25908702135</v>
      </c>
      <c r="AM76" s="20">
        <f>AL76-G76</f>
        <v>767936.25908702135</v>
      </c>
      <c r="AN76" s="17">
        <f>'Предявени (2)'!G76-G76</f>
        <v>500569.00729560247</v>
      </c>
      <c r="AO76" s="18">
        <f t="shared" si="33"/>
        <v>267367.25179141888</v>
      </c>
    </row>
    <row r="77" spans="1:41" x14ac:dyDescent="0.2">
      <c r="A77" s="8" t="s">
        <v>21</v>
      </c>
      <c r="B77" s="3">
        <v>2000</v>
      </c>
      <c r="C77" s="3">
        <v>28464.68</v>
      </c>
      <c r="D77" s="3">
        <v>33164.68</v>
      </c>
      <c r="E77" s="3">
        <v>186562.78</v>
      </c>
      <c r="F77" s="3">
        <v>201177.78</v>
      </c>
      <c r="G77" s="4">
        <f>F77*$G$82</f>
        <v>251608.12834253738</v>
      </c>
      <c r="H77" s="4">
        <f t="shared" si="62"/>
        <v>340981.94860425696</v>
      </c>
      <c r="I77" s="4">
        <f t="shared" si="63"/>
        <v>424249.02674231707</v>
      </c>
      <c r="J77" s="4">
        <f t="shared" si="61"/>
        <v>522113.64336737321</v>
      </c>
      <c r="K77" s="4">
        <f t="shared" si="60"/>
        <v>600519.56296439888</v>
      </c>
      <c r="L77" s="4">
        <f t="shared" si="59"/>
        <v>704147.76738271955</v>
      </c>
      <c r="M77" s="4">
        <f t="shared" si="58"/>
        <v>749189.54360076657</v>
      </c>
      <c r="N77" s="4">
        <f t="shared" si="57"/>
        <v>830153.36271143763</v>
      </c>
      <c r="O77" s="4">
        <f t="shared" si="56"/>
        <v>980998.2249515244</v>
      </c>
      <c r="P77" s="4">
        <f t="shared" si="55"/>
        <v>1152408.4289827419</v>
      </c>
      <c r="Q77" s="4">
        <f t="shared" si="54"/>
        <v>1231840.6331624121</v>
      </c>
      <c r="R77" s="4">
        <f t="shared" si="53"/>
        <v>1287021.0349804843</v>
      </c>
      <c r="S77" s="4">
        <f t="shared" si="52"/>
        <v>1410658.0416099308</v>
      </c>
      <c r="T77" s="4">
        <f t="shared" si="51"/>
        <v>1494824.9292814138</v>
      </c>
      <c r="U77" s="4">
        <f t="shared" si="50"/>
        <v>1548572.2665860152</v>
      </c>
      <c r="V77" s="4">
        <f t="shared" si="49"/>
        <v>1622686.0189476127</v>
      </c>
      <c r="W77" s="4">
        <f t="shared" si="48"/>
        <v>1650178.3773360904</v>
      </c>
      <c r="X77" s="4">
        <f t="shared" si="47"/>
        <v>1721386.8869200444</v>
      </c>
      <c r="Y77" s="4">
        <f t="shared" si="46"/>
        <v>1798942.6658135585</v>
      </c>
      <c r="Z77" s="4">
        <f t="shared" si="45"/>
        <v>1841402.812853795</v>
      </c>
      <c r="AA77" s="4">
        <f t="shared" si="44"/>
        <v>1872882.4157866223</v>
      </c>
      <c r="AB77" s="4">
        <f t="shared" si="43"/>
        <v>1903114.7065257714</v>
      </c>
      <c r="AC77" s="4">
        <f t="shared" si="42"/>
        <v>1907412.4119045816</v>
      </c>
      <c r="AD77" s="4">
        <f t="shared" si="41"/>
        <v>1945542.6465438618</v>
      </c>
      <c r="AE77" s="4">
        <f t="shared" si="40"/>
        <v>1966994.4593437135</v>
      </c>
      <c r="AF77" s="4">
        <f t="shared" si="39"/>
        <v>1991605.3080424864</v>
      </c>
      <c r="AG77" s="4">
        <f t="shared" si="38"/>
        <v>1991607.1132939998</v>
      </c>
      <c r="AH77" s="4">
        <f t="shared" si="37"/>
        <v>1991608.4255518604</v>
      </c>
      <c r="AI77" s="4">
        <f t="shared" si="36"/>
        <v>2000963.7500942182</v>
      </c>
      <c r="AJ77" s="4">
        <f t="shared" si="35"/>
        <v>2011199.8269761209</v>
      </c>
      <c r="AK77" s="4">
        <f t="shared" si="34"/>
        <v>2011199.8269761209</v>
      </c>
      <c r="AL77" s="16">
        <f t="shared" si="32"/>
        <v>2011199.8269761209</v>
      </c>
      <c r="AM77" s="20">
        <f>AL77-F77</f>
        <v>1810022.0469761209</v>
      </c>
      <c r="AN77" s="17">
        <f>'Предявени (2)'!F77-F77</f>
        <v>864784.0186964001</v>
      </c>
      <c r="AO77" s="18">
        <f t="shared" si="33"/>
        <v>945238.02827972081</v>
      </c>
    </row>
    <row r="78" spans="1:41" x14ac:dyDescent="0.2">
      <c r="A78" s="21" t="s">
        <v>20</v>
      </c>
      <c r="B78" s="3">
        <v>0</v>
      </c>
      <c r="C78" s="3">
        <v>125051.6</v>
      </c>
      <c r="D78" s="3">
        <v>128101.6</v>
      </c>
      <c r="E78" s="3">
        <v>154268.41</v>
      </c>
      <c r="F78" s="4">
        <f>E78*$F$82</f>
        <v>251662.37351475772</v>
      </c>
      <c r="G78" s="4">
        <f>F78*$G$82</f>
        <v>314747.97452426772</v>
      </c>
      <c r="H78" s="4">
        <f t="shared" si="62"/>
        <v>426549.72388816706</v>
      </c>
      <c r="I78" s="4">
        <f t="shared" si="63"/>
        <v>530712.27364820021</v>
      </c>
      <c r="J78" s="4">
        <f t="shared" si="61"/>
        <v>653135.54376766097</v>
      </c>
      <c r="K78" s="4">
        <f t="shared" si="60"/>
        <v>751217.05069846986</v>
      </c>
      <c r="L78" s="4">
        <f t="shared" si="59"/>
        <v>880850.25316738605</v>
      </c>
      <c r="M78" s="4">
        <f t="shared" si="58"/>
        <v>937195.04586941446</v>
      </c>
      <c r="N78" s="4">
        <f t="shared" si="57"/>
        <v>1038476.3448588505</v>
      </c>
      <c r="O78" s="4">
        <f t="shared" si="56"/>
        <v>1227174.9976814778</v>
      </c>
      <c r="P78" s="4">
        <f t="shared" si="55"/>
        <v>1441599.7656212824</v>
      </c>
      <c r="Q78" s="4">
        <f t="shared" si="54"/>
        <v>1540965.0983004912</v>
      </c>
      <c r="R78" s="4">
        <f t="shared" si="53"/>
        <v>1609992.7557934513</v>
      </c>
      <c r="S78" s="4">
        <f t="shared" si="52"/>
        <v>1764655.8728763934</v>
      </c>
      <c r="T78" s="4">
        <f t="shared" si="51"/>
        <v>1869944.0350320518</v>
      </c>
      <c r="U78" s="4">
        <f t="shared" si="50"/>
        <v>1937179.0073842383</v>
      </c>
      <c r="V78" s="4">
        <f t="shared" si="49"/>
        <v>2029891.248415055</v>
      </c>
      <c r="W78" s="4">
        <f t="shared" si="48"/>
        <v>2064282.6815323837</v>
      </c>
      <c r="X78" s="4">
        <f t="shared" si="47"/>
        <v>2153360.6231238768</v>
      </c>
      <c r="Y78" s="4">
        <f t="shared" si="46"/>
        <v>2250378.6506422609</v>
      </c>
      <c r="Z78" s="4">
        <f t="shared" si="45"/>
        <v>2303493.9667767342</v>
      </c>
      <c r="AA78" s="4">
        <f t="shared" si="44"/>
        <v>2342873.224224438</v>
      </c>
      <c r="AB78" s="4">
        <f t="shared" si="43"/>
        <v>2380692.1624998404</v>
      </c>
      <c r="AC78" s="4">
        <f t="shared" si="42"/>
        <v>2386068.356313583</v>
      </c>
      <c r="AD78" s="4">
        <f t="shared" si="41"/>
        <v>2433767.1894153096</v>
      </c>
      <c r="AE78" s="4">
        <f t="shared" si="40"/>
        <v>2460602.2311649746</v>
      </c>
      <c r="AF78" s="4">
        <f t="shared" si="39"/>
        <v>2491389.0536348606</v>
      </c>
      <c r="AG78" s="4">
        <f t="shared" si="38"/>
        <v>2491391.3119055335</v>
      </c>
      <c r="AH78" s="4">
        <f t="shared" si="37"/>
        <v>2491392.9534681747</v>
      </c>
      <c r="AI78" s="4">
        <f t="shared" si="36"/>
        <v>2503095.9515792518</v>
      </c>
      <c r="AJ78" s="4">
        <f t="shared" si="35"/>
        <v>2515900.7225811942</v>
      </c>
      <c r="AK78" s="4">
        <f t="shared" si="34"/>
        <v>2515900.7225811942</v>
      </c>
      <c r="AL78" s="16">
        <f t="shared" si="32"/>
        <v>2515900.7225811942</v>
      </c>
      <c r="AM78" s="20">
        <f>AL78-E78</f>
        <v>2361632.3125811941</v>
      </c>
      <c r="AN78" s="17">
        <f>'Предявени (2)'!E78-E78</f>
        <v>941534.13816800003</v>
      </c>
      <c r="AO78" s="18">
        <f t="shared" si="33"/>
        <v>1420098.1744131939</v>
      </c>
    </row>
    <row r="79" spans="1:41" x14ac:dyDescent="0.2">
      <c r="A79" s="21" t="s">
        <v>19</v>
      </c>
      <c r="B79" s="3">
        <v>0</v>
      </c>
      <c r="C79" s="3">
        <v>1567.12</v>
      </c>
      <c r="D79" s="3">
        <v>50567.119999999995</v>
      </c>
      <c r="E79" s="4">
        <f>D79*$E$82</f>
        <v>92997.925769979629</v>
      </c>
      <c r="F79" s="4">
        <f>E79*$F$82</f>
        <v>151710.11830109823</v>
      </c>
      <c r="G79" s="4">
        <f>F79*$G$82</f>
        <v>189740.13390725484</v>
      </c>
      <c r="H79" s="4">
        <f t="shared" si="62"/>
        <v>257137.80001594024</v>
      </c>
      <c r="I79" s="4">
        <f t="shared" si="63"/>
        <v>319930.31256335921</v>
      </c>
      <c r="J79" s="4">
        <f t="shared" si="61"/>
        <v>393730.97069607594</v>
      </c>
      <c r="K79" s="4">
        <f t="shared" si="60"/>
        <v>452857.63636248879</v>
      </c>
      <c r="L79" s="4">
        <f t="shared" si="59"/>
        <v>531004.67204224342</v>
      </c>
      <c r="M79" s="4">
        <f t="shared" si="58"/>
        <v>564971.11306038918</v>
      </c>
      <c r="N79" s="4">
        <f t="shared" si="57"/>
        <v>626026.71559953946</v>
      </c>
      <c r="O79" s="4">
        <f t="shared" si="56"/>
        <v>739780.29164335725</v>
      </c>
      <c r="P79" s="4">
        <f t="shared" si="55"/>
        <v>869042.39172017178</v>
      </c>
      <c r="Q79" s="4">
        <f t="shared" si="54"/>
        <v>928942.98856051255</v>
      </c>
      <c r="R79" s="4">
        <f t="shared" si="53"/>
        <v>970555.06563841784</v>
      </c>
      <c r="S79" s="4">
        <f t="shared" si="52"/>
        <v>1063790.9334472136</v>
      </c>
      <c r="T79" s="4">
        <f t="shared" si="51"/>
        <v>1127262.0011052617</v>
      </c>
      <c r="U79" s="4">
        <f t="shared" si="50"/>
        <v>1167793.3903116151</v>
      </c>
      <c r="V79" s="4">
        <f t="shared" si="49"/>
        <v>1223683.2909682197</v>
      </c>
      <c r="W79" s="4">
        <f t="shared" si="48"/>
        <v>1244415.5455118981</v>
      </c>
      <c r="X79" s="4">
        <f t="shared" si="47"/>
        <v>1298114.5743660119</v>
      </c>
      <c r="Y79" s="4">
        <f t="shared" si="46"/>
        <v>1356600.1406689547</v>
      </c>
      <c r="Z79" s="4">
        <f t="shared" si="45"/>
        <v>1388619.7500440869</v>
      </c>
      <c r="AA79" s="4">
        <f t="shared" si="44"/>
        <v>1412358.8244339665</v>
      </c>
      <c r="AB79" s="4">
        <f t="shared" si="43"/>
        <v>1435157.2885811974</v>
      </c>
      <c r="AC79" s="4">
        <f t="shared" si="42"/>
        <v>1438398.2299587319</v>
      </c>
      <c r="AD79" s="4">
        <f t="shared" si="41"/>
        <v>1467152.6103280443</v>
      </c>
      <c r="AE79" s="4">
        <f t="shared" si="40"/>
        <v>1483329.6307606115</v>
      </c>
      <c r="AF79" s="4">
        <f t="shared" si="39"/>
        <v>1501888.9108539762</v>
      </c>
      <c r="AG79" s="4">
        <f t="shared" si="38"/>
        <v>1501890.2722116802</v>
      </c>
      <c r="AH79" s="4">
        <f t="shared" si="37"/>
        <v>1501891.2617980812</v>
      </c>
      <c r="AI79" s="4">
        <f t="shared" si="36"/>
        <v>1508946.2029206362</v>
      </c>
      <c r="AJ79" s="4">
        <f t="shared" si="35"/>
        <v>1516665.3279387797</v>
      </c>
      <c r="AK79" s="4">
        <f t="shared" si="34"/>
        <v>1516665.3279387797</v>
      </c>
      <c r="AL79" s="16">
        <f t="shared" si="32"/>
        <v>1516665.3279387797</v>
      </c>
      <c r="AM79" s="20">
        <f>AL79-D79</f>
        <v>1466098.2079387796</v>
      </c>
      <c r="AN79" s="17">
        <f>'Предявени (2)'!D79-D79</f>
        <v>294478.34030500002</v>
      </c>
      <c r="AO79" s="18">
        <f t="shared" si="33"/>
        <v>1171619.8676337795</v>
      </c>
    </row>
    <row r="80" spans="1:41" x14ac:dyDescent="0.2">
      <c r="A80" s="21" t="s">
        <v>18</v>
      </c>
      <c r="B80" s="3">
        <v>2300</v>
      </c>
      <c r="C80" s="3">
        <v>31970</v>
      </c>
      <c r="D80" s="4">
        <f>C80*$D$82</f>
        <v>60813.912178930594</v>
      </c>
      <c r="E80" s="4">
        <f>D80*$E$82</f>
        <v>111842.78817140957</v>
      </c>
      <c r="F80" s="4">
        <f>E80*$F$82</f>
        <v>182452.2695976785</v>
      </c>
      <c r="G80" s="4">
        <f>F80*$G$82</f>
        <v>228188.59053579337</v>
      </c>
      <c r="H80" s="4">
        <f t="shared" si="62"/>
        <v>309243.54774511198</v>
      </c>
      <c r="I80" s="4">
        <f t="shared" si="63"/>
        <v>384760.17482518166</v>
      </c>
      <c r="J80" s="4">
        <f t="shared" si="61"/>
        <v>473515.61002557102</v>
      </c>
      <c r="K80" s="4">
        <f t="shared" si="60"/>
        <v>544623.55236577592</v>
      </c>
      <c r="L80" s="4">
        <f t="shared" si="59"/>
        <v>638606.1039699082</v>
      </c>
      <c r="M80" s="4">
        <f t="shared" si="58"/>
        <v>679455.41793337581</v>
      </c>
      <c r="N80" s="4">
        <f t="shared" si="57"/>
        <v>752883.17199268506</v>
      </c>
      <c r="O80" s="4">
        <f t="shared" si="56"/>
        <v>889687.48245307978</v>
      </c>
      <c r="P80" s="4">
        <f t="shared" si="55"/>
        <v>1045142.9246877875</v>
      </c>
      <c r="Q80" s="4">
        <f t="shared" si="54"/>
        <v>1117181.625640383</v>
      </c>
      <c r="R80" s="4">
        <f t="shared" si="53"/>
        <v>1167225.8678475448</v>
      </c>
      <c r="S80" s="4">
        <f t="shared" si="52"/>
        <v>1279354.8140254265</v>
      </c>
      <c r="T80" s="4">
        <f t="shared" si="51"/>
        <v>1355687.4968924655</v>
      </c>
      <c r="U80" s="4">
        <f t="shared" si="50"/>
        <v>1404432.0633950708</v>
      </c>
      <c r="V80" s="4">
        <f t="shared" si="49"/>
        <v>1471647.3509222211</v>
      </c>
      <c r="W80" s="4">
        <f t="shared" si="48"/>
        <v>1496580.7366299795</v>
      </c>
      <c r="X80" s="4">
        <f t="shared" si="47"/>
        <v>1561161.1996824122</v>
      </c>
      <c r="Y80" s="4">
        <f t="shared" si="46"/>
        <v>1631498.1319198459</v>
      </c>
      <c r="Z80" s="4">
        <f t="shared" si="45"/>
        <v>1670006.1132433414</v>
      </c>
      <c r="AA80" s="4">
        <f t="shared" si="44"/>
        <v>1698555.6130992803</v>
      </c>
      <c r="AB80" s="4">
        <f t="shared" si="43"/>
        <v>1725973.8998528901</v>
      </c>
      <c r="AC80" s="4">
        <f t="shared" si="42"/>
        <v>1729871.5773221715</v>
      </c>
      <c r="AD80" s="4">
        <f t="shared" si="41"/>
        <v>1764452.6719650724</v>
      </c>
      <c r="AE80" s="4">
        <f t="shared" si="40"/>
        <v>1783907.7625437509</v>
      </c>
      <c r="AF80" s="4">
        <f t="shared" si="39"/>
        <v>1806227.8478027501</v>
      </c>
      <c r="AG80" s="4">
        <f t="shared" si="38"/>
        <v>1806229.4850225057</v>
      </c>
      <c r="AH80" s="4">
        <f t="shared" si="37"/>
        <v>1806230.6751361701</v>
      </c>
      <c r="AI80" s="4">
        <f t="shared" si="36"/>
        <v>1814715.2115276945</v>
      </c>
      <c r="AJ80" s="4">
        <f t="shared" si="35"/>
        <v>1823998.5203447989</v>
      </c>
      <c r="AK80" s="4">
        <f t="shared" si="34"/>
        <v>1823998.5203447989</v>
      </c>
      <c r="AL80" s="16">
        <f t="shared" si="32"/>
        <v>1823998.5203447989</v>
      </c>
      <c r="AM80" s="17">
        <f>AL80-C80</f>
        <v>1792028.5203447989</v>
      </c>
      <c r="AN80" s="17">
        <f>'Предявени (2)'!C80-C80</f>
        <v>88967.24</v>
      </c>
      <c r="AO80" s="18">
        <f t="shared" si="33"/>
        <v>1703061.2803447989</v>
      </c>
    </row>
    <row r="81" spans="1:41" x14ac:dyDescent="0.2">
      <c r="A81" s="21" t="s">
        <v>17</v>
      </c>
      <c r="B81" s="3">
        <v>162.83000000000001</v>
      </c>
      <c r="C81" s="4">
        <f>B81*C82</f>
        <v>2777.115209691568</v>
      </c>
      <c r="D81" s="4">
        <f>C81*$D$82</f>
        <v>5282.6787761324813</v>
      </c>
      <c r="E81" s="4">
        <f>D81*$E$82</f>
        <v>9715.3677862099994</v>
      </c>
      <c r="F81" s="4">
        <f>E81*$F$82</f>
        <v>15848.951296292129</v>
      </c>
      <c r="G81" s="4">
        <f>F81*$G$82</f>
        <v>19821.895697686366</v>
      </c>
      <c r="H81" s="4">
        <f t="shared" si="62"/>
        <v>26862.838909663154</v>
      </c>
      <c r="I81" s="4">
        <f t="shared" si="63"/>
        <v>33422.687944654324</v>
      </c>
      <c r="J81" s="4">
        <f t="shared" si="61"/>
        <v>41132.543091285406</v>
      </c>
      <c r="K81" s="4">
        <f t="shared" si="60"/>
        <v>47309.426050398768</v>
      </c>
      <c r="L81" s="4">
        <f t="shared" si="59"/>
        <v>55473.34139307811</v>
      </c>
      <c r="M81" s="4">
        <f t="shared" si="58"/>
        <v>59021.769641855462</v>
      </c>
      <c r="N81" s="4">
        <f t="shared" si="57"/>
        <v>65400.16603258426</v>
      </c>
      <c r="O81" s="4">
        <f t="shared" si="56"/>
        <v>77283.848589072513</v>
      </c>
      <c r="P81" s="4">
        <f t="shared" si="55"/>
        <v>90787.68571948653</v>
      </c>
      <c r="Q81" s="4">
        <f t="shared" si="54"/>
        <v>97045.420223767898</v>
      </c>
      <c r="R81" s="4">
        <f t="shared" si="53"/>
        <v>101392.5777524197</v>
      </c>
      <c r="S81" s="4">
        <f t="shared" si="52"/>
        <v>111132.80302227529</v>
      </c>
      <c r="T81" s="4">
        <f t="shared" si="51"/>
        <v>117763.53979383039</v>
      </c>
      <c r="U81" s="4">
        <f t="shared" si="50"/>
        <v>121997.79931914185</v>
      </c>
      <c r="V81" s="4">
        <f t="shared" si="49"/>
        <v>127836.54180633111</v>
      </c>
      <c r="W81" s="4">
        <f t="shared" si="48"/>
        <v>130002.41245625672</v>
      </c>
      <c r="X81" s="4">
        <f t="shared" si="47"/>
        <v>135612.27752325186</v>
      </c>
      <c r="Y81" s="4">
        <f t="shared" si="46"/>
        <v>141722.18569715309</v>
      </c>
      <c r="Z81" s="4">
        <f t="shared" si="45"/>
        <v>145067.23107181679</v>
      </c>
      <c r="AA81" s="4">
        <f t="shared" si="44"/>
        <v>147547.22013278067</v>
      </c>
      <c r="AB81" s="4">
        <f t="shared" si="43"/>
        <v>149928.94491123344</v>
      </c>
      <c r="AC81" s="4">
        <f t="shared" si="42"/>
        <v>150267.52168265707</v>
      </c>
      <c r="AD81" s="4">
        <f t="shared" si="41"/>
        <v>153271.45299015107</v>
      </c>
      <c r="AE81" s="4">
        <f t="shared" si="40"/>
        <v>154961.44448067265</v>
      </c>
      <c r="AF81" s="4">
        <f t="shared" si="39"/>
        <v>156900.30742263008</v>
      </c>
      <c r="AG81" s="4">
        <f t="shared" si="38"/>
        <v>156900.449641832</v>
      </c>
      <c r="AH81" s="4">
        <f t="shared" si="37"/>
        <v>156900.55302258767</v>
      </c>
      <c r="AI81" s="4">
        <f t="shared" si="36"/>
        <v>157637.57319963127</v>
      </c>
      <c r="AJ81" s="4">
        <f t="shared" si="35"/>
        <v>158443.97977180031</v>
      </c>
      <c r="AK81" s="4">
        <f t="shared" si="34"/>
        <v>158443.97977180031</v>
      </c>
      <c r="AL81" s="16">
        <f t="shared" si="32"/>
        <v>158443.97977180031</v>
      </c>
      <c r="AM81" s="17">
        <f>AL81-B81</f>
        <v>158281.14977180032</v>
      </c>
      <c r="AN81" s="17">
        <f>'Предявени (2)'!B81-B81</f>
        <v>204675.16</v>
      </c>
      <c r="AO81" s="18">
        <f t="shared" si="33"/>
        <v>0</v>
      </c>
    </row>
    <row r="82" spans="1:41" s="26" customFormat="1" ht="25.5" customHeight="1" x14ac:dyDescent="0.2">
      <c r="A82" s="7" t="s">
        <v>41</v>
      </c>
      <c r="B82" s="25"/>
      <c r="C82" s="23">
        <f>IF(SUM(C46:C80)/SUM(B46:B80)&lt;1,1,SUM(C46:C80)/SUM(B46:B80))</f>
        <v>17.05530436462303</v>
      </c>
      <c r="D82" s="23">
        <f>IF(SUM(D46:D79)/SUM(C46:C79)&lt;1,1,SUM(D46:D79)/SUM(C46:C79))</f>
        <v>1.902218085046312</v>
      </c>
      <c r="E82" s="23">
        <f>IF(SUM(E46:E78)/SUM(D46:D78)&lt;1,1,SUM(E46:E78)/SUM(D46:D78))</f>
        <v>1.8390987220545612</v>
      </c>
      <c r="F82" s="23">
        <f>IF(SUM(F46:F77)/SUM(E46:E77)&lt;1,1,SUM(F46:F77)/SUM(E46:E77))</f>
        <v>1.6313279790383379</v>
      </c>
      <c r="G82" s="23">
        <f>IF(SUM(G46:G76)/SUM(F46:F76)&lt;1,1,SUM(G46:G76)/SUM(F46:F76))</f>
        <v>1.2506755385338151</v>
      </c>
      <c r="H82" s="23">
        <f>IF(SUM(H46:H75)/SUM(G46:G75)&lt;1,1,SUM(H46:H75)/SUM(G46:G75))</f>
        <v>1.3552103854929787</v>
      </c>
      <c r="I82" s="23">
        <f>IF(SUM(I46:I74)/SUM(H46:H74)&lt;1,1,SUM(I46:I74)/SUM(H46:H74))</f>
        <v>1.2441979068947715</v>
      </c>
      <c r="J82" s="23">
        <f>IF(SUM(J46:J73)/SUM(I46:I73)&lt;1,1,SUM(J46:J73)/SUM(I46:I73))</f>
        <v>1.2306772920058995</v>
      </c>
      <c r="K82" s="23">
        <f>IF(SUM(K46:K72)/SUM(J46:J72)&lt;1,1,SUM(K46:K72)/SUM(J46:J72))</f>
        <v>1.1501702179076312</v>
      </c>
      <c r="L82" s="23">
        <f>IF(SUM(L46:L71)/SUM(K46:K71)&lt;1,1,SUM(L46:L71)/SUM(K46:K71))</f>
        <v>1.1725642440468906</v>
      </c>
      <c r="M82" s="23">
        <f>IF(SUM(M46:M70)/SUM(L46:L70)&lt;1,1,SUM(M46:M70)/SUM(L46:L70))</f>
        <v>1.0639663694247941</v>
      </c>
      <c r="N82" s="23">
        <f>IF(SUM(N46:N69)/SUM(M46:M69)&lt;1,1,SUM(N46:N69)/SUM(M46:M69))</f>
        <v>1.1080685385991127</v>
      </c>
      <c r="O82" s="23">
        <f>IF(SUM(O46:O68)/SUM(N46:N68)&lt;1,1,SUM(O46:O68)/SUM(N46:N68))</f>
        <v>1.1817072230453889</v>
      </c>
      <c r="P82" s="23">
        <f>IF(SUM(P46:P67)/SUM(O46:O67)&lt;1,1,SUM(P46:P67)/SUM(O46:O67))</f>
        <v>1.1747303916270466</v>
      </c>
      <c r="Q82" s="23">
        <f>IF(SUM(Q46:Q66)/SUM(P46:P66)&lt;1,1,SUM(Q46:Q66)/SUM(P46:P66))</f>
        <v>1.0689271287696038</v>
      </c>
      <c r="R82" s="23">
        <f>IF(SUM(R46:R65)/SUM(Q46:Q65)&lt;1,1,SUM(R46:R65)/SUM(Q46:Q65))</f>
        <v>1.044795081711513</v>
      </c>
      <c r="S82" s="23">
        <f>IF(SUM(S46:S64)/SUM(R46:R64)&lt;1,1,SUM(S46:S64)/SUM(R46:R64))</f>
        <v>1.0960644801204211</v>
      </c>
      <c r="T82" s="23">
        <f>IF(SUM(T46:T63)/SUM(S46:S63)&lt;1,1,SUM(T46:T63)/SUM(S46:S63))</f>
        <v>1.0596649827164537</v>
      </c>
      <c r="U82" s="23">
        <f>IF(SUM(U46:U62)/SUM(T46:T62)&lt;1,1,SUM(U46:U62)/SUM(T46:T62))</f>
        <v>1.0359556067414788</v>
      </c>
      <c r="V82" s="23">
        <f>IF(SUM(V46:V61)/SUM(U46:U61)&lt;1,1,SUM(V46:V61)/SUM(U46:U61))</f>
        <v>1.0478594082825652</v>
      </c>
      <c r="W82" s="23">
        <f>IF(SUM(W46:W60)/SUM(V46:V60)&lt;1,1,SUM(W46:W60)/SUM(V46:V60))</f>
        <v>1.0169425003158084</v>
      </c>
      <c r="X82" s="23">
        <f>IF(SUM(X46:X59)/SUM(W46:W59)&lt;1,1,SUM(X46:X59)/SUM(W46:W59))</f>
        <v>1.043152007420499</v>
      </c>
      <c r="Y82" s="23">
        <f>IF(SUM(Y46:Y58)/SUM(X46:X58)&lt;1,1,SUM(Y46:Y58)/SUM(X46:X58))</f>
        <v>1.0450542405561594</v>
      </c>
      <c r="Z82" s="23">
        <f>IF(SUM(Z46:Z57)/SUM(Y46:Y57)&lt;1,1,SUM(Z46:Z57)/SUM(Y46:Y57))</f>
        <v>1.0236028350692512</v>
      </c>
      <c r="AA82" s="23">
        <f>IF(SUM(AA46:AA56)/SUM(Z46:Z56)&lt;1,1,SUM(AA46:AA56)/SUM(Z46:Z56))</f>
        <v>1.0170954463157578</v>
      </c>
      <c r="AB82" s="23">
        <f>IF(SUM(AB46:AB55)/SUM(AA46:AA55)&lt;1,1,SUM(AB46:AB55)/SUM(AA46:AA55))</f>
        <v>1.0161421189522202</v>
      </c>
      <c r="AC82" s="23">
        <f>IF(SUM(AC46:AC54)/SUM(AB46:AB54)&lt;1,1,SUM(AC46:AC54)/SUM(AB46:AB54))</f>
        <v>1.0022582482096709</v>
      </c>
      <c r="AD82" s="23">
        <f>IF(SUM(AD46:AD53)/SUM(AC46:AC53)&lt;1,1,SUM(AD46:AD53)/SUM(AC46:AC53))</f>
        <v>1.0199905560021005</v>
      </c>
      <c r="AE82" s="23">
        <f>IF(SUM(AE46:AE52)/SUM(AD46:AD52)&lt;1,1,SUM(AE46:AE52)/SUM(AD46:AD52))</f>
        <v>1.0110261334224462</v>
      </c>
      <c r="AF82" s="23">
        <f>IF(SUM(AF46:AF51)/SUM(AE46:AE51)&lt;1,1,SUM(AF46:AF51)/SUM(AE46:AE51))</f>
        <v>1.0125119054514187</v>
      </c>
      <c r="AG82" s="23">
        <f>IF(SUM(AG46:AG50)/SUM(AF46:AF50)&lt;1,1,SUM(AG46:AG50)/SUM(AF46:AF50))</f>
        <v>1.0000009064303585</v>
      </c>
      <c r="AH82" s="23">
        <f>IF(SUM(AH46:AH49)/SUM(AG46:AG49)&lt;1,1,SUM(AH46:AH49)/SUM(AG46:AG49))</f>
        <v>1.0000006588939414</v>
      </c>
      <c r="AI82" s="23">
        <f>IF(SUM(AI46:AI48)/SUM(AH46:AH48)&lt;1,1,SUM(AI46:AI48)/SUM(AH46:AH48))</f>
        <v>1.0046973714422631</v>
      </c>
      <c r="AJ82" s="23">
        <f>IF(SUM(AJ46:AJ47)/SUM(AI46:AI47)&lt;1,1,SUM(AJ46:AJ47)/SUM(AI46:AI47))</f>
        <v>1.0051155733737909</v>
      </c>
      <c r="AK82" s="23">
        <f>IF(SUM(AK46:AK46)/SUM(AJ46:AJ46)&lt;1,1,SUM(AK46:AK46)/SUM(AJ46:AJ46))</f>
        <v>1</v>
      </c>
      <c r="AL82" s="17">
        <f>SUM(AL46:AL81)</f>
        <v>107755201.61254285</v>
      </c>
      <c r="AM82" s="17">
        <f>SUM(AM46:AM81)</f>
        <v>42321249.452124774</v>
      </c>
      <c r="AN82" s="17">
        <f>SUM(AN46:AN81)</f>
        <v>24536978.694861971</v>
      </c>
      <c r="AO82" s="17">
        <f>SUM(AO46:AO81)</f>
        <v>24936630.542448156</v>
      </c>
    </row>
    <row r="83" spans="1:41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  <c r="AN83" s="24"/>
      <c r="AO83" s="24"/>
    </row>
    <row r="84" spans="1:41" ht="15.75" x14ac:dyDescent="0.2">
      <c r="AO84" s="9">
        <f>AO42+AO82</f>
        <v>34296595.870068572</v>
      </c>
    </row>
  </sheetData>
  <mergeCells count="14">
    <mergeCell ref="AO4:AO5"/>
    <mergeCell ref="A44:A45"/>
    <mergeCell ref="B44:AK44"/>
    <mergeCell ref="AL44:AL45"/>
    <mergeCell ref="AM44:AM45"/>
    <mergeCell ref="AN44:AN45"/>
    <mergeCell ref="AO44:AO45"/>
    <mergeCell ref="AM4:AM5"/>
    <mergeCell ref="AN4:AN5"/>
    <mergeCell ref="A1:AD1"/>
    <mergeCell ref="A2:AD2"/>
    <mergeCell ref="A4:A5"/>
    <mergeCell ref="B4:AK4"/>
    <mergeCell ref="AL4:AL5"/>
  </mergeCells>
  <conditionalFormatting sqref="AN6:AN41">
    <cfRule type="cellIs" dxfId="55" priority="1" operator="lessThan">
      <formula>0</formula>
    </cfRule>
  </conditionalFormatting>
  <conditionalFormatting sqref="AN46:AN81">
    <cfRule type="cellIs" dxfId="54" priority="2" operator="lessThan">
      <formula>0</formula>
    </cfRule>
  </conditionalFormatting>
  <printOptions horizontalCentered="1" verticalCentered="1"/>
  <pageMargins left="0.31496062992125984" right="0.27559055118110237" top="0.39370078740157483" bottom="0.35433070866141736" header="0.31496062992125984" footer="0.31496062992125984"/>
  <pageSetup paperSize="9" scale="3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4"/>
  <sheetViews>
    <sheetView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10.7109375" style="33" customWidth="1"/>
    <col min="5" max="37" width="10.7109375" style="10" customWidth="1"/>
    <col min="38" max="38" width="12.85546875" style="10" customWidth="1"/>
    <col min="39" max="39" width="13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41" ht="17.25" customHeight="1" x14ac:dyDescent="0.2">
      <c r="A1" s="57" t="str">
        <f>'Описание на групите'!B9</f>
        <v xml:space="preserve">Седлови влекачи 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"/>
      <c r="AF1" s="5"/>
      <c r="AG1" s="5"/>
      <c r="AH1" s="5"/>
      <c r="AI1" s="5"/>
      <c r="AJ1" s="5"/>
      <c r="AK1" s="5"/>
    </row>
    <row r="2" spans="1:41" ht="16.5" customHeight="1" x14ac:dyDescent="0.2">
      <c r="A2" s="58" t="str">
        <f xml:space="preserve"> "Справка № 1.1: Стойност на изплатените претенции (в лева) към края на "&amp;'Описание на групите'!B2&amp;" тримесечие на "&amp;'Описание на групите'!B1&amp; " година"</f>
        <v>Справка № 1.1: Стойност на изплатените претенции (в лева) към края на трето тримесечие на 2021 година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"/>
      <c r="AF2" s="5"/>
      <c r="AG2" s="5"/>
      <c r="AH2" s="5"/>
      <c r="AI2" s="5"/>
      <c r="AJ2" s="5"/>
      <c r="AK2" s="5"/>
    </row>
    <row r="3" spans="1:41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41" s="15" customFormat="1" ht="42" customHeight="1" x14ac:dyDescent="0.2">
      <c r="A4" s="59" t="s">
        <v>0</v>
      </c>
      <c r="B4" s="60" t="s">
        <v>38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55" t="s">
        <v>42</v>
      </c>
      <c r="AM4" s="48" t="s">
        <v>40</v>
      </c>
      <c r="AN4" s="50" t="str">
        <f>"Размер на предявените, но неизплатени към " &amp;'Описание на групите'!$B$4&amp; " претенции"</f>
        <v>Размер на предявените, но неизплатени към 30.9.2021 г. претенции</v>
      </c>
      <c r="AO4" s="48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30.9.2021 г.</v>
      </c>
    </row>
    <row r="5" spans="1:41" s="15" customFormat="1" ht="25.5" customHeight="1" x14ac:dyDescent="0.2">
      <c r="A5" s="59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56"/>
      <c r="AM5" s="49"/>
      <c r="AN5" s="51">
        <v>0</v>
      </c>
      <c r="AO5" s="52">
        <v>0</v>
      </c>
    </row>
    <row r="6" spans="1:41" s="19" customFormat="1" x14ac:dyDescent="0.2">
      <c r="A6" s="1" t="s">
        <v>37</v>
      </c>
      <c r="B6" s="3">
        <v>246613.18987771621</v>
      </c>
      <c r="C6" s="3">
        <v>1608294.6665314599</v>
      </c>
      <c r="D6" s="3">
        <v>3352116.40449091</v>
      </c>
      <c r="E6" s="3">
        <v>4420334.6169748269</v>
      </c>
      <c r="F6" s="3">
        <v>5391036.1957461033</v>
      </c>
      <c r="G6" s="3">
        <v>6263510.9632797213</v>
      </c>
      <c r="H6" s="3">
        <v>6915744.6383454092</v>
      </c>
      <c r="I6" s="3">
        <v>7377094.5135396114</v>
      </c>
      <c r="J6" s="3">
        <v>7612063.0950688086</v>
      </c>
      <c r="K6" s="3">
        <v>7939070.1674360894</v>
      </c>
      <c r="L6" s="3">
        <v>8033886.6937166536</v>
      </c>
      <c r="M6" s="3">
        <v>8303555.7642118223</v>
      </c>
      <c r="N6" s="3">
        <v>8447570.6929611098</v>
      </c>
      <c r="O6" s="3">
        <v>8760439.0443686452</v>
      </c>
      <c r="P6" s="3">
        <v>8801615.3943686448</v>
      </c>
      <c r="Q6" s="3">
        <v>8863985.1574940048</v>
      </c>
      <c r="R6" s="3">
        <v>8896667.4664157592</v>
      </c>
      <c r="S6" s="3">
        <v>8944259.3576157596</v>
      </c>
      <c r="T6" s="3">
        <v>8957845.3576157596</v>
      </c>
      <c r="U6" s="3">
        <v>8970416.2776157595</v>
      </c>
      <c r="V6" s="3">
        <v>9002193.2776157595</v>
      </c>
      <c r="W6" s="3">
        <v>9036193.2776157595</v>
      </c>
      <c r="X6" s="3">
        <v>9038516.7276157588</v>
      </c>
      <c r="Y6" s="3">
        <v>9051374.7276157588</v>
      </c>
      <c r="Z6" s="3">
        <v>9057774.0276157595</v>
      </c>
      <c r="AA6" s="3">
        <v>9087872.0276157595</v>
      </c>
      <c r="AB6" s="3">
        <v>9342908.0276157595</v>
      </c>
      <c r="AC6" s="3">
        <v>9344678.0276157595</v>
      </c>
      <c r="AD6" s="3">
        <v>9344678.0276157595</v>
      </c>
      <c r="AE6" s="3">
        <v>9344678.0276157595</v>
      </c>
      <c r="AF6" s="3">
        <v>9347643.0276157595</v>
      </c>
      <c r="AG6" s="3">
        <v>9347643.0276157595</v>
      </c>
      <c r="AH6" s="3">
        <v>9348225.0276157595</v>
      </c>
      <c r="AI6" s="3">
        <v>9348225.0276157595</v>
      </c>
      <c r="AJ6" s="3">
        <v>9349643.0276157595</v>
      </c>
      <c r="AK6" s="3">
        <v>9350283.0276157595</v>
      </c>
      <c r="AL6" s="16">
        <f>AK6</f>
        <v>9350283.0276157595</v>
      </c>
      <c r="AM6" s="17">
        <f>AL6-AK6</f>
        <v>0</v>
      </c>
      <c r="AN6" s="17">
        <f>'Предявени (3)'!AK6-AK6</f>
        <v>71429</v>
      </c>
      <c r="AO6" s="18">
        <f>IF(AM6-AN6&lt;0,0,AM6-AN6)</f>
        <v>0</v>
      </c>
    </row>
    <row r="7" spans="1:41" s="19" customFormat="1" x14ac:dyDescent="0.2">
      <c r="A7" s="1" t="s">
        <v>36</v>
      </c>
      <c r="B7" s="3">
        <v>244179.65791559464</v>
      </c>
      <c r="C7" s="3">
        <v>887765.16773849388</v>
      </c>
      <c r="D7" s="3">
        <v>2126567.9782012571</v>
      </c>
      <c r="E7" s="3">
        <v>3278962.4693442564</v>
      </c>
      <c r="F7" s="3">
        <v>5403016.4701421689</v>
      </c>
      <c r="G7" s="3">
        <v>5849528.8473921111</v>
      </c>
      <c r="H7" s="3">
        <v>6351045.5561667643</v>
      </c>
      <c r="I7" s="3">
        <v>6917512.0533813844</v>
      </c>
      <c r="J7" s="3">
        <v>7410169.109515097</v>
      </c>
      <c r="K7" s="3">
        <v>7511389.1876127478</v>
      </c>
      <c r="L7" s="3">
        <v>7594927.1866174797</v>
      </c>
      <c r="M7" s="3">
        <v>7779837.1514180619</v>
      </c>
      <c r="N7" s="3">
        <v>7918110.2038490558</v>
      </c>
      <c r="O7" s="3">
        <v>8013751.7490220051</v>
      </c>
      <c r="P7" s="3">
        <v>8120010.6186861666</v>
      </c>
      <c r="Q7" s="3">
        <v>8128010.3859355776</v>
      </c>
      <c r="R7" s="3">
        <v>8143531.1339355772</v>
      </c>
      <c r="S7" s="3">
        <v>8188194.4239355773</v>
      </c>
      <c r="T7" s="3">
        <v>8271777.2639355771</v>
      </c>
      <c r="U7" s="3">
        <v>8322807.2439355776</v>
      </c>
      <c r="V7" s="3">
        <v>8698238.2439355776</v>
      </c>
      <c r="W7" s="3">
        <v>8755837.2439355776</v>
      </c>
      <c r="X7" s="3">
        <v>8757228.2439355776</v>
      </c>
      <c r="Y7" s="3">
        <v>8914602.2439355776</v>
      </c>
      <c r="Z7" s="3">
        <v>8932969.1439355761</v>
      </c>
      <c r="AA7" s="3">
        <v>8935231.1439355761</v>
      </c>
      <c r="AB7" s="3">
        <v>8935231.1439355761</v>
      </c>
      <c r="AC7" s="3">
        <v>8939858.1439355761</v>
      </c>
      <c r="AD7" s="3">
        <v>8939858.1439355761</v>
      </c>
      <c r="AE7" s="3">
        <v>8957114.1439355761</v>
      </c>
      <c r="AF7" s="3">
        <v>9020524.1439355761</v>
      </c>
      <c r="AG7" s="3">
        <v>9023369.7139355764</v>
      </c>
      <c r="AH7" s="3">
        <v>9023369.7139355764</v>
      </c>
      <c r="AI7" s="3">
        <v>9028519.7139355764</v>
      </c>
      <c r="AJ7" s="3">
        <v>9029510.7139355764</v>
      </c>
      <c r="AK7" s="4">
        <f>AJ7*$AK$42</f>
        <v>9030128.8002988584</v>
      </c>
      <c r="AL7" s="16">
        <f t="shared" ref="AL7:AL41" si="0">AK7</f>
        <v>9030128.8002988584</v>
      </c>
      <c r="AM7" s="20">
        <f>AL7-AJ7</f>
        <v>618.08636328205466</v>
      </c>
      <c r="AN7" s="17">
        <f>'Предявени (3)'!AJ7-AJ7</f>
        <v>15096</v>
      </c>
      <c r="AO7" s="18">
        <f t="shared" ref="AO7:AO41" si="1">IF(AM7-AN7&lt;0,0,AM7-AN7)</f>
        <v>0</v>
      </c>
    </row>
    <row r="8" spans="1:41" s="19" customFormat="1" x14ac:dyDescent="0.2">
      <c r="A8" s="1" t="s">
        <v>35</v>
      </c>
      <c r="B8" s="3">
        <v>373266.42072555295</v>
      </c>
      <c r="C8" s="3">
        <v>742610.34894390206</v>
      </c>
      <c r="D8" s="3">
        <v>2189390.7444008142</v>
      </c>
      <c r="E8" s="3">
        <v>4703531.8134428086</v>
      </c>
      <c r="F8" s="3">
        <v>5775938.8317271546</v>
      </c>
      <c r="G8" s="3">
        <v>6131925.7154752919</v>
      </c>
      <c r="H8" s="3">
        <v>6613851.6498198686</v>
      </c>
      <c r="I8" s="3">
        <v>7070394.6152929254</v>
      </c>
      <c r="J8" s="3">
        <v>7331901.2949667694</v>
      </c>
      <c r="K8" s="3">
        <v>7525435.5865689898</v>
      </c>
      <c r="L8" s="3">
        <v>7682626.8719213428</v>
      </c>
      <c r="M8" s="3">
        <v>7894232.0385475643</v>
      </c>
      <c r="N8" s="3">
        <v>7943229.5931173395</v>
      </c>
      <c r="O8" s="3">
        <v>8045614.2732075788</v>
      </c>
      <c r="P8" s="3">
        <v>8074186.59280858</v>
      </c>
      <c r="Q8" s="3">
        <v>8232489.8364085797</v>
      </c>
      <c r="R8" s="3">
        <v>8263366.8364085797</v>
      </c>
      <c r="S8" s="3">
        <v>8264592.9264085796</v>
      </c>
      <c r="T8" s="3">
        <v>8296439.9264085796</v>
      </c>
      <c r="U8" s="3">
        <v>8375449.0664085802</v>
      </c>
      <c r="V8" s="3">
        <v>8384474.0664085802</v>
      </c>
      <c r="W8" s="3">
        <v>8387735.40640858</v>
      </c>
      <c r="X8" s="3">
        <v>8435256.40640858</v>
      </c>
      <c r="Y8" s="3">
        <v>8435927.40640858</v>
      </c>
      <c r="Z8" s="3">
        <v>8436524.40640858</v>
      </c>
      <c r="AA8" s="3">
        <v>8450392.40640858</v>
      </c>
      <c r="AB8" s="3">
        <v>8452120.40640858</v>
      </c>
      <c r="AC8" s="3">
        <v>8458802.40640858</v>
      </c>
      <c r="AD8" s="3">
        <v>8475945.40640858</v>
      </c>
      <c r="AE8" s="3">
        <v>8495493.6764085814</v>
      </c>
      <c r="AF8" s="3">
        <v>8495860.6764085814</v>
      </c>
      <c r="AG8" s="3">
        <v>8495860.6764085814</v>
      </c>
      <c r="AH8" s="3">
        <v>8495860.6764085814</v>
      </c>
      <c r="AI8" s="3">
        <v>8496251.6764085814</v>
      </c>
      <c r="AJ8" s="4">
        <f>AI8*$AJ$42</f>
        <v>8497365.4465880282</v>
      </c>
      <c r="AK8" s="4">
        <f t="shared" ref="AK8:AK41" si="2">AJ8*$AK$42</f>
        <v>8497947.1066439003</v>
      </c>
      <c r="AL8" s="16">
        <f>AK8</f>
        <v>8497947.1066439003</v>
      </c>
      <c r="AM8" s="20">
        <f>AL8-AI8</f>
        <v>1695.4302353188396</v>
      </c>
      <c r="AN8" s="17">
        <f>'Предявени (3)'!AI8-AI8</f>
        <v>49927.999999998137</v>
      </c>
      <c r="AO8" s="18">
        <f t="shared" si="1"/>
        <v>0</v>
      </c>
    </row>
    <row r="9" spans="1:41" s="19" customFormat="1" x14ac:dyDescent="0.2">
      <c r="A9" s="1" t="s">
        <v>34</v>
      </c>
      <c r="B9" s="3">
        <v>369254.64371833985</v>
      </c>
      <c r="C9" s="3">
        <v>906795.19107975555</v>
      </c>
      <c r="D9" s="3">
        <v>3820316.7371358071</v>
      </c>
      <c r="E9" s="3">
        <v>4799988.6520508127</v>
      </c>
      <c r="F9" s="3">
        <v>5366096.8602922233</v>
      </c>
      <c r="G9" s="3">
        <v>5809617.5842341427</v>
      </c>
      <c r="H9" s="3">
        <v>6427904.0765800755</v>
      </c>
      <c r="I9" s="3">
        <v>6676367.6086708717</v>
      </c>
      <c r="J9" s="3">
        <v>6956868.4369002925</v>
      </c>
      <c r="K9" s="3">
        <v>7109215.2886385694</v>
      </c>
      <c r="L9" s="3">
        <v>7460545.0370950717</v>
      </c>
      <c r="M9" s="3">
        <v>7485142.8001563763</v>
      </c>
      <c r="N9" s="3">
        <v>7591511.8157031061</v>
      </c>
      <c r="O9" s="3">
        <v>7615384.821230296</v>
      </c>
      <c r="P9" s="3">
        <v>7713276.8412302965</v>
      </c>
      <c r="Q9" s="3">
        <v>7799111.6012302963</v>
      </c>
      <c r="R9" s="3">
        <v>7856632.1212302968</v>
      </c>
      <c r="S9" s="3">
        <v>7866751.0412302967</v>
      </c>
      <c r="T9" s="3">
        <v>7896440.2412302969</v>
      </c>
      <c r="U9" s="3">
        <v>7906237.2412302969</v>
      </c>
      <c r="V9" s="3">
        <v>7958200.2412302969</v>
      </c>
      <c r="W9" s="3">
        <v>7998142.3512302963</v>
      </c>
      <c r="X9" s="3">
        <v>7998142.3512302963</v>
      </c>
      <c r="Y9" s="3">
        <v>8001978.3512302963</v>
      </c>
      <c r="Z9" s="3">
        <v>8006216.2112302966</v>
      </c>
      <c r="AA9" s="3">
        <v>8008275.2112302966</v>
      </c>
      <c r="AB9" s="3">
        <v>8020403.1712302966</v>
      </c>
      <c r="AC9" s="3">
        <v>8035063.1712302966</v>
      </c>
      <c r="AD9" s="3">
        <v>8036172.1712302966</v>
      </c>
      <c r="AE9" s="3">
        <v>8046373.2112302966</v>
      </c>
      <c r="AF9" s="3">
        <v>8046373.2112302966</v>
      </c>
      <c r="AG9" s="3">
        <v>8057001.1912302962</v>
      </c>
      <c r="AH9" s="3">
        <v>8057001.1912302962</v>
      </c>
      <c r="AI9" s="4">
        <f>AH9*$AI$42</f>
        <v>8058662.8239716962</v>
      </c>
      <c r="AJ9" s="4">
        <f t="shared" ref="AJ9:AJ41" si="3">AI9*$AJ$42</f>
        <v>8059719.2308063107</v>
      </c>
      <c r="AK9" s="4">
        <f t="shared" si="2"/>
        <v>8060270.9331860151</v>
      </c>
      <c r="AL9" s="16">
        <f t="shared" si="0"/>
        <v>8060270.9331860151</v>
      </c>
      <c r="AM9" s="20">
        <f>AL9-AH9</f>
        <v>3269.7419557189569</v>
      </c>
      <c r="AN9" s="17">
        <f>'Предявени (3)'!AH9-AH9</f>
        <v>32234</v>
      </c>
      <c r="AO9" s="18">
        <f t="shared" si="1"/>
        <v>0</v>
      </c>
    </row>
    <row r="10" spans="1:41" s="19" customFormat="1" x14ac:dyDescent="0.2">
      <c r="A10" s="2" t="s">
        <v>33</v>
      </c>
      <c r="B10" s="3">
        <v>234643.56264127383</v>
      </c>
      <c r="C10" s="3">
        <v>801595.98490407097</v>
      </c>
      <c r="D10" s="3">
        <v>3698356.2038845308</v>
      </c>
      <c r="E10" s="3">
        <v>4560949.3788725697</v>
      </c>
      <c r="F10" s="3">
        <v>5503660.6175032584</v>
      </c>
      <c r="G10" s="3">
        <v>6364398.9887015792</v>
      </c>
      <c r="H10" s="3">
        <v>7228473.904857114</v>
      </c>
      <c r="I10" s="3">
        <v>7744918.9598253742</v>
      </c>
      <c r="J10" s="3">
        <v>8472163.8394685891</v>
      </c>
      <c r="K10" s="3">
        <v>8820593.2154817302</v>
      </c>
      <c r="L10" s="3">
        <v>8940845.1622924414</v>
      </c>
      <c r="M10" s="3">
        <v>9059299.5653596427</v>
      </c>
      <c r="N10" s="3">
        <v>9115056.200042434</v>
      </c>
      <c r="O10" s="3">
        <v>9333236.1700424347</v>
      </c>
      <c r="P10" s="3">
        <v>9380081.7600424346</v>
      </c>
      <c r="Q10" s="3">
        <v>9418487.3900424335</v>
      </c>
      <c r="R10" s="3">
        <v>9646837.0600424334</v>
      </c>
      <c r="S10" s="3">
        <v>9740124.2200424336</v>
      </c>
      <c r="T10" s="3">
        <v>9759206.5000424348</v>
      </c>
      <c r="U10" s="3">
        <v>9783925.5000424348</v>
      </c>
      <c r="V10" s="3">
        <v>9787288.3400424346</v>
      </c>
      <c r="W10" s="3">
        <v>9790561.3400424346</v>
      </c>
      <c r="X10" s="3">
        <v>9821272.3400424346</v>
      </c>
      <c r="Y10" s="3">
        <v>9824594.3400424346</v>
      </c>
      <c r="Z10" s="3">
        <v>9824594.3400424346</v>
      </c>
      <c r="AA10" s="3">
        <v>9825337.3400424346</v>
      </c>
      <c r="AB10" s="3">
        <v>9825326.3400424346</v>
      </c>
      <c r="AC10" s="3">
        <v>9840657.0000424348</v>
      </c>
      <c r="AD10" s="3">
        <v>9842543.8900424335</v>
      </c>
      <c r="AE10" s="3">
        <v>9861534.8900424335</v>
      </c>
      <c r="AF10" s="3">
        <v>9862073.8900424335</v>
      </c>
      <c r="AG10" s="3">
        <v>9927107.0800424349</v>
      </c>
      <c r="AH10" s="4">
        <f>AG10*$AH$42</f>
        <v>9927272.5134711508</v>
      </c>
      <c r="AI10" s="4">
        <f t="shared" ref="AI10:AI41" si="4">AH10*$AI$42</f>
        <v>9929319.8609456848</v>
      </c>
      <c r="AJ10" s="4">
        <f t="shared" si="3"/>
        <v>9930621.4914510548</v>
      </c>
      <c r="AK10" s="4">
        <f t="shared" si="2"/>
        <v>9931301.2604792155</v>
      </c>
      <c r="AL10" s="16">
        <f t="shared" si="0"/>
        <v>9931301.2604792155</v>
      </c>
      <c r="AM10" s="20">
        <f>AL10-AG10</f>
        <v>4194.1804367806762</v>
      </c>
      <c r="AN10" s="17">
        <f>'Предявени (3)'!AG10-AG10</f>
        <v>71827.14999999851</v>
      </c>
      <c r="AO10" s="18">
        <f t="shared" si="1"/>
        <v>0</v>
      </c>
    </row>
    <row r="11" spans="1:41" s="19" customFormat="1" x14ac:dyDescent="0.2">
      <c r="A11" s="2" t="s">
        <v>32</v>
      </c>
      <c r="B11" s="3">
        <v>389703.5492510547</v>
      </c>
      <c r="C11" s="3">
        <v>914588.06909541739</v>
      </c>
      <c r="D11" s="3">
        <v>2050836.0017049699</v>
      </c>
      <c r="E11" s="3">
        <v>3687735.8409396252</v>
      </c>
      <c r="F11" s="3">
        <v>5221728.6135060415</v>
      </c>
      <c r="G11" s="3">
        <v>6021774.4480912443</v>
      </c>
      <c r="H11" s="3">
        <v>6736895.2131214878</v>
      </c>
      <c r="I11" s="3">
        <v>7162870.6425661948</v>
      </c>
      <c r="J11" s="3">
        <v>8136179.4852416217</v>
      </c>
      <c r="K11" s="3">
        <v>8338964.0704515884</v>
      </c>
      <c r="L11" s="3">
        <v>8433872.9754363708</v>
      </c>
      <c r="M11" s="3">
        <v>8496061.0454363711</v>
      </c>
      <c r="N11" s="3">
        <v>8666753.4654363729</v>
      </c>
      <c r="O11" s="3">
        <v>8823988.7254363727</v>
      </c>
      <c r="P11" s="3">
        <v>8905338.7854363713</v>
      </c>
      <c r="Q11" s="3">
        <v>8941622.5254363716</v>
      </c>
      <c r="R11" s="3">
        <v>9069280.8854363728</v>
      </c>
      <c r="S11" s="3">
        <v>9080060.1954363715</v>
      </c>
      <c r="T11" s="3">
        <v>9146109.8054363709</v>
      </c>
      <c r="U11" s="3">
        <v>9152853.5544467717</v>
      </c>
      <c r="V11" s="3">
        <v>9189924.794446772</v>
      </c>
      <c r="W11" s="3">
        <v>9208085.6044467706</v>
      </c>
      <c r="X11" s="3">
        <v>9208085.6044467706</v>
      </c>
      <c r="Y11" s="3">
        <v>9213923.3944467716</v>
      </c>
      <c r="Z11" s="3">
        <v>9214778.0644467715</v>
      </c>
      <c r="AA11" s="3">
        <v>9216277.0644467715</v>
      </c>
      <c r="AB11" s="3">
        <v>9218038.0644467715</v>
      </c>
      <c r="AC11" s="3">
        <v>9218048.0644467715</v>
      </c>
      <c r="AD11" s="3">
        <v>9603996.0644467715</v>
      </c>
      <c r="AE11" s="3">
        <v>10466704.064446772</v>
      </c>
      <c r="AF11" s="3">
        <v>10466704.064446772</v>
      </c>
      <c r="AG11" s="4">
        <f>AF11*$AG$42</f>
        <v>10485057.010438168</v>
      </c>
      <c r="AH11" s="4">
        <f t="shared" ref="AH11:AH41" si="5">AG11*$AH$42</f>
        <v>10485231.742000699</v>
      </c>
      <c r="AI11" s="4">
        <f t="shared" si="4"/>
        <v>10487394.159995951</v>
      </c>
      <c r="AJ11" s="4">
        <f t="shared" si="3"/>
        <v>10488768.948234387</v>
      </c>
      <c r="AK11" s="4">
        <f t="shared" si="2"/>
        <v>10489486.923466923</v>
      </c>
      <c r="AL11" s="16">
        <f t="shared" si="0"/>
        <v>10489486.923466923</v>
      </c>
      <c r="AM11" s="20">
        <f>AL11-AF11</f>
        <v>22782.859020151198</v>
      </c>
      <c r="AN11" s="17">
        <f>'Предявени (3)'!AF11-AF11</f>
        <v>37280.509999999776</v>
      </c>
      <c r="AO11" s="18">
        <f t="shared" si="1"/>
        <v>0</v>
      </c>
    </row>
    <row r="12" spans="1:41" s="19" customFormat="1" x14ac:dyDescent="0.2">
      <c r="A12" s="2" t="s">
        <v>31</v>
      </c>
      <c r="B12" s="3">
        <v>174992.42159530078</v>
      </c>
      <c r="C12" s="3">
        <v>923230.86318639619</v>
      </c>
      <c r="D12" s="3">
        <v>2040585.3131630966</v>
      </c>
      <c r="E12" s="3">
        <v>4573654.8769486705</v>
      </c>
      <c r="F12" s="3">
        <v>6187145.8154043816</v>
      </c>
      <c r="G12" s="3">
        <v>6978683.9699141476</v>
      </c>
      <c r="H12" s="3">
        <v>7412924.2613044344</v>
      </c>
      <c r="I12" s="3">
        <v>7756211.7401204463</v>
      </c>
      <c r="J12" s="3">
        <v>8629996.9564958625</v>
      </c>
      <c r="K12" s="3">
        <v>8783722.6416694596</v>
      </c>
      <c r="L12" s="3">
        <v>8931140.3445548676</v>
      </c>
      <c r="M12" s="3">
        <v>9201475.9237548672</v>
      </c>
      <c r="N12" s="3">
        <v>9305667.853754865</v>
      </c>
      <c r="O12" s="3">
        <v>9402878.0237548649</v>
      </c>
      <c r="P12" s="3">
        <v>9455268.013754867</v>
      </c>
      <c r="Q12" s="3">
        <v>9506067.5437548663</v>
      </c>
      <c r="R12" s="3">
        <v>9518796.2137548663</v>
      </c>
      <c r="S12" s="3">
        <v>9545041.4037548676</v>
      </c>
      <c r="T12" s="3">
        <v>9573305.5337548666</v>
      </c>
      <c r="U12" s="3">
        <v>9579924.6837548651</v>
      </c>
      <c r="V12" s="3">
        <v>9617646.4137548655</v>
      </c>
      <c r="W12" s="3">
        <v>9636334.5737548657</v>
      </c>
      <c r="X12" s="3">
        <v>9651752.3537548669</v>
      </c>
      <c r="Y12" s="3">
        <v>9680879.0237548668</v>
      </c>
      <c r="Z12" s="3">
        <v>9702516.2937548663</v>
      </c>
      <c r="AA12" s="3">
        <v>9726455.1737548672</v>
      </c>
      <c r="AB12" s="3">
        <v>9727129.1737548672</v>
      </c>
      <c r="AC12" s="3">
        <v>9732713.053754868</v>
      </c>
      <c r="AD12" s="3">
        <v>9733544.053754868</v>
      </c>
      <c r="AE12" s="3">
        <v>9961446.8537548669</v>
      </c>
      <c r="AF12" s="4">
        <f>AE12*$AF$42</f>
        <v>9973594.6342354529</v>
      </c>
      <c r="AG12" s="4">
        <f t="shared" ref="AG12:AG41" si="6">AF12*$AG$42</f>
        <v>9991082.9326085746</v>
      </c>
      <c r="AH12" s="4">
        <f t="shared" si="5"/>
        <v>9991249.4321832024</v>
      </c>
      <c r="AI12" s="4">
        <f t="shared" si="4"/>
        <v>9993309.973914545</v>
      </c>
      <c r="AJ12" s="4">
        <f t="shared" si="3"/>
        <v>9994619.9928578194</v>
      </c>
      <c r="AK12" s="4">
        <f t="shared" si="2"/>
        <v>9995304.1426993199</v>
      </c>
      <c r="AL12" s="16">
        <f t="shared" si="0"/>
        <v>9995304.1426993199</v>
      </c>
      <c r="AM12" s="20">
        <f>AL12-AE12</f>
        <v>33857.288944453001</v>
      </c>
      <c r="AN12" s="17">
        <f>'Предявени (3)'!AE12-AE12</f>
        <v>59141.679999999702</v>
      </c>
      <c r="AO12" s="18">
        <f t="shared" si="1"/>
        <v>0</v>
      </c>
    </row>
    <row r="13" spans="1:41" s="19" customFormat="1" x14ac:dyDescent="0.2">
      <c r="A13" s="2" t="s">
        <v>30</v>
      </c>
      <c r="B13" s="3">
        <v>218820.26562186013</v>
      </c>
      <c r="C13" s="3">
        <v>691286.97122154536</v>
      </c>
      <c r="D13" s="3">
        <v>2756517.3219172833</v>
      </c>
      <c r="E13" s="3">
        <v>4850991.852956553</v>
      </c>
      <c r="F13" s="3">
        <v>6409754.3355321148</v>
      </c>
      <c r="G13" s="3">
        <v>7172883.4924173346</v>
      </c>
      <c r="H13" s="3">
        <v>7805360.0481077759</v>
      </c>
      <c r="I13" s="3">
        <v>8578869.8284235112</v>
      </c>
      <c r="J13" s="3">
        <v>9114408.4855026603</v>
      </c>
      <c r="K13" s="3">
        <v>9311961.2652300298</v>
      </c>
      <c r="L13" s="3">
        <v>9575509.5696300324</v>
      </c>
      <c r="M13" s="3">
        <v>9759386.4996300321</v>
      </c>
      <c r="N13" s="3">
        <v>9897860.5996300317</v>
      </c>
      <c r="O13" s="3">
        <v>10020530.239630032</v>
      </c>
      <c r="P13" s="3">
        <v>10054467.83963003</v>
      </c>
      <c r="Q13" s="3">
        <v>10090884.989630032</v>
      </c>
      <c r="R13" s="3">
        <v>10177512.259630032</v>
      </c>
      <c r="S13" s="3">
        <v>10240956.609630032</v>
      </c>
      <c r="T13" s="3">
        <v>10278825.889630031</v>
      </c>
      <c r="U13" s="3">
        <v>10312476.979630031</v>
      </c>
      <c r="V13" s="3">
        <v>10409525.119630031</v>
      </c>
      <c r="W13" s="3">
        <v>10409525.119630031</v>
      </c>
      <c r="X13" s="3">
        <v>10434691.949630031</v>
      </c>
      <c r="Y13" s="3">
        <v>10434683.949630031</v>
      </c>
      <c r="Z13" s="3">
        <v>10459890.789630031</v>
      </c>
      <c r="AA13" s="3">
        <v>10527024.789630031</v>
      </c>
      <c r="AB13" s="3">
        <v>10529814.449630031</v>
      </c>
      <c r="AC13" s="3">
        <v>10531607.099630032</v>
      </c>
      <c r="AD13" s="3">
        <v>10539527.629630031</v>
      </c>
      <c r="AE13" s="4">
        <f>AD13*$AE$42</f>
        <v>10730067.082246229</v>
      </c>
      <c r="AF13" s="4">
        <f t="shared" ref="AF13:AF41" si="7">AE13*$AF$42</f>
        <v>10743152.179358197</v>
      </c>
      <c r="AG13" s="4">
        <f t="shared" si="6"/>
        <v>10761989.866036935</v>
      </c>
      <c r="AH13" s="4">
        <f t="shared" si="5"/>
        <v>10762169.21263499</v>
      </c>
      <c r="AI13" s="4">
        <f t="shared" si="4"/>
        <v>10764388.744729843</v>
      </c>
      <c r="AJ13" s="4">
        <f t="shared" si="3"/>
        <v>10765799.844075823</v>
      </c>
      <c r="AK13" s="4">
        <f t="shared" si="2"/>
        <v>10766536.782574957</v>
      </c>
      <c r="AL13" s="16">
        <f t="shared" si="0"/>
        <v>10766536.782574957</v>
      </c>
      <c r="AM13" s="20">
        <f>AL13-AD13</f>
        <v>227009.15294492617</v>
      </c>
      <c r="AN13" s="17">
        <f>'Предявени (3)'!AD13-AD13</f>
        <v>115018.58000000194</v>
      </c>
      <c r="AO13" s="18">
        <f t="shared" si="1"/>
        <v>111990.57294492424</v>
      </c>
    </row>
    <row r="14" spans="1:41" s="19" customFormat="1" x14ac:dyDescent="0.2">
      <c r="A14" s="1" t="s">
        <v>29</v>
      </c>
      <c r="B14" s="3">
        <v>253447.62720758401</v>
      </c>
      <c r="C14" s="3">
        <v>795437.63181165361</v>
      </c>
      <c r="D14" s="3">
        <v>2740055.6957607446</v>
      </c>
      <c r="E14" s="3">
        <v>5332717.6053787796</v>
      </c>
      <c r="F14" s="3">
        <v>6377686.1247419398</v>
      </c>
      <c r="G14" s="3">
        <v>7659340.7955531366</v>
      </c>
      <c r="H14" s="3">
        <v>8169634.383039955</v>
      </c>
      <c r="I14" s="3">
        <v>8672561.5041685328</v>
      </c>
      <c r="J14" s="3">
        <v>8887098.4387687948</v>
      </c>
      <c r="K14" s="3">
        <v>9337022.9191687983</v>
      </c>
      <c r="L14" s="3">
        <v>9705945.849168798</v>
      </c>
      <c r="M14" s="3">
        <v>9864908.599168798</v>
      </c>
      <c r="N14" s="3">
        <v>10244874.629168797</v>
      </c>
      <c r="O14" s="3">
        <v>10384220.629168797</v>
      </c>
      <c r="P14" s="3">
        <v>10506144.949168798</v>
      </c>
      <c r="Q14" s="3">
        <v>10581390.869168798</v>
      </c>
      <c r="R14" s="3">
        <v>10682322.869168798</v>
      </c>
      <c r="S14" s="3">
        <v>10710372.029168798</v>
      </c>
      <c r="T14" s="3">
        <v>10747708.329168798</v>
      </c>
      <c r="U14" s="3">
        <v>10836135.059168799</v>
      </c>
      <c r="V14" s="3">
        <v>10892595.019168798</v>
      </c>
      <c r="W14" s="3">
        <v>10892666.019168798</v>
      </c>
      <c r="X14" s="3">
        <v>10913714.939168798</v>
      </c>
      <c r="Y14" s="3">
        <v>10923322.039168797</v>
      </c>
      <c r="Z14" s="3">
        <v>10923722.039168797</v>
      </c>
      <c r="AA14" s="3">
        <v>10925257.579168798</v>
      </c>
      <c r="AB14" s="3">
        <v>10935723.729168797</v>
      </c>
      <c r="AC14" s="3">
        <v>10938193.309168797</v>
      </c>
      <c r="AD14" s="4">
        <f>AC14*$AD$42</f>
        <v>10999428.06557972</v>
      </c>
      <c r="AE14" s="4">
        <f t="shared" ref="AE14:AE41" si="8">AD14*$AE$42</f>
        <v>11198281.85451185</v>
      </c>
      <c r="AF14" s="4">
        <f t="shared" si="7"/>
        <v>11211937.929952042</v>
      </c>
      <c r="AG14" s="4">
        <f t="shared" si="6"/>
        <v>11231597.613651926</v>
      </c>
      <c r="AH14" s="4">
        <f t="shared" si="5"/>
        <v>11231784.786177436</v>
      </c>
      <c r="AI14" s="4">
        <f t="shared" si="4"/>
        <v>11234101.16927111</v>
      </c>
      <c r="AJ14" s="4">
        <f t="shared" si="3"/>
        <v>11235573.843027934</v>
      </c>
      <c r="AK14" s="4">
        <f t="shared" si="2"/>
        <v>11236342.938408187</v>
      </c>
      <c r="AL14" s="16">
        <f t="shared" si="0"/>
        <v>11236342.938408187</v>
      </c>
      <c r="AM14" s="20">
        <f>AL14-AC14</f>
        <v>298149.62923938967</v>
      </c>
      <c r="AN14" s="17">
        <f>'Предявени (3)'!AC14-AC14</f>
        <v>378447.67000000179</v>
      </c>
      <c r="AO14" s="18">
        <f t="shared" si="1"/>
        <v>0</v>
      </c>
    </row>
    <row r="15" spans="1:41" s="19" customFormat="1" x14ac:dyDescent="0.2">
      <c r="A15" s="1" t="s">
        <v>28</v>
      </c>
      <c r="B15" s="3">
        <v>389376.56522221107</v>
      </c>
      <c r="C15" s="3">
        <v>809653.91148706654</v>
      </c>
      <c r="D15" s="3">
        <v>1844297.969953751</v>
      </c>
      <c r="E15" s="3">
        <v>3323148.2137263166</v>
      </c>
      <c r="F15" s="3">
        <v>5244106.5102559328</v>
      </c>
      <c r="G15" s="3">
        <v>5877465.3522074204</v>
      </c>
      <c r="H15" s="3">
        <v>7295668.2722380646</v>
      </c>
      <c r="I15" s="3">
        <v>7969820.9073263807</v>
      </c>
      <c r="J15" s="3">
        <v>8749739.0081263818</v>
      </c>
      <c r="K15" s="3">
        <v>9520729.2081263829</v>
      </c>
      <c r="L15" s="3">
        <v>9866520.8381263819</v>
      </c>
      <c r="M15" s="3">
        <v>10209217.598126382</v>
      </c>
      <c r="N15" s="3">
        <v>10332037.888126383</v>
      </c>
      <c r="O15" s="3">
        <v>10426763.238126382</v>
      </c>
      <c r="P15" s="3">
        <v>10459155.888126381</v>
      </c>
      <c r="Q15" s="3">
        <v>10568382.668126382</v>
      </c>
      <c r="R15" s="3">
        <v>10700761.488126382</v>
      </c>
      <c r="S15" s="3">
        <v>10924086.968126383</v>
      </c>
      <c r="T15" s="3">
        <v>10964884.858126381</v>
      </c>
      <c r="U15" s="3">
        <v>11051201.548126381</v>
      </c>
      <c r="V15" s="3">
        <v>11082376.288126383</v>
      </c>
      <c r="W15" s="3">
        <v>11165725.958126381</v>
      </c>
      <c r="X15" s="3">
        <v>11190823.348126382</v>
      </c>
      <c r="Y15" s="3">
        <v>11217508.088126382</v>
      </c>
      <c r="Z15" s="3">
        <v>11221603.038126383</v>
      </c>
      <c r="AA15" s="3">
        <v>11480354.588126382</v>
      </c>
      <c r="AB15" s="3">
        <v>11480354.588126382</v>
      </c>
      <c r="AC15" s="4">
        <f>AB15*$AC$42</f>
        <v>11487504.020281378</v>
      </c>
      <c r="AD15" s="4">
        <f t="shared" ref="AD15:AD41" si="9">AC15*$AD$42</f>
        <v>11551813.956170131</v>
      </c>
      <c r="AE15" s="4">
        <f t="shared" si="8"/>
        <v>11760654.084995721</v>
      </c>
      <c r="AF15" s="4">
        <f t="shared" si="7"/>
        <v>11774995.961856589</v>
      </c>
      <c r="AG15" s="4">
        <f t="shared" si="6"/>
        <v>11795642.945243742</v>
      </c>
      <c r="AH15" s="4">
        <f t="shared" si="5"/>
        <v>11795839.517481817</v>
      </c>
      <c r="AI15" s="4">
        <f t="shared" si="4"/>
        <v>11798272.228200028</v>
      </c>
      <c r="AJ15" s="4">
        <f t="shared" si="3"/>
        <v>11799818.858911693</v>
      </c>
      <c r="AK15" s="4">
        <f t="shared" si="2"/>
        <v>11800626.577885285</v>
      </c>
      <c r="AL15" s="16">
        <f t="shared" si="0"/>
        <v>11800626.577885285</v>
      </c>
      <c r="AM15" s="20">
        <f>AL15-AB15</f>
        <v>320271.98975890316</v>
      </c>
      <c r="AN15" s="17">
        <f>'Предявени (3)'!AB15-AB15</f>
        <v>144055.84000000171</v>
      </c>
      <c r="AO15" s="18">
        <f t="shared" si="1"/>
        <v>176216.14975890145</v>
      </c>
    </row>
    <row r="16" spans="1:41" s="19" customFormat="1" x14ac:dyDescent="0.2">
      <c r="A16" s="1" t="s">
        <v>27</v>
      </c>
      <c r="B16" s="3">
        <v>630670.61636183213</v>
      </c>
      <c r="C16" s="3">
        <v>1097218.765036528</v>
      </c>
      <c r="D16" s="3">
        <v>2389590.169466353</v>
      </c>
      <c r="E16" s="3">
        <v>2954369.2886101739</v>
      </c>
      <c r="F16" s="3">
        <v>5646768.4187528314</v>
      </c>
      <c r="G16" s="3">
        <v>7313852.1669345452</v>
      </c>
      <c r="H16" s="3">
        <v>8302448.8956476375</v>
      </c>
      <c r="I16" s="3">
        <v>9181689.030847637</v>
      </c>
      <c r="J16" s="3">
        <v>9563494.1608476359</v>
      </c>
      <c r="K16" s="3">
        <v>10075102.500847638</v>
      </c>
      <c r="L16" s="3">
        <v>10392297.410847636</v>
      </c>
      <c r="M16" s="3">
        <v>10912770.320847636</v>
      </c>
      <c r="N16" s="3">
        <v>11027779.880847637</v>
      </c>
      <c r="O16" s="3">
        <v>11105639.520847635</v>
      </c>
      <c r="P16" s="3">
        <v>11345224.480847636</v>
      </c>
      <c r="Q16" s="3">
        <v>11536185.130847637</v>
      </c>
      <c r="R16" s="3">
        <v>11588510.210847637</v>
      </c>
      <c r="S16" s="3">
        <v>11681363.260847636</v>
      </c>
      <c r="T16" s="3">
        <v>11769452.160847636</v>
      </c>
      <c r="U16" s="3">
        <v>11786752.420847636</v>
      </c>
      <c r="V16" s="3">
        <v>12496693.810847634</v>
      </c>
      <c r="W16" s="3">
        <v>13566019.740847634</v>
      </c>
      <c r="X16" s="3">
        <v>13802819.270847635</v>
      </c>
      <c r="Y16" s="3">
        <v>13826824.940847635</v>
      </c>
      <c r="Z16" s="3">
        <v>13843349.930847635</v>
      </c>
      <c r="AA16" s="3">
        <v>13881363.840847636</v>
      </c>
      <c r="AB16" s="4">
        <f>AA16*$AB$42</f>
        <v>13922434.152073689</v>
      </c>
      <c r="AC16" s="4">
        <f t="shared" ref="AC16:AC41" si="10">AB16*$AC$42</f>
        <v>13931104.398069888</v>
      </c>
      <c r="AD16" s="4">
        <f t="shared" si="9"/>
        <v>14009094.22328498</v>
      </c>
      <c r="AE16" s="4">
        <f t="shared" si="8"/>
        <v>14262358.433860151</v>
      </c>
      <c r="AF16" s="4">
        <f t="shared" si="7"/>
        <v>14279751.087952832</v>
      </c>
      <c r="AG16" s="4">
        <f t="shared" si="6"/>
        <v>14304790.059043838</v>
      </c>
      <c r="AH16" s="4">
        <f t="shared" si="5"/>
        <v>14305028.445760878</v>
      </c>
      <c r="AI16" s="4">
        <f t="shared" si="4"/>
        <v>14307978.638154794</v>
      </c>
      <c r="AJ16" s="4">
        <f t="shared" si="3"/>
        <v>14309854.265259814</v>
      </c>
      <c r="AK16" s="4">
        <f t="shared" si="2"/>
        <v>14310833.80070333</v>
      </c>
      <c r="AL16" s="16">
        <f t="shared" si="0"/>
        <v>14310833.80070333</v>
      </c>
      <c r="AM16" s="20">
        <f>AL16-AA16</f>
        <v>429469.95985569432</v>
      </c>
      <c r="AN16" s="17">
        <f>'Предявени (3)'!AA16-AA16</f>
        <v>220074.58999999985</v>
      </c>
      <c r="AO16" s="18">
        <f t="shared" si="1"/>
        <v>209395.36985569447</v>
      </c>
    </row>
    <row r="17" spans="1:41" s="19" customFormat="1" x14ac:dyDescent="0.2">
      <c r="A17" s="1" t="s">
        <v>26</v>
      </c>
      <c r="B17" s="3">
        <v>331887.60498786549</v>
      </c>
      <c r="C17" s="3">
        <v>1353573.8912205873</v>
      </c>
      <c r="D17" s="3">
        <v>2791028.2987167831</v>
      </c>
      <c r="E17" s="3">
        <v>4807528.6735624857</v>
      </c>
      <c r="F17" s="3">
        <v>6408932.6029198766</v>
      </c>
      <c r="G17" s="3">
        <v>7364377.1486482276</v>
      </c>
      <c r="H17" s="3">
        <v>8584875.2932358272</v>
      </c>
      <c r="I17" s="3">
        <v>9152702.706115827</v>
      </c>
      <c r="J17" s="3">
        <v>9959863.4961158279</v>
      </c>
      <c r="K17" s="3">
        <v>10286593.956115827</v>
      </c>
      <c r="L17" s="3">
        <v>10513191.826115828</v>
      </c>
      <c r="M17" s="3">
        <v>10694232.136115827</v>
      </c>
      <c r="N17" s="3">
        <v>10835343.966115825</v>
      </c>
      <c r="O17" s="3">
        <v>10986481.666115826</v>
      </c>
      <c r="P17" s="3">
        <v>11034372.526115827</v>
      </c>
      <c r="Q17" s="3">
        <v>11094683.436115827</v>
      </c>
      <c r="R17" s="3">
        <v>11171460.476115827</v>
      </c>
      <c r="S17" s="3">
        <v>11226615.156115826</v>
      </c>
      <c r="T17" s="3">
        <v>11284141.576115826</v>
      </c>
      <c r="U17" s="3">
        <v>11290661.846115826</v>
      </c>
      <c r="V17" s="3">
        <v>11305971.656115826</v>
      </c>
      <c r="W17" s="3">
        <v>11345359.466115825</v>
      </c>
      <c r="X17" s="3">
        <v>11419300.286115825</v>
      </c>
      <c r="Y17" s="3">
        <v>11425752.516115826</v>
      </c>
      <c r="Z17" s="3">
        <v>11444639.566115826</v>
      </c>
      <c r="AA17" s="4">
        <f>Z17*$AA$42</f>
        <v>11490565.027146043</v>
      </c>
      <c r="AB17" s="4">
        <f t="shared" ref="AB17:AB41" si="11">AA17*$AB$42</f>
        <v>11524561.764587605</v>
      </c>
      <c r="AC17" s="4">
        <f t="shared" si="10"/>
        <v>11531738.72692091</v>
      </c>
      <c r="AD17" s="4">
        <f t="shared" si="9"/>
        <v>11596296.299819672</v>
      </c>
      <c r="AE17" s="4">
        <f t="shared" si="8"/>
        <v>11805940.605237223</v>
      </c>
      <c r="AF17" s="4">
        <f t="shared" si="7"/>
        <v>11820337.7080823</v>
      </c>
      <c r="AG17" s="4">
        <f t="shared" si="6"/>
        <v>11841064.196403814</v>
      </c>
      <c r="AH17" s="4">
        <f t="shared" si="5"/>
        <v>11841261.525578754</v>
      </c>
      <c r="AI17" s="4">
        <f t="shared" si="4"/>
        <v>11843703.603888461</v>
      </c>
      <c r="AJ17" s="4">
        <f t="shared" si="3"/>
        <v>11845256.190180704</v>
      </c>
      <c r="AK17" s="4">
        <f t="shared" si="2"/>
        <v>11846067.01942192</v>
      </c>
      <c r="AL17" s="16">
        <f t="shared" si="0"/>
        <v>11846067.01942192</v>
      </c>
      <c r="AM17" s="20">
        <f>AL17-Z17</f>
        <v>401427.45330609381</v>
      </c>
      <c r="AN17" s="17">
        <f>'Предявени (3)'!Z17-Z17</f>
        <v>340642.83999999985</v>
      </c>
      <c r="AO17" s="18">
        <f t="shared" si="1"/>
        <v>60784.613306093961</v>
      </c>
    </row>
    <row r="18" spans="1:41" s="19" customFormat="1" x14ac:dyDescent="0.2">
      <c r="A18" s="2" t="s">
        <v>16</v>
      </c>
      <c r="B18" s="3">
        <v>267794.25469544216</v>
      </c>
      <c r="C18" s="3">
        <v>1273622.5172097355</v>
      </c>
      <c r="D18" s="3">
        <v>2585189.3385112556</v>
      </c>
      <c r="E18" s="3">
        <v>5035313.7101588277</v>
      </c>
      <c r="F18" s="3">
        <v>5956368.68603139</v>
      </c>
      <c r="G18" s="3">
        <v>7392240.1346463906</v>
      </c>
      <c r="H18" s="3">
        <v>8356973.1754882904</v>
      </c>
      <c r="I18" s="3">
        <v>9299400.4554882906</v>
      </c>
      <c r="J18" s="3">
        <v>9718476.1414882913</v>
      </c>
      <c r="K18" s="3">
        <v>10168935.721488293</v>
      </c>
      <c r="L18" s="3">
        <v>10412630.181488292</v>
      </c>
      <c r="M18" s="3">
        <v>10795050.631488292</v>
      </c>
      <c r="N18" s="3">
        <v>10920168.741488293</v>
      </c>
      <c r="O18" s="3">
        <v>11022745.311488293</v>
      </c>
      <c r="P18" s="3">
        <v>11142952.591488294</v>
      </c>
      <c r="Q18" s="3">
        <v>11210379.791488294</v>
      </c>
      <c r="R18" s="3">
        <v>11230564.391838793</v>
      </c>
      <c r="S18" s="3">
        <v>11285048.941838793</v>
      </c>
      <c r="T18" s="3">
        <v>11297911.451838791</v>
      </c>
      <c r="U18" s="3">
        <v>11335286.041838791</v>
      </c>
      <c r="V18" s="3">
        <v>11343790.071838791</v>
      </c>
      <c r="W18" s="3">
        <v>11366358.871838791</v>
      </c>
      <c r="X18" s="3">
        <v>11412668.221838791</v>
      </c>
      <c r="Y18" s="3">
        <v>11415755.031838791</v>
      </c>
      <c r="Z18" s="4">
        <f>Y18*$Z$42</f>
        <v>11426817.365800284</v>
      </c>
      <c r="AA18" s="4">
        <f t="shared" ref="AA18:AA41" si="12">Z18*$AA$42</f>
        <v>11472671.309264453</v>
      </c>
      <c r="AB18" s="4">
        <f t="shared" si="11"/>
        <v>11506615.105181621</v>
      </c>
      <c r="AC18" s="4">
        <f t="shared" si="10"/>
        <v>11513780.891168164</v>
      </c>
      <c r="AD18" s="4">
        <f t="shared" si="9"/>
        <v>11578237.931587119</v>
      </c>
      <c r="AE18" s="4">
        <f t="shared" si="8"/>
        <v>11787555.76776249</v>
      </c>
      <c r="AF18" s="4">
        <f t="shared" si="7"/>
        <v>11801930.450674688</v>
      </c>
      <c r="AG18" s="4">
        <f t="shared" si="6"/>
        <v>11822624.662608244</v>
      </c>
      <c r="AH18" s="4">
        <f t="shared" si="5"/>
        <v>11822821.684491716</v>
      </c>
      <c r="AI18" s="4">
        <f t="shared" si="4"/>
        <v>11825259.959867431</v>
      </c>
      <c r="AJ18" s="4">
        <f t="shared" si="3"/>
        <v>11826810.128389873</v>
      </c>
      <c r="AK18" s="4">
        <f t="shared" si="2"/>
        <v>11827619.694964748</v>
      </c>
      <c r="AL18" s="16">
        <f t="shared" si="0"/>
        <v>11827619.694964748</v>
      </c>
      <c r="AM18" s="20">
        <f>AL18-Y18</f>
        <v>411864.66312595643</v>
      </c>
      <c r="AN18" s="17">
        <f>'Предявени (3)'!Y18-Y18</f>
        <v>329491.96999999881</v>
      </c>
      <c r="AO18" s="18">
        <f t="shared" si="1"/>
        <v>82372.693125957623</v>
      </c>
    </row>
    <row r="19" spans="1:41" s="19" customFormat="1" x14ac:dyDescent="0.2">
      <c r="A19" s="2" t="s">
        <v>15</v>
      </c>
      <c r="B19" s="3">
        <v>492721.81963877776</v>
      </c>
      <c r="C19" s="3">
        <v>1541958.054191625</v>
      </c>
      <c r="D19" s="3">
        <v>3296065.3137844768</v>
      </c>
      <c r="E19" s="3">
        <v>4146143.4931987906</v>
      </c>
      <c r="F19" s="3">
        <v>6237731.4744041916</v>
      </c>
      <c r="G19" s="3">
        <v>7409597.4481187901</v>
      </c>
      <c r="H19" s="3">
        <v>8279562.1182067906</v>
      </c>
      <c r="I19" s="3">
        <v>9181908.3439491894</v>
      </c>
      <c r="J19" s="3">
        <v>9590269.4311692901</v>
      </c>
      <c r="K19" s="3">
        <v>9975379.5411692914</v>
      </c>
      <c r="L19" s="3">
        <v>10382504.861169292</v>
      </c>
      <c r="M19" s="3">
        <v>10606671.52116929</v>
      </c>
      <c r="N19" s="3">
        <v>10696578.10116929</v>
      </c>
      <c r="O19" s="3">
        <v>11001885.53116929</v>
      </c>
      <c r="P19" s="3">
        <v>11160813.331169289</v>
      </c>
      <c r="Q19" s="3">
        <v>11238796.661169291</v>
      </c>
      <c r="R19" s="3">
        <v>11269133.141169291</v>
      </c>
      <c r="S19" s="3">
        <v>11308120.051169291</v>
      </c>
      <c r="T19" s="3">
        <v>11333046.77116929</v>
      </c>
      <c r="U19" s="3">
        <v>11348356.891169291</v>
      </c>
      <c r="V19" s="3">
        <v>11417650.651169289</v>
      </c>
      <c r="W19" s="3">
        <v>11424692.03116929</v>
      </c>
      <c r="X19" s="3">
        <v>11448114.03116929</v>
      </c>
      <c r="Y19" s="4">
        <f>X19*$Y$42</f>
        <v>11472629.780929379</v>
      </c>
      <c r="Z19" s="4">
        <f t="shared" ref="Z19:Z41" si="13">Y19*$Z$42</f>
        <v>11483747.228851067</v>
      </c>
      <c r="AA19" s="4">
        <f t="shared" si="12"/>
        <v>11529829.62251604</v>
      </c>
      <c r="AB19" s="4">
        <f t="shared" si="11"/>
        <v>11563942.530758288</v>
      </c>
      <c r="AC19" s="4">
        <f t="shared" si="10"/>
        <v>11571144.017605517</v>
      </c>
      <c r="AD19" s="4">
        <f t="shared" si="9"/>
        <v>11635922.191229478</v>
      </c>
      <c r="AE19" s="4">
        <f t="shared" si="8"/>
        <v>11846282.875589613</v>
      </c>
      <c r="AF19" s="4">
        <f t="shared" si="7"/>
        <v>11860729.175007388</v>
      </c>
      <c r="AG19" s="4">
        <f t="shared" si="6"/>
        <v>11881526.488146957</v>
      </c>
      <c r="AH19" s="4">
        <f t="shared" si="5"/>
        <v>11881724.491618609</v>
      </c>
      <c r="AI19" s="4">
        <f t="shared" si="4"/>
        <v>11884174.914793557</v>
      </c>
      <c r="AJ19" s="4">
        <f t="shared" si="3"/>
        <v>11885732.806453498</v>
      </c>
      <c r="AK19" s="4">
        <f t="shared" si="2"/>
        <v>11886546.406392412</v>
      </c>
      <c r="AL19" s="16">
        <f t="shared" si="0"/>
        <v>11886546.406392412</v>
      </c>
      <c r="AM19" s="20">
        <f>AL19-X19</f>
        <v>438432.37522312254</v>
      </c>
      <c r="AN19" s="17">
        <f>'Предявени (3)'!X19-X19</f>
        <v>253649.33999999985</v>
      </c>
      <c r="AO19" s="18">
        <f t="shared" si="1"/>
        <v>184783.03522312269</v>
      </c>
    </row>
    <row r="20" spans="1:41" s="19" customFormat="1" x14ac:dyDescent="0.2">
      <c r="A20" s="2" t="s">
        <v>14</v>
      </c>
      <c r="B20" s="3">
        <v>254389.64607019833</v>
      </c>
      <c r="C20" s="3">
        <v>1003172.9692023487</v>
      </c>
      <c r="D20" s="3">
        <v>2698516.8898641644</v>
      </c>
      <c r="E20" s="3">
        <v>5148658.0070929639</v>
      </c>
      <c r="F20" s="3">
        <v>7400851.4809230445</v>
      </c>
      <c r="G20" s="3">
        <v>9036636.4651888497</v>
      </c>
      <c r="H20" s="3">
        <v>10244494.640818151</v>
      </c>
      <c r="I20" s="3">
        <v>10906452.712465251</v>
      </c>
      <c r="J20" s="3">
        <v>11631101.492465252</v>
      </c>
      <c r="K20" s="3">
        <v>12083940.232572747</v>
      </c>
      <c r="L20" s="3">
        <v>12336891.800077947</v>
      </c>
      <c r="M20" s="3">
        <v>12954541.790077947</v>
      </c>
      <c r="N20" s="3">
        <v>13064405.150077946</v>
      </c>
      <c r="O20" s="3">
        <v>13306242.990077946</v>
      </c>
      <c r="P20" s="3">
        <v>13839830.980077948</v>
      </c>
      <c r="Q20" s="3">
        <v>13928433.710077949</v>
      </c>
      <c r="R20" s="3">
        <v>14133459.709077947</v>
      </c>
      <c r="S20" s="3">
        <v>14228500.769077947</v>
      </c>
      <c r="T20" s="3">
        <v>14266694.210408349</v>
      </c>
      <c r="U20" s="3">
        <v>14322255.761780448</v>
      </c>
      <c r="V20" s="3">
        <v>14515425.838196248</v>
      </c>
      <c r="W20" s="3">
        <v>14540553.188196247</v>
      </c>
      <c r="X20" s="4">
        <f>W20*$X$42</f>
        <v>14596398.414726835</v>
      </c>
      <c r="Y20" s="4">
        <f t="shared" ref="Y20:Y41" si="14">X20*$Y$42</f>
        <v>14627656.109222168</v>
      </c>
      <c r="Z20" s="4">
        <f t="shared" si="13"/>
        <v>14641830.906815737</v>
      </c>
      <c r="AA20" s="4">
        <f t="shared" si="12"/>
        <v>14700586.172181444</v>
      </c>
      <c r="AB20" s="4">
        <f t="shared" si="11"/>
        <v>14744080.288193321</v>
      </c>
      <c r="AC20" s="4">
        <f t="shared" si="10"/>
        <v>14753262.217279142</v>
      </c>
      <c r="AD20" s="4">
        <f t="shared" si="9"/>
        <v>14835854.688687038</v>
      </c>
      <c r="AE20" s="4">
        <f t="shared" si="8"/>
        <v>15104065.535587687</v>
      </c>
      <c r="AF20" s="4">
        <f t="shared" si="7"/>
        <v>15122484.634257229</v>
      </c>
      <c r="AG20" s="4">
        <f t="shared" si="6"/>
        <v>15149001.304838469</v>
      </c>
      <c r="AH20" s="4">
        <f t="shared" si="5"/>
        <v>15149253.76018193</v>
      </c>
      <c r="AI20" s="4">
        <f t="shared" si="4"/>
        <v>15152378.061079774</v>
      </c>
      <c r="AJ20" s="4">
        <f t="shared" si="3"/>
        <v>15154364.380161989</v>
      </c>
      <c r="AK20" s="4">
        <f t="shared" si="2"/>
        <v>15155401.72385251</v>
      </c>
      <c r="AL20" s="16">
        <f t="shared" si="0"/>
        <v>15155401.72385251</v>
      </c>
      <c r="AM20" s="20">
        <f>AL20-W20</f>
        <v>614848.53565626219</v>
      </c>
      <c r="AN20" s="17">
        <f>'Предявени (3)'!W20-W20</f>
        <v>611159.69999999925</v>
      </c>
      <c r="AO20" s="18">
        <f t="shared" si="1"/>
        <v>3688.8356562629342</v>
      </c>
    </row>
    <row r="21" spans="1:41" s="19" customFormat="1" x14ac:dyDescent="0.2">
      <c r="A21" s="2" t="s">
        <v>13</v>
      </c>
      <c r="B21" s="3">
        <v>432412.45526603627</v>
      </c>
      <c r="C21" s="3">
        <v>702332.89237923012</v>
      </c>
      <c r="D21" s="3">
        <v>2114016.5907472302</v>
      </c>
      <c r="E21" s="3">
        <v>4367861.0649997303</v>
      </c>
      <c r="F21" s="3">
        <v>6233295.9771597302</v>
      </c>
      <c r="G21" s="3">
        <v>8385432.113641235</v>
      </c>
      <c r="H21" s="3">
        <v>9355604.6986286566</v>
      </c>
      <c r="I21" s="3">
        <v>10025793.008628655</v>
      </c>
      <c r="J21" s="3">
        <v>10683499.568628654</v>
      </c>
      <c r="K21" s="3">
        <v>10905727.578628656</v>
      </c>
      <c r="L21" s="3">
        <v>11105094.018628655</v>
      </c>
      <c r="M21" s="3">
        <v>11259771.948628655</v>
      </c>
      <c r="N21" s="3">
        <v>11566161.288628655</v>
      </c>
      <c r="O21" s="3">
        <v>11682380.458628654</v>
      </c>
      <c r="P21" s="3">
        <v>11847973.848628655</v>
      </c>
      <c r="Q21" s="3">
        <v>11921147.268628655</v>
      </c>
      <c r="R21" s="3">
        <v>12001341.888628654</v>
      </c>
      <c r="S21" s="3">
        <v>12176022.377824254</v>
      </c>
      <c r="T21" s="3">
        <v>12254631.314365655</v>
      </c>
      <c r="U21" s="3">
        <v>12318128.194365654</v>
      </c>
      <c r="V21" s="3">
        <v>12365248.384365655</v>
      </c>
      <c r="W21" s="4">
        <f>V21*$W$42</f>
        <v>12477872.603389071</v>
      </c>
      <c r="X21" s="4">
        <f t="shared" ref="X21:X41" si="15">W21*$X$42</f>
        <v>12525795.788507072</v>
      </c>
      <c r="Y21" s="4">
        <f t="shared" si="14"/>
        <v>12552619.357372735</v>
      </c>
      <c r="Z21" s="4">
        <f t="shared" si="13"/>
        <v>12564783.359406369</v>
      </c>
      <c r="AA21" s="4">
        <f t="shared" si="12"/>
        <v>12615203.773714041</v>
      </c>
      <c r="AB21" s="4">
        <f t="shared" si="11"/>
        <v>12652527.94092893</v>
      </c>
      <c r="AC21" s="4">
        <f t="shared" si="10"/>
        <v>12660407.348259816</v>
      </c>
      <c r="AD21" s="4">
        <f t="shared" si="9"/>
        <v>12731283.491889853</v>
      </c>
      <c r="AE21" s="4">
        <f t="shared" si="8"/>
        <v>12961446.728126986</v>
      </c>
      <c r="AF21" s="4">
        <f t="shared" si="7"/>
        <v>12977252.947030293</v>
      </c>
      <c r="AG21" s="4">
        <f t="shared" si="6"/>
        <v>13000008.039845286</v>
      </c>
      <c r="AH21" s="4">
        <f t="shared" si="5"/>
        <v>13000224.682607977</v>
      </c>
      <c r="AI21" s="4">
        <f t="shared" si="4"/>
        <v>13002905.779267326</v>
      </c>
      <c r="AJ21" s="4">
        <f t="shared" si="3"/>
        <v>13004610.324901648</v>
      </c>
      <c r="AK21" s="4">
        <f t="shared" si="2"/>
        <v>13005500.514033293</v>
      </c>
      <c r="AL21" s="16">
        <f t="shared" si="0"/>
        <v>13005500.514033293</v>
      </c>
      <c r="AM21" s="20">
        <f>AL21-V21</f>
        <v>640252.12966763787</v>
      </c>
      <c r="AN21" s="17">
        <f>'Предявени (3)'!V21-V21</f>
        <v>342563.08999999985</v>
      </c>
      <c r="AO21" s="18">
        <f t="shared" si="1"/>
        <v>297689.03966763802</v>
      </c>
    </row>
    <row r="22" spans="1:41" s="19" customFormat="1" x14ac:dyDescent="0.2">
      <c r="A22" s="1" t="s">
        <v>12</v>
      </c>
      <c r="B22" s="3">
        <v>109029.82158416</v>
      </c>
      <c r="C22" s="3">
        <v>551520.36641122005</v>
      </c>
      <c r="D22" s="3">
        <v>1967410.2222084298</v>
      </c>
      <c r="E22" s="3">
        <v>4023066.2249593306</v>
      </c>
      <c r="F22" s="3">
        <v>7028289.5647743111</v>
      </c>
      <c r="G22" s="3">
        <v>8962114.7747743111</v>
      </c>
      <c r="H22" s="3">
        <v>10465753.314774312</v>
      </c>
      <c r="I22" s="3">
        <v>11468702.423198713</v>
      </c>
      <c r="J22" s="3">
        <v>12467568.693198713</v>
      </c>
      <c r="K22" s="3">
        <v>12934747.238662612</v>
      </c>
      <c r="L22" s="3">
        <v>13250791.875328312</v>
      </c>
      <c r="M22" s="3">
        <v>13478286.603198709</v>
      </c>
      <c r="N22" s="3">
        <v>13626750.943198709</v>
      </c>
      <c r="O22" s="3">
        <v>13826418.163198709</v>
      </c>
      <c r="P22" s="3">
        <v>13907813.613198711</v>
      </c>
      <c r="Q22" s="3">
        <v>14120010.163198709</v>
      </c>
      <c r="R22" s="3">
        <v>14163023.64209271</v>
      </c>
      <c r="S22" s="3">
        <v>14294892.112092713</v>
      </c>
      <c r="T22" s="3">
        <v>14360541.972092714</v>
      </c>
      <c r="U22" s="3">
        <v>14539193.192092713</v>
      </c>
      <c r="V22" s="4">
        <f>U22*$V$42</f>
        <v>14693956.651872752</v>
      </c>
      <c r="W22" s="4">
        <f t="shared" ref="W22:W41" si="16">V22*$W$42</f>
        <v>14827791.035205763</v>
      </c>
      <c r="X22" s="4">
        <f t="shared" si="15"/>
        <v>14884739.442779519</v>
      </c>
      <c r="Y22" s="4">
        <f t="shared" si="14"/>
        <v>14916614.609853309</v>
      </c>
      <c r="Z22" s="4">
        <f t="shared" si="13"/>
        <v>14931069.420063308</v>
      </c>
      <c r="AA22" s="4">
        <f t="shared" si="12"/>
        <v>14990985.352131696</v>
      </c>
      <c r="AB22" s="4">
        <f t="shared" si="11"/>
        <v>15035338.662156286</v>
      </c>
      <c r="AC22" s="4">
        <f t="shared" si="10"/>
        <v>15044701.973443173</v>
      </c>
      <c r="AD22" s="4">
        <f t="shared" si="9"/>
        <v>15128925.997884804</v>
      </c>
      <c r="AE22" s="4">
        <f t="shared" si="8"/>
        <v>15402435.151198644</v>
      </c>
      <c r="AF22" s="4">
        <f t="shared" si="7"/>
        <v>15421218.105505398</v>
      </c>
      <c r="AG22" s="4">
        <f t="shared" si="6"/>
        <v>15448258.593252948</v>
      </c>
      <c r="AH22" s="4">
        <f t="shared" si="5"/>
        <v>15448516.035664534</v>
      </c>
      <c r="AI22" s="4">
        <f t="shared" si="4"/>
        <v>15451702.054810075</v>
      </c>
      <c r="AJ22" s="4">
        <f t="shared" si="3"/>
        <v>15453727.612152984</v>
      </c>
      <c r="AK22" s="4">
        <f t="shared" si="2"/>
        <v>15454785.447798964</v>
      </c>
      <c r="AL22" s="16">
        <f t="shared" si="0"/>
        <v>15454785.447798964</v>
      </c>
      <c r="AM22" s="20">
        <f>AL22-U22</f>
        <v>915592.25570625067</v>
      </c>
      <c r="AN22" s="17">
        <f>'Предявени (3)'!U22-U22</f>
        <v>572451.65228669718</v>
      </c>
      <c r="AO22" s="18">
        <f>IF(AM22-AN22&lt;0,0,AM22-AN22)</f>
        <v>343140.60341955349</v>
      </c>
    </row>
    <row r="23" spans="1:41" s="19" customFormat="1" x14ac:dyDescent="0.2">
      <c r="A23" s="1" t="s">
        <v>11</v>
      </c>
      <c r="B23" s="3">
        <v>63958.635429500006</v>
      </c>
      <c r="C23" s="3">
        <v>397301.24480558001</v>
      </c>
      <c r="D23" s="3">
        <v>1415957.9391516</v>
      </c>
      <c r="E23" s="3">
        <v>3528258.3779542502</v>
      </c>
      <c r="F23" s="3">
        <v>5734645.5448026499</v>
      </c>
      <c r="G23" s="3">
        <v>7919751.5504804505</v>
      </c>
      <c r="H23" s="3">
        <v>9590569.1913312487</v>
      </c>
      <c r="I23" s="3">
        <v>10455805.17733125</v>
      </c>
      <c r="J23" s="3">
        <v>10871973.563476048</v>
      </c>
      <c r="K23" s="3">
        <v>11297617.033476049</v>
      </c>
      <c r="L23" s="3">
        <v>11840759.283476049</v>
      </c>
      <c r="M23" s="3">
        <v>12120780.683476049</v>
      </c>
      <c r="N23" s="3">
        <v>12312553.283476049</v>
      </c>
      <c r="O23" s="3">
        <v>12538308.40347605</v>
      </c>
      <c r="P23" s="3">
        <v>12625758.99347605</v>
      </c>
      <c r="Q23" s="3">
        <v>12683613.453476049</v>
      </c>
      <c r="R23" s="3">
        <v>12861631.59347605</v>
      </c>
      <c r="S23" s="3">
        <v>12938753.123476049</v>
      </c>
      <c r="T23" s="3">
        <v>12987604.123476049</v>
      </c>
      <c r="U23" s="4">
        <f>T23*$U$42</f>
        <v>13043243.893412996</v>
      </c>
      <c r="V23" s="4">
        <f t="shared" ref="V23:V41" si="17">U23*$V$42</f>
        <v>13182083.616156161</v>
      </c>
      <c r="W23" s="4">
        <f t="shared" si="16"/>
        <v>13302147.671986051</v>
      </c>
      <c r="X23" s="4">
        <f t="shared" si="15"/>
        <v>13353236.612033285</v>
      </c>
      <c r="Y23" s="4">
        <f t="shared" si="14"/>
        <v>13381832.117491789</v>
      </c>
      <c r="Z23" s="4">
        <f t="shared" si="13"/>
        <v>13394799.660636107</v>
      </c>
      <c r="AA23" s="4">
        <f t="shared" si="12"/>
        <v>13448550.794192415</v>
      </c>
      <c r="AB23" s="4">
        <f t="shared" si="11"/>
        <v>13488340.556422517</v>
      </c>
      <c r="AC23" s="4">
        <f t="shared" si="10"/>
        <v>13496740.469069062</v>
      </c>
      <c r="AD23" s="4">
        <f t="shared" si="9"/>
        <v>13572298.615794456</v>
      </c>
      <c r="AE23" s="4">
        <f t="shared" si="8"/>
        <v>13817666.192015499</v>
      </c>
      <c r="AF23" s="4">
        <f t="shared" si="7"/>
        <v>13834516.553024188</v>
      </c>
      <c r="AG23" s="4">
        <f t="shared" si="6"/>
        <v>13858774.823206604</v>
      </c>
      <c r="AH23" s="4">
        <f t="shared" si="5"/>
        <v>13859005.777161095</v>
      </c>
      <c r="AI23" s="4">
        <f t="shared" si="4"/>
        <v>13861863.984230451</v>
      </c>
      <c r="AJ23" s="4">
        <f t="shared" si="3"/>
        <v>13863681.130346786</v>
      </c>
      <c r="AK23" s="4">
        <f t="shared" si="2"/>
        <v>13864630.124431076</v>
      </c>
      <c r="AL23" s="16">
        <f>AK23</f>
        <v>13864630.124431076</v>
      </c>
      <c r="AM23" s="20">
        <f>AL23-T23</f>
        <v>877026.0009550266</v>
      </c>
      <c r="AN23" s="17">
        <f>'Предявени (3)'!T23-T23</f>
        <v>656286.29000000097</v>
      </c>
      <c r="AO23" s="18">
        <f t="shared" si="1"/>
        <v>220739.71095502563</v>
      </c>
    </row>
    <row r="24" spans="1:41" s="19" customFormat="1" x14ac:dyDescent="0.2">
      <c r="A24" s="1" t="s">
        <v>10</v>
      </c>
      <c r="B24" s="3">
        <v>54258.309150399997</v>
      </c>
      <c r="C24" s="3">
        <v>547979.3835136001</v>
      </c>
      <c r="D24" s="3">
        <v>2116407.8855916001</v>
      </c>
      <c r="E24" s="3">
        <v>3735274.5152572994</v>
      </c>
      <c r="F24" s="3">
        <v>6791210.6655891007</v>
      </c>
      <c r="G24" s="3">
        <v>9862660.7835547999</v>
      </c>
      <c r="H24" s="3">
        <v>11183446.993192405</v>
      </c>
      <c r="I24" s="3">
        <v>12210060.595420804</v>
      </c>
      <c r="J24" s="3">
        <v>13153470.855420806</v>
      </c>
      <c r="K24" s="3">
        <v>13784628.645420805</v>
      </c>
      <c r="L24" s="3">
        <v>14003714.005420806</v>
      </c>
      <c r="M24" s="3">
        <v>14302393.483714305</v>
      </c>
      <c r="N24" s="3">
        <v>14672833.393714305</v>
      </c>
      <c r="O24" s="3">
        <v>14846725.063714303</v>
      </c>
      <c r="P24" s="3">
        <v>15021220.943714306</v>
      </c>
      <c r="Q24" s="3">
        <v>15190413.993714303</v>
      </c>
      <c r="R24" s="3">
        <v>15534768.663714305</v>
      </c>
      <c r="S24" s="3">
        <v>15684942.913714305</v>
      </c>
      <c r="T24" s="4">
        <f>S24*$T$42</f>
        <v>15750307.427494423</v>
      </c>
      <c r="U24" s="4">
        <f t="shared" ref="U24:U41" si="18">T24*$U$42</f>
        <v>15817782.804274496</v>
      </c>
      <c r="V24" s="4">
        <f t="shared" si="17"/>
        <v>15986156.300691759</v>
      </c>
      <c r="W24" s="4">
        <f t="shared" si="16"/>
        <v>16131760.199019276</v>
      </c>
      <c r="X24" s="4">
        <f t="shared" si="15"/>
        <v>16193716.70032919</v>
      </c>
      <c r="Y24" s="4">
        <f t="shared" si="14"/>
        <v>16228394.998014744</v>
      </c>
      <c r="Z24" s="4">
        <f t="shared" si="13"/>
        <v>16244120.977122245</v>
      </c>
      <c r="AA24" s="4">
        <f t="shared" si="12"/>
        <v>16309305.969676638</v>
      </c>
      <c r="AB24" s="4">
        <f t="shared" si="11"/>
        <v>16357559.74932936</v>
      </c>
      <c r="AC24" s="4">
        <f t="shared" si="10"/>
        <v>16367746.478558967</v>
      </c>
      <c r="AD24" s="4">
        <f t="shared" si="9"/>
        <v>16459377.238802541</v>
      </c>
      <c r="AE24" s="4">
        <f t="shared" si="8"/>
        <v>16756939.030914377</v>
      </c>
      <c r="AF24" s="4">
        <f t="shared" si="7"/>
        <v>16777373.774969392</v>
      </c>
      <c r="AG24" s="4">
        <f t="shared" si="6"/>
        <v>16806792.227318246</v>
      </c>
      <c r="AH24" s="4">
        <f t="shared" si="5"/>
        <v>16807072.309445038</v>
      </c>
      <c r="AI24" s="4">
        <f t="shared" si="4"/>
        <v>16810538.509954832</v>
      </c>
      <c r="AJ24" s="4">
        <f t="shared" si="3"/>
        <v>16812742.196616426</v>
      </c>
      <c r="AK24" s="4">
        <f t="shared" si="2"/>
        <v>16813893.059272259</v>
      </c>
      <c r="AL24" s="16">
        <f t="shared" si="0"/>
        <v>16813893.059272259</v>
      </c>
      <c r="AM24" s="20">
        <f>AL24-S24</f>
        <v>1128950.1455579549</v>
      </c>
      <c r="AN24" s="17">
        <f>'Предявени (3)'!S24-S24</f>
        <v>918395.64159999974</v>
      </c>
      <c r="AO24" s="18">
        <f t="shared" si="1"/>
        <v>210554.50395795517</v>
      </c>
    </row>
    <row r="25" spans="1:41" s="19" customFormat="1" x14ac:dyDescent="0.2">
      <c r="A25" s="1" t="s">
        <v>9</v>
      </c>
      <c r="B25" s="3">
        <v>60805.749779800004</v>
      </c>
      <c r="C25" s="3">
        <v>605723.33496889984</v>
      </c>
      <c r="D25" s="3">
        <v>2168123.8007860999</v>
      </c>
      <c r="E25" s="3">
        <v>3865589.2053562002</v>
      </c>
      <c r="F25" s="3">
        <v>7050495.7178364005</v>
      </c>
      <c r="G25" s="3">
        <v>8896219.0318774991</v>
      </c>
      <c r="H25" s="3">
        <v>10425960.745735398</v>
      </c>
      <c r="I25" s="3">
        <v>11776755.745735398</v>
      </c>
      <c r="J25" s="3">
        <v>12846994.9926013</v>
      </c>
      <c r="K25" s="3">
        <v>13145320.3549986</v>
      </c>
      <c r="L25" s="3">
        <v>13515308.1460493</v>
      </c>
      <c r="M25" s="3">
        <v>13746501.7360493</v>
      </c>
      <c r="N25" s="3">
        <v>13915041.2540565</v>
      </c>
      <c r="O25" s="3">
        <v>14075839.6740565</v>
      </c>
      <c r="P25" s="3">
        <v>14422025.484056501</v>
      </c>
      <c r="Q25" s="3">
        <v>14800201.214056497</v>
      </c>
      <c r="R25" s="3">
        <v>14843033.435007896</v>
      </c>
      <c r="S25" s="4">
        <f>R25*$S$42</f>
        <v>14944834.83353767</v>
      </c>
      <c r="T25" s="4">
        <f t="shared" ref="T25:T41" si="19">S25*$T$42</f>
        <v>15007115.064188955</v>
      </c>
      <c r="U25" s="4">
        <f t="shared" si="18"/>
        <v>15071406.55487887</v>
      </c>
      <c r="V25" s="4">
        <f t="shared" si="17"/>
        <v>15231835.197057802</v>
      </c>
      <c r="W25" s="4">
        <f t="shared" si="16"/>
        <v>15370568.645027276</v>
      </c>
      <c r="X25" s="4">
        <f t="shared" si="15"/>
        <v>15429601.673329275</v>
      </c>
      <c r="Y25" s="4">
        <f t="shared" si="14"/>
        <v>15462643.644477651</v>
      </c>
      <c r="Z25" s="4">
        <f t="shared" si="13"/>
        <v>15477627.579175416</v>
      </c>
      <c r="AA25" s="4">
        <f t="shared" si="12"/>
        <v>15539736.759470806</v>
      </c>
      <c r="AB25" s="4">
        <f t="shared" si="11"/>
        <v>15585713.641310351</v>
      </c>
      <c r="AC25" s="4">
        <f t="shared" si="10"/>
        <v>15595419.700597143</v>
      </c>
      <c r="AD25" s="4">
        <f t="shared" si="9"/>
        <v>15682726.78134618</v>
      </c>
      <c r="AE25" s="4">
        <f t="shared" si="8"/>
        <v>15966247.853775112</v>
      </c>
      <c r="AF25" s="4">
        <f t="shared" si="7"/>
        <v>15985718.366128765</v>
      </c>
      <c r="AG25" s="4">
        <f t="shared" si="6"/>
        <v>16013748.682453826</v>
      </c>
      <c r="AH25" s="4">
        <f t="shared" si="5"/>
        <v>16014015.548654599</v>
      </c>
      <c r="AI25" s="4">
        <f t="shared" si="4"/>
        <v>16017318.19338871</v>
      </c>
      <c r="AJ25" s="4">
        <f t="shared" si="3"/>
        <v>16019417.897121364</v>
      </c>
      <c r="AK25" s="4">
        <f t="shared" si="2"/>
        <v>16020514.455291968</v>
      </c>
      <c r="AL25" s="16">
        <f t="shared" si="0"/>
        <v>16020514.455291968</v>
      </c>
      <c r="AM25" s="20">
        <f>AL25-R25</f>
        <v>1177481.0202840716</v>
      </c>
      <c r="AN25" s="17">
        <f>'Предявени (3)'!R25-R25</f>
        <v>1167756.497458702</v>
      </c>
      <c r="AO25" s="18">
        <f t="shared" si="1"/>
        <v>9724.5228253696114</v>
      </c>
    </row>
    <row r="26" spans="1:41" s="19" customFormat="1" x14ac:dyDescent="0.2">
      <c r="A26" s="2" t="s">
        <v>8</v>
      </c>
      <c r="B26" s="3">
        <v>47270.79911728001</v>
      </c>
      <c r="C26" s="3">
        <v>601917.85868527996</v>
      </c>
      <c r="D26" s="3">
        <v>1917458.2815857804</v>
      </c>
      <c r="E26" s="3">
        <v>4208574.96207848</v>
      </c>
      <c r="F26" s="3">
        <v>6950304.584421481</v>
      </c>
      <c r="G26" s="3">
        <v>9414558.0519340821</v>
      </c>
      <c r="H26" s="3">
        <v>11433733.492314883</v>
      </c>
      <c r="I26" s="3">
        <v>12886002.111988582</v>
      </c>
      <c r="J26" s="3">
        <v>13547730.533514682</v>
      </c>
      <c r="K26" s="3">
        <v>13957928.753514681</v>
      </c>
      <c r="L26" s="3">
        <v>14354927.273514682</v>
      </c>
      <c r="M26" s="3">
        <v>14554307.414058782</v>
      </c>
      <c r="N26" s="3">
        <v>14900977.759776782</v>
      </c>
      <c r="O26" s="3">
        <v>15093455.94977678</v>
      </c>
      <c r="P26" s="3">
        <v>15182054.83977678</v>
      </c>
      <c r="Q26" s="3">
        <v>15376049.32936368</v>
      </c>
      <c r="R26" s="4">
        <f>Q26*$R$42</f>
        <v>15508814.230267171</v>
      </c>
      <c r="S26" s="4">
        <f t="shared" ref="S26:S41" si="20">R26*$S$42</f>
        <v>15615181.906732544</v>
      </c>
      <c r="T26" s="4">
        <f t="shared" si="19"/>
        <v>15680255.70257207</v>
      </c>
      <c r="U26" s="4">
        <f t="shared" si="18"/>
        <v>15747430.97304914</v>
      </c>
      <c r="V26" s="4">
        <f t="shared" si="17"/>
        <v>15915055.604473796</v>
      </c>
      <c r="W26" s="4">
        <f t="shared" si="16"/>
        <v>16060011.908823848</v>
      </c>
      <c r="X26" s="4">
        <f t="shared" si="15"/>
        <v>16121692.849811723</v>
      </c>
      <c r="Y26" s="4">
        <f t="shared" si="14"/>
        <v>16156216.910852602</v>
      </c>
      <c r="Z26" s="4">
        <f t="shared" si="13"/>
        <v>16171872.946438832</v>
      </c>
      <c r="AA26" s="4">
        <f t="shared" si="12"/>
        <v>16236768.019498732</v>
      </c>
      <c r="AB26" s="4">
        <f t="shared" si="11"/>
        <v>16284807.183626376</v>
      </c>
      <c r="AC26" s="4">
        <f t="shared" si="10"/>
        <v>16294948.605933744</v>
      </c>
      <c r="AD26" s="4">
        <f t="shared" si="9"/>
        <v>16386171.825382285</v>
      </c>
      <c r="AE26" s="4">
        <f t="shared" si="8"/>
        <v>16682410.169243706</v>
      </c>
      <c r="AF26" s="4">
        <f t="shared" si="7"/>
        <v>16702754.026877871</v>
      </c>
      <c r="AG26" s="4">
        <f t="shared" si="6"/>
        <v>16732041.636489779</v>
      </c>
      <c r="AH26" s="4">
        <f t="shared" si="5"/>
        <v>16732320.472911609</v>
      </c>
      <c r="AI26" s="4">
        <f t="shared" si="4"/>
        <v>16735771.257003294</v>
      </c>
      <c r="AJ26" s="4">
        <f t="shared" si="3"/>
        <v>16737965.142456083</v>
      </c>
      <c r="AK26" s="4">
        <f t="shared" si="2"/>
        <v>16739110.886487115</v>
      </c>
      <c r="AL26" s="16">
        <f t="shared" si="0"/>
        <v>16739110.886487115</v>
      </c>
      <c r="AM26" s="20">
        <f>AL26-Q26</f>
        <v>1363061.5571234357</v>
      </c>
      <c r="AN26" s="17">
        <f>'Предявени (3)'!Q26-Q26</f>
        <v>1290526.2122000009</v>
      </c>
      <c r="AO26" s="18">
        <f t="shared" si="1"/>
        <v>72535.344923434779</v>
      </c>
    </row>
    <row r="27" spans="1:41" s="19" customFormat="1" x14ac:dyDescent="0.2">
      <c r="A27" s="2" t="s">
        <v>7</v>
      </c>
      <c r="B27" s="3">
        <v>30547.47</v>
      </c>
      <c r="C27" s="3">
        <v>487130.1212213001</v>
      </c>
      <c r="D27" s="3">
        <v>1962519.2920807004</v>
      </c>
      <c r="E27" s="3">
        <v>3588922.8746292987</v>
      </c>
      <c r="F27" s="3">
        <v>6395297.0746292993</v>
      </c>
      <c r="G27" s="3">
        <v>9569860.8651861995</v>
      </c>
      <c r="H27" s="3">
        <v>11326305.058030499</v>
      </c>
      <c r="I27" s="3">
        <v>12172243.439823998</v>
      </c>
      <c r="J27" s="3">
        <v>12876156.029823998</v>
      </c>
      <c r="K27" s="3">
        <v>13450319.469823997</v>
      </c>
      <c r="L27" s="3">
        <v>13709635.629823998</v>
      </c>
      <c r="M27" s="3">
        <v>13963178.219823997</v>
      </c>
      <c r="N27" s="3">
        <v>14216735.549823998</v>
      </c>
      <c r="O27" s="3">
        <v>14400028.279823996</v>
      </c>
      <c r="P27" s="3">
        <v>14633196.139823997</v>
      </c>
      <c r="Q27" s="4">
        <f>P27*$Q$42</f>
        <v>14773295.662527502</v>
      </c>
      <c r="R27" s="4">
        <f t="shared" ref="R27:R41" si="21">Q27*$R$42</f>
        <v>14900856.071097979</v>
      </c>
      <c r="S27" s="4">
        <f t="shared" si="20"/>
        <v>15003054.047944875</v>
      </c>
      <c r="T27" s="4">
        <f t="shared" si="19"/>
        <v>15065576.897945387</v>
      </c>
      <c r="U27" s="4">
        <f t="shared" si="18"/>
        <v>15130118.843064724</v>
      </c>
      <c r="V27" s="4">
        <f t="shared" si="17"/>
        <v>15291172.452305527</v>
      </c>
      <c r="W27" s="4">
        <f t="shared" si="16"/>
        <v>15430446.351370161</v>
      </c>
      <c r="X27" s="4">
        <f t="shared" si="15"/>
        <v>15489709.349194746</v>
      </c>
      <c r="Y27" s="4">
        <f t="shared" si="14"/>
        <v>15522880.038902018</v>
      </c>
      <c r="Z27" s="4">
        <f t="shared" si="13"/>
        <v>15537922.345131924</v>
      </c>
      <c r="AA27" s="4">
        <f t="shared" si="12"/>
        <v>15600273.478431448</v>
      </c>
      <c r="AB27" s="4">
        <f t="shared" si="11"/>
        <v>15646429.468168231</v>
      </c>
      <c r="AC27" s="4">
        <f t="shared" si="10"/>
        <v>15656173.338454805</v>
      </c>
      <c r="AD27" s="4">
        <f t="shared" si="9"/>
        <v>15743820.53334428</v>
      </c>
      <c r="AE27" s="4">
        <f t="shared" si="8"/>
        <v>16028446.092660392</v>
      </c>
      <c r="AF27" s="4">
        <f t="shared" si="7"/>
        <v>16047992.454492876</v>
      </c>
      <c r="AG27" s="4">
        <f t="shared" si="6"/>
        <v>16076131.965935463</v>
      </c>
      <c r="AH27" s="4">
        <f t="shared" si="5"/>
        <v>16076399.871742276</v>
      </c>
      <c r="AI27" s="4">
        <f t="shared" si="4"/>
        <v>16079715.382284809</v>
      </c>
      <c r="AJ27" s="4">
        <f t="shared" si="3"/>
        <v>16081823.265639598</v>
      </c>
      <c r="AK27" s="4">
        <f t="shared" si="2"/>
        <v>16082924.09557071</v>
      </c>
      <c r="AL27" s="16">
        <f t="shared" si="0"/>
        <v>16082924.09557071</v>
      </c>
      <c r="AM27" s="20">
        <f>AL27-P27</f>
        <v>1449727.9557467122</v>
      </c>
      <c r="AN27" s="17">
        <f>'Предявени (3)'!P27-P27</f>
        <v>998636.80299999937</v>
      </c>
      <c r="AO27" s="18">
        <f t="shared" si="1"/>
        <v>451091.15274671279</v>
      </c>
    </row>
    <row r="28" spans="1:41" s="19" customFormat="1" x14ac:dyDescent="0.2">
      <c r="A28" s="2" t="s">
        <v>6</v>
      </c>
      <c r="B28" s="3">
        <v>38634.719999999994</v>
      </c>
      <c r="C28" s="3">
        <v>441791.64901089994</v>
      </c>
      <c r="D28" s="3">
        <v>1331967.6404853992</v>
      </c>
      <c r="E28" s="3">
        <v>4240803.4301152984</v>
      </c>
      <c r="F28" s="3">
        <v>8162711.9798765993</v>
      </c>
      <c r="G28" s="3">
        <v>10683874.039876599</v>
      </c>
      <c r="H28" s="3">
        <v>11910205.789876599</v>
      </c>
      <c r="I28" s="3">
        <v>12933983.3833062</v>
      </c>
      <c r="J28" s="3">
        <v>13638479.593306199</v>
      </c>
      <c r="K28" s="3">
        <v>13911158.357106198</v>
      </c>
      <c r="L28" s="3">
        <v>14130512.7960977</v>
      </c>
      <c r="M28" s="3">
        <v>14481840.3760977</v>
      </c>
      <c r="N28" s="3">
        <v>14729873.146097699</v>
      </c>
      <c r="O28" s="3">
        <v>14958054.1760977</v>
      </c>
      <c r="P28" s="4">
        <f>O28*$P$42</f>
        <v>15136528.269908043</v>
      </c>
      <c r="Q28" s="4">
        <f t="shared" ref="Q28:Q41" si="22">P28*$Q$42</f>
        <v>15281446.739238948</v>
      </c>
      <c r="R28" s="4">
        <f t="shared" si="21"/>
        <v>15413394.791598702</v>
      </c>
      <c r="S28" s="4">
        <f t="shared" si="20"/>
        <v>15519108.030927226</v>
      </c>
      <c r="T28" s="4">
        <f t="shared" si="19"/>
        <v>15583781.454115508</v>
      </c>
      <c r="U28" s="4">
        <f t="shared" si="18"/>
        <v>15650543.422420913</v>
      </c>
      <c r="V28" s="4">
        <f t="shared" si="17"/>
        <v>15817136.727530092</v>
      </c>
      <c r="W28" s="4">
        <f t="shared" si="16"/>
        <v>15961201.174579697</v>
      </c>
      <c r="X28" s="4">
        <f t="shared" si="15"/>
        <v>16022502.617775014</v>
      </c>
      <c r="Y28" s="4">
        <f t="shared" si="14"/>
        <v>16056814.266282208</v>
      </c>
      <c r="Z28" s="4">
        <f t="shared" si="13"/>
        <v>16072373.976636527</v>
      </c>
      <c r="AA28" s="4">
        <f t="shared" si="12"/>
        <v>16136869.776653899</v>
      </c>
      <c r="AB28" s="4">
        <f t="shared" si="11"/>
        <v>16184613.375304576</v>
      </c>
      <c r="AC28" s="4">
        <f t="shared" si="10"/>
        <v>16194692.401557062</v>
      </c>
      <c r="AD28" s="4">
        <f t="shared" si="9"/>
        <v>16285354.361565385</v>
      </c>
      <c r="AE28" s="4">
        <f t="shared" si="8"/>
        <v>16579770.071145188</v>
      </c>
      <c r="AF28" s="4">
        <f t="shared" si="7"/>
        <v>16599988.761281244</v>
      </c>
      <c r="AG28" s="4">
        <f t="shared" si="6"/>
        <v>16629096.176119547</v>
      </c>
      <c r="AH28" s="4">
        <f t="shared" si="5"/>
        <v>16629373.296974059</v>
      </c>
      <c r="AI28" s="4">
        <f t="shared" si="4"/>
        <v>16632802.849791961</v>
      </c>
      <c r="AJ28" s="4">
        <f t="shared" si="3"/>
        <v>16634983.237158094</v>
      </c>
      <c r="AK28" s="4">
        <f t="shared" si="2"/>
        <v>16636121.931891181</v>
      </c>
      <c r="AL28" s="16">
        <f t="shared" si="0"/>
        <v>16636121.931891181</v>
      </c>
      <c r="AM28" s="20">
        <f>AL28-O28</f>
        <v>1678067.7557934802</v>
      </c>
      <c r="AN28" s="17">
        <f>'Предявени (3)'!O28-O28</f>
        <v>802163.31110989861</v>
      </c>
      <c r="AO28" s="18">
        <f t="shared" si="1"/>
        <v>875904.44468358159</v>
      </c>
    </row>
    <row r="29" spans="1:41" s="19" customFormat="1" x14ac:dyDescent="0.2">
      <c r="A29" s="2" t="s">
        <v>5</v>
      </c>
      <c r="B29" s="3">
        <v>87050.7</v>
      </c>
      <c r="C29" s="3">
        <v>564482.43693770003</v>
      </c>
      <c r="D29" s="3">
        <v>2801149.8456946998</v>
      </c>
      <c r="E29" s="3">
        <v>6063609.7637330992</v>
      </c>
      <c r="F29" s="3">
        <v>8232400.5273471</v>
      </c>
      <c r="G29" s="3">
        <v>9474099.2645589001</v>
      </c>
      <c r="H29" s="3">
        <v>10825301.053600602</v>
      </c>
      <c r="I29" s="3">
        <v>11359225.006111899</v>
      </c>
      <c r="J29" s="3">
        <v>11940062.036111899</v>
      </c>
      <c r="K29" s="3">
        <v>12486823.906111898</v>
      </c>
      <c r="L29" s="3">
        <v>13016295.4761119</v>
      </c>
      <c r="M29" s="3">
        <v>13398469.856111899</v>
      </c>
      <c r="N29" s="3">
        <v>13682772.141459199</v>
      </c>
      <c r="O29" s="4">
        <f>N29*$O$42</f>
        <v>13881808.101683563</v>
      </c>
      <c r="P29" s="4">
        <f t="shared" ref="P29:P41" si="23">O29*$P$42</f>
        <v>14047440.816489212</v>
      </c>
      <c r="Q29" s="4">
        <f t="shared" si="22"/>
        <v>14181932.265574615</v>
      </c>
      <c r="R29" s="4">
        <f t="shared" si="21"/>
        <v>14304386.531395897</v>
      </c>
      <c r="S29" s="4">
        <f t="shared" si="20"/>
        <v>14402493.60367211</v>
      </c>
      <c r="T29" s="4">
        <f t="shared" si="19"/>
        <v>14462513.713200347</v>
      </c>
      <c r="U29" s="4">
        <f t="shared" si="18"/>
        <v>14524472.095059082</v>
      </c>
      <c r="V29" s="4">
        <f t="shared" si="17"/>
        <v>14679078.855091164</v>
      </c>
      <c r="W29" s="4">
        <f t="shared" si="16"/>
        <v>14812777.729602093</v>
      </c>
      <c r="X29" s="4">
        <f t="shared" si="15"/>
        <v>14869668.476271098</v>
      </c>
      <c r="Y29" s="4">
        <f t="shared" si="14"/>
        <v>14901511.369378841</v>
      </c>
      <c r="Z29" s="4">
        <f t="shared" si="13"/>
        <v>14915951.543930527</v>
      </c>
      <c r="AA29" s="4">
        <f t="shared" si="12"/>
        <v>14975806.810442155</v>
      </c>
      <c r="AB29" s="4">
        <f t="shared" si="11"/>
        <v>15020115.212240269</v>
      </c>
      <c r="AC29" s="4">
        <f t="shared" si="10"/>
        <v>15029469.043068908</v>
      </c>
      <c r="AD29" s="4">
        <f t="shared" si="9"/>
        <v>15113607.789736183</v>
      </c>
      <c r="AE29" s="4">
        <f t="shared" si="8"/>
        <v>15386840.011948528</v>
      </c>
      <c r="AF29" s="4">
        <f t="shared" si="7"/>
        <v>15405603.948302271</v>
      </c>
      <c r="AG29" s="4">
        <f t="shared" si="6"/>
        <v>15432617.057251099</v>
      </c>
      <c r="AH29" s="4">
        <f t="shared" si="5"/>
        <v>15432874.238999341</v>
      </c>
      <c r="AI29" s="4">
        <f t="shared" si="4"/>
        <v>15436057.032264575</v>
      </c>
      <c r="AJ29" s="4">
        <f t="shared" si="3"/>
        <v>15438080.538707837</v>
      </c>
      <c r="AK29" s="4">
        <f t="shared" si="2"/>
        <v>15439137.303283298</v>
      </c>
      <c r="AL29" s="16">
        <f t="shared" si="0"/>
        <v>15439137.303283298</v>
      </c>
      <c r="AM29" s="20">
        <f>AL29-N29</f>
        <v>1756365.1618240997</v>
      </c>
      <c r="AN29" s="17">
        <f>'Предявени (3)'!N29-N29</f>
        <v>1242979.1534887012</v>
      </c>
      <c r="AO29" s="18">
        <f t="shared" si="1"/>
        <v>513386.00833539851</v>
      </c>
    </row>
    <row r="30" spans="1:41" s="19" customFormat="1" x14ac:dyDescent="0.2">
      <c r="A30" s="1" t="s">
        <v>4</v>
      </c>
      <c r="B30" s="3">
        <v>79806.649999999994</v>
      </c>
      <c r="C30" s="3">
        <v>938821.83613439987</v>
      </c>
      <c r="D30" s="3">
        <v>3422945.2266277005</v>
      </c>
      <c r="E30" s="3">
        <v>6328607.593083499</v>
      </c>
      <c r="F30" s="3">
        <v>8402433.8830835</v>
      </c>
      <c r="G30" s="3">
        <v>10063531.7464341</v>
      </c>
      <c r="H30" s="3">
        <v>11269538.535323599</v>
      </c>
      <c r="I30" s="3">
        <v>11816619.865323601</v>
      </c>
      <c r="J30" s="3">
        <v>12660654.705323601</v>
      </c>
      <c r="K30" s="3">
        <v>13521068.215323599</v>
      </c>
      <c r="L30" s="3">
        <v>14028933.603682699</v>
      </c>
      <c r="M30" s="3">
        <v>14461892.147376001</v>
      </c>
      <c r="N30" s="4">
        <f>M30*$N$42</f>
        <v>14696748.149821253</v>
      </c>
      <c r="O30" s="4">
        <f t="shared" ref="O30:O41" si="24">N30*$O$42</f>
        <v>14910533.876129737</v>
      </c>
      <c r="P30" s="4">
        <f t="shared" si="23"/>
        <v>15088440.974903524</v>
      </c>
      <c r="Q30" s="4">
        <f t="shared" si="22"/>
        <v>15232899.052190622</v>
      </c>
      <c r="R30" s="4">
        <f t="shared" si="21"/>
        <v>15364427.918274241</v>
      </c>
      <c r="S30" s="4">
        <f t="shared" si="20"/>
        <v>15469805.31680527</v>
      </c>
      <c r="T30" s="4">
        <f t="shared" si="19"/>
        <v>15534273.278746141</v>
      </c>
      <c r="U30" s="4">
        <f t="shared" si="18"/>
        <v>15600823.150697101</v>
      </c>
      <c r="V30" s="4">
        <f t="shared" si="17"/>
        <v>15766887.204893142</v>
      </c>
      <c r="W30" s="4">
        <f t="shared" si="16"/>
        <v>15910493.973045617</v>
      </c>
      <c r="X30" s="4">
        <f t="shared" si="15"/>
        <v>15971600.667449759</v>
      </c>
      <c r="Y30" s="4">
        <f t="shared" si="14"/>
        <v>16005803.311148556</v>
      </c>
      <c r="Z30" s="4">
        <f t="shared" si="13"/>
        <v>16021313.589799074</v>
      </c>
      <c r="AA30" s="4">
        <f t="shared" si="12"/>
        <v>16085604.49286077</v>
      </c>
      <c r="AB30" s="4">
        <f t="shared" si="11"/>
        <v>16133196.414688867</v>
      </c>
      <c r="AC30" s="4">
        <f t="shared" si="10"/>
        <v>16143243.420844002</v>
      </c>
      <c r="AD30" s="4">
        <f t="shared" si="9"/>
        <v>16233617.356522119</v>
      </c>
      <c r="AE30" s="4">
        <f t="shared" si="8"/>
        <v>16527097.73569933</v>
      </c>
      <c r="AF30" s="4">
        <f t="shared" si="7"/>
        <v>16547252.19300076</v>
      </c>
      <c r="AG30" s="4">
        <f t="shared" si="6"/>
        <v>16576267.136380669</v>
      </c>
      <c r="AH30" s="4">
        <f t="shared" si="5"/>
        <v>16576543.376848869</v>
      </c>
      <c r="AI30" s="4">
        <f t="shared" si="4"/>
        <v>16579962.034307204</v>
      </c>
      <c r="AJ30" s="4">
        <f t="shared" si="3"/>
        <v>16582135.494792311</v>
      </c>
      <c r="AK30" s="4">
        <f t="shared" si="2"/>
        <v>16583270.572001711</v>
      </c>
      <c r="AL30" s="16">
        <f t="shared" si="0"/>
        <v>16583270.572001711</v>
      </c>
      <c r="AM30" s="20">
        <f>AL30-M30</f>
        <v>2121378.4246257097</v>
      </c>
      <c r="AN30" s="17">
        <f>'Предявени (3)'!M30-M30</f>
        <v>1763518.3090000004</v>
      </c>
      <c r="AO30" s="18">
        <f t="shared" si="1"/>
        <v>357860.1156257093</v>
      </c>
    </row>
    <row r="31" spans="1:41" s="19" customFormat="1" x14ac:dyDescent="0.2">
      <c r="A31" s="1" t="s">
        <v>3</v>
      </c>
      <c r="B31" s="3">
        <v>126780.03</v>
      </c>
      <c r="C31" s="3">
        <v>1336184.7462775998</v>
      </c>
      <c r="D31" s="3">
        <v>4369490.2032690998</v>
      </c>
      <c r="E31" s="3">
        <v>7430539.8132884996</v>
      </c>
      <c r="F31" s="3">
        <v>9649519.2914878987</v>
      </c>
      <c r="G31" s="3">
        <v>11149100.451487901</v>
      </c>
      <c r="H31" s="3">
        <v>11816458.3814879</v>
      </c>
      <c r="I31" s="3">
        <v>12483370.6414879</v>
      </c>
      <c r="J31" s="3">
        <v>13173206.890672198</v>
      </c>
      <c r="K31" s="3">
        <v>13483363.8706722</v>
      </c>
      <c r="L31" s="3">
        <v>13950053.230672197</v>
      </c>
      <c r="M31" s="4">
        <f>L31*$M$42</f>
        <v>14285223.848492239</v>
      </c>
      <c r="N31" s="4">
        <f t="shared" ref="N31:N40" si="25">M31*$N$42</f>
        <v>14517210.820383826</v>
      </c>
      <c r="O31" s="4">
        <f t="shared" si="24"/>
        <v>14728384.913290009</v>
      </c>
      <c r="P31" s="4">
        <f t="shared" si="23"/>
        <v>14904118.676501658</v>
      </c>
      <c r="Q31" s="4">
        <f t="shared" si="22"/>
        <v>15046812.035692794</v>
      </c>
      <c r="R31" s="4">
        <f t="shared" si="21"/>
        <v>15176734.12855557</v>
      </c>
      <c r="S31" s="4">
        <f t="shared" si="20"/>
        <v>15280824.223492466</v>
      </c>
      <c r="T31" s="4">
        <f t="shared" si="19"/>
        <v>15344504.636677438</v>
      </c>
      <c r="U31" s="4">
        <f t="shared" si="18"/>
        <v>15410241.526997179</v>
      </c>
      <c r="V31" s="4">
        <f t="shared" si="17"/>
        <v>15574276.921757679</v>
      </c>
      <c r="W31" s="4">
        <f t="shared" si="16"/>
        <v>15716129.371513976</v>
      </c>
      <c r="X31" s="4">
        <f t="shared" si="15"/>
        <v>15776489.578830482</v>
      </c>
      <c r="Y31" s="4">
        <f t="shared" si="14"/>
        <v>15810274.398719089</v>
      </c>
      <c r="Z31" s="4">
        <f t="shared" si="13"/>
        <v>15825595.201848945</v>
      </c>
      <c r="AA31" s="4">
        <f t="shared" si="12"/>
        <v>15889100.719128348</v>
      </c>
      <c r="AB31" s="4">
        <f t="shared" si="11"/>
        <v>15936111.252035527</v>
      </c>
      <c r="AC31" s="4">
        <f t="shared" si="10"/>
        <v>15946035.522696011</v>
      </c>
      <c r="AD31" s="4">
        <f t="shared" si="9"/>
        <v>16035305.438974937</v>
      </c>
      <c r="AE31" s="4">
        <f t="shared" si="8"/>
        <v>16325200.624816684</v>
      </c>
      <c r="AF31" s="4">
        <f t="shared" si="7"/>
        <v>16345108.872725176</v>
      </c>
      <c r="AG31" s="4">
        <f t="shared" si="6"/>
        <v>16373769.365896432</v>
      </c>
      <c r="AH31" s="4">
        <f t="shared" si="5"/>
        <v>16374042.231776224</v>
      </c>
      <c r="AI31" s="4">
        <f t="shared" si="4"/>
        <v>16377419.126483774</v>
      </c>
      <c r="AJ31" s="4">
        <f t="shared" si="3"/>
        <v>16379566.035701405</v>
      </c>
      <c r="AK31" s="4">
        <f t="shared" si="2"/>
        <v>16380687.246664422</v>
      </c>
      <c r="AL31" s="16">
        <f t="shared" si="0"/>
        <v>16380687.246664422</v>
      </c>
      <c r="AM31" s="20">
        <f>AL31-L31</f>
        <v>2430634.0159922242</v>
      </c>
      <c r="AN31" s="17">
        <f>'Предявени (3)'!L31-L31</f>
        <v>1470113.2589790002</v>
      </c>
      <c r="AO31" s="18">
        <f t="shared" si="1"/>
        <v>960520.75701322407</v>
      </c>
    </row>
    <row r="32" spans="1:41" s="19" customFormat="1" x14ac:dyDescent="0.2">
      <c r="A32" s="1" t="s">
        <v>2</v>
      </c>
      <c r="B32" s="3">
        <v>126989.83</v>
      </c>
      <c r="C32" s="3">
        <v>1346856.8699999999</v>
      </c>
      <c r="D32" s="3">
        <v>5111394.403081201</v>
      </c>
      <c r="E32" s="3">
        <v>7810025.5230811993</v>
      </c>
      <c r="F32" s="3">
        <v>10396414.626504602</v>
      </c>
      <c r="G32" s="3">
        <v>11756396.926504601</v>
      </c>
      <c r="H32" s="3">
        <v>12490078.2864668</v>
      </c>
      <c r="I32" s="3">
        <v>13224491.746466799</v>
      </c>
      <c r="J32" s="3">
        <v>13698247.2429207</v>
      </c>
      <c r="K32" s="3">
        <v>14393589.6309069</v>
      </c>
      <c r="L32" s="4">
        <f>K32*$L$42</f>
        <v>14779725.578771515</v>
      </c>
      <c r="M32" s="4">
        <f t="shared" ref="M32:M41" si="26">L32*$M$42</f>
        <v>15134830.2992722</v>
      </c>
      <c r="N32" s="4">
        <f t="shared" si="25"/>
        <v>15380614.578780832</v>
      </c>
      <c r="O32" s="4">
        <f t="shared" si="24"/>
        <v>15604348.14387125</v>
      </c>
      <c r="P32" s="4">
        <f t="shared" si="23"/>
        <v>15790533.583614394</v>
      </c>
      <c r="Q32" s="4">
        <f t="shared" si="22"/>
        <v>15941713.558047827</v>
      </c>
      <c r="R32" s="4">
        <f t="shared" si="21"/>
        <v>16079362.701558584</v>
      </c>
      <c r="S32" s="4">
        <f t="shared" si="20"/>
        <v>16189643.502154604</v>
      </c>
      <c r="T32" s="4">
        <f t="shared" si="19"/>
        <v>16257111.275650069</v>
      </c>
      <c r="U32" s="4">
        <f t="shared" si="18"/>
        <v>16326757.834215978</v>
      </c>
      <c r="V32" s="4">
        <f t="shared" si="17"/>
        <v>16500549.150971321</v>
      </c>
      <c r="W32" s="4">
        <f t="shared" si="16"/>
        <v>16650838.203307325</v>
      </c>
      <c r="X32" s="4">
        <f t="shared" si="15"/>
        <v>16714788.30337248</v>
      </c>
      <c r="Y32" s="4">
        <f t="shared" si="14"/>
        <v>16750582.458306881</v>
      </c>
      <c r="Z32" s="4">
        <f t="shared" si="13"/>
        <v>16766814.4584406</v>
      </c>
      <c r="AA32" s="4">
        <f t="shared" si="12"/>
        <v>16834096.934185121</v>
      </c>
      <c r="AB32" s="4">
        <f t="shared" si="11"/>
        <v>16883903.394719068</v>
      </c>
      <c r="AC32" s="4">
        <f t="shared" si="10"/>
        <v>16894417.906348951</v>
      </c>
      <c r="AD32" s="4">
        <f t="shared" si="9"/>
        <v>16988997.10566996</v>
      </c>
      <c r="AE32" s="4">
        <f t="shared" si="8"/>
        <v>17296133.660814241</v>
      </c>
      <c r="AF32" s="4">
        <f t="shared" si="7"/>
        <v>17317225.941680573</v>
      </c>
      <c r="AG32" s="4">
        <f t="shared" si="6"/>
        <v>17347591.003162351</v>
      </c>
      <c r="AH32" s="4">
        <f t="shared" si="5"/>
        <v>17347880.097602095</v>
      </c>
      <c r="AI32" s="4">
        <f t="shared" si="4"/>
        <v>17351457.831411473</v>
      </c>
      <c r="AJ32" s="4">
        <f t="shared" si="3"/>
        <v>17353732.426967092</v>
      </c>
      <c r="AK32" s="4">
        <f t="shared" si="2"/>
        <v>17354920.321384072</v>
      </c>
      <c r="AL32" s="16">
        <f t="shared" si="0"/>
        <v>17354920.321384072</v>
      </c>
      <c r="AM32" s="20">
        <f>AL32-K32</f>
        <v>2961330.6904771719</v>
      </c>
      <c r="AN32" s="17">
        <f>'Предявени (3)'!K32-K32</f>
        <v>1050989.0664999988</v>
      </c>
      <c r="AO32" s="18">
        <f t="shared" si="1"/>
        <v>1910341.6239771731</v>
      </c>
    </row>
    <row r="33" spans="1:41" s="19" customFormat="1" x14ac:dyDescent="0.2">
      <c r="A33" s="1" t="s">
        <v>1</v>
      </c>
      <c r="B33" s="3">
        <v>186940.12</v>
      </c>
      <c r="C33" s="3">
        <v>1448309.2391531998</v>
      </c>
      <c r="D33" s="3">
        <v>4725354.8793823002</v>
      </c>
      <c r="E33" s="3">
        <v>7805796.3479637001</v>
      </c>
      <c r="F33" s="3">
        <v>9647212.7479636986</v>
      </c>
      <c r="G33" s="3">
        <v>11061601.917963699</v>
      </c>
      <c r="H33" s="3">
        <v>11971236.647963701</v>
      </c>
      <c r="I33" s="3">
        <v>12553114.617963698</v>
      </c>
      <c r="J33" s="3">
        <v>13185283.117963701</v>
      </c>
      <c r="K33" s="4">
        <f>J33*$K$42</f>
        <v>13685033.891672501</v>
      </c>
      <c r="L33" s="4">
        <f t="shared" ref="L33:L41" si="27">K33*$L$42</f>
        <v>14052161.458097873</v>
      </c>
      <c r="M33" s="4">
        <f t="shared" si="26"/>
        <v>14389785.376783859</v>
      </c>
      <c r="N33" s="4">
        <f t="shared" si="25"/>
        <v>14623470.390832992</v>
      </c>
      <c r="O33" s="4">
        <f t="shared" si="24"/>
        <v>14836190.184816319</v>
      </c>
      <c r="P33" s="4">
        <f t="shared" si="23"/>
        <v>15013210.241546972</v>
      </c>
      <c r="Q33" s="4">
        <f t="shared" si="22"/>
        <v>15156948.053094776</v>
      </c>
      <c r="R33" s="4">
        <f t="shared" si="21"/>
        <v>15287821.118286209</v>
      </c>
      <c r="S33" s="4">
        <f t="shared" si="20"/>
        <v>15392673.106737835</v>
      </c>
      <c r="T33" s="4">
        <f t="shared" si="19"/>
        <v>15456819.632417472</v>
      </c>
      <c r="U33" s="4">
        <f t="shared" si="18"/>
        <v>15523037.687736087</v>
      </c>
      <c r="V33" s="4">
        <f t="shared" si="17"/>
        <v>15688273.749126105</v>
      </c>
      <c r="W33" s="4">
        <f t="shared" si="16"/>
        <v>15831164.496153466</v>
      </c>
      <c r="X33" s="4">
        <f t="shared" si="15"/>
        <v>15891966.513524331</v>
      </c>
      <c r="Y33" s="4">
        <f t="shared" si="14"/>
        <v>15925998.623370593</v>
      </c>
      <c r="Z33" s="4">
        <f t="shared" si="13"/>
        <v>15941431.568011628</v>
      </c>
      <c r="AA33" s="4">
        <f t="shared" si="12"/>
        <v>16005401.917624924</v>
      </c>
      <c r="AB33" s="4">
        <f t="shared" si="11"/>
        <v>16052756.546866801</v>
      </c>
      <c r="AC33" s="4">
        <f t="shared" si="10"/>
        <v>16062753.458804624</v>
      </c>
      <c r="AD33" s="4">
        <f t="shared" si="9"/>
        <v>16152676.791437091</v>
      </c>
      <c r="AE33" s="4">
        <f t="shared" si="8"/>
        <v>16444693.881982431</v>
      </c>
      <c r="AF33" s="4">
        <f t="shared" si="7"/>
        <v>16464747.849471448</v>
      </c>
      <c r="AG33" s="4">
        <f t="shared" si="6"/>
        <v>16493618.124792382</v>
      </c>
      <c r="AH33" s="4">
        <f t="shared" si="5"/>
        <v>16493892.987929881</v>
      </c>
      <c r="AI33" s="4">
        <f t="shared" si="4"/>
        <v>16497294.600014998</v>
      </c>
      <c r="AJ33" s="4">
        <f t="shared" si="3"/>
        <v>16499457.223659737</v>
      </c>
      <c r="AK33" s="4">
        <f t="shared" si="2"/>
        <v>16500586.641391726</v>
      </c>
      <c r="AL33" s="16">
        <f t="shared" si="0"/>
        <v>16500586.641391726</v>
      </c>
      <c r="AM33" s="20">
        <f>AL33-J33</f>
        <v>3315303.5234280247</v>
      </c>
      <c r="AN33" s="17">
        <f>'Предявени (3)'!J33-J33</f>
        <v>1395721.1581999976</v>
      </c>
      <c r="AO33" s="18">
        <f t="shared" si="1"/>
        <v>1919582.3652280271</v>
      </c>
    </row>
    <row r="34" spans="1:41" s="19" customFormat="1" x14ac:dyDescent="0.2">
      <c r="A34" s="2" t="s">
        <v>24</v>
      </c>
      <c r="B34" s="3">
        <v>229932.18</v>
      </c>
      <c r="C34" s="3">
        <v>2199812.5386866997</v>
      </c>
      <c r="D34" s="3">
        <v>6271723.5786866993</v>
      </c>
      <c r="E34" s="3">
        <v>8819528.0734529998</v>
      </c>
      <c r="F34" s="3">
        <v>10794377.503453</v>
      </c>
      <c r="G34" s="3">
        <v>12173113.483452998</v>
      </c>
      <c r="H34" s="3">
        <v>13002317.013452999</v>
      </c>
      <c r="I34" s="3">
        <v>13624947.823452998</v>
      </c>
      <c r="J34" s="4">
        <f>I34*$J$42</f>
        <v>14479131.474972839</v>
      </c>
      <c r="K34" s="4">
        <f t="shared" ref="K34:K41" si="28">J34*$K$42</f>
        <v>15027921.902338848</v>
      </c>
      <c r="L34" s="4">
        <f t="shared" si="27"/>
        <v>15431075.043215865</v>
      </c>
      <c r="M34" s="4">
        <f t="shared" si="26"/>
        <v>15801829.395929748</v>
      </c>
      <c r="N34" s="4">
        <f t="shared" si="25"/>
        <v>16058445.504349787</v>
      </c>
      <c r="O34" s="4">
        <f t="shared" si="24"/>
        <v>16292039.112985883</v>
      </c>
      <c r="P34" s="4">
        <f t="shared" si="23"/>
        <v>16486429.832713265</v>
      </c>
      <c r="Q34" s="4">
        <f t="shared" si="22"/>
        <v>16644272.379794419</v>
      </c>
      <c r="R34" s="4">
        <f t="shared" si="21"/>
        <v>16787987.785863917</v>
      </c>
      <c r="S34" s="4">
        <f t="shared" si="20"/>
        <v>16903128.713261604</v>
      </c>
      <c r="T34" s="4">
        <f t="shared" si="19"/>
        <v>16973569.823298354</v>
      </c>
      <c r="U34" s="4">
        <f t="shared" si="18"/>
        <v>17046285.73848936</v>
      </c>
      <c r="V34" s="4">
        <f t="shared" si="17"/>
        <v>17227736.120393805</v>
      </c>
      <c r="W34" s="4">
        <f t="shared" si="16"/>
        <v>17384648.482021257</v>
      </c>
      <c r="X34" s="4">
        <f t="shared" si="15"/>
        <v>17451416.893103529</v>
      </c>
      <c r="Y34" s="4">
        <f t="shared" si="14"/>
        <v>17488788.513297517</v>
      </c>
      <c r="Z34" s="4">
        <f t="shared" si="13"/>
        <v>17505735.865319036</v>
      </c>
      <c r="AA34" s="4">
        <f t="shared" si="12"/>
        <v>17575983.511445723</v>
      </c>
      <c r="AB34" s="4">
        <f t="shared" si="11"/>
        <v>17627984.966143921</v>
      </c>
      <c r="AC34" s="4">
        <f>AB34*$AC$42</f>
        <v>17638962.857251491</v>
      </c>
      <c r="AD34" s="4">
        <f t="shared" si="9"/>
        <v>17737710.206413783</v>
      </c>
      <c r="AE34" s="4">
        <f t="shared" si="8"/>
        <v>18058382.41414094</v>
      </c>
      <c r="AF34" s="4">
        <f t="shared" si="7"/>
        <v>18080404.241755147</v>
      </c>
      <c r="AG34" s="4">
        <f t="shared" si="6"/>
        <v>18112107.505792078</v>
      </c>
      <c r="AH34" s="4">
        <f t="shared" si="5"/>
        <v>18112409.340759885</v>
      </c>
      <c r="AI34" s="4">
        <f t="shared" si="4"/>
        <v>18116144.746982612</v>
      </c>
      <c r="AJ34" s="4">
        <f t="shared" si="3"/>
        <v>18118519.585035227</v>
      </c>
      <c r="AK34" s="4">
        <f t="shared" si="2"/>
        <v>18119759.830518417</v>
      </c>
      <c r="AL34" s="16">
        <f t="shared" si="0"/>
        <v>18119759.830518417</v>
      </c>
      <c r="AM34" s="20">
        <f>AL34-I34</f>
        <v>4494812.0070654191</v>
      </c>
      <c r="AN34" s="17">
        <f>'Предявени (3)'!I34-I34</f>
        <v>1417915.4633000027</v>
      </c>
      <c r="AO34" s="18">
        <f t="shared" si="1"/>
        <v>3076896.5437654164</v>
      </c>
    </row>
    <row r="35" spans="1:41" s="19" customFormat="1" x14ac:dyDescent="0.2">
      <c r="A35" s="2" t="s">
        <v>23</v>
      </c>
      <c r="B35" s="3">
        <v>139246.37</v>
      </c>
      <c r="C35" s="3">
        <v>2876478.3794999998</v>
      </c>
      <c r="D35" s="3">
        <v>5778476.5694699995</v>
      </c>
      <c r="E35" s="3">
        <v>7615905.9494700003</v>
      </c>
      <c r="F35" s="3">
        <v>9084623.4294700008</v>
      </c>
      <c r="G35" s="3">
        <v>10098602.109470002</v>
      </c>
      <c r="H35" s="3">
        <v>10693016.999470001</v>
      </c>
      <c r="I35" s="4">
        <f>H35*$I$42</f>
        <v>11513212.770436173</v>
      </c>
      <c r="J35" s="4">
        <f t="shared" ref="J35:J41" si="29">I35*$J$42</f>
        <v>12235006.222595148</v>
      </c>
      <c r="K35" s="4">
        <f t="shared" si="28"/>
        <v>12698739.444807384</v>
      </c>
      <c r="L35" s="4">
        <f t="shared" si="27"/>
        <v>13039407.750486841</v>
      </c>
      <c r="M35" s="4">
        <f t="shared" si="26"/>
        <v>13352698.766619224</v>
      </c>
      <c r="N35" s="4">
        <f t="shared" si="25"/>
        <v>13569541.861715384</v>
      </c>
      <c r="O35" s="4">
        <f t="shared" si="24"/>
        <v>13766930.721686797</v>
      </c>
      <c r="P35" s="4">
        <f t="shared" si="23"/>
        <v>13931192.761132346</v>
      </c>
      <c r="Q35" s="4">
        <f t="shared" si="22"/>
        <v>14064571.240985664</v>
      </c>
      <c r="R35" s="4">
        <f t="shared" si="21"/>
        <v>14186012.149964383</v>
      </c>
      <c r="S35" s="4">
        <f t="shared" si="20"/>
        <v>14283307.347927127</v>
      </c>
      <c r="T35" s="4">
        <f>S35*$T$42</f>
        <v>14342830.767623665</v>
      </c>
      <c r="U35" s="4">
        <f t="shared" si="18"/>
        <v>14404276.419690672</v>
      </c>
      <c r="V35" s="4">
        <f t="shared" si="17"/>
        <v>14557603.748441745</v>
      </c>
      <c r="W35" s="4">
        <f t="shared" si="16"/>
        <v>14690196.212584527</v>
      </c>
      <c r="X35" s="4">
        <f t="shared" si="15"/>
        <v>14746616.166120857</v>
      </c>
      <c r="Y35" s="4">
        <f t="shared" si="14"/>
        <v>14778195.546860114</v>
      </c>
      <c r="Z35" s="4">
        <f t="shared" si="13"/>
        <v>14792516.223331504</v>
      </c>
      <c r="AA35" s="4">
        <f t="shared" si="12"/>
        <v>14851876.16415173</v>
      </c>
      <c r="AB35" s="4">
        <f t="shared" si="11"/>
        <v>14895817.896631761</v>
      </c>
      <c r="AC35" s="4">
        <f t="shared" si="10"/>
        <v>14905094.32085957</v>
      </c>
      <c r="AD35" s="4">
        <f t="shared" si="9"/>
        <v>14988536.786559515</v>
      </c>
      <c r="AE35" s="4">
        <f t="shared" si="8"/>
        <v>15259507.905492768</v>
      </c>
      <c r="AF35" s="4">
        <f t="shared" si="7"/>
        <v>15278116.562949775</v>
      </c>
      <c r="AG35" s="4">
        <f t="shared" si="6"/>
        <v>15304906.127879059</v>
      </c>
      <c r="AH35" s="4">
        <f t="shared" si="5"/>
        <v>15305161.181347959</v>
      </c>
      <c r="AI35" s="4">
        <f t="shared" si="4"/>
        <v>15308317.635756705</v>
      </c>
      <c r="AJ35" s="4">
        <f t="shared" si="3"/>
        <v>15310324.396894392</v>
      </c>
      <c r="AK35" s="4">
        <f t="shared" si="2"/>
        <v>15311372.416330542</v>
      </c>
      <c r="AL35" s="16">
        <f t="shared" si="0"/>
        <v>15311372.416330542</v>
      </c>
      <c r="AM35" s="20">
        <f>AL35-H35</f>
        <v>4618355.4168605413</v>
      </c>
      <c r="AN35" s="17">
        <f>'Предявени (3)'!H35-H35</f>
        <v>1627130.5239000004</v>
      </c>
      <c r="AO35" s="18">
        <f t="shared" si="1"/>
        <v>2991224.892960541</v>
      </c>
    </row>
    <row r="36" spans="1:41" s="19" customFormat="1" x14ac:dyDescent="0.2">
      <c r="A36" s="2" t="s">
        <v>22</v>
      </c>
      <c r="B36" s="3">
        <v>232226.78999999998</v>
      </c>
      <c r="C36" s="3">
        <v>2198947.6337733003</v>
      </c>
      <c r="D36" s="3">
        <v>4455342.3737733001</v>
      </c>
      <c r="E36" s="3">
        <v>5927707.3137733005</v>
      </c>
      <c r="F36" s="3">
        <v>6832764.7937733009</v>
      </c>
      <c r="G36" s="3">
        <v>7750762.9637733009</v>
      </c>
      <c r="H36" s="4">
        <f t="shared" ref="H36:H41" si="30">G36*$H$42</f>
        <v>8684378.3035896439</v>
      </c>
      <c r="I36" s="4">
        <f t="shared" ref="I36:I41" si="31">H36*$I$42</f>
        <v>9350503.715943113</v>
      </c>
      <c r="J36" s="4">
        <f t="shared" si="29"/>
        <v>9936711.275129931</v>
      </c>
      <c r="K36" s="4">
        <f t="shared" si="28"/>
        <v>10313334.14347787</v>
      </c>
      <c r="L36" s="4">
        <f t="shared" si="27"/>
        <v>10590009.327171111</v>
      </c>
      <c r="M36" s="4">
        <f t="shared" si="26"/>
        <v>10844449.931103984</v>
      </c>
      <c r="N36" s="4">
        <f t="shared" si="25"/>
        <v>11020559.95416199</v>
      </c>
      <c r="O36" s="4">
        <f t="shared" si="24"/>
        <v>11180870.139116433</v>
      </c>
      <c r="P36" s="4">
        <f t="shared" si="23"/>
        <v>11314276.23877334</v>
      </c>
      <c r="Q36" s="4">
        <f t="shared" si="22"/>
        <v>11422600.126845464</v>
      </c>
      <c r="R36" s="4">
        <f t="shared" si="21"/>
        <v>11521228.86699946</v>
      </c>
      <c r="S36" s="4">
        <f t="shared" si="20"/>
        <v>11600247.567359986</v>
      </c>
      <c r="T36" s="4">
        <f t="shared" si="19"/>
        <v>11648589.760643106</v>
      </c>
      <c r="U36" s="4">
        <f t="shared" si="18"/>
        <v>11698493.102953989</v>
      </c>
      <c r="V36" s="4">
        <f t="shared" si="17"/>
        <v>11823018.531766005</v>
      </c>
      <c r="W36" s="4">
        <f t="shared" si="16"/>
        <v>11930704.05390425</v>
      </c>
      <c r="X36" s="4">
        <f t="shared" si="15"/>
        <v>11976525.754216213</v>
      </c>
      <c r="Y36" s="4">
        <f t="shared" si="14"/>
        <v>12002173.079844367</v>
      </c>
      <c r="Z36" s="4">
        <f t="shared" si="13"/>
        <v>12013803.676901028</v>
      </c>
      <c r="AA36" s="4">
        <f t="shared" si="12"/>
        <v>12062013.100133695</v>
      </c>
      <c r="AB36" s="4">
        <f t="shared" si="11"/>
        <v>12097700.561230093</v>
      </c>
      <c r="AC36" s="4">
        <f t="shared" si="10"/>
        <v>12105234.447812606</v>
      </c>
      <c r="AD36" s="4">
        <f t="shared" si="9"/>
        <v>12173002.593954947</v>
      </c>
      <c r="AE36" s="4">
        <f t="shared" si="8"/>
        <v>12393072.917071424</v>
      </c>
      <c r="AF36" s="4">
        <f t="shared" si="7"/>
        <v>12408186.015749428</v>
      </c>
      <c r="AG36" s="4">
        <f t="shared" si="6"/>
        <v>12429943.272512978</v>
      </c>
      <c r="AH36" s="4">
        <f t="shared" si="5"/>
        <v>12430150.415250305</v>
      </c>
      <c r="AI36" s="4">
        <f t="shared" si="4"/>
        <v>12432713.942848263</v>
      </c>
      <c r="AJ36" s="4">
        <f t="shared" si="3"/>
        <v>12434343.742266471</v>
      </c>
      <c r="AK36" s="4">
        <f t="shared" si="2"/>
        <v>12435194.895617625</v>
      </c>
      <c r="AL36" s="16">
        <f t="shared" si="0"/>
        <v>12435194.895617625</v>
      </c>
      <c r="AM36" s="20">
        <f>AL36-G36</f>
        <v>4684431.9318443239</v>
      </c>
      <c r="AN36" s="17">
        <f>'Предявени (3)'!G36-G36</f>
        <v>840006.75390000083</v>
      </c>
      <c r="AO36" s="18">
        <f t="shared" si="1"/>
        <v>3844425.177944323</v>
      </c>
    </row>
    <row r="37" spans="1:41" s="19" customFormat="1" x14ac:dyDescent="0.2">
      <c r="A37" s="8" t="s">
        <v>21</v>
      </c>
      <c r="B37" s="3">
        <v>415841.35</v>
      </c>
      <c r="C37" s="3">
        <v>3128535.8445827998</v>
      </c>
      <c r="D37" s="3">
        <v>6488819.5545827998</v>
      </c>
      <c r="E37" s="3">
        <v>9033935.2965288013</v>
      </c>
      <c r="F37" s="3">
        <v>10416967.716528801</v>
      </c>
      <c r="G37" s="4">
        <f>F37*$G$42</f>
        <v>12537381.236860465</v>
      </c>
      <c r="H37" s="4">
        <f t="shared" si="30"/>
        <v>14047566.943553803</v>
      </c>
      <c r="I37" s="4">
        <f t="shared" si="31"/>
        <v>15125069.672674883</v>
      </c>
      <c r="J37" s="4">
        <f t="shared" si="29"/>
        <v>16073299.890500642</v>
      </c>
      <c r="K37" s="4">
        <f t="shared" si="28"/>
        <v>16682512.751875425</v>
      </c>
      <c r="L37" s="4">
        <f t="shared" si="27"/>
        <v>17130053.500180271</v>
      </c>
      <c r="M37" s="4">
        <f t="shared" si="26"/>
        <v>17541628.317853503</v>
      </c>
      <c r="N37" s="4">
        <f t="shared" si="25"/>
        <v>17826498.144092597</v>
      </c>
      <c r="O37" s="4">
        <f t="shared" si="24"/>
        <v>18085810.66781697</v>
      </c>
      <c r="P37" s="4">
        <f t="shared" si="23"/>
        <v>18301604.02113441</v>
      </c>
      <c r="Q37" s="4">
        <f t="shared" si="22"/>
        <v>18476825.207508825</v>
      </c>
      <c r="R37" s="4">
        <f t="shared" si="21"/>
        <v>18636363.838996004</v>
      </c>
      <c r="S37" s="4">
        <f t="shared" si="20"/>
        <v>18764181.910054501</v>
      </c>
      <c r="T37" s="4">
        <f t="shared" si="19"/>
        <v>18842378.664341696</v>
      </c>
      <c r="U37" s="4">
        <f t="shared" si="18"/>
        <v>18923100.68235068</v>
      </c>
      <c r="V37" s="4">
        <f t="shared" si="17"/>
        <v>19124528.952315435</v>
      </c>
      <c r="W37" s="4">
        <f t="shared" si="16"/>
        <v>19298717.538787223</v>
      </c>
      <c r="X37" s="4">
        <f t="shared" si="15"/>
        <v>19372837.225896396</v>
      </c>
      <c r="Y37" s="4">
        <f t="shared" si="14"/>
        <v>19414323.502874415</v>
      </c>
      <c r="Z37" s="4">
        <f t="shared" si="13"/>
        <v>19433136.777127959</v>
      </c>
      <c r="AA37" s="4">
        <f t="shared" si="12"/>
        <v>19511118.766914271</v>
      </c>
      <c r="AB37" s="4">
        <f t="shared" si="11"/>
        <v>19568845.639382496</v>
      </c>
      <c r="AC37" s="4">
        <f t="shared" si="10"/>
        <v>19581032.208462432</v>
      </c>
      <c r="AD37" s="4">
        <f t="shared" si="9"/>
        <v>19690651.750160836</v>
      </c>
      <c r="AE37" s="4">
        <f t="shared" si="8"/>
        <v>20046630.323202778</v>
      </c>
      <c r="AF37" s="4">
        <f t="shared" si="7"/>
        <v>20071076.778433319</v>
      </c>
      <c r="AG37" s="4">
        <f t="shared" si="6"/>
        <v>20106270.606961921</v>
      </c>
      <c r="AH37" s="4">
        <f t="shared" si="5"/>
        <v>20106605.674294062</v>
      </c>
      <c r="AI37" s="4">
        <f t="shared" si="4"/>
        <v>20110752.352880035</v>
      </c>
      <c r="AJ37" s="4">
        <f t="shared" si="3"/>
        <v>20113388.663233116</v>
      </c>
      <c r="AK37" s="4">
        <f t="shared" si="2"/>
        <v>20114765.461117961</v>
      </c>
      <c r="AL37" s="16">
        <f t="shared" si="0"/>
        <v>20114765.461117961</v>
      </c>
      <c r="AM37" s="20">
        <f>AL37-F37</f>
        <v>9697797.7445891593</v>
      </c>
      <c r="AN37" s="17">
        <f>'Предявени (3)'!F37-F37</f>
        <v>1721675.9079999998</v>
      </c>
      <c r="AO37" s="18">
        <f t="shared" si="1"/>
        <v>7976121.8365891594</v>
      </c>
    </row>
    <row r="38" spans="1:41" s="19" customFormat="1" x14ac:dyDescent="0.2">
      <c r="A38" s="21" t="s">
        <v>20</v>
      </c>
      <c r="B38" s="3">
        <v>621962.52</v>
      </c>
      <c r="C38" s="3">
        <v>3153220.2699999996</v>
      </c>
      <c r="D38" s="3">
        <v>6628424.6500000004</v>
      </c>
      <c r="E38" s="3">
        <v>8583595.709999999</v>
      </c>
      <c r="F38" s="4">
        <f>E38*$F$42</f>
        <v>11844781.212768827</v>
      </c>
      <c r="G38" s="4">
        <f>F38*$G$42</f>
        <v>14255831.617492048</v>
      </c>
      <c r="H38" s="4">
        <f t="shared" si="30"/>
        <v>15973012.641107041</v>
      </c>
      <c r="I38" s="4">
        <f t="shared" si="31"/>
        <v>17198204.504027914</v>
      </c>
      <c r="J38" s="4">
        <f t="shared" si="29"/>
        <v>18276404.972256389</v>
      </c>
      <c r="K38" s="4">
        <f t="shared" si="28"/>
        <v>18969120.285517789</v>
      </c>
      <c r="L38" s="4">
        <f t="shared" si="27"/>
        <v>19478003.714143425</v>
      </c>
      <c r="M38" s="4">
        <f t="shared" si="26"/>
        <v>19945991.501058552</v>
      </c>
      <c r="N38" s="4">
        <f t="shared" si="25"/>
        <v>20269907.333164625</v>
      </c>
      <c r="O38" s="4">
        <f t="shared" si="24"/>
        <v>20564762.822096642</v>
      </c>
      <c r="P38" s="4">
        <f t="shared" si="23"/>
        <v>20810134.136165235</v>
      </c>
      <c r="Q38" s="4">
        <f t="shared" si="22"/>
        <v>21009372.213206939</v>
      </c>
      <c r="R38" s="4">
        <f t="shared" si="21"/>
        <v>21190778.188186757</v>
      </c>
      <c r="S38" s="4">
        <f t="shared" si="20"/>
        <v>21336115.78814147</v>
      </c>
      <c r="T38" s="4">
        <f t="shared" si="19"/>
        <v>21425030.669255175</v>
      </c>
      <c r="U38" s="4">
        <f t="shared" si="18"/>
        <v>21516816.942227155</v>
      </c>
      <c r="V38" s="4">
        <f t="shared" si="17"/>
        <v>21745854.206498731</v>
      </c>
      <c r="W38" s="4">
        <f t="shared" si="16"/>
        <v>21943918.149160858</v>
      </c>
      <c r="X38" s="4">
        <f t="shared" si="15"/>
        <v>22028197.135259088</v>
      </c>
      <c r="Y38" s="4">
        <f t="shared" si="14"/>
        <v>22075369.775849808</v>
      </c>
      <c r="Z38" s="4">
        <f t="shared" si="13"/>
        <v>22096761.712879185</v>
      </c>
      <c r="AA38" s="4">
        <f t="shared" si="12"/>
        <v>22185432.392552081</v>
      </c>
      <c r="AB38" s="4">
        <f t="shared" si="11"/>
        <v>22251071.664275907</v>
      </c>
      <c r="AC38" s="4">
        <f t="shared" si="10"/>
        <v>22264928.599270251</v>
      </c>
      <c r="AD38" s="4">
        <f t="shared" si="9"/>
        <v>22389573.267795179</v>
      </c>
      <c r="AE38" s="4">
        <f t="shared" si="8"/>
        <v>22794344.447744701</v>
      </c>
      <c r="AF38" s="4">
        <f t="shared" si="7"/>
        <v>22822141.68409152</v>
      </c>
      <c r="AG38" s="4">
        <f t="shared" si="6"/>
        <v>22862159.394648459</v>
      </c>
      <c r="AH38" s="4">
        <f t="shared" si="5"/>
        <v>22862540.388364553</v>
      </c>
      <c r="AI38" s="4">
        <f t="shared" si="4"/>
        <v>22867255.43615457</v>
      </c>
      <c r="AJ38" s="4">
        <f t="shared" si="3"/>
        <v>22870253.095376614</v>
      </c>
      <c r="AK38" s="4">
        <f t="shared" si="2"/>
        <v>22871818.605625276</v>
      </c>
      <c r="AL38" s="16">
        <f t="shared" si="0"/>
        <v>22871818.605625276</v>
      </c>
      <c r="AM38" s="20">
        <f>AL38-E38</f>
        <v>14288222.895625276</v>
      </c>
      <c r="AN38" s="17">
        <f>'Предявени (3)'!E38-E38</f>
        <v>2236652.6286000013</v>
      </c>
      <c r="AO38" s="18">
        <f t="shared" si="1"/>
        <v>12051570.267025275</v>
      </c>
    </row>
    <row r="39" spans="1:41" s="19" customFormat="1" x14ac:dyDescent="0.2">
      <c r="A39" s="21" t="s">
        <v>19</v>
      </c>
      <c r="B39" s="3">
        <v>543607.04999999993</v>
      </c>
      <c r="C39" s="3">
        <v>3376362.7800000003</v>
      </c>
      <c r="D39" s="3">
        <v>7200933.9199999999</v>
      </c>
      <c r="E39" s="4">
        <f>D39*E42</f>
        <v>11789198.710586943</v>
      </c>
      <c r="F39" s="4">
        <f>E39*$F$42</f>
        <v>16268296.424781021</v>
      </c>
      <c r="G39" s="4">
        <f>F39*$G$42</f>
        <v>19579770.227002203</v>
      </c>
      <c r="H39" s="4">
        <f t="shared" si="30"/>
        <v>21938244.343608312</v>
      </c>
      <c r="I39" s="4">
        <f t="shared" si="31"/>
        <v>23620992.555262886</v>
      </c>
      <c r="J39" s="4">
        <f t="shared" si="29"/>
        <v>25101854.422392152</v>
      </c>
      <c r="K39" s="4">
        <f t="shared" si="28"/>
        <v>26053269.045565866</v>
      </c>
      <c r="L39" s="4">
        <f t="shared" si="27"/>
        <v>26752198.499291547</v>
      </c>
      <c r="M39" s="4">
        <f t="shared" si="26"/>
        <v>27394959.551940225</v>
      </c>
      <c r="N39" s="4">
        <f t="shared" si="25"/>
        <v>27839843.984900504</v>
      </c>
      <c r="O39" s="4">
        <f t="shared" si="24"/>
        <v>28244815.289161384</v>
      </c>
      <c r="P39" s="4">
        <f t="shared" si="23"/>
        <v>28581822.21226966</v>
      </c>
      <c r="Q39" s="4">
        <f t="shared" si="22"/>
        <v>28855467.12290116</v>
      </c>
      <c r="R39" s="4">
        <f t="shared" si="21"/>
        <v>29104620.410005923</v>
      </c>
      <c r="S39" s="4">
        <f t="shared" si="20"/>
        <v>29304235.338746075</v>
      </c>
      <c r="T39" s="4">
        <f t="shared" si="19"/>
        <v>29426356.095267318</v>
      </c>
      <c r="U39" s="4">
        <f t="shared" si="18"/>
        <v>29552420.584734153</v>
      </c>
      <c r="V39" s="4">
        <f t="shared" si="17"/>
        <v>29866993.394527733</v>
      </c>
      <c r="W39" s="4">
        <f t="shared" si="16"/>
        <v>30139025.682200115</v>
      </c>
      <c r="X39" s="4">
        <f t="shared" si="15"/>
        <v>30254779.236748505</v>
      </c>
      <c r="Y39" s="4">
        <f t="shared" si="14"/>
        <v>30319568.825216565</v>
      </c>
      <c r="Z39" s="4">
        <f t="shared" si="13"/>
        <v>30348949.728623968</v>
      </c>
      <c r="AA39" s="4">
        <f t="shared" si="12"/>
        <v>30470735.084992599</v>
      </c>
      <c r="AB39" s="4">
        <f t="shared" si="11"/>
        <v>30560887.795315251</v>
      </c>
      <c r="AC39" s="4">
        <f t="shared" si="10"/>
        <v>30579919.698224854</v>
      </c>
      <c r="AD39" s="4">
        <f t="shared" si="9"/>
        <v>30751113.777617905</v>
      </c>
      <c r="AE39" s="4">
        <f t="shared" si="8"/>
        <v>31307049.54556004</v>
      </c>
      <c r="AF39" s="4">
        <f t="shared" si="7"/>
        <v>31345227.851478618</v>
      </c>
      <c r="AG39" s="4">
        <f t="shared" si="6"/>
        <v>31400190.451959539</v>
      </c>
      <c r="AH39" s="4">
        <f t="shared" si="5"/>
        <v>31400713.730405807</v>
      </c>
      <c r="AI39" s="4">
        <f t="shared" si="4"/>
        <v>31407189.645302601</v>
      </c>
      <c r="AJ39" s="4">
        <f t="shared" si="3"/>
        <v>31411306.801029559</v>
      </c>
      <c r="AK39" s="4">
        <f t="shared" si="2"/>
        <v>31413456.961874556</v>
      </c>
      <c r="AL39" s="16">
        <f t="shared" si="0"/>
        <v>31413456.961874556</v>
      </c>
      <c r="AM39" s="20">
        <f>AL39-D39</f>
        <v>24212523.041874558</v>
      </c>
      <c r="AN39" s="17">
        <f>'Предявени (3)'!D39-D39</f>
        <v>3601997.1657999996</v>
      </c>
      <c r="AO39" s="18">
        <f t="shared" si="1"/>
        <v>20610525.87607456</v>
      </c>
    </row>
    <row r="40" spans="1:41" s="15" customFormat="1" x14ac:dyDescent="0.2">
      <c r="A40" s="21" t="s">
        <v>18</v>
      </c>
      <c r="B40" s="3">
        <v>514698.64</v>
      </c>
      <c r="C40" s="3">
        <v>3530744.9200000004</v>
      </c>
      <c r="D40" s="4">
        <f>C40*D42</f>
        <v>9411028.3714966122</v>
      </c>
      <c r="E40" s="4">
        <f>D40*E42</f>
        <v>15407513.07749051</v>
      </c>
      <c r="F40" s="4">
        <f>E40*$F$42</f>
        <v>21261325.393405512</v>
      </c>
      <c r="G40" s="4">
        <f>F40*$G$42</f>
        <v>25589149.291027296</v>
      </c>
      <c r="H40" s="4">
        <f t="shared" si="30"/>
        <v>28671480.981806166</v>
      </c>
      <c r="I40" s="4">
        <f t="shared" si="31"/>
        <v>30870694.491873536</v>
      </c>
      <c r="J40" s="4">
        <f t="shared" si="29"/>
        <v>32806059.154381223</v>
      </c>
      <c r="K40" s="4">
        <f t="shared" si="28"/>
        <v>34049479.814981394</v>
      </c>
      <c r="L40" s="4">
        <f t="shared" si="27"/>
        <v>34962923.12549673</v>
      </c>
      <c r="M40" s="4">
        <f t="shared" si="26"/>
        <v>35802958.955539413</v>
      </c>
      <c r="N40" s="4">
        <f t="shared" si="25"/>
        <v>36384386.318592668</v>
      </c>
      <c r="O40" s="4">
        <f t="shared" si="24"/>
        <v>36913650.505208217</v>
      </c>
      <c r="P40" s="4">
        <f t="shared" si="23"/>
        <v>37354090.8355873</v>
      </c>
      <c r="Q40" s="4">
        <f t="shared" si="22"/>
        <v>37711722.22705391</v>
      </c>
      <c r="R40" s="4">
        <f t="shared" si="21"/>
        <v>38037345.080956526</v>
      </c>
      <c r="S40" s="4">
        <f t="shared" si="20"/>
        <v>38298225.374904267</v>
      </c>
      <c r="T40" s="4">
        <f t="shared" si="19"/>
        <v>38457827.159497514</v>
      </c>
      <c r="U40" s="4">
        <f t="shared" si="18"/>
        <v>38622583.078686759</v>
      </c>
      <c r="V40" s="4">
        <f t="shared" si="17"/>
        <v>39033703.868123025</v>
      </c>
      <c r="W40" s="4">
        <f t="shared" si="16"/>
        <v>39389227.694016971</v>
      </c>
      <c r="X40" s="4">
        <f t="shared" si="15"/>
        <v>39540508.069320917</v>
      </c>
      <c r="Y40" s="4">
        <f t="shared" si="14"/>
        <v>39625182.732638828</v>
      </c>
      <c r="Z40" s="4">
        <f t="shared" si="13"/>
        <v>39663581.156873673</v>
      </c>
      <c r="AA40" s="4">
        <f t="shared" si="12"/>
        <v>39822744.601053424</v>
      </c>
      <c r="AB40" s="4">
        <f t="shared" si="11"/>
        <v>39940566.77857089</v>
      </c>
      <c r="AC40" s="4">
        <f t="shared" si="10"/>
        <v>39965439.910339035</v>
      </c>
      <c r="AD40" s="4">
        <f t="shared" si="9"/>
        <v>40189176.491746277</v>
      </c>
      <c r="AE40" s="4">
        <f t="shared" si="8"/>
        <v>40915738.815877862</v>
      </c>
      <c r="AF40" s="4">
        <f t="shared" si="7"/>
        <v>40965634.721626632</v>
      </c>
      <c r="AG40" s="4">
        <f t="shared" si="6"/>
        <v>41037466.31989482</v>
      </c>
      <c r="AH40" s="4">
        <f t="shared" si="5"/>
        <v>41038150.20178552</v>
      </c>
      <c r="AI40" s="4">
        <f t="shared" si="4"/>
        <v>41046613.689925</v>
      </c>
      <c r="AJ40" s="4">
        <f t="shared" si="3"/>
        <v>41051994.473832577</v>
      </c>
      <c r="AK40" s="4">
        <f t="shared" si="2"/>
        <v>41054804.557210699</v>
      </c>
      <c r="AL40" s="16">
        <f t="shared" si="0"/>
        <v>41054804.557210699</v>
      </c>
      <c r="AM40" s="17">
        <f>AL40-C40</f>
        <v>37524059.637210697</v>
      </c>
      <c r="AN40" s="17">
        <f>'Предявени (3)'!C40-C40</f>
        <v>4905225.9728999902</v>
      </c>
      <c r="AO40" s="18">
        <f t="shared" si="1"/>
        <v>32618833.664310709</v>
      </c>
    </row>
    <row r="41" spans="1:41" s="15" customFormat="1" x14ac:dyDescent="0.2">
      <c r="A41" s="21" t="s">
        <v>17</v>
      </c>
      <c r="B41" s="3">
        <v>743512.59</v>
      </c>
      <c r="C41" s="4">
        <f>B41*C42</f>
        <v>3776660.247619296</v>
      </c>
      <c r="D41" s="4">
        <f>C41*D42</f>
        <v>10066503.682698384</v>
      </c>
      <c r="E41" s="4">
        <f>D41*E42</f>
        <v>16480641.754894275</v>
      </c>
      <c r="F41" s="4">
        <f>E41*$F$42</f>
        <v>22742170.347716108</v>
      </c>
      <c r="G41" s="4">
        <f>F41*$G$42</f>
        <v>27371425.885339309</v>
      </c>
      <c r="H41" s="4">
        <f t="shared" si="30"/>
        <v>30668441.056444257</v>
      </c>
      <c r="I41" s="4">
        <f t="shared" si="31"/>
        <v>33020829.129695021</v>
      </c>
      <c r="J41" s="4">
        <f t="shared" si="29"/>
        <v>35090991.36207173</v>
      </c>
      <c r="K41" s="4">
        <f t="shared" si="28"/>
        <v>36421015.899771042</v>
      </c>
      <c r="L41" s="4">
        <f t="shared" si="27"/>
        <v>37398080.263649546</v>
      </c>
      <c r="M41" s="4">
        <f t="shared" si="26"/>
        <v>38296624.337996922</v>
      </c>
      <c r="N41" s="4">
        <f>M41*$N$42</f>
        <v>38918547.94297979</v>
      </c>
      <c r="O41" s="4">
        <f t="shared" si="24"/>
        <v>39484675.221888267</v>
      </c>
      <c r="P41" s="4">
        <f t="shared" si="23"/>
        <v>39955792.089540944</v>
      </c>
      <c r="Q41" s="4">
        <f t="shared" si="22"/>
        <v>40338332.40045435</v>
      </c>
      <c r="R41" s="4">
        <f t="shared" si="21"/>
        <v>40686634.788736299</v>
      </c>
      <c r="S41" s="4">
        <f t="shared" si="20"/>
        <v>40965685.31712725</v>
      </c>
      <c r="T41" s="4">
        <f t="shared" si="19"/>
        <v>41136403.318279937</v>
      </c>
      <c r="U41" s="4">
        <f t="shared" si="18"/>
        <v>41312634.437961616</v>
      </c>
      <c r="V41" s="4">
        <f t="shared" si="17"/>
        <v>41752389.66741439</v>
      </c>
      <c r="W41" s="4">
        <f t="shared" si="16"/>
        <v>42132675.621443376</v>
      </c>
      <c r="X41" s="4">
        <f t="shared" si="15"/>
        <v>42294492.629638724</v>
      </c>
      <c r="Y41" s="4">
        <f t="shared" si="14"/>
        <v>42385064.857930228</v>
      </c>
      <c r="Z41" s="4">
        <f t="shared" si="13"/>
        <v>42426137.720927924</v>
      </c>
      <c r="AA41" s="4">
        <f t="shared" si="12"/>
        <v>42596386.851388425</v>
      </c>
      <c r="AB41" s="4">
        <f t="shared" si="11"/>
        <v>42722415.308328934</v>
      </c>
      <c r="AC41" s="4">
        <f t="shared" si="10"/>
        <v>42749020.846285082</v>
      </c>
      <c r="AD41" s="4">
        <f t="shared" si="9"/>
        <v>42988340.613666914</v>
      </c>
      <c r="AE41" s="4">
        <f t="shared" si="8"/>
        <v>43765507.786356822</v>
      </c>
      <c r="AF41" s="4">
        <f t="shared" si="7"/>
        <v>43818878.927016944</v>
      </c>
      <c r="AG41" s="4">
        <f t="shared" si="6"/>
        <v>43895713.574619412</v>
      </c>
      <c r="AH41" s="4">
        <f t="shared" si="5"/>
        <v>43896445.088679247</v>
      </c>
      <c r="AI41" s="4">
        <f t="shared" si="4"/>
        <v>43905498.056236185</v>
      </c>
      <c r="AJ41" s="4">
        <f t="shared" si="3"/>
        <v>43911253.610133514</v>
      </c>
      <c r="AK41" s="4">
        <f t="shared" si="2"/>
        <v>43914259.414978415</v>
      </c>
      <c r="AL41" s="16">
        <f t="shared" si="0"/>
        <v>43914259.414978415</v>
      </c>
      <c r="AM41" s="17">
        <f>AL41-B41</f>
        <v>43170746.824978411</v>
      </c>
      <c r="AN41" s="17">
        <f>'Предявени (3)'!B41-B41</f>
        <v>3951265.6196999997</v>
      </c>
      <c r="AO41" s="18">
        <f t="shared" si="1"/>
        <v>39219481.205278412</v>
      </c>
    </row>
    <row r="42" spans="1:41" s="15" customFormat="1" ht="25.5" customHeight="1" x14ac:dyDescent="0.2">
      <c r="A42" s="7" t="s">
        <v>41</v>
      </c>
      <c r="B42" s="22"/>
      <c r="C42" s="23">
        <f>IF(SUM(C6:C40)/SUM(B6:B40)&lt;1,1,SUM(C6:C40)/SUM(B6:B40))</f>
        <v>5.0794839232235409</v>
      </c>
      <c r="D42" s="23">
        <f>IF(SUM(D6:D39)/SUM(C6:C39)&lt;1,1,SUM(D6:D39)/SUM(C6:C39))</f>
        <v>2.66545122480743</v>
      </c>
      <c r="E42" s="23">
        <f>IF(SUM(E6:E38)/SUM(D6:D38)&lt;1,1,SUM(E6:E38)/SUM(D6:D38))</f>
        <v>1.6371763498403196</v>
      </c>
      <c r="F42" s="23">
        <f>IF(SUM(F6:F37)/SUM(E6:E37)&lt;1,1,SUM(F6:F37)/SUM(E6:E37))</f>
        <v>1.3799323282397264</v>
      </c>
      <c r="G42" s="23">
        <f>IF(SUM(G6:G36)/SUM(F6:F36)&lt;1,1,SUM(G6:G36)/SUM(F6:F36))</f>
        <v>1.2035538150864347</v>
      </c>
      <c r="H42" s="23">
        <f>IF(SUM(H6:H35)/SUM(G6:G35)&lt;1,1,SUM(H6:H35)/SUM(G6:G35))</f>
        <v>1.1204546370699269</v>
      </c>
      <c r="I42" s="23">
        <f>IF(SUM(I6:I34)/SUM(H6:H34)&lt;1,1,SUM(I6:I34)/SUM(H6:H34))</f>
        <v>1.0767038686094696</v>
      </c>
      <c r="J42" s="23">
        <f>IF(SUM(J6:J33)/SUM(I6:I33)&lt;1,1,SUM(J6:J33)/SUM(I6:I33))</f>
        <v>1.0626926181727838</v>
      </c>
      <c r="K42" s="23">
        <f>IF(SUM(K6:K32)/SUM(J6:J32)&lt;1,1,SUM(K6:K32)/SUM(J6:J32))</f>
        <v>1.0379021648028124</v>
      </c>
      <c r="L42" s="23">
        <f>IF(SUM(L6:L31)/SUM(K6:K31)&lt;1,1,SUM(L6:L31)/SUM(K6:K31))</f>
        <v>1.026826938780822</v>
      </c>
      <c r="M42" s="23">
        <f>IF(SUM(M6:M30)/SUM(L6:L30)&lt;1,1,SUM(M6:M30)/SUM(L6:L30))</f>
        <v>1.0240264759049877</v>
      </c>
      <c r="N42" s="23">
        <f>IF(SUM(N6:N29)/SUM(M6:M29)&lt;1,1,SUM(N6:N29)/SUM(M6:M29))</f>
        <v>1.0162396455492766</v>
      </c>
      <c r="O42" s="23">
        <f>IF(SUM(O6:O28)/SUM(N6:N28)&lt;1,1,SUM(O6:O28)/SUM(N6:N28))</f>
        <v>1.0145464645735991</v>
      </c>
      <c r="P42" s="23">
        <f>IF(SUM(P6:P27)/SUM(O6:O27)&lt;1,1,SUM(P6:P27)/SUM(O6:O27))</f>
        <v>1.0119316384142756</v>
      </c>
      <c r="Q42" s="23">
        <f>IF(SUM(Q6:Q26)/SUM(P6:P26)&lt;1,1,SUM(Q6:Q26)/SUM(P6:P26))</f>
        <v>1.0095740890346043</v>
      </c>
      <c r="R42" s="23">
        <f>IF(SUM(R6:R25)/SUM(Q6:Q25)&lt;1,1,SUM(R6:R25)/SUM(Q6:Q25))</f>
        <v>1.0086345262075838</v>
      </c>
      <c r="S42" s="23">
        <f>IF(SUM(S6:S24)/SUM(R6:R24)&lt;1,1,SUM(S6:S24)/SUM(R6:R24))</f>
        <v>1.0068585305675908</v>
      </c>
      <c r="T42" s="23">
        <f>IF(SUM(T6:T23)/SUM(S6:S23)&lt;1,1,SUM(T6:T23)/SUM(S6:S23))</f>
        <v>1.0041673415159813</v>
      </c>
      <c r="U42" s="23">
        <f>IF(SUM(U6:U22)/SUM(T6:T22)&lt;1,1,SUM(U6:U22)/SUM(T6:T22))</f>
        <v>1.0042840672850795</v>
      </c>
      <c r="V42" s="23">
        <f>IF(SUM(V6:V21)/SUM(U6:U21)&lt;1,1,SUM(V6:V21)/SUM(U6:U21))</f>
        <v>1.0106445700071038</v>
      </c>
      <c r="W42" s="23">
        <f>IF(SUM(W6:W20)/SUM(V6:V20)&lt;1,1,SUM(W6:W20)/SUM(V6:V20))</f>
        <v>1.0091081242788309</v>
      </c>
      <c r="X42" s="23">
        <f>IF(SUM(X6:X19)/SUM(W6:W19)&lt;1,1,SUM(X6:X19)/SUM(W6:W19))</f>
        <v>1.0038406535025037</v>
      </c>
      <c r="Y42" s="23">
        <f>IF(SUM(Y6:Y18)/SUM(X6:X18)&lt;1,1,SUM(Y6:Y18)/SUM(X6:X18))</f>
        <v>1.0021414662444261</v>
      </c>
      <c r="Z42" s="23">
        <f>IF(SUM(Z6:Z17)/SUM(Y6:Y17)&lt;1,1,SUM(Z6:Z17)/SUM(Y6:Y17))</f>
        <v>1.0009690409377776</v>
      </c>
      <c r="AA42" s="23">
        <f>IF(SUM(AA6:AA16)/SUM(Z6:Z16)&lt;1,1,SUM(AA6:AA16)/SUM(Z6:Z16))</f>
        <v>1.0040128359451519</v>
      </c>
      <c r="AB42" s="23">
        <f>IF(SUM(AB6:AB15)/SUM(AA6:AA15)&lt;1,1,SUM(AB6:AB15)/SUM(AA6:AA15))</f>
        <v>1.0029586654234361</v>
      </c>
      <c r="AC42" s="23">
        <f>IF(SUM(AC6:AC14)/SUM(AB6:AB14)&lt;1,1,SUM(AC6:AC14)/SUM(AB6:AB14))</f>
        <v>1.0006227536005194</v>
      </c>
      <c r="AD42" s="23">
        <f>IF(SUM(AD6:AD13)/SUM(AC6:AC13)&lt;1,1,SUM(AD6:AD13)/SUM(AC6:AC13))</f>
        <v>1.0055982514369712</v>
      </c>
      <c r="AE42" s="23">
        <f>IF(SUM(AE6:AE12)/SUM(AD6:AD12)&lt;1,1,SUM(AE6:AE12)/SUM(AD6:AD12))</f>
        <v>1.0180785571528395</v>
      </c>
      <c r="AF42" s="23">
        <f>IF(SUM(AF6:AF11)/SUM(AE6:AE11)&lt;1,1,SUM(AF6:AF11)/SUM(AE6:AE11))</f>
        <v>1.0012194795253069</v>
      </c>
      <c r="AG42" s="23">
        <f>IF(SUM(AG6:AG10)/SUM(AF6:AF10)&lt;1,1,SUM(AG6:AG10)/SUM(AF6:AF10))</f>
        <v>1.0017534599123461</v>
      </c>
      <c r="AH42" s="23">
        <f>IF(SUM(AH6:AH9)/SUM(AG6:AG9)&lt;1,1,SUM(AH6:AH9)/SUM(AG6:AG9))</f>
        <v>1.000016664817593</v>
      </c>
      <c r="AI42" s="23">
        <f>IF(SUM(AI6:AI8)/SUM(AH6:AH8)&lt;1,1,SUM(AI6:AI8)/SUM(AH6:AH8))</f>
        <v>1.0002062346401548</v>
      </c>
      <c r="AJ42" s="23">
        <f>IF(SUM(AJ6:AJ7)/SUM(AI6:AI7)&lt;1,1,SUM(AJ6:AJ7)/SUM(AI6:AI7))</f>
        <v>1.0001310895936075</v>
      </c>
      <c r="AK42" s="23">
        <f>IF(SUM(AK6:AK6)/SUM(AJ6:AJ6)&lt;1,1,SUM(AK6:AK6)/SUM(AJ6:AJ6))</f>
        <v>1.0000684518112735</v>
      </c>
      <c r="AL42" s="17">
        <f>SUM(AL6:AL41)</f>
        <v>576296211.88136852</v>
      </c>
      <c r="AM42" s="17">
        <f>SUM(AM6:AM41)</f>
        <v>167714011.48329625</v>
      </c>
      <c r="AN42" s="17">
        <f>SUM(AN6:AN41)</f>
        <v>36703447.349922985</v>
      </c>
      <c r="AO42" s="17">
        <f>SUM(AO6:AO41)</f>
        <v>131361380.92717816</v>
      </c>
    </row>
    <row r="43" spans="1:41" s="24" customFormat="1" ht="25.5" customHeight="1" x14ac:dyDescent="0.2">
      <c r="A43" s="11" t="s">
        <v>61</v>
      </c>
    </row>
    <row r="44" spans="1:41" ht="42.75" customHeight="1" x14ac:dyDescent="0.2">
      <c r="A44" s="53" t="s">
        <v>0</v>
      </c>
      <c r="B44" s="54" t="s">
        <v>38</v>
      </c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5" t="s">
        <v>42</v>
      </c>
      <c r="AM44" s="48" t="s">
        <v>40</v>
      </c>
      <c r="AN44" s="50" t="str">
        <f>"Размер на предявените, но неизплатени към " &amp;'Описание на групите'!$B$4&amp; " претенции"</f>
        <v>Размер на предявените, но неизплатени към 30.9.2021 г. претенции</v>
      </c>
      <c r="AO44" s="48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30.9.2021 г.</v>
      </c>
    </row>
    <row r="45" spans="1:41" ht="25.5" customHeight="1" x14ac:dyDescent="0.2">
      <c r="A45" s="53"/>
      <c r="B45" s="8">
        <v>0</v>
      </c>
      <c r="C45" s="8">
        <v>1</v>
      </c>
      <c r="D45" s="8">
        <v>2</v>
      </c>
      <c r="E45" s="8">
        <v>3</v>
      </c>
      <c r="F45" s="8">
        <v>4</v>
      </c>
      <c r="G45" s="8">
        <v>5</v>
      </c>
      <c r="H45" s="8">
        <v>6</v>
      </c>
      <c r="I45" s="8">
        <v>7</v>
      </c>
      <c r="J45" s="8">
        <v>8</v>
      </c>
      <c r="K45" s="8">
        <v>9</v>
      </c>
      <c r="L45" s="8">
        <v>10</v>
      </c>
      <c r="M45" s="8">
        <v>11</v>
      </c>
      <c r="N45" s="8">
        <v>12</v>
      </c>
      <c r="O45" s="8">
        <v>13</v>
      </c>
      <c r="P45" s="8">
        <v>14</v>
      </c>
      <c r="Q45" s="8">
        <v>15</v>
      </c>
      <c r="R45" s="8">
        <v>16</v>
      </c>
      <c r="S45" s="8">
        <v>17</v>
      </c>
      <c r="T45" s="8">
        <v>18</v>
      </c>
      <c r="U45" s="8">
        <v>19</v>
      </c>
      <c r="V45" s="8">
        <v>20</v>
      </c>
      <c r="W45" s="8">
        <v>21</v>
      </c>
      <c r="X45" s="8">
        <v>22</v>
      </c>
      <c r="Y45" s="8">
        <v>23</v>
      </c>
      <c r="Z45" s="8">
        <v>24</v>
      </c>
      <c r="AA45" s="8">
        <v>25</v>
      </c>
      <c r="AB45" s="8">
        <v>26</v>
      </c>
      <c r="AC45" s="8">
        <v>27</v>
      </c>
      <c r="AD45" s="8">
        <v>28</v>
      </c>
      <c r="AE45" s="8">
        <v>29</v>
      </c>
      <c r="AF45" s="8">
        <v>30</v>
      </c>
      <c r="AG45" s="8">
        <v>31</v>
      </c>
      <c r="AH45" s="8">
        <v>32</v>
      </c>
      <c r="AI45" s="8">
        <v>33</v>
      </c>
      <c r="AJ45" s="8">
        <v>34</v>
      </c>
      <c r="AK45" s="8">
        <v>35</v>
      </c>
      <c r="AL45" s="56"/>
      <c r="AM45" s="49"/>
      <c r="AN45" s="51">
        <v>0</v>
      </c>
      <c r="AO45" s="52">
        <v>0</v>
      </c>
    </row>
    <row r="46" spans="1:41" s="19" customFormat="1" x14ac:dyDescent="0.2">
      <c r="A46" s="1" t="s">
        <v>37</v>
      </c>
      <c r="B46" s="3">
        <v>0</v>
      </c>
      <c r="C46" s="3">
        <v>17667</v>
      </c>
      <c r="D46" s="3">
        <v>54752</v>
      </c>
      <c r="E46" s="3">
        <v>132610</v>
      </c>
      <c r="F46" s="3">
        <v>235184.19</v>
      </c>
      <c r="G46" s="3">
        <v>404458.19</v>
      </c>
      <c r="H46" s="3">
        <v>617634.59</v>
      </c>
      <c r="I46" s="3">
        <v>749682.59</v>
      </c>
      <c r="J46" s="3">
        <v>891045.65556512703</v>
      </c>
      <c r="K46" s="3">
        <v>1539310.655565127</v>
      </c>
      <c r="L46" s="3">
        <v>2532288.6555651268</v>
      </c>
      <c r="M46" s="3">
        <v>2853093.6555651268</v>
      </c>
      <c r="N46" s="3">
        <v>3084681.0302786208</v>
      </c>
      <c r="O46" s="3">
        <v>3160462.0302786208</v>
      </c>
      <c r="P46" s="3">
        <v>3283263.9742572312</v>
      </c>
      <c r="Q46" s="3">
        <v>3774729.9742572312</v>
      </c>
      <c r="R46" s="3">
        <v>3861737.5882201069</v>
      </c>
      <c r="S46" s="3">
        <v>4046549.5882201069</v>
      </c>
      <c r="T46" s="3">
        <v>4064243.5882201069</v>
      </c>
      <c r="U46" s="3">
        <v>4090877.5882201069</v>
      </c>
      <c r="V46" s="3">
        <v>4369096.5882201074</v>
      </c>
      <c r="W46" s="3">
        <v>4377714.5882201074</v>
      </c>
      <c r="X46" s="3">
        <v>4397514.5882201074</v>
      </c>
      <c r="Y46" s="3">
        <v>4438382.5882201074</v>
      </c>
      <c r="Z46" s="3">
        <v>5149778.5882201074</v>
      </c>
      <c r="AA46" s="3">
        <v>5195276.5882201074</v>
      </c>
      <c r="AB46" s="3">
        <v>5195276.5882201074</v>
      </c>
      <c r="AC46" s="3">
        <v>5213564.5882201074</v>
      </c>
      <c r="AD46" s="3">
        <v>5382688.5882201074</v>
      </c>
      <c r="AE46" s="3">
        <v>5387331.5882201074</v>
      </c>
      <c r="AF46" s="3">
        <v>5390352.5882201074</v>
      </c>
      <c r="AG46" s="3">
        <v>5390352.5882201074</v>
      </c>
      <c r="AH46" s="3">
        <v>5411433.5882201074</v>
      </c>
      <c r="AI46" s="3">
        <v>5420729.5882201074</v>
      </c>
      <c r="AJ46" s="3">
        <v>5420729.5882201074</v>
      </c>
      <c r="AK46" s="3">
        <v>5425870.5882201074</v>
      </c>
      <c r="AL46" s="16">
        <f>AK46</f>
        <v>5425870.5882201074</v>
      </c>
      <c r="AM46" s="17">
        <f>AL46-AK46</f>
        <v>0</v>
      </c>
      <c r="AN46" s="17">
        <f>'Предявени (3)'!AK46-AK46</f>
        <v>12445</v>
      </c>
      <c r="AO46" s="18">
        <f>IF(AM46-AN46&lt;0,0,AM46-AN46)</f>
        <v>0</v>
      </c>
    </row>
    <row r="47" spans="1:41" s="19" customFormat="1" x14ac:dyDescent="0.2">
      <c r="A47" s="1" t="s">
        <v>36</v>
      </c>
      <c r="B47" s="3">
        <v>0</v>
      </c>
      <c r="C47" s="3">
        <v>22495.042784295973</v>
      </c>
      <c r="D47" s="3">
        <v>93718.042784295976</v>
      </c>
      <c r="E47" s="3">
        <v>181365.60990824227</v>
      </c>
      <c r="F47" s="3">
        <v>377211.78838464542</v>
      </c>
      <c r="G47" s="3">
        <v>400056.41073182994</v>
      </c>
      <c r="H47" s="3">
        <v>493933.1273894732</v>
      </c>
      <c r="I47" s="3">
        <v>949330.12738947326</v>
      </c>
      <c r="J47" s="3">
        <v>1113155.133469976</v>
      </c>
      <c r="K47" s="3">
        <v>1314998.3034699762</v>
      </c>
      <c r="L47" s="3">
        <v>1408677.8445167274</v>
      </c>
      <c r="M47" s="3">
        <v>1449376.1447652734</v>
      </c>
      <c r="N47" s="3">
        <v>1608968.9504950738</v>
      </c>
      <c r="O47" s="3">
        <v>1651520.9504950738</v>
      </c>
      <c r="P47" s="3">
        <v>1822356.238593837</v>
      </c>
      <c r="Q47" s="3">
        <v>1843714.238593837</v>
      </c>
      <c r="R47" s="3">
        <v>1874683.238593837</v>
      </c>
      <c r="S47" s="3">
        <v>1893887.238593837</v>
      </c>
      <c r="T47" s="3">
        <v>2209121.8685938367</v>
      </c>
      <c r="U47" s="3">
        <v>2209385.8685938367</v>
      </c>
      <c r="V47" s="3">
        <v>2568788.8685938367</v>
      </c>
      <c r="W47" s="3">
        <v>2581217.8685938367</v>
      </c>
      <c r="X47" s="3">
        <v>2581217.8685938367</v>
      </c>
      <c r="Y47" s="3">
        <v>2581217.8685938367</v>
      </c>
      <c r="Z47" s="3">
        <v>2582551.5485938368</v>
      </c>
      <c r="AA47" s="3">
        <v>2600553.5485938368</v>
      </c>
      <c r="AB47" s="3">
        <v>2602815.5485938368</v>
      </c>
      <c r="AC47" s="3">
        <v>2602815.5485938368</v>
      </c>
      <c r="AD47" s="3">
        <v>2614061.5485938368</v>
      </c>
      <c r="AE47" s="3">
        <v>2614052.5485938368</v>
      </c>
      <c r="AF47" s="3">
        <v>3131656.5485938368</v>
      </c>
      <c r="AG47" s="3">
        <v>3131665.5485938368</v>
      </c>
      <c r="AH47" s="3">
        <v>3133927.5485938368</v>
      </c>
      <c r="AI47" s="3">
        <v>3133927.5485938368</v>
      </c>
      <c r="AJ47" s="3">
        <v>3554430.5485938368</v>
      </c>
      <c r="AK47" s="4">
        <f>AJ47*$AK$82</f>
        <v>3557801.5574502884</v>
      </c>
      <c r="AL47" s="16">
        <f t="shared" ref="AL47:AL81" si="32">AK47</f>
        <v>3557801.5574502884</v>
      </c>
      <c r="AM47" s="20">
        <f>AL47-AJ47</f>
        <v>3371.0088564516045</v>
      </c>
      <c r="AN47" s="17">
        <f>'Предявени (3)'!AJ47-AJ47</f>
        <v>1899447</v>
      </c>
      <c r="AO47" s="18">
        <f t="shared" ref="AO47:AO81" si="33">IF(AM47-AN47&lt;0,0,AM47-AN47)</f>
        <v>0</v>
      </c>
    </row>
    <row r="48" spans="1:41" s="19" customFormat="1" x14ac:dyDescent="0.2">
      <c r="A48" s="1" t="s">
        <v>35</v>
      </c>
      <c r="B48" s="3">
        <v>275.36185619731606</v>
      </c>
      <c r="C48" s="3">
        <v>9898.6909332126233</v>
      </c>
      <c r="D48" s="3">
        <v>62598.690933212623</v>
      </c>
      <c r="E48" s="3">
        <v>190559.45710210118</v>
      </c>
      <c r="F48" s="3">
        <v>350012.46264327457</v>
      </c>
      <c r="G48" s="3">
        <v>466230.32126802474</v>
      </c>
      <c r="H48" s="3">
        <v>710336.29677147092</v>
      </c>
      <c r="I48" s="3">
        <v>955992.09287287691</v>
      </c>
      <c r="J48" s="3">
        <v>1078522.3582826513</v>
      </c>
      <c r="K48" s="3">
        <v>1314038.7078071539</v>
      </c>
      <c r="L48" s="3">
        <v>1784610.8242930409</v>
      </c>
      <c r="M48" s="3">
        <v>1936705.8242930409</v>
      </c>
      <c r="N48" s="3">
        <v>2027417.9844518779</v>
      </c>
      <c r="O48" s="3">
        <v>2819859.3634518776</v>
      </c>
      <c r="P48" s="3">
        <v>2970820.3634518776</v>
      </c>
      <c r="Q48" s="3">
        <v>2982660.0882518776</v>
      </c>
      <c r="R48" s="3">
        <v>3008484.0882518776</v>
      </c>
      <c r="S48" s="3">
        <v>3016318.0882518776</v>
      </c>
      <c r="T48" s="3">
        <v>3700499.0882518776</v>
      </c>
      <c r="U48" s="3">
        <v>3700499.0882518776</v>
      </c>
      <c r="V48" s="3">
        <v>4062005.0882518776</v>
      </c>
      <c r="W48" s="3">
        <v>4062005.0882518776</v>
      </c>
      <c r="X48" s="3">
        <v>4070117.0882518776</v>
      </c>
      <c r="Y48" s="3">
        <v>4073285.5328518776</v>
      </c>
      <c r="Z48" s="3">
        <v>4652943.5328518786</v>
      </c>
      <c r="AA48" s="3">
        <v>4762043.5328518786</v>
      </c>
      <c r="AB48" s="3">
        <v>4762043.5328518786</v>
      </c>
      <c r="AC48" s="3">
        <v>4780108.5328518786</v>
      </c>
      <c r="AD48" s="3">
        <v>4919018.8056018781</v>
      </c>
      <c r="AE48" s="3">
        <v>4920207.8056018781</v>
      </c>
      <c r="AF48" s="3">
        <v>5193754.8056018781</v>
      </c>
      <c r="AG48" s="3">
        <v>5218516.8056018781</v>
      </c>
      <c r="AH48" s="3">
        <v>5218516.8056018781</v>
      </c>
      <c r="AI48" s="3">
        <v>5219720.8056018781</v>
      </c>
      <c r="AJ48" s="4">
        <f>AI48*$AJ$82</f>
        <v>5476295.4669605996</v>
      </c>
      <c r="AK48" s="4">
        <f t="shared" ref="AK48:AK81" si="34">AJ48*$AK$82</f>
        <v>5481489.1654355843</v>
      </c>
      <c r="AL48" s="16">
        <f t="shared" si="32"/>
        <v>5481489.1654355843</v>
      </c>
      <c r="AM48" s="20">
        <f>AL48-AI48</f>
        <v>261768.35983370617</v>
      </c>
      <c r="AN48" s="17">
        <f>'Предявени (3)'!AI48-AI48</f>
        <v>356854</v>
      </c>
      <c r="AO48" s="18">
        <f t="shared" si="33"/>
        <v>0</v>
      </c>
    </row>
    <row r="49" spans="1:41" s="19" customFormat="1" x14ac:dyDescent="0.2">
      <c r="A49" s="1" t="s">
        <v>34</v>
      </c>
      <c r="B49" s="3">
        <v>275.36185619731606</v>
      </c>
      <c r="C49" s="3">
        <v>4709.9991585450789</v>
      </c>
      <c r="D49" s="3">
        <v>25347.931945905599</v>
      </c>
      <c r="E49" s="3">
        <v>278537.32010615466</v>
      </c>
      <c r="F49" s="3">
        <v>432988.25137745362</v>
      </c>
      <c r="G49" s="3">
        <v>578536.50167917961</v>
      </c>
      <c r="H49" s="3">
        <v>832823.31167917955</v>
      </c>
      <c r="I49" s="3">
        <v>934094.54763029027</v>
      </c>
      <c r="J49" s="3">
        <v>1412546.9213124118</v>
      </c>
      <c r="K49" s="3">
        <v>1719091.3768105758</v>
      </c>
      <c r="L49" s="3">
        <v>1881275.5653033273</v>
      </c>
      <c r="M49" s="3">
        <v>2042735.9558001128</v>
      </c>
      <c r="N49" s="3">
        <v>2357168.9544258956</v>
      </c>
      <c r="O49" s="3">
        <v>2400626.3435900677</v>
      </c>
      <c r="P49" s="3">
        <v>2716856.133190068</v>
      </c>
      <c r="Q49" s="3">
        <v>2849044.3731900682</v>
      </c>
      <c r="R49" s="3">
        <v>2878766.3731900682</v>
      </c>
      <c r="S49" s="3">
        <v>2951433.3731900682</v>
      </c>
      <c r="T49" s="3">
        <v>3809196.3731900682</v>
      </c>
      <c r="U49" s="3">
        <v>4419812.3731900677</v>
      </c>
      <c r="V49" s="3">
        <v>4430223.3731900677</v>
      </c>
      <c r="W49" s="3">
        <v>4798550.3731900677</v>
      </c>
      <c r="X49" s="3">
        <v>4798550.3731900677</v>
      </c>
      <c r="Y49" s="3">
        <v>4811416.3731900677</v>
      </c>
      <c r="Z49" s="3">
        <v>4851521.3731900677</v>
      </c>
      <c r="AA49" s="3">
        <v>4857047.3731900677</v>
      </c>
      <c r="AB49" s="3">
        <v>4862813.3731900677</v>
      </c>
      <c r="AC49" s="3">
        <v>4909309.3731900677</v>
      </c>
      <c r="AD49" s="3">
        <v>4979855.3731900677</v>
      </c>
      <c r="AE49" s="3">
        <v>6354913.3731900686</v>
      </c>
      <c r="AF49" s="3">
        <v>6618879.3731900686</v>
      </c>
      <c r="AG49" s="3">
        <v>6790259.3731900686</v>
      </c>
      <c r="AH49" s="3">
        <v>6983237.3731900686</v>
      </c>
      <c r="AI49" s="4">
        <f>AH49*$AI$82</f>
        <v>6988564.6503371969</v>
      </c>
      <c r="AJ49" s="4">
        <f t="shared" ref="AJ49:AJ81" si="35">AI49*$AJ$82</f>
        <v>7332086.5886407606</v>
      </c>
      <c r="AK49" s="4">
        <f t="shared" si="34"/>
        <v>7339040.3125885697</v>
      </c>
      <c r="AL49" s="16">
        <f t="shared" si="32"/>
        <v>7339040.3125885697</v>
      </c>
      <c r="AM49" s="20">
        <f>AL49-AH49</f>
        <v>355802.93939850107</v>
      </c>
      <c r="AN49" s="17">
        <f>'Предявени (3)'!AH49-AH49</f>
        <v>4784898.9999999991</v>
      </c>
      <c r="AO49" s="18">
        <f t="shared" si="33"/>
        <v>0</v>
      </c>
    </row>
    <row r="50" spans="1:41" s="19" customFormat="1" x14ac:dyDescent="0.2">
      <c r="A50" s="2" t="s">
        <v>33</v>
      </c>
      <c r="B50" s="3">
        <v>0</v>
      </c>
      <c r="C50" s="3">
        <v>29497.019600025284</v>
      </c>
      <c r="D50" s="3">
        <v>118063.89240369176</v>
      </c>
      <c r="E50" s="3">
        <v>215437.65890038238</v>
      </c>
      <c r="F50" s="3">
        <v>299593.33596853865</v>
      </c>
      <c r="G50" s="3">
        <v>600443.11433382181</v>
      </c>
      <c r="H50" s="3">
        <v>668549.57515396003</v>
      </c>
      <c r="I50" s="3">
        <v>752005.26547160314</v>
      </c>
      <c r="J50" s="3">
        <v>940715.22313110961</v>
      </c>
      <c r="K50" s="3">
        <v>1327547.7891343581</v>
      </c>
      <c r="L50" s="3">
        <v>1445546.3922753632</v>
      </c>
      <c r="M50" s="3">
        <v>1660297.6688514021</v>
      </c>
      <c r="N50" s="3">
        <v>1818540.4168074089</v>
      </c>
      <c r="O50" s="3">
        <v>1965362.2036074088</v>
      </c>
      <c r="P50" s="3">
        <v>2080251.0236074089</v>
      </c>
      <c r="Q50" s="3">
        <v>2653820.7636074089</v>
      </c>
      <c r="R50" s="3">
        <v>2762178.2536074091</v>
      </c>
      <c r="S50" s="3">
        <v>2762178.2536074091</v>
      </c>
      <c r="T50" s="3">
        <v>2846699.2836074089</v>
      </c>
      <c r="U50" s="3">
        <v>2846699.2836074089</v>
      </c>
      <c r="V50" s="3">
        <v>2847653.2836074089</v>
      </c>
      <c r="W50" s="3">
        <v>2847653.2836074089</v>
      </c>
      <c r="X50" s="3">
        <v>2847653.2836074089</v>
      </c>
      <c r="Y50" s="3">
        <v>2911031.2836074089</v>
      </c>
      <c r="Z50" s="3">
        <v>2911031.2836074089</v>
      </c>
      <c r="AA50" s="3">
        <v>2911031.2836074089</v>
      </c>
      <c r="AB50" s="3">
        <v>2911023.2836074089</v>
      </c>
      <c r="AC50" s="3">
        <v>2911023.2836074089</v>
      </c>
      <c r="AD50" s="3">
        <v>2915037.2836074089</v>
      </c>
      <c r="AE50" s="3">
        <v>2917911.2836074089</v>
      </c>
      <c r="AF50" s="3">
        <v>2917911.2836074089</v>
      </c>
      <c r="AG50" s="3">
        <v>2917911.2836074089</v>
      </c>
      <c r="AH50" s="4">
        <f>AG50*$AH$82</f>
        <v>2948655.6122036697</v>
      </c>
      <c r="AI50" s="4">
        <f t="shared" ref="AI50:AI81" si="36">AH50*$AI$82</f>
        <v>2950905.0424919701</v>
      </c>
      <c r="AJ50" s="4">
        <f t="shared" si="35"/>
        <v>3095956.3757292884</v>
      </c>
      <c r="AK50" s="4">
        <f t="shared" si="34"/>
        <v>3098892.5693668039</v>
      </c>
      <c r="AL50" s="16">
        <f t="shared" si="32"/>
        <v>3098892.5693668039</v>
      </c>
      <c r="AM50" s="20">
        <f>AL50-AG50</f>
        <v>180981.28575939499</v>
      </c>
      <c r="AN50" s="17">
        <f>'Предявени (3)'!AG50-AG50</f>
        <v>33900.5</v>
      </c>
      <c r="AO50" s="18">
        <f t="shared" si="33"/>
        <v>147080.78575939499</v>
      </c>
    </row>
    <row r="51" spans="1:41" s="19" customFormat="1" x14ac:dyDescent="0.2">
      <c r="A51" s="2" t="s">
        <v>32</v>
      </c>
      <c r="B51" s="3">
        <v>0</v>
      </c>
      <c r="C51" s="3">
        <v>6285</v>
      </c>
      <c r="D51" s="3">
        <v>24317.88</v>
      </c>
      <c r="E51" s="3">
        <v>188065.522</v>
      </c>
      <c r="F51" s="3">
        <v>350629.47200000001</v>
      </c>
      <c r="G51" s="3">
        <v>432545.29200000002</v>
      </c>
      <c r="H51" s="3">
        <v>774081.98200000008</v>
      </c>
      <c r="I51" s="3">
        <v>1120918.5519999999</v>
      </c>
      <c r="J51" s="3">
        <v>1670854.0820000002</v>
      </c>
      <c r="K51" s="3">
        <v>2081542.872</v>
      </c>
      <c r="L51" s="3">
        <v>2161453.9120000005</v>
      </c>
      <c r="M51" s="3">
        <v>2191891.0420000004</v>
      </c>
      <c r="N51" s="3">
        <v>2663247.1120000007</v>
      </c>
      <c r="O51" s="3">
        <v>2913421.5120000006</v>
      </c>
      <c r="P51" s="3">
        <v>3053234.0720000002</v>
      </c>
      <c r="Q51" s="3">
        <v>3518267.0720000002</v>
      </c>
      <c r="R51" s="3">
        <v>3583833.1920000003</v>
      </c>
      <c r="S51" s="3">
        <v>3881181.1920000003</v>
      </c>
      <c r="T51" s="3">
        <v>4156029.5819999999</v>
      </c>
      <c r="U51" s="3">
        <v>25168905.041999999</v>
      </c>
      <c r="V51" s="3">
        <v>25395641.631999999</v>
      </c>
      <c r="W51" s="3">
        <v>25509158.631999999</v>
      </c>
      <c r="X51" s="3">
        <v>25509158.631999999</v>
      </c>
      <c r="Y51" s="3">
        <v>26843563.631999999</v>
      </c>
      <c r="Z51" s="3">
        <v>27080999.631999999</v>
      </c>
      <c r="AA51" s="3">
        <v>27092148.741999999</v>
      </c>
      <c r="AB51" s="3">
        <v>27092148.741999999</v>
      </c>
      <c r="AC51" s="3">
        <v>27092158.741999999</v>
      </c>
      <c r="AD51" s="3">
        <v>27092158.741999999</v>
      </c>
      <c r="AE51" s="3">
        <v>27092429.741999999</v>
      </c>
      <c r="AF51" s="3">
        <v>27117496.741999999</v>
      </c>
      <c r="AG51" s="4">
        <f>AF51*$AG$82</f>
        <v>27346251.138887644</v>
      </c>
      <c r="AH51" s="4">
        <f t="shared" ref="AH51:AH81" si="37">AG51*$AH$82</f>
        <v>27634382.630620465</v>
      </c>
      <c r="AI51" s="4">
        <f t="shared" si="36"/>
        <v>27655463.972582046</v>
      </c>
      <c r="AJ51" s="4">
        <f t="shared" si="35"/>
        <v>29014864.51673919</v>
      </c>
      <c r="AK51" s="4">
        <f t="shared" si="34"/>
        <v>29042382.107508652</v>
      </c>
      <c r="AL51" s="16">
        <f t="shared" si="32"/>
        <v>29042382.107508652</v>
      </c>
      <c r="AM51" s="20">
        <f>AL51-AF51</f>
        <v>1924885.3655086532</v>
      </c>
      <c r="AN51" s="17">
        <f>'Предявени (3)'!AF51-AF51</f>
        <v>79581</v>
      </c>
      <c r="AO51" s="18">
        <f t="shared" si="33"/>
        <v>1845304.3655086532</v>
      </c>
    </row>
    <row r="52" spans="1:41" s="19" customFormat="1" x14ac:dyDescent="0.2">
      <c r="A52" s="2" t="s">
        <v>31</v>
      </c>
      <c r="B52" s="3">
        <v>0</v>
      </c>
      <c r="C52" s="3">
        <v>30438</v>
      </c>
      <c r="D52" s="3">
        <v>48547.16</v>
      </c>
      <c r="E52" s="3">
        <v>147091.49</v>
      </c>
      <c r="F52" s="3">
        <v>263012.7</v>
      </c>
      <c r="G52" s="3">
        <v>478794.99000000005</v>
      </c>
      <c r="H52" s="3">
        <v>618767.12999999989</v>
      </c>
      <c r="I52" s="3">
        <v>803459.66999999993</v>
      </c>
      <c r="J52" s="3">
        <v>969241.24999999988</v>
      </c>
      <c r="K52" s="3">
        <v>1532245.76</v>
      </c>
      <c r="L52" s="3">
        <v>1609537.03</v>
      </c>
      <c r="M52" s="3">
        <v>1660918.7099999997</v>
      </c>
      <c r="N52" s="3">
        <v>1792720.4199999997</v>
      </c>
      <c r="O52" s="3">
        <v>1823360.1699999997</v>
      </c>
      <c r="P52" s="3">
        <v>2024245.9499999997</v>
      </c>
      <c r="Q52" s="3">
        <v>2086796.1199999999</v>
      </c>
      <c r="R52" s="3">
        <v>2101264.3199999998</v>
      </c>
      <c r="S52" s="3">
        <v>2101264.3199999998</v>
      </c>
      <c r="T52" s="3">
        <v>2101264.3199999998</v>
      </c>
      <c r="U52" s="3">
        <v>2160080.12</v>
      </c>
      <c r="V52" s="3">
        <v>2272686.5699999998</v>
      </c>
      <c r="W52" s="3">
        <v>2309046.02</v>
      </c>
      <c r="X52" s="3">
        <v>2309046.02</v>
      </c>
      <c r="Y52" s="3">
        <v>2317726.3699999996</v>
      </c>
      <c r="Z52" s="3">
        <v>2317923.3699999996</v>
      </c>
      <c r="AA52" s="3">
        <v>2317923.3699999996</v>
      </c>
      <c r="AB52" s="3">
        <v>2317926.3699999996</v>
      </c>
      <c r="AC52" s="3">
        <v>2317926.3699999996</v>
      </c>
      <c r="AD52" s="3">
        <v>2317926.3699999996</v>
      </c>
      <c r="AE52" s="3">
        <v>2317926.3699999996</v>
      </c>
      <c r="AF52" s="4">
        <f>AE52*$AF$82</f>
        <v>2368868.753617601</v>
      </c>
      <c r="AG52" s="4">
        <f t="shared" ref="AG52:AG81" si="38">AF52*$AG$82</f>
        <v>2388851.761201059</v>
      </c>
      <c r="AH52" s="4">
        <f t="shared" si="37"/>
        <v>2414021.6983155706</v>
      </c>
      <c r="AI52" s="4">
        <f t="shared" si="36"/>
        <v>2415863.2743552853</v>
      </c>
      <c r="AJ52" s="4">
        <f t="shared" si="35"/>
        <v>2534614.7027538018</v>
      </c>
      <c r="AK52" s="4">
        <f t="shared" si="34"/>
        <v>2537018.5220136987</v>
      </c>
      <c r="AL52" s="16">
        <f t="shared" si="32"/>
        <v>2537018.5220136987</v>
      </c>
      <c r="AM52" s="20">
        <f>AL52-AE52</f>
        <v>219092.15201369906</v>
      </c>
      <c r="AN52" s="17">
        <f>'Предявени (3)'!AE52-AE52</f>
        <v>12734.569999999832</v>
      </c>
      <c r="AO52" s="18">
        <f t="shared" si="33"/>
        <v>206357.58201369923</v>
      </c>
    </row>
    <row r="53" spans="1:41" x14ac:dyDescent="0.2">
      <c r="A53" s="2" t="s">
        <v>30</v>
      </c>
      <c r="B53" s="3">
        <v>0</v>
      </c>
      <c r="C53" s="3">
        <v>13800</v>
      </c>
      <c r="D53" s="3">
        <v>38663.800000000003</v>
      </c>
      <c r="E53" s="3">
        <v>94658.08</v>
      </c>
      <c r="F53" s="3">
        <v>239571.83</v>
      </c>
      <c r="G53" s="3">
        <v>518224.06</v>
      </c>
      <c r="H53" s="3">
        <v>668420.41</v>
      </c>
      <c r="I53" s="3">
        <v>895921.15</v>
      </c>
      <c r="J53" s="3">
        <v>1101517.3900000001</v>
      </c>
      <c r="K53" s="3">
        <v>1386833.76</v>
      </c>
      <c r="L53" s="3">
        <v>1734467.3896000001</v>
      </c>
      <c r="M53" s="3">
        <v>1829073.6096000001</v>
      </c>
      <c r="N53" s="3">
        <v>2141174.8796000001</v>
      </c>
      <c r="O53" s="3">
        <v>2319989.7295999997</v>
      </c>
      <c r="P53" s="3">
        <v>2926390.3796000001</v>
      </c>
      <c r="Q53" s="3">
        <v>3270185.9396000002</v>
      </c>
      <c r="R53" s="3">
        <v>3487291.5196000002</v>
      </c>
      <c r="S53" s="3">
        <v>3550949.8395999996</v>
      </c>
      <c r="T53" s="3">
        <v>3904211.9695999995</v>
      </c>
      <c r="U53" s="3">
        <v>4000495.1295999996</v>
      </c>
      <c r="V53" s="3">
        <v>4152822.8495999998</v>
      </c>
      <c r="W53" s="3">
        <v>4188269.4595999997</v>
      </c>
      <c r="X53" s="3">
        <v>4220900.9695999995</v>
      </c>
      <c r="Y53" s="3">
        <v>4220892.9695999995</v>
      </c>
      <c r="Z53" s="3">
        <v>4220892.9695999995</v>
      </c>
      <c r="AA53" s="3">
        <v>4837061.3596000001</v>
      </c>
      <c r="AB53" s="3">
        <v>4876502.1195999999</v>
      </c>
      <c r="AC53" s="3">
        <v>4987275.6395999994</v>
      </c>
      <c r="AD53" s="3">
        <v>5176479.5095999995</v>
      </c>
      <c r="AE53" s="4">
        <f>AD53*$AE$82</f>
        <v>5319137.3293044996</v>
      </c>
      <c r="AF53" s="4">
        <f t="shared" ref="AF53:AF81" si="39">AE53*$AF$82</f>
        <v>5436039.0298292376</v>
      </c>
      <c r="AG53" s="4">
        <f t="shared" si="38"/>
        <v>5481895.6898874026</v>
      </c>
      <c r="AH53" s="4">
        <f t="shared" si="37"/>
        <v>5539655.2260896005</v>
      </c>
      <c r="AI53" s="4">
        <f t="shared" si="36"/>
        <v>5543881.242922741</v>
      </c>
      <c r="AJ53" s="4">
        <f t="shared" si="35"/>
        <v>5816389.9661842054</v>
      </c>
      <c r="AK53" s="4">
        <f t="shared" si="34"/>
        <v>5821906.2090311339</v>
      </c>
      <c r="AL53" s="16">
        <f t="shared" si="32"/>
        <v>5821906.2090311339</v>
      </c>
      <c r="AM53" s="20">
        <f>AL53-AD53</f>
        <v>645426.69943113439</v>
      </c>
      <c r="AN53" s="17">
        <f>'Предявени (3)'!AD53-AD53</f>
        <v>145421.83000000007</v>
      </c>
      <c r="AO53" s="18">
        <f t="shared" si="33"/>
        <v>500004.86943113431</v>
      </c>
    </row>
    <row r="54" spans="1:41" x14ac:dyDescent="0.2">
      <c r="A54" s="1" t="s">
        <v>29</v>
      </c>
      <c r="B54" s="3">
        <v>0</v>
      </c>
      <c r="C54" s="3">
        <v>10873.17</v>
      </c>
      <c r="D54" s="3">
        <v>31284.39</v>
      </c>
      <c r="E54" s="3">
        <v>2058600.8499999999</v>
      </c>
      <c r="F54" s="3">
        <v>3056871.74</v>
      </c>
      <c r="G54" s="3">
        <v>4035933.0800000005</v>
      </c>
      <c r="H54" s="3">
        <v>8025378.9900000002</v>
      </c>
      <c r="I54" s="3">
        <v>8586458.1500000004</v>
      </c>
      <c r="J54" s="3">
        <v>9136498.5900000017</v>
      </c>
      <c r="K54" s="3">
        <v>9264800.2200000007</v>
      </c>
      <c r="L54" s="3">
        <v>9340165.5899999999</v>
      </c>
      <c r="M54" s="3">
        <v>9363253.290000001</v>
      </c>
      <c r="N54" s="3">
        <v>9450439.3600000013</v>
      </c>
      <c r="O54" s="3">
        <v>10372732.84</v>
      </c>
      <c r="P54" s="3">
        <v>10499705.23</v>
      </c>
      <c r="Q54" s="3">
        <v>10542170.050000001</v>
      </c>
      <c r="R54" s="3">
        <v>10623994.680000002</v>
      </c>
      <c r="S54" s="3">
        <v>10653500.150000002</v>
      </c>
      <c r="T54" s="3">
        <v>10714769.090000002</v>
      </c>
      <c r="U54" s="3">
        <v>11215298.020000001</v>
      </c>
      <c r="V54" s="3">
        <v>11475849.260000002</v>
      </c>
      <c r="W54" s="3">
        <v>11494593.300000001</v>
      </c>
      <c r="X54" s="3">
        <v>11499404.59</v>
      </c>
      <c r="Y54" s="3">
        <v>11665115.529999999</v>
      </c>
      <c r="Z54" s="3">
        <v>11861768.649999999</v>
      </c>
      <c r="AA54" s="3">
        <v>11952786.269999998</v>
      </c>
      <c r="AB54" s="3">
        <v>12099155.219999997</v>
      </c>
      <c r="AC54" s="3">
        <v>12264422.079999996</v>
      </c>
      <c r="AD54" s="4">
        <f>AC54*$AD$82</f>
        <v>12394875.535417322</v>
      </c>
      <c r="AE54" s="4">
        <f t="shared" ref="AE54:AE81" si="40">AD54*$AE$82</f>
        <v>12736464.044772383</v>
      </c>
      <c r="AF54" s="4">
        <f t="shared" si="39"/>
        <v>13016380.545010732</v>
      </c>
      <c r="AG54" s="4">
        <f t="shared" si="38"/>
        <v>13126182.504592877</v>
      </c>
      <c r="AH54" s="4">
        <f t="shared" si="37"/>
        <v>13264485.430525834</v>
      </c>
      <c r="AI54" s="4">
        <f t="shared" si="36"/>
        <v>13274604.46075868</v>
      </c>
      <c r="AJ54" s="4">
        <f t="shared" si="35"/>
        <v>13927115.825070512</v>
      </c>
      <c r="AK54" s="4">
        <f t="shared" si="34"/>
        <v>13940324.250484737</v>
      </c>
      <c r="AL54" s="16">
        <f t="shared" si="32"/>
        <v>13940324.250484737</v>
      </c>
      <c r="AM54" s="20">
        <f>AL54-AC54</f>
        <v>1675902.1704847403</v>
      </c>
      <c r="AN54" s="17">
        <f>'Предявени (3)'!AC54-AC54</f>
        <v>1184386.5399999991</v>
      </c>
      <c r="AO54" s="18">
        <f t="shared" si="33"/>
        <v>491515.63048474118</v>
      </c>
    </row>
    <row r="55" spans="1:41" x14ac:dyDescent="0.2">
      <c r="A55" s="1" t="s">
        <v>28</v>
      </c>
      <c r="B55" s="3">
        <v>0</v>
      </c>
      <c r="C55" s="3">
        <v>42453</v>
      </c>
      <c r="D55" s="3">
        <v>50773.599999999999</v>
      </c>
      <c r="E55" s="3">
        <v>139005.19</v>
      </c>
      <c r="F55" s="3">
        <v>355718.19999999995</v>
      </c>
      <c r="G55" s="3">
        <v>451128.58</v>
      </c>
      <c r="H55" s="3">
        <v>526454.52</v>
      </c>
      <c r="I55" s="3">
        <v>651503.92999999993</v>
      </c>
      <c r="J55" s="3">
        <v>778364.45640000002</v>
      </c>
      <c r="K55" s="3">
        <v>799703.43640000001</v>
      </c>
      <c r="L55" s="3">
        <v>873107.54639999999</v>
      </c>
      <c r="M55" s="3">
        <v>978233.54639999999</v>
      </c>
      <c r="N55" s="3">
        <v>1050015.9763999998</v>
      </c>
      <c r="O55" s="3">
        <v>1136267.3263999997</v>
      </c>
      <c r="P55" s="3">
        <v>1508441.6463999997</v>
      </c>
      <c r="Q55" s="3">
        <v>1602762.4663999998</v>
      </c>
      <c r="R55" s="3">
        <v>1752763.7763999999</v>
      </c>
      <c r="S55" s="3">
        <v>1752763.7763999999</v>
      </c>
      <c r="T55" s="3">
        <v>2217151.7163999998</v>
      </c>
      <c r="U55" s="3">
        <v>3564439.5764000001</v>
      </c>
      <c r="V55" s="3">
        <v>3696826.1063999995</v>
      </c>
      <c r="W55" s="3">
        <v>3702271.1063999995</v>
      </c>
      <c r="X55" s="3">
        <v>3716950.1163999992</v>
      </c>
      <c r="Y55" s="3">
        <v>4084232.4663999998</v>
      </c>
      <c r="Z55" s="3">
        <v>4084232.4663999998</v>
      </c>
      <c r="AA55" s="3">
        <v>4246148.6764000002</v>
      </c>
      <c r="AB55" s="3">
        <v>4247109.0363999996</v>
      </c>
      <c r="AC55" s="4">
        <f>AB55*$AC$82</f>
        <v>4269955.1326923436</v>
      </c>
      <c r="AD55" s="4">
        <f t="shared" ref="AD55:AD81" si="41">AC55*$AD$82</f>
        <v>4315373.5305510592</v>
      </c>
      <c r="AE55" s="4">
        <f t="shared" si="40"/>
        <v>4434300.2601821199</v>
      </c>
      <c r="AF55" s="4">
        <f t="shared" si="39"/>
        <v>4531755.3941559512</v>
      </c>
      <c r="AG55" s="4">
        <f t="shared" si="38"/>
        <v>4569983.8111037035</v>
      </c>
      <c r="AH55" s="4">
        <f t="shared" si="37"/>
        <v>4618135.063939075</v>
      </c>
      <c r="AI55" s="4">
        <f t="shared" si="36"/>
        <v>4621658.0840046573</v>
      </c>
      <c r="AJ55" s="4">
        <f t="shared" si="35"/>
        <v>4848835.0541879423</v>
      </c>
      <c r="AK55" s="4">
        <f t="shared" si="34"/>
        <v>4853433.671515719</v>
      </c>
      <c r="AL55" s="16">
        <f t="shared" si="32"/>
        <v>4853433.671515719</v>
      </c>
      <c r="AM55" s="20">
        <f>AL55-AB55</f>
        <v>606324.6351157194</v>
      </c>
      <c r="AN55" s="17">
        <f>'Предявени (3)'!AB55-AB55</f>
        <v>172593.33000000007</v>
      </c>
      <c r="AO55" s="18">
        <f t="shared" si="33"/>
        <v>433731.30511571933</v>
      </c>
    </row>
    <row r="56" spans="1:41" x14ac:dyDescent="0.2">
      <c r="A56" s="1" t="s">
        <v>27</v>
      </c>
      <c r="B56" s="3">
        <v>0</v>
      </c>
      <c r="C56" s="3">
        <v>17575.48</v>
      </c>
      <c r="D56" s="3">
        <v>45514.479999999996</v>
      </c>
      <c r="E56" s="3">
        <v>51590.68</v>
      </c>
      <c r="F56" s="3">
        <v>148654.44</v>
      </c>
      <c r="G56" s="3">
        <v>279425.06999999995</v>
      </c>
      <c r="H56" s="3">
        <v>418027.61999999994</v>
      </c>
      <c r="I56" s="3">
        <v>538486.32640000002</v>
      </c>
      <c r="J56" s="3">
        <v>714591.45640000002</v>
      </c>
      <c r="K56" s="3">
        <v>833495.36640000006</v>
      </c>
      <c r="L56" s="3">
        <v>1105523.0263999999</v>
      </c>
      <c r="M56" s="3">
        <v>1223470.8063999999</v>
      </c>
      <c r="N56" s="3">
        <v>1462393.4863999998</v>
      </c>
      <c r="O56" s="3">
        <v>3090422.3263999997</v>
      </c>
      <c r="P56" s="3">
        <v>3492388.1663999995</v>
      </c>
      <c r="Q56" s="3">
        <v>3668533.0463999994</v>
      </c>
      <c r="R56" s="3">
        <v>3727642.8063999997</v>
      </c>
      <c r="S56" s="3">
        <v>3887716.5363999996</v>
      </c>
      <c r="T56" s="3">
        <v>4267551.2363999998</v>
      </c>
      <c r="U56" s="3">
        <v>4269021.9863999998</v>
      </c>
      <c r="V56" s="3">
        <v>4377397.3263999997</v>
      </c>
      <c r="W56" s="3">
        <v>4550093.2163999993</v>
      </c>
      <c r="X56" s="3">
        <v>4556997.2163999993</v>
      </c>
      <c r="Y56" s="3">
        <v>4580467.2163999993</v>
      </c>
      <c r="Z56" s="3">
        <v>4580467.2163999993</v>
      </c>
      <c r="AA56" s="3">
        <v>4580467.2163999993</v>
      </c>
      <c r="AB56" s="4">
        <f>AA56*$AB$82</f>
        <v>4593074.5047285119</v>
      </c>
      <c r="AC56" s="4">
        <f t="shared" ref="AC56:AC81" si="42">AB56*$AC$82</f>
        <v>4617781.622326294</v>
      </c>
      <c r="AD56" s="4">
        <f t="shared" si="41"/>
        <v>4666899.7597375503</v>
      </c>
      <c r="AE56" s="4">
        <f t="shared" si="40"/>
        <v>4795514.1478113206</v>
      </c>
      <c r="AF56" s="4">
        <f t="shared" si="39"/>
        <v>4900907.8844387</v>
      </c>
      <c r="AG56" s="4">
        <f t="shared" si="38"/>
        <v>4942250.3519228129</v>
      </c>
      <c r="AH56" s="4">
        <f t="shared" si="37"/>
        <v>4994323.96008154</v>
      </c>
      <c r="AI56" s="4">
        <f t="shared" si="36"/>
        <v>4998133.9620156065</v>
      </c>
      <c r="AJ56" s="4">
        <f t="shared" si="35"/>
        <v>5243816.552424158</v>
      </c>
      <c r="AK56" s="4">
        <f t="shared" si="34"/>
        <v>5248789.7687518261</v>
      </c>
      <c r="AL56" s="16">
        <f t="shared" si="32"/>
        <v>5248789.7687518261</v>
      </c>
      <c r="AM56" s="20">
        <f>AL56-AA56</f>
        <v>668322.5523518268</v>
      </c>
      <c r="AN56" s="17">
        <f>'Предявени (3)'!AA56-AA56</f>
        <v>447410.55000000075</v>
      </c>
      <c r="AO56" s="18">
        <f t="shared" si="33"/>
        <v>220912.00235182606</v>
      </c>
    </row>
    <row r="57" spans="1:41" x14ac:dyDescent="0.2">
      <c r="A57" s="1" t="s">
        <v>26</v>
      </c>
      <c r="B57" s="3">
        <v>0</v>
      </c>
      <c r="C57" s="3">
        <v>3000</v>
      </c>
      <c r="D57" s="3">
        <v>18349.699999999997</v>
      </c>
      <c r="E57" s="3">
        <v>82481.850000000006</v>
      </c>
      <c r="F57" s="3">
        <v>229239.7</v>
      </c>
      <c r="G57" s="3">
        <v>474754.79</v>
      </c>
      <c r="H57" s="3">
        <v>902653.24999999988</v>
      </c>
      <c r="I57" s="3">
        <v>955970.31999999983</v>
      </c>
      <c r="J57" s="3">
        <v>1055839.4299999997</v>
      </c>
      <c r="K57" s="3">
        <v>1651954.3999999997</v>
      </c>
      <c r="L57" s="3">
        <v>1779289.1799999997</v>
      </c>
      <c r="M57" s="3">
        <v>2215483.1999999997</v>
      </c>
      <c r="N57" s="3">
        <v>2459190.3199999998</v>
      </c>
      <c r="O57" s="3">
        <v>2586992.1799999997</v>
      </c>
      <c r="P57" s="3">
        <v>2904832.8499999996</v>
      </c>
      <c r="Q57" s="3">
        <v>3072127.32</v>
      </c>
      <c r="R57" s="3">
        <v>3806104.7199999997</v>
      </c>
      <c r="S57" s="3">
        <v>3924825.07</v>
      </c>
      <c r="T57" s="3">
        <v>4817726.3899999997</v>
      </c>
      <c r="U57" s="3">
        <v>4832443.09</v>
      </c>
      <c r="V57" s="3">
        <v>5222190.0199999996</v>
      </c>
      <c r="W57" s="3">
        <v>5592331.7699999996</v>
      </c>
      <c r="X57" s="3">
        <v>5665294.7199999997</v>
      </c>
      <c r="Y57" s="3">
        <v>5868195.0499999998</v>
      </c>
      <c r="Z57" s="3">
        <v>5909634.9299999997</v>
      </c>
      <c r="AA57" s="4">
        <f>Z57*$AA$82</f>
        <v>5993822.2711684648</v>
      </c>
      <c r="AB57" s="4">
        <f t="shared" ref="AB57:AB81" si="43">AA57*$AB$82</f>
        <v>6010319.6811470632</v>
      </c>
      <c r="AC57" s="4">
        <f t="shared" si="42"/>
        <v>6042650.459802947</v>
      </c>
      <c r="AD57" s="4">
        <f t="shared" si="41"/>
        <v>6106924.5550043723</v>
      </c>
      <c r="AE57" s="4">
        <f t="shared" si="40"/>
        <v>6275224.3696759306</v>
      </c>
      <c r="AF57" s="4">
        <f t="shared" si="39"/>
        <v>6413138.5378151676</v>
      </c>
      <c r="AG57" s="4">
        <f t="shared" si="38"/>
        <v>6467237.6920377128</v>
      </c>
      <c r="AH57" s="4">
        <f t="shared" si="37"/>
        <v>6535379.201970228</v>
      </c>
      <c r="AI57" s="4">
        <f t="shared" si="36"/>
        <v>6540364.8231670866</v>
      </c>
      <c r="AJ57" s="4">
        <f t="shared" si="35"/>
        <v>6861855.5603470597</v>
      </c>
      <c r="AK57" s="4">
        <f t="shared" si="34"/>
        <v>6868363.3189174933</v>
      </c>
      <c r="AL57" s="16">
        <f t="shared" si="32"/>
        <v>6868363.3189174933</v>
      </c>
      <c r="AM57" s="20">
        <f>AL57-Z57</f>
        <v>958728.38891749363</v>
      </c>
      <c r="AN57" s="17">
        <f>IF('Предявени (3)'!Z57-Z57&lt;0,0,'Предявени (3)'!Z57-Z57)</f>
        <v>148872.53000000026</v>
      </c>
      <c r="AO57" s="18">
        <f t="shared" si="33"/>
        <v>809855.85891749337</v>
      </c>
    </row>
    <row r="58" spans="1:41" x14ac:dyDescent="0.2">
      <c r="A58" s="2" t="s">
        <v>16</v>
      </c>
      <c r="B58" s="3">
        <v>21187.05</v>
      </c>
      <c r="C58" s="3">
        <v>7704.76</v>
      </c>
      <c r="D58" s="3">
        <v>24841.66</v>
      </c>
      <c r="E58" s="3">
        <v>103295.41</v>
      </c>
      <c r="F58" s="3">
        <v>245971.51</v>
      </c>
      <c r="G58" s="3">
        <v>560771.92080000008</v>
      </c>
      <c r="H58" s="3">
        <v>757397.18080000009</v>
      </c>
      <c r="I58" s="3">
        <v>966458.07079999999</v>
      </c>
      <c r="J58" s="3">
        <v>1281182.7807999998</v>
      </c>
      <c r="K58" s="3">
        <v>1344269.5307999998</v>
      </c>
      <c r="L58" s="3">
        <v>1590717.9508</v>
      </c>
      <c r="M58" s="3">
        <v>1942786.0208000001</v>
      </c>
      <c r="N58" s="3">
        <v>2049121.5008</v>
      </c>
      <c r="O58" s="3">
        <v>2121757.6608000002</v>
      </c>
      <c r="P58" s="3">
        <v>2208538.1307999999</v>
      </c>
      <c r="Q58" s="3">
        <v>2370487.0307999998</v>
      </c>
      <c r="R58" s="3">
        <v>2388457.5307999998</v>
      </c>
      <c r="S58" s="3">
        <v>2399721.7008000002</v>
      </c>
      <c r="T58" s="3">
        <v>2827213.7008000002</v>
      </c>
      <c r="U58" s="3">
        <v>2827213.7008000002</v>
      </c>
      <c r="V58" s="3">
        <v>2887220.7008000002</v>
      </c>
      <c r="W58" s="3">
        <v>2887220.7008000002</v>
      </c>
      <c r="X58" s="3">
        <v>3149524.5108000003</v>
      </c>
      <c r="Y58" s="3">
        <v>3265116.6908</v>
      </c>
      <c r="Z58" s="4">
        <f>Y58*$Z$82</f>
        <v>3340427.6840108326</v>
      </c>
      <c r="AA58" s="4">
        <f t="shared" ref="AA58:AA81" si="44">Z58*$AA$82</f>
        <v>3388014.6717712432</v>
      </c>
      <c r="AB58" s="4">
        <f t="shared" si="43"/>
        <v>3397339.8510183115</v>
      </c>
      <c r="AC58" s="4">
        <f t="shared" si="42"/>
        <v>3415614.8594320277</v>
      </c>
      <c r="AD58" s="4">
        <f t="shared" si="41"/>
        <v>3451945.8628728087</v>
      </c>
      <c r="AE58" s="4">
        <f t="shared" si="40"/>
        <v>3547077.5193629274</v>
      </c>
      <c r="AF58" s="4">
        <f t="shared" si="39"/>
        <v>3625033.6555247311</v>
      </c>
      <c r="AG58" s="4">
        <f t="shared" si="38"/>
        <v>3655613.2623172207</v>
      </c>
      <c r="AH58" s="4">
        <f t="shared" si="37"/>
        <v>3694130.3262145794</v>
      </c>
      <c r="AI58" s="4">
        <f t="shared" si="36"/>
        <v>3696948.4541133833</v>
      </c>
      <c r="AJ58" s="4">
        <f t="shared" si="35"/>
        <v>3878671.4490783247</v>
      </c>
      <c r="AK58" s="4">
        <f t="shared" si="34"/>
        <v>3882349.9668119974</v>
      </c>
      <c r="AL58" s="16">
        <f t="shared" si="32"/>
        <v>3882349.9668119974</v>
      </c>
      <c r="AM58" s="20">
        <f>AL58-Y58</f>
        <v>617233.27601199737</v>
      </c>
      <c r="AN58" s="17">
        <f>'Предявени (3)'!Y58-Y58</f>
        <v>1506082.4600000009</v>
      </c>
      <c r="AO58" s="18">
        <f t="shared" si="33"/>
        <v>0</v>
      </c>
    </row>
    <row r="59" spans="1:41" x14ac:dyDescent="0.2">
      <c r="A59" s="2" t="s">
        <v>15</v>
      </c>
      <c r="B59" s="3">
        <v>0</v>
      </c>
      <c r="C59" s="3">
        <v>11745</v>
      </c>
      <c r="D59" s="3">
        <v>57682.87</v>
      </c>
      <c r="E59" s="3">
        <v>84080.05</v>
      </c>
      <c r="F59" s="3">
        <v>127538.69</v>
      </c>
      <c r="G59" s="3">
        <v>158521.68000000002</v>
      </c>
      <c r="H59" s="3">
        <v>284590.08999999997</v>
      </c>
      <c r="I59" s="3">
        <v>590978.49</v>
      </c>
      <c r="J59" s="3">
        <v>640928.69999999995</v>
      </c>
      <c r="K59" s="3">
        <v>754646.66</v>
      </c>
      <c r="L59" s="3">
        <v>819620.55999999994</v>
      </c>
      <c r="M59" s="3">
        <v>891467.22000000009</v>
      </c>
      <c r="N59" s="3">
        <v>1397105.85</v>
      </c>
      <c r="O59" s="3">
        <v>1493482.35</v>
      </c>
      <c r="P59" s="3">
        <v>1700772.57</v>
      </c>
      <c r="Q59" s="3">
        <v>2097199.63</v>
      </c>
      <c r="R59" s="3">
        <v>2269067.30755</v>
      </c>
      <c r="S59" s="3">
        <v>2298105.5275499998</v>
      </c>
      <c r="T59" s="3">
        <v>2487083.9075500001</v>
      </c>
      <c r="U59" s="3">
        <v>2577990.05755</v>
      </c>
      <c r="V59" s="3">
        <v>2731813.8475500001</v>
      </c>
      <c r="W59" s="3">
        <v>2732913.2975499998</v>
      </c>
      <c r="X59" s="3">
        <v>2732913.2975499998</v>
      </c>
      <c r="Y59" s="4">
        <f>X59*$Y$82</f>
        <v>2813475.8367287163</v>
      </c>
      <c r="Z59" s="4">
        <f t="shared" ref="Z59:Z81" si="45">Y59*$Z$82</f>
        <v>2878369.5847027902</v>
      </c>
      <c r="AA59" s="4">
        <f t="shared" si="44"/>
        <v>2919374.1958347177</v>
      </c>
      <c r="AB59" s="4">
        <f t="shared" si="43"/>
        <v>2927409.4879756435</v>
      </c>
      <c r="AC59" s="4">
        <f t="shared" si="42"/>
        <v>2943156.6417398192</v>
      </c>
      <c r="AD59" s="4">
        <f t="shared" si="41"/>
        <v>2974462.2304781196</v>
      </c>
      <c r="AE59" s="4">
        <f t="shared" si="40"/>
        <v>3056434.9874080862</v>
      </c>
      <c r="AF59" s="4">
        <f t="shared" si="39"/>
        <v>3123607.9941290896</v>
      </c>
      <c r="AG59" s="4">
        <f t="shared" si="38"/>
        <v>3149957.7368656211</v>
      </c>
      <c r="AH59" s="4">
        <f t="shared" si="37"/>
        <v>3183147.0035409271</v>
      </c>
      <c r="AI59" s="4">
        <f t="shared" si="36"/>
        <v>3185575.3194324956</v>
      </c>
      <c r="AJ59" s="4">
        <f t="shared" si="35"/>
        <v>3342161.8379947366</v>
      </c>
      <c r="AK59" s="4">
        <f t="shared" si="34"/>
        <v>3345331.5319869383</v>
      </c>
      <c r="AL59" s="16">
        <f t="shared" si="32"/>
        <v>3345331.5319869383</v>
      </c>
      <c r="AM59" s="20">
        <f>AL59-X59</f>
        <v>612418.23443693854</v>
      </c>
      <c r="AN59" s="17">
        <f>'Предявени (3)'!X59-X59</f>
        <v>223313.5700000003</v>
      </c>
      <c r="AO59" s="18">
        <f t="shared" si="33"/>
        <v>389104.66443693824</v>
      </c>
    </row>
    <row r="60" spans="1:41" x14ac:dyDescent="0.2">
      <c r="A60" s="2" t="s">
        <v>14</v>
      </c>
      <c r="B60" s="3">
        <v>0</v>
      </c>
      <c r="C60" s="3">
        <v>0</v>
      </c>
      <c r="D60" s="3">
        <v>13705.45</v>
      </c>
      <c r="E60" s="3">
        <v>126818.59</v>
      </c>
      <c r="F60" s="3">
        <v>358685.6</v>
      </c>
      <c r="G60" s="3">
        <v>441206.25</v>
      </c>
      <c r="H60" s="3">
        <v>496197.26</v>
      </c>
      <c r="I60" s="3">
        <v>681714.61</v>
      </c>
      <c r="J60" s="3">
        <v>824055.85</v>
      </c>
      <c r="K60" s="3">
        <v>1027787.79</v>
      </c>
      <c r="L60" s="3">
        <v>2000811.35</v>
      </c>
      <c r="M60" s="3">
        <v>2383791.0599999996</v>
      </c>
      <c r="N60" s="3">
        <v>2848335.37</v>
      </c>
      <c r="O60" s="3">
        <v>3434978.05</v>
      </c>
      <c r="P60" s="3">
        <v>3565172.11</v>
      </c>
      <c r="Q60" s="3">
        <v>3822565.66</v>
      </c>
      <c r="R60" s="3">
        <v>3963324.2699999996</v>
      </c>
      <c r="S60" s="3">
        <v>4242592.5717599997</v>
      </c>
      <c r="T60" s="3">
        <v>4297789.2917600004</v>
      </c>
      <c r="U60" s="3">
        <v>4304994.8274296001</v>
      </c>
      <c r="V60" s="3">
        <v>4320181.9917192003</v>
      </c>
      <c r="W60" s="3">
        <v>4609045.9917192003</v>
      </c>
      <c r="X60" s="4">
        <f>W60*$X$82</f>
        <v>4632883.8925486123</v>
      </c>
      <c r="Y60" s="4">
        <f t="shared" ref="Y60:Y81" si="46">X60*$Y$82</f>
        <v>4769454.9613924325</v>
      </c>
      <c r="Z60" s="4">
        <f t="shared" si="45"/>
        <v>4879464.0129001113</v>
      </c>
      <c r="AA60" s="4">
        <f t="shared" si="44"/>
        <v>4948975.7689458048</v>
      </c>
      <c r="AB60" s="4">
        <f t="shared" si="43"/>
        <v>4962597.3410479976</v>
      </c>
      <c r="AC60" s="4">
        <f t="shared" si="42"/>
        <v>4989292.2000078261</v>
      </c>
      <c r="AD60" s="4">
        <f t="shared" si="41"/>
        <v>5042361.9984322563</v>
      </c>
      <c r="AE60" s="4">
        <f t="shared" si="40"/>
        <v>5181323.6938322168</v>
      </c>
      <c r="AF60" s="4">
        <f t="shared" si="39"/>
        <v>5295196.585859485</v>
      </c>
      <c r="AG60" s="4">
        <f t="shared" si="38"/>
        <v>5339865.1447948581</v>
      </c>
      <c r="AH60" s="4">
        <f t="shared" si="37"/>
        <v>5396128.1880181357</v>
      </c>
      <c r="AI60" s="4">
        <f t="shared" si="36"/>
        <v>5400244.7128966069</v>
      </c>
      <c r="AJ60" s="4">
        <f t="shared" si="35"/>
        <v>5665693.0021956563</v>
      </c>
      <c r="AK60" s="4">
        <f t="shared" si="34"/>
        <v>5671066.3245963128</v>
      </c>
      <c r="AL60" s="16">
        <f t="shared" si="32"/>
        <v>5671066.3245963128</v>
      </c>
      <c r="AM60" s="20">
        <f>AL60-W60</f>
        <v>1062020.3328771126</v>
      </c>
      <c r="AN60" s="17">
        <f>'Предявени (3)'!W60-W60</f>
        <v>1748798.9400407998</v>
      </c>
      <c r="AO60" s="18">
        <f t="shared" si="33"/>
        <v>0</v>
      </c>
    </row>
    <row r="61" spans="1:41" x14ac:dyDescent="0.2">
      <c r="A61" s="2" t="s">
        <v>13</v>
      </c>
      <c r="B61" s="3">
        <v>700</v>
      </c>
      <c r="C61" s="3">
        <v>700</v>
      </c>
      <c r="D61" s="3">
        <v>4749.5772965999995</v>
      </c>
      <c r="E61" s="3">
        <v>30004.177296599999</v>
      </c>
      <c r="F61" s="3">
        <v>119404.0572966</v>
      </c>
      <c r="G61" s="3">
        <v>232948.62729660003</v>
      </c>
      <c r="H61" s="3">
        <v>310953.77276299999</v>
      </c>
      <c r="I61" s="3">
        <v>936675.08276300004</v>
      </c>
      <c r="J61" s="3">
        <v>1127507.8127630001</v>
      </c>
      <c r="K61" s="3">
        <v>1301192.0127630001</v>
      </c>
      <c r="L61" s="3">
        <v>1565101.402763</v>
      </c>
      <c r="M61" s="3">
        <v>1846786.6127630002</v>
      </c>
      <c r="N61" s="3">
        <v>2277651.2727630003</v>
      </c>
      <c r="O61" s="3">
        <v>2686138.8527630004</v>
      </c>
      <c r="P61" s="3">
        <v>2743734.8527630004</v>
      </c>
      <c r="Q61" s="3">
        <v>2806188.8527630004</v>
      </c>
      <c r="R61" s="3">
        <v>3366612.0627630004</v>
      </c>
      <c r="S61" s="3">
        <v>3561279.6827630005</v>
      </c>
      <c r="T61" s="3">
        <v>4099961.6327630007</v>
      </c>
      <c r="U61" s="3">
        <v>4300604.0127630001</v>
      </c>
      <c r="V61" s="3">
        <v>4514080.4127630005</v>
      </c>
      <c r="W61" s="4">
        <f>V61*$W$82</f>
        <v>4590282.7569519915</v>
      </c>
      <c r="X61" s="4">
        <f t="shared" ref="X61:X81" si="47">W61*$X$82</f>
        <v>4614023.6146773808</v>
      </c>
      <c r="Y61" s="4">
        <f t="shared" si="46"/>
        <v>4750038.708373257</v>
      </c>
      <c r="Z61" s="4">
        <f t="shared" si="45"/>
        <v>4859599.9176021507</v>
      </c>
      <c r="AA61" s="4">
        <f t="shared" si="44"/>
        <v>4928828.6941765808</v>
      </c>
      <c r="AB61" s="4">
        <f t="shared" si="43"/>
        <v>4942394.8134246012</v>
      </c>
      <c r="AC61" s="4">
        <f t="shared" si="42"/>
        <v>4968980.9987225393</v>
      </c>
      <c r="AD61" s="4">
        <f t="shared" si="41"/>
        <v>5021834.7522021644</v>
      </c>
      <c r="AE61" s="4">
        <f t="shared" si="40"/>
        <v>5160230.7403127803</v>
      </c>
      <c r="AF61" s="4">
        <f t="shared" si="39"/>
        <v>5273640.0605270164</v>
      </c>
      <c r="AG61" s="4">
        <f t="shared" si="38"/>
        <v>5318126.7756145466</v>
      </c>
      <c r="AH61" s="4">
        <f t="shared" si="37"/>
        <v>5374160.7743260944</v>
      </c>
      <c r="AI61" s="4">
        <f t="shared" si="36"/>
        <v>5378260.5410027904</v>
      </c>
      <c r="AJ61" s="4">
        <f t="shared" si="35"/>
        <v>5642628.2013431303</v>
      </c>
      <c r="AK61" s="4">
        <f t="shared" si="34"/>
        <v>5647979.6491715079</v>
      </c>
      <c r="AL61" s="16">
        <f t="shared" si="32"/>
        <v>5647979.6491715079</v>
      </c>
      <c r="AM61" s="20">
        <f>AL61-V61</f>
        <v>1133899.2364085075</v>
      </c>
      <c r="AN61" s="17">
        <f>'Предявени (3)'!V61-V61</f>
        <v>1309036.5999999996</v>
      </c>
      <c r="AO61" s="18">
        <f t="shared" si="33"/>
        <v>0</v>
      </c>
    </row>
    <row r="62" spans="1:41" x14ac:dyDescent="0.2">
      <c r="A62" s="1" t="s">
        <v>12</v>
      </c>
      <c r="B62" s="3">
        <v>0</v>
      </c>
      <c r="C62" s="3">
        <v>38889.58</v>
      </c>
      <c r="D62" s="3">
        <v>73092.7</v>
      </c>
      <c r="E62" s="3">
        <v>366075.05321489996</v>
      </c>
      <c r="F62" s="3">
        <v>930154.51261490001</v>
      </c>
      <c r="G62" s="3">
        <v>1045851.8726149</v>
      </c>
      <c r="H62" s="3">
        <v>1339509.0226149</v>
      </c>
      <c r="I62" s="3">
        <v>1534326.6760625001</v>
      </c>
      <c r="J62" s="3">
        <v>1736671.5760625</v>
      </c>
      <c r="K62" s="3">
        <v>1907256.7360625002</v>
      </c>
      <c r="L62" s="3">
        <v>1990300.1560625001</v>
      </c>
      <c r="M62" s="3">
        <v>2029657.6360625001</v>
      </c>
      <c r="N62" s="3">
        <v>2053417.2460624999</v>
      </c>
      <c r="O62" s="3">
        <v>2055373.0760625</v>
      </c>
      <c r="P62" s="3">
        <v>2098384.8801990002</v>
      </c>
      <c r="Q62" s="3">
        <v>2679015.830199</v>
      </c>
      <c r="R62" s="3">
        <v>2701127.830199</v>
      </c>
      <c r="S62" s="3">
        <v>2701127.830199</v>
      </c>
      <c r="T62" s="3">
        <v>2730759.6512432001</v>
      </c>
      <c r="U62" s="3">
        <v>2815885.6512432001</v>
      </c>
      <c r="V62" s="4">
        <f>U62*$V$82</f>
        <v>2908210.4583435478</v>
      </c>
      <c r="W62" s="4">
        <f t="shared" ref="W62:W81" si="48">V62*$W$82</f>
        <v>2957304.0574948029</v>
      </c>
      <c r="X62" s="4">
        <f t="shared" si="47"/>
        <v>2972599.1795160701</v>
      </c>
      <c r="Y62" s="4">
        <f t="shared" si="46"/>
        <v>3060227.3300604261</v>
      </c>
      <c r="Z62" s="4">
        <f t="shared" si="45"/>
        <v>3130812.4825994363</v>
      </c>
      <c r="AA62" s="4">
        <f t="shared" si="44"/>
        <v>3175413.3389516724</v>
      </c>
      <c r="AB62" s="4">
        <f t="shared" si="43"/>
        <v>3184153.3538093339</v>
      </c>
      <c r="AC62" s="4">
        <f t="shared" si="42"/>
        <v>3201281.5870398087</v>
      </c>
      <c r="AD62" s="4">
        <f t="shared" si="41"/>
        <v>3235332.7834246941</v>
      </c>
      <c r="AE62" s="4">
        <f t="shared" si="40"/>
        <v>3324494.8326602611</v>
      </c>
      <c r="AF62" s="4">
        <f t="shared" si="39"/>
        <v>3397559.1427660701</v>
      </c>
      <c r="AG62" s="4">
        <f t="shared" si="38"/>
        <v>3426219.8484347393</v>
      </c>
      <c r="AH62" s="4">
        <f t="shared" si="37"/>
        <v>3462319.9277809081</v>
      </c>
      <c r="AI62" s="4">
        <f t="shared" si="36"/>
        <v>3464961.2153158453</v>
      </c>
      <c r="AJ62" s="4">
        <f t="shared" si="35"/>
        <v>3635280.9093283406</v>
      </c>
      <c r="AK62" s="4">
        <f t="shared" si="34"/>
        <v>3638728.5963694854</v>
      </c>
      <c r="AL62" s="16">
        <f t="shared" si="32"/>
        <v>3638728.5963694854</v>
      </c>
      <c r="AM62" s="20">
        <f>AL62-U62</f>
        <v>822842.94512628531</v>
      </c>
      <c r="AN62" s="17">
        <f>'Предявени (3)'!U62-U62</f>
        <v>455685.43371329969</v>
      </c>
      <c r="AO62" s="18">
        <f t="shared" si="33"/>
        <v>367157.51141298562</v>
      </c>
    </row>
    <row r="63" spans="1:41" x14ac:dyDescent="0.2">
      <c r="A63" s="1" t="s">
        <v>11</v>
      </c>
      <c r="B63" s="3">
        <v>0</v>
      </c>
      <c r="C63" s="3">
        <v>0</v>
      </c>
      <c r="D63" s="3">
        <v>9503.4187388999999</v>
      </c>
      <c r="E63" s="3">
        <v>33287.158738899998</v>
      </c>
      <c r="F63" s="3">
        <v>224875.10873890002</v>
      </c>
      <c r="G63" s="3">
        <v>399786.70806059998</v>
      </c>
      <c r="H63" s="3">
        <v>627350.14806060004</v>
      </c>
      <c r="I63" s="3">
        <v>759838.65806060017</v>
      </c>
      <c r="J63" s="3">
        <v>1167360.9580606001</v>
      </c>
      <c r="K63" s="3">
        <v>1338630.4580606001</v>
      </c>
      <c r="L63" s="3">
        <v>1473368.4580606001</v>
      </c>
      <c r="M63" s="3">
        <v>1534382.8980606</v>
      </c>
      <c r="N63" s="3">
        <v>1558919.1780606003</v>
      </c>
      <c r="O63" s="3">
        <v>1622403.4480606003</v>
      </c>
      <c r="P63" s="3">
        <v>1915305.3080606002</v>
      </c>
      <c r="Q63" s="3">
        <v>2015130.1180606002</v>
      </c>
      <c r="R63" s="3">
        <v>2048146.1180606002</v>
      </c>
      <c r="S63" s="3">
        <v>2230577.8780606003</v>
      </c>
      <c r="T63" s="3">
        <v>2266627.5080606001</v>
      </c>
      <c r="U63" s="4">
        <f>T63*$U$82</f>
        <v>3102167.3225916899</v>
      </c>
      <c r="V63" s="4">
        <f t="shared" ref="V63:V81" si="49">U63*$V$82</f>
        <v>3203878.4838829278</v>
      </c>
      <c r="W63" s="4">
        <f t="shared" si="48"/>
        <v>3257963.264977714</v>
      </c>
      <c r="X63" s="4">
        <f t="shared" si="47"/>
        <v>3274813.3908727337</v>
      </c>
      <c r="Y63" s="4">
        <f t="shared" si="46"/>
        <v>3371350.4022523793</v>
      </c>
      <c r="Z63" s="4">
        <f t="shared" si="45"/>
        <v>3449111.7110505523</v>
      </c>
      <c r="AA63" s="4">
        <f t="shared" si="44"/>
        <v>3498246.9872200331</v>
      </c>
      <c r="AB63" s="4">
        <f t="shared" si="43"/>
        <v>3507875.5701415143</v>
      </c>
      <c r="AC63" s="4">
        <f t="shared" si="42"/>
        <v>3526745.1735282321</v>
      </c>
      <c r="AD63" s="4">
        <f t="shared" si="41"/>
        <v>3564258.2411038657</v>
      </c>
      <c r="AE63" s="4">
        <f t="shared" si="40"/>
        <v>3662485.0975217642</v>
      </c>
      <c r="AF63" s="4">
        <f t="shared" si="39"/>
        <v>3742977.6115405341</v>
      </c>
      <c r="AG63" s="4">
        <f t="shared" si="38"/>
        <v>3774552.1552470624</v>
      </c>
      <c r="AH63" s="4">
        <f t="shared" si="37"/>
        <v>3814322.408858465</v>
      </c>
      <c r="AI63" s="4">
        <f t="shared" si="36"/>
        <v>3817232.2272585244</v>
      </c>
      <c r="AJ63" s="4">
        <f t="shared" si="35"/>
        <v>4004867.7546195555</v>
      </c>
      <c r="AK63" s="4">
        <f t="shared" si="34"/>
        <v>4008665.9564651595</v>
      </c>
      <c r="AL63" s="16">
        <f t="shared" si="32"/>
        <v>4008665.9564651595</v>
      </c>
      <c r="AM63" s="20">
        <f>AL63-T63</f>
        <v>1742038.4484045594</v>
      </c>
      <c r="AN63" s="17">
        <f>'Предявени (3)'!T63-T63</f>
        <v>2048583.7400000007</v>
      </c>
      <c r="AO63" s="18">
        <f t="shared" si="33"/>
        <v>0</v>
      </c>
    </row>
    <row r="64" spans="1:41" x14ac:dyDescent="0.2">
      <c r="A64" s="1" t="s">
        <v>10</v>
      </c>
      <c r="B64" s="3">
        <v>0</v>
      </c>
      <c r="C64" s="3">
        <v>0</v>
      </c>
      <c r="D64" s="3">
        <v>5431.0432500000006</v>
      </c>
      <c r="E64" s="3">
        <v>24141.703249999999</v>
      </c>
      <c r="F64" s="3">
        <v>49928.703249999999</v>
      </c>
      <c r="G64" s="3">
        <v>510737.40324999997</v>
      </c>
      <c r="H64" s="3">
        <v>666632.54324999999</v>
      </c>
      <c r="I64" s="3">
        <v>958858.9132500001</v>
      </c>
      <c r="J64" s="3">
        <v>1090858.2432499998</v>
      </c>
      <c r="K64" s="3">
        <v>1320075.3832499997</v>
      </c>
      <c r="L64" s="3">
        <v>1421713.1332499997</v>
      </c>
      <c r="M64" s="3">
        <v>1789232.9932499998</v>
      </c>
      <c r="N64" s="3">
        <v>1860620.5832499999</v>
      </c>
      <c r="O64" s="3">
        <v>1867631.2432499998</v>
      </c>
      <c r="P64" s="3">
        <v>1977800.9632499998</v>
      </c>
      <c r="Q64" s="3">
        <v>1988828.9632499998</v>
      </c>
      <c r="R64" s="3">
        <v>2105998.69325</v>
      </c>
      <c r="S64" s="3">
        <v>2279845.8332500001</v>
      </c>
      <c r="T64" s="4">
        <f>S64*$T$82</f>
        <v>2488529.3517139321</v>
      </c>
      <c r="U64" s="4">
        <f t="shared" ref="U64:U81" si="50">T64*$U$82</f>
        <v>3405868.14937342</v>
      </c>
      <c r="V64" s="4">
        <f t="shared" si="49"/>
        <v>3517536.7889580182</v>
      </c>
      <c r="W64" s="4">
        <f t="shared" si="48"/>
        <v>3576916.446513908</v>
      </c>
      <c r="X64" s="4">
        <f t="shared" si="47"/>
        <v>3595416.1923789489</v>
      </c>
      <c r="Y64" s="4">
        <f t="shared" si="46"/>
        <v>3701404.1350341332</v>
      </c>
      <c r="Z64" s="4">
        <f t="shared" si="45"/>
        <v>3786778.2420207364</v>
      </c>
      <c r="AA64" s="4">
        <f t="shared" si="44"/>
        <v>3840723.8402795987</v>
      </c>
      <c r="AB64" s="4">
        <f t="shared" si="43"/>
        <v>3851295.0572662042</v>
      </c>
      <c r="AC64" s="4">
        <f t="shared" si="42"/>
        <v>3872011.9865878755</v>
      </c>
      <c r="AD64" s="4">
        <f t="shared" si="41"/>
        <v>3913197.5671046618</v>
      </c>
      <c r="AE64" s="4">
        <f t="shared" si="40"/>
        <v>4021040.7898897245</v>
      </c>
      <c r="AF64" s="4">
        <f t="shared" si="39"/>
        <v>4109413.485895847</v>
      </c>
      <c r="AG64" s="4">
        <f t="shared" si="38"/>
        <v>4144079.1636489155</v>
      </c>
      <c r="AH64" s="4">
        <f t="shared" si="37"/>
        <v>4187742.9077291079</v>
      </c>
      <c r="AI64" s="4">
        <f t="shared" si="36"/>
        <v>4190937.5960803935</v>
      </c>
      <c r="AJ64" s="4">
        <f t="shared" si="35"/>
        <v>4396942.5596669223</v>
      </c>
      <c r="AK64" s="4">
        <f t="shared" si="34"/>
        <v>4401112.6038152911</v>
      </c>
      <c r="AL64" s="16">
        <f t="shared" si="32"/>
        <v>4401112.6038152911</v>
      </c>
      <c r="AM64" s="20">
        <f>AL64-S64</f>
        <v>2121266.7705652909</v>
      </c>
      <c r="AN64" s="17">
        <f>'Предявени (3)'!S64-S64</f>
        <v>674523.52</v>
      </c>
      <c r="AO64" s="18">
        <f t="shared" si="33"/>
        <v>1446743.2505652909</v>
      </c>
    </row>
    <row r="65" spans="1:41" x14ac:dyDescent="0.2">
      <c r="A65" s="1" t="s">
        <v>9</v>
      </c>
      <c r="B65" s="3">
        <v>0</v>
      </c>
      <c r="C65" s="3">
        <v>0</v>
      </c>
      <c r="D65" s="3">
        <v>9922.01</v>
      </c>
      <c r="E65" s="3">
        <v>33958.46</v>
      </c>
      <c r="F65" s="3">
        <v>121417.003172</v>
      </c>
      <c r="G65" s="3">
        <v>300356.61721290002</v>
      </c>
      <c r="H65" s="3">
        <v>644369.90816610004</v>
      </c>
      <c r="I65" s="3">
        <v>1119930.9181661</v>
      </c>
      <c r="J65" s="3">
        <v>1307861.1223458</v>
      </c>
      <c r="K65" s="3">
        <v>1354223.0623458</v>
      </c>
      <c r="L65" s="3">
        <v>1430024.5923457998</v>
      </c>
      <c r="M65" s="3">
        <v>1540339.1423458001</v>
      </c>
      <c r="N65" s="3">
        <v>1972447.1423457998</v>
      </c>
      <c r="O65" s="3">
        <v>2508225.2223457997</v>
      </c>
      <c r="P65" s="3">
        <v>2575782.8491186998</v>
      </c>
      <c r="Q65" s="3">
        <v>2803170.8491186998</v>
      </c>
      <c r="R65" s="3">
        <v>2905989.0491187</v>
      </c>
      <c r="S65" s="4">
        <f>R65*$S$82</f>
        <v>2991069.8791397405</v>
      </c>
      <c r="T65" s="4">
        <f t="shared" ref="T65:T81" si="51">S65*$T$82</f>
        <v>3264854.6137244334</v>
      </c>
      <c r="U65" s="4">
        <f t="shared" si="50"/>
        <v>4468367.7665125504</v>
      </c>
      <c r="V65" s="4">
        <f t="shared" si="49"/>
        <v>4614872.7184854923</v>
      </c>
      <c r="W65" s="4">
        <f t="shared" si="48"/>
        <v>4692776.5409978535</v>
      </c>
      <c r="X65" s="4">
        <f t="shared" si="47"/>
        <v>4717047.4946832536</v>
      </c>
      <c r="Y65" s="4">
        <f t="shared" si="46"/>
        <v>4856099.5911910217</v>
      </c>
      <c r="Z65" s="4">
        <f t="shared" si="45"/>
        <v>4968107.129657804</v>
      </c>
      <c r="AA65" s="4">
        <f t="shared" si="44"/>
        <v>5038881.6757744765</v>
      </c>
      <c r="AB65" s="4">
        <f t="shared" si="43"/>
        <v>5052750.7050980125</v>
      </c>
      <c r="AC65" s="4">
        <f t="shared" si="42"/>
        <v>5079930.5180391287</v>
      </c>
      <c r="AD65" s="4">
        <f t="shared" si="41"/>
        <v>5133964.4125867411</v>
      </c>
      <c r="AE65" s="4">
        <f t="shared" si="40"/>
        <v>5275450.5651315069</v>
      </c>
      <c r="AF65" s="4">
        <f t="shared" si="39"/>
        <v>5391392.136840974</v>
      </c>
      <c r="AG65" s="4">
        <f t="shared" si="38"/>
        <v>5436872.1702076858</v>
      </c>
      <c r="AH65" s="4">
        <f t="shared" si="37"/>
        <v>5494157.3198542101</v>
      </c>
      <c r="AI65" s="4">
        <f t="shared" si="36"/>
        <v>5498348.6278634658</v>
      </c>
      <c r="AJ65" s="4">
        <f t="shared" si="35"/>
        <v>5768619.2016673824</v>
      </c>
      <c r="AK65" s="4">
        <f t="shared" si="34"/>
        <v>5774090.1388969794</v>
      </c>
      <c r="AL65" s="16">
        <f t="shared" si="32"/>
        <v>5774090.1388969794</v>
      </c>
      <c r="AM65" s="20">
        <f>AL65-R65</f>
        <v>2868101.0897782794</v>
      </c>
      <c r="AN65" s="17">
        <f>'Предявени (3)'!R65-R65</f>
        <v>575211.48254129989</v>
      </c>
      <c r="AO65" s="18">
        <f t="shared" si="33"/>
        <v>2292889.6072369795</v>
      </c>
    </row>
    <row r="66" spans="1:41" x14ac:dyDescent="0.2">
      <c r="A66" s="2" t="s">
        <v>8</v>
      </c>
      <c r="B66" s="3">
        <v>0</v>
      </c>
      <c r="C66" s="3">
        <v>0</v>
      </c>
      <c r="D66" s="3">
        <v>0</v>
      </c>
      <c r="E66" s="3">
        <v>82372.03</v>
      </c>
      <c r="F66" s="3">
        <v>427106.06799999997</v>
      </c>
      <c r="G66" s="3">
        <v>780353.4580000001</v>
      </c>
      <c r="H66" s="3">
        <v>1307495.0695968</v>
      </c>
      <c r="I66" s="3">
        <v>1535953.4495968001</v>
      </c>
      <c r="J66" s="3">
        <v>1616250.5995968</v>
      </c>
      <c r="K66" s="3">
        <v>1701503.1461087998</v>
      </c>
      <c r="L66" s="3">
        <v>1740460.3861088001</v>
      </c>
      <c r="M66" s="3">
        <v>1805214.8661088001</v>
      </c>
      <c r="N66" s="3">
        <v>1829529.3161087998</v>
      </c>
      <c r="O66" s="3">
        <v>1859743.7661088</v>
      </c>
      <c r="P66" s="3">
        <v>1993181.8661088001</v>
      </c>
      <c r="Q66" s="3">
        <v>2069927.0961088</v>
      </c>
      <c r="R66" s="4">
        <f>Q66*$R$82</f>
        <v>2161745.8282669145</v>
      </c>
      <c r="S66" s="4">
        <f t="shared" ref="S66:S81" si="52">R66*$S$82</f>
        <v>2225036.8889883063</v>
      </c>
      <c r="T66" s="4">
        <f t="shared" si="51"/>
        <v>2428703.5229046023</v>
      </c>
      <c r="U66" s="4">
        <f t="shared" si="50"/>
        <v>3323988.9122604532</v>
      </c>
      <c r="V66" s="4">
        <f t="shared" si="49"/>
        <v>3432972.9667062196</v>
      </c>
      <c r="W66" s="4">
        <f t="shared" si="48"/>
        <v>3490925.0995173245</v>
      </c>
      <c r="X66" s="4">
        <f t="shared" si="47"/>
        <v>3508980.0997222927</v>
      </c>
      <c r="Y66" s="4">
        <f t="shared" si="46"/>
        <v>3612420.0248068688</v>
      </c>
      <c r="Z66" s="4">
        <f t="shared" si="45"/>
        <v>3695741.6839467902</v>
      </c>
      <c r="AA66" s="4">
        <f t="shared" si="44"/>
        <v>3748390.3957034987</v>
      </c>
      <c r="AB66" s="4">
        <f t="shared" si="43"/>
        <v>3758707.4739083727</v>
      </c>
      <c r="AC66" s="4">
        <f t="shared" si="42"/>
        <v>3778926.3550691092</v>
      </c>
      <c r="AD66" s="4">
        <f t="shared" si="41"/>
        <v>3819121.808028142</v>
      </c>
      <c r="AE66" s="4">
        <f t="shared" si="40"/>
        <v>3924372.411127951</v>
      </c>
      <c r="AF66" s="4">
        <f t="shared" si="39"/>
        <v>4010620.5712996698</v>
      </c>
      <c r="AG66" s="4">
        <f t="shared" si="38"/>
        <v>4044452.8641053652</v>
      </c>
      <c r="AH66" s="4">
        <f t="shared" si="37"/>
        <v>4087066.903999141</v>
      </c>
      <c r="AI66" s="4">
        <f t="shared" si="36"/>
        <v>4090184.7900100118</v>
      </c>
      <c r="AJ66" s="4">
        <f t="shared" si="35"/>
        <v>4291237.263212245</v>
      </c>
      <c r="AK66" s="4">
        <f t="shared" si="34"/>
        <v>4295307.0568463188</v>
      </c>
      <c r="AL66" s="16">
        <f>AK66</f>
        <v>4295307.0568463188</v>
      </c>
      <c r="AM66" s="20">
        <f>AL66-Q66</f>
        <v>2225379.960737519</v>
      </c>
      <c r="AN66" s="17">
        <f>'Предявени (3)'!Q66-Q66</f>
        <v>17634726.714138001</v>
      </c>
      <c r="AO66" s="18">
        <f>IF(AM66-AN66&lt;0,0,AM66-AN66)</f>
        <v>0</v>
      </c>
    </row>
    <row r="67" spans="1:41" x14ac:dyDescent="0.2">
      <c r="A67" s="2" t="s">
        <v>7</v>
      </c>
      <c r="B67" s="3">
        <v>0</v>
      </c>
      <c r="C67" s="3">
        <v>0</v>
      </c>
      <c r="D67" s="3">
        <v>600</v>
      </c>
      <c r="E67" s="3">
        <v>60948.350000000006</v>
      </c>
      <c r="F67" s="3">
        <v>180486.48000000004</v>
      </c>
      <c r="G67" s="3">
        <v>398180.31</v>
      </c>
      <c r="H67" s="3">
        <v>590927.39</v>
      </c>
      <c r="I67" s="3">
        <v>723833.53999999992</v>
      </c>
      <c r="J67" s="3">
        <v>791696.39</v>
      </c>
      <c r="K67" s="3">
        <v>871142.78999999992</v>
      </c>
      <c r="L67" s="3">
        <v>908598.54999999993</v>
      </c>
      <c r="M67" s="3">
        <v>996743.95</v>
      </c>
      <c r="N67" s="3">
        <v>1092773.8900000001</v>
      </c>
      <c r="O67" s="3">
        <v>1673421.7000000002</v>
      </c>
      <c r="P67" s="3">
        <v>1827724.83</v>
      </c>
      <c r="Q67" s="4">
        <f>P67*$Q$82</f>
        <v>1963320.8819419339</v>
      </c>
      <c r="R67" s="4">
        <f t="shared" ref="R67:R81" si="53">Q67*$R$82</f>
        <v>2050410.7289893702</v>
      </c>
      <c r="S67" s="4">
        <f t="shared" si="52"/>
        <v>2110442.1481577829</v>
      </c>
      <c r="T67" s="4">
        <f t="shared" si="51"/>
        <v>2303619.4615396787</v>
      </c>
      <c r="U67" s="4">
        <f t="shared" si="50"/>
        <v>3152795.50427286</v>
      </c>
      <c r="V67" s="4">
        <f t="shared" si="49"/>
        <v>3256166.6183059616</v>
      </c>
      <c r="W67" s="4">
        <f t="shared" si="48"/>
        <v>3311134.0771671957</v>
      </c>
      <c r="X67" s="4">
        <f t="shared" si="47"/>
        <v>3328259.201521825</v>
      </c>
      <c r="Y67" s="4">
        <f t="shared" si="46"/>
        <v>3426371.7221641378</v>
      </c>
      <c r="Z67" s="4">
        <f t="shared" si="45"/>
        <v>3505402.1158504561</v>
      </c>
      <c r="AA67" s="4">
        <f t="shared" si="44"/>
        <v>3555339.2925720918</v>
      </c>
      <c r="AB67" s="4">
        <f t="shared" si="43"/>
        <v>3565125.0164839802</v>
      </c>
      <c r="AC67" s="4">
        <f t="shared" si="42"/>
        <v>3584302.5767309088</v>
      </c>
      <c r="AD67" s="4">
        <f t="shared" si="41"/>
        <v>3622427.8673761385</v>
      </c>
      <c r="AE67" s="4">
        <f t="shared" si="40"/>
        <v>3722257.811769492</v>
      </c>
      <c r="AF67" s="4">
        <f t="shared" si="39"/>
        <v>3804063.9846596061</v>
      </c>
      <c r="AG67" s="4">
        <f t="shared" si="38"/>
        <v>3836153.8331737225</v>
      </c>
      <c r="AH67" s="4">
        <f t="shared" si="37"/>
        <v>3876573.1477209041</v>
      </c>
      <c r="AI67" s="4">
        <f t="shared" si="36"/>
        <v>3879530.4551179446</v>
      </c>
      <c r="AJ67" s="4">
        <f t="shared" si="35"/>
        <v>4070228.2433376648</v>
      </c>
      <c r="AK67" s="4">
        <f t="shared" si="34"/>
        <v>4074088.4328303249</v>
      </c>
      <c r="AL67" s="16">
        <f t="shared" si="32"/>
        <v>4074088.4328303249</v>
      </c>
      <c r="AM67" s="20">
        <f>AL67-P67</f>
        <v>2246363.6028303248</v>
      </c>
      <c r="AN67" s="17">
        <f>'Предявени (3)'!P67-P67</f>
        <v>528526.12999999989</v>
      </c>
      <c r="AO67" s="18">
        <f t="shared" si="33"/>
        <v>1717837.4728303249</v>
      </c>
    </row>
    <row r="68" spans="1:41" x14ac:dyDescent="0.2">
      <c r="A68" s="2" t="s">
        <v>6</v>
      </c>
      <c r="B68" s="3">
        <v>0</v>
      </c>
      <c r="C68" s="3">
        <v>600</v>
      </c>
      <c r="D68" s="3">
        <v>5328.4699999999993</v>
      </c>
      <c r="E68" s="3">
        <v>76353.179999999993</v>
      </c>
      <c r="F68" s="3">
        <v>128950.17</v>
      </c>
      <c r="G68" s="3">
        <v>805037.4800000001</v>
      </c>
      <c r="H68" s="3">
        <v>1656508.2000000002</v>
      </c>
      <c r="I68" s="3">
        <v>1818803.6</v>
      </c>
      <c r="J68" s="3">
        <v>1915190.87</v>
      </c>
      <c r="K68" s="3">
        <v>1929552.6900000004</v>
      </c>
      <c r="L68" s="3">
        <v>1985426.5400000005</v>
      </c>
      <c r="M68" s="3">
        <v>2180360.6000000006</v>
      </c>
      <c r="N68" s="3">
        <v>2294775.4000000004</v>
      </c>
      <c r="O68" s="3">
        <v>2417247.8100000005</v>
      </c>
      <c r="P68" s="4">
        <f>O68*$P$82</f>
        <v>2598864.6988083702</v>
      </c>
      <c r="Q68" s="4">
        <f t="shared" ref="Q68:Q81" si="54">P68*$Q$82</f>
        <v>2791670.4138183687</v>
      </c>
      <c r="R68" s="4">
        <f t="shared" si="53"/>
        <v>2915504.5519781061</v>
      </c>
      <c r="S68" s="4">
        <f t="shared" si="52"/>
        <v>3000863.9745429112</v>
      </c>
      <c r="T68" s="4">
        <f t="shared" si="51"/>
        <v>3275545.202328634</v>
      </c>
      <c r="U68" s="4">
        <f t="shared" si="50"/>
        <v>4482999.1933832141</v>
      </c>
      <c r="V68" s="4">
        <f t="shared" si="49"/>
        <v>4629983.8678416349</v>
      </c>
      <c r="W68" s="4">
        <f t="shared" si="48"/>
        <v>4708142.782177587</v>
      </c>
      <c r="X68" s="4">
        <f t="shared" si="47"/>
        <v>4732493.2097788518</v>
      </c>
      <c r="Y68" s="4">
        <f t="shared" si="46"/>
        <v>4872000.6248028157</v>
      </c>
      <c r="Z68" s="4">
        <f t="shared" si="45"/>
        <v>4984374.9258535383</v>
      </c>
      <c r="AA68" s="4">
        <f t="shared" si="44"/>
        <v>5055381.2193665579</v>
      </c>
      <c r="AB68" s="4">
        <f t="shared" si="43"/>
        <v>5069295.6620712029</v>
      </c>
      <c r="AC68" s="4">
        <f t="shared" si="42"/>
        <v>5096564.4738293784</v>
      </c>
      <c r="AD68" s="4">
        <f t="shared" si="41"/>
        <v>5150775.2994215963</v>
      </c>
      <c r="AE68" s="4">
        <f t="shared" si="40"/>
        <v>5292724.7406664742</v>
      </c>
      <c r="AF68" s="4">
        <f t="shared" si="39"/>
        <v>5409045.9567374578</v>
      </c>
      <c r="AG68" s="4">
        <f t="shared" si="38"/>
        <v>5454674.9119962454</v>
      </c>
      <c r="AH68" s="4">
        <f t="shared" si="37"/>
        <v>5512147.6387451086</v>
      </c>
      <c r="AI68" s="4">
        <f t="shared" si="36"/>
        <v>5516352.6709641507</v>
      </c>
      <c r="AJ68" s="4">
        <f t="shared" si="35"/>
        <v>5787508.2310410282</v>
      </c>
      <c r="AK68" s="4">
        <f t="shared" si="34"/>
        <v>5792997.0825565951</v>
      </c>
      <c r="AL68" s="16">
        <f t="shared" si="32"/>
        <v>5792997.0825565951</v>
      </c>
      <c r="AM68" s="20">
        <f>AL68-O68</f>
        <v>3375749.2725565946</v>
      </c>
      <c r="AN68" s="17">
        <f>'Предявени (3)'!O68-O68</f>
        <v>225452.39000000013</v>
      </c>
      <c r="AO68" s="18">
        <f t="shared" si="33"/>
        <v>3150296.8825565944</v>
      </c>
    </row>
    <row r="69" spans="1:41" x14ac:dyDescent="0.2">
      <c r="A69" s="2" t="s">
        <v>5</v>
      </c>
      <c r="B69" s="3">
        <v>0</v>
      </c>
      <c r="C69" s="3">
        <v>0</v>
      </c>
      <c r="D69" s="3">
        <v>3863</v>
      </c>
      <c r="E69" s="3">
        <v>73183.3</v>
      </c>
      <c r="F69" s="3">
        <v>379458.02</v>
      </c>
      <c r="G69" s="3">
        <v>1508842.5799999998</v>
      </c>
      <c r="H69" s="3">
        <v>2133924.17</v>
      </c>
      <c r="I69" s="3">
        <v>2221608.16</v>
      </c>
      <c r="J69" s="3">
        <v>2447505.06</v>
      </c>
      <c r="K69" s="3">
        <v>2959031.35</v>
      </c>
      <c r="L69" s="3">
        <v>3037702.3400000003</v>
      </c>
      <c r="M69" s="3">
        <v>3234464.83</v>
      </c>
      <c r="N69" s="3">
        <v>3670478.0100000002</v>
      </c>
      <c r="O69" s="4">
        <f>N69*$O$82</f>
        <v>4142196.9500891948</v>
      </c>
      <c r="P69" s="4">
        <f t="shared" ref="P69:P81" si="55">O69*$P$82</f>
        <v>4453415.7336142138</v>
      </c>
      <c r="Q69" s="4">
        <f t="shared" si="54"/>
        <v>4783807.6948232641</v>
      </c>
      <c r="R69" s="4">
        <f t="shared" si="53"/>
        <v>4996009.9304733146</v>
      </c>
      <c r="S69" s="4">
        <f t="shared" si="52"/>
        <v>5142281.8759257384</v>
      </c>
      <c r="T69" s="4">
        <f t="shared" si="51"/>
        <v>5612975.7531831041</v>
      </c>
      <c r="U69" s="4">
        <f t="shared" si="50"/>
        <v>7682069.463157054</v>
      </c>
      <c r="V69" s="4">
        <f t="shared" si="49"/>
        <v>7933942.4683709973</v>
      </c>
      <c r="W69" s="4">
        <f t="shared" si="48"/>
        <v>8067875.6196372155</v>
      </c>
      <c r="X69" s="4">
        <f t="shared" si="47"/>
        <v>8109602.523484665</v>
      </c>
      <c r="Y69" s="4">
        <f t="shared" si="46"/>
        <v>8348662.4935202114</v>
      </c>
      <c r="Z69" s="4">
        <f t="shared" si="45"/>
        <v>8541227.1470716838</v>
      </c>
      <c r="AA69" s="4">
        <f t="shared" si="44"/>
        <v>8662903.5640323292</v>
      </c>
      <c r="AB69" s="4">
        <f t="shared" si="43"/>
        <v>8686747.3593994956</v>
      </c>
      <c r="AC69" s="4">
        <f t="shared" si="42"/>
        <v>8733475.2076697443</v>
      </c>
      <c r="AD69" s="4">
        <f t="shared" si="41"/>
        <v>8826370.9031383451</v>
      </c>
      <c r="AE69" s="4">
        <f t="shared" si="40"/>
        <v>9069615.5304202288</v>
      </c>
      <c r="AF69" s="4">
        <f t="shared" si="39"/>
        <v>9268943.6193512082</v>
      </c>
      <c r="AG69" s="4">
        <f t="shared" si="38"/>
        <v>9347133.4179009497</v>
      </c>
      <c r="AH69" s="4">
        <f t="shared" si="37"/>
        <v>9445618.7086798251</v>
      </c>
      <c r="AI69" s="4">
        <f t="shared" si="36"/>
        <v>9452824.4538089279</v>
      </c>
      <c r="AJ69" s="4">
        <f t="shared" si="35"/>
        <v>9917476.7452718243</v>
      </c>
      <c r="AK69" s="4">
        <f t="shared" si="34"/>
        <v>9926882.4437331967</v>
      </c>
      <c r="AL69" s="16">
        <f t="shared" si="32"/>
        <v>9926882.4437331967</v>
      </c>
      <c r="AM69" s="20">
        <f>AL69-N69</f>
        <v>6256404.4337331969</v>
      </c>
      <c r="AN69" s="17">
        <f>'Предявени (3)'!N69-N69</f>
        <v>3030003.0299999989</v>
      </c>
      <c r="AO69" s="18">
        <f t="shared" si="33"/>
        <v>3226401.4037331981</v>
      </c>
    </row>
    <row r="70" spans="1:41" x14ac:dyDescent="0.2">
      <c r="A70" s="1" t="s">
        <v>4</v>
      </c>
      <c r="B70" s="3">
        <v>4500</v>
      </c>
      <c r="C70" s="3">
        <v>12795.49</v>
      </c>
      <c r="D70" s="3">
        <v>78451.490000000005</v>
      </c>
      <c r="E70" s="3">
        <v>234123.57</v>
      </c>
      <c r="F70" s="3">
        <v>283376.27</v>
      </c>
      <c r="G70" s="3">
        <v>456166.91000000003</v>
      </c>
      <c r="H70" s="3">
        <v>619912.53999999992</v>
      </c>
      <c r="I70" s="3">
        <v>812032.7699999999</v>
      </c>
      <c r="J70" s="3">
        <v>972924.6399999999</v>
      </c>
      <c r="K70" s="3">
        <v>1022728.1699999999</v>
      </c>
      <c r="L70" s="3">
        <v>1707768.02</v>
      </c>
      <c r="M70" s="3">
        <v>1766142.51</v>
      </c>
      <c r="N70" s="4">
        <f>M70*$N$82</f>
        <v>1945612.3314600317</v>
      </c>
      <c r="O70" s="4">
        <f t="shared" ref="O70:O81" si="56">N70*$O$82</f>
        <v>2195656.6538399369</v>
      </c>
      <c r="P70" s="4">
        <f t="shared" si="55"/>
        <v>2360624.5684708348</v>
      </c>
      <c r="Q70" s="4">
        <f t="shared" si="54"/>
        <v>2535755.6201192257</v>
      </c>
      <c r="R70" s="4">
        <f t="shared" si="53"/>
        <v>2648237.7778434521</v>
      </c>
      <c r="S70" s="4">
        <f t="shared" si="52"/>
        <v>2725772.2297713864</v>
      </c>
      <c r="T70" s="4">
        <f t="shared" si="51"/>
        <v>2975273.1965227621</v>
      </c>
      <c r="U70" s="4">
        <f t="shared" si="50"/>
        <v>4072038.8565005758</v>
      </c>
      <c r="V70" s="4">
        <f t="shared" si="49"/>
        <v>4205549.3212332455</v>
      </c>
      <c r="W70" s="4">
        <f t="shared" si="48"/>
        <v>4276543.3416264793</v>
      </c>
      <c r="X70" s="4">
        <f t="shared" si="47"/>
        <v>4298661.5448844917</v>
      </c>
      <c r="Y70" s="4">
        <f t="shared" si="46"/>
        <v>4425380.1968945134</v>
      </c>
      <c r="Z70" s="4">
        <f t="shared" si="45"/>
        <v>4527453.0504935123</v>
      </c>
      <c r="AA70" s="4">
        <f t="shared" si="44"/>
        <v>4591950.1368788648</v>
      </c>
      <c r="AB70" s="4">
        <f t="shared" si="43"/>
        <v>4604589.0308236806</v>
      </c>
      <c r="AC70" s="4">
        <f t="shared" si="42"/>
        <v>4629358.0874886429</v>
      </c>
      <c r="AD70" s="4">
        <f t="shared" si="41"/>
        <v>4678599.3607372092</v>
      </c>
      <c r="AE70" s="4">
        <f t="shared" si="40"/>
        <v>4807536.1763540478</v>
      </c>
      <c r="AF70" s="4">
        <f t="shared" si="39"/>
        <v>4913194.1279270845</v>
      </c>
      <c r="AG70" s="4">
        <f t="shared" si="38"/>
        <v>4954640.2381716613</v>
      </c>
      <c r="AH70" s="4">
        <f t="shared" si="37"/>
        <v>5006844.3913323032</v>
      </c>
      <c r="AI70" s="4">
        <f t="shared" si="36"/>
        <v>5010663.9446826698</v>
      </c>
      <c r="AJ70" s="4">
        <f t="shared" si="35"/>
        <v>5256962.4446732393</v>
      </c>
      <c r="AK70" s="4">
        <f t="shared" si="34"/>
        <v>5261948.128516756</v>
      </c>
      <c r="AL70" s="16">
        <f t="shared" si="32"/>
        <v>5261948.128516756</v>
      </c>
      <c r="AM70" s="20">
        <f>AL70-M70</f>
        <v>3495805.6185167562</v>
      </c>
      <c r="AN70" s="17">
        <f>'Предявени (3)'!M70-M70</f>
        <v>518880.41250000033</v>
      </c>
      <c r="AO70" s="18">
        <f t="shared" si="33"/>
        <v>2976925.2060167557</v>
      </c>
    </row>
    <row r="71" spans="1:41" x14ac:dyDescent="0.2">
      <c r="A71" s="1" t="s">
        <v>3</v>
      </c>
      <c r="B71" s="3">
        <v>0</v>
      </c>
      <c r="C71" s="3">
        <v>3586.75</v>
      </c>
      <c r="D71" s="3">
        <v>160573.41</v>
      </c>
      <c r="E71" s="3">
        <v>253903.78</v>
      </c>
      <c r="F71" s="3">
        <v>311177.5</v>
      </c>
      <c r="G71" s="3">
        <v>524671.39</v>
      </c>
      <c r="H71" s="3">
        <v>559787.30999999994</v>
      </c>
      <c r="I71" s="3">
        <v>590452.28</v>
      </c>
      <c r="J71" s="3">
        <v>775953.03</v>
      </c>
      <c r="K71" s="3">
        <v>1212806.03</v>
      </c>
      <c r="L71" s="3">
        <v>1304817.76</v>
      </c>
      <c r="M71" s="4">
        <f>L71*$M$82</f>
        <v>1411111.512072565</v>
      </c>
      <c r="N71" s="4">
        <f t="shared" ref="N71:N81" si="57">M71*$N$82</f>
        <v>1554504.205299715</v>
      </c>
      <c r="O71" s="4">
        <f t="shared" si="56"/>
        <v>1754284.472090682</v>
      </c>
      <c r="P71" s="4">
        <f t="shared" si="55"/>
        <v>1886090.4402615426</v>
      </c>
      <c r="Q71" s="4">
        <f t="shared" si="54"/>
        <v>2026016.5457163167</v>
      </c>
      <c r="R71" s="4">
        <f t="shared" si="53"/>
        <v>2115887.4744600104</v>
      </c>
      <c r="S71" s="4">
        <f t="shared" si="52"/>
        <v>2177835.9056190252</v>
      </c>
      <c r="T71" s="4">
        <f t="shared" si="51"/>
        <v>2377182.0424469649</v>
      </c>
      <c r="U71" s="4">
        <f t="shared" si="50"/>
        <v>3253475.2294789432</v>
      </c>
      <c r="V71" s="4">
        <f t="shared" si="49"/>
        <v>3360147.3426859505</v>
      </c>
      <c r="W71" s="4">
        <f t="shared" si="48"/>
        <v>3416870.1036737976</v>
      </c>
      <c r="X71" s="4">
        <f t="shared" si="47"/>
        <v>3434542.0928066238</v>
      </c>
      <c r="Y71" s="4">
        <f t="shared" si="46"/>
        <v>3535787.687447601</v>
      </c>
      <c r="Z71" s="4">
        <f t="shared" si="45"/>
        <v>3617341.796455285</v>
      </c>
      <c r="AA71" s="4">
        <f t="shared" si="44"/>
        <v>3668873.6409005611</v>
      </c>
      <c r="AB71" s="4">
        <f t="shared" si="43"/>
        <v>3678971.8570096302</v>
      </c>
      <c r="AC71" s="4">
        <f t="shared" si="42"/>
        <v>3698761.8234507339</v>
      </c>
      <c r="AD71" s="4">
        <f t="shared" si="41"/>
        <v>3738104.5872179475</v>
      </c>
      <c r="AE71" s="4">
        <f t="shared" si="40"/>
        <v>3841122.4489231724</v>
      </c>
      <c r="AF71" s="4">
        <f t="shared" si="39"/>
        <v>3925540.9774182015</v>
      </c>
      <c r="AG71" s="4">
        <f t="shared" si="38"/>
        <v>3958655.5663970662</v>
      </c>
      <c r="AH71" s="4">
        <f t="shared" si="37"/>
        <v>4000365.6102275504</v>
      </c>
      <c r="AI71" s="4">
        <f t="shared" si="36"/>
        <v>4003417.3547346671</v>
      </c>
      <c r="AJ71" s="4">
        <f t="shared" si="35"/>
        <v>4200204.7865387388</v>
      </c>
      <c r="AK71" s="4">
        <f t="shared" si="34"/>
        <v>4204188.2453068206</v>
      </c>
      <c r="AL71" s="16">
        <f t="shared" si="32"/>
        <v>4204188.2453068206</v>
      </c>
      <c r="AM71" s="20">
        <f>AL71-L71</f>
        <v>2899370.4853068208</v>
      </c>
      <c r="AN71" s="17">
        <f>'Предявени (3)'!L71-L71</f>
        <v>590524.29999999981</v>
      </c>
      <c r="AO71" s="18">
        <f t="shared" si="33"/>
        <v>2308846.185306821</v>
      </c>
    </row>
    <row r="72" spans="1:41" x14ac:dyDescent="0.2">
      <c r="A72" s="1" t="s">
        <v>2</v>
      </c>
      <c r="B72" s="3">
        <v>0</v>
      </c>
      <c r="C72" s="3">
        <v>5300.02</v>
      </c>
      <c r="D72" s="3">
        <v>334488.38</v>
      </c>
      <c r="E72" s="3">
        <v>964718.42</v>
      </c>
      <c r="F72" s="3">
        <v>1044585.04</v>
      </c>
      <c r="G72" s="3">
        <v>1260909.7599999998</v>
      </c>
      <c r="H72" s="3">
        <v>1365111.3499999999</v>
      </c>
      <c r="I72" s="3">
        <v>1448624.7699999998</v>
      </c>
      <c r="J72" s="3">
        <v>1654520.67</v>
      </c>
      <c r="K72" s="3">
        <v>1968142.3099999998</v>
      </c>
      <c r="L72" s="4">
        <f>K72*$L$82</f>
        <v>2223852.0304349745</v>
      </c>
      <c r="M72" s="4">
        <f t="shared" ref="M72:M81" si="58">L72*$M$82</f>
        <v>2405012.636625011</v>
      </c>
      <c r="N72" s="4">
        <f t="shared" si="57"/>
        <v>2649402.4217416216</v>
      </c>
      <c r="O72" s="4">
        <f t="shared" si="56"/>
        <v>2989895.7577182353</v>
      </c>
      <c r="P72" s="4">
        <f t="shared" si="55"/>
        <v>3214537.8333596764</v>
      </c>
      <c r="Q72" s="4">
        <f t="shared" si="54"/>
        <v>3453019.3771167584</v>
      </c>
      <c r="R72" s="4">
        <f t="shared" si="53"/>
        <v>3606189.9220699016</v>
      </c>
      <c r="S72" s="4">
        <f t="shared" si="52"/>
        <v>3711771.0604008487</v>
      </c>
      <c r="T72" s="4">
        <f t="shared" si="51"/>
        <v>4051524.4916724935</v>
      </c>
      <c r="U72" s="4">
        <f t="shared" si="50"/>
        <v>5545025.3030328471</v>
      </c>
      <c r="V72" s="4">
        <f t="shared" si="49"/>
        <v>5726830.7649283018</v>
      </c>
      <c r="W72" s="4">
        <f t="shared" si="48"/>
        <v>5823505.588847545</v>
      </c>
      <c r="X72" s="4">
        <f t="shared" si="47"/>
        <v>5853624.6523057707</v>
      </c>
      <c r="Y72" s="4">
        <f t="shared" si="46"/>
        <v>6026181.486001025</v>
      </c>
      <c r="Z72" s="4">
        <f t="shared" si="45"/>
        <v>6165177.3492295062</v>
      </c>
      <c r="AA72" s="4">
        <f t="shared" si="44"/>
        <v>6253005.0907078916</v>
      </c>
      <c r="AB72" s="4">
        <f t="shared" si="43"/>
        <v>6270215.8760653222</v>
      </c>
      <c r="AC72" s="4">
        <f t="shared" si="42"/>
        <v>6303944.6912312722</v>
      </c>
      <c r="AD72" s="4">
        <f t="shared" si="41"/>
        <v>6370998.1049483269</v>
      </c>
      <c r="AE72" s="4">
        <f t="shared" si="40"/>
        <v>6546575.4828376602</v>
      </c>
      <c r="AF72" s="4">
        <f t="shared" si="39"/>
        <v>6690453.2884248579</v>
      </c>
      <c r="AG72" s="4">
        <f t="shared" si="38"/>
        <v>6746891.7798335496</v>
      </c>
      <c r="AH72" s="4">
        <f t="shared" si="37"/>
        <v>6817979.8417112129</v>
      </c>
      <c r="AI72" s="4">
        <f t="shared" si="36"/>
        <v>6823181.0494404212</v>
      </c>
      <c r="AJ72" s="4">
        <f t="shared" si="35"/>
        <v>7158573.5794911841</v>
      </c>
      <c r="AK72" s="4">
        <f t="shared" si="34"/>
        <v>7165362.7443394251</v>
      </c>
      <c r="AL72" s="16">
        <f t="shared" si="32"/>
        <v>7165362.7443394251</v>
      </c>
      <c r="AM72" s="20">
        <f>AL72-K72</f>
        <v>5197220.4343394255</v>
      </c>
      <c r="AN72" s="17">
        <f>'Предявени (3)'!K72-K72</f>
        <v>1411370.84</v>
      </c>
      <c r="AO72" s="18">
        <f t="shared" si="33"/>
        <v>3785849.5943394257</v>
      </c>
    </row>
    <row r="73" spans="1:41" x14ac:dyDescent="0.2">
      <c r="A73" s="1" t="s">
        <v>1</v>
      </c>
      <c r="B73" s="3">
        <v>0</v>
      </c>
      <c r="C73" s="3">
        <v>4727.07</v>
      </c>
      <c r="D73" s="3">
        <v>15671.75</v>
      </c>
      <c r="E73" s="3">
        <v>106691.81999999999</v>
      </c>
      <c r="F73" s="3">
        <v>239575.01999999996</v>
      </c>
      <c r="G73" s="3">
        <v>373260.79</v>
      </c>
      <c r="H73" s="3">
        <v>556916.80000000005</v>
      </c>
      <c r="I73" s="3">
        <v>730522.61999999988</v>
      </c>
      <c r="J73" s="3">
        <v>890548.73</v>
      </c>
      <c r="K73" s="4">
        <f>J73*$K$82</f>
        <v>1035938.7705570521</v>
      </c>
      <c r="L73" s="4">
        <f t="shared" ref="L73:L81" si="59">K73*$L$82</f>
        <v>1170532.4999133886</v>
      </c>
      <c r="M73" s="4">
        <f t="shared" si="58"/>
        <v>1265887.035353398</v>
      </c>
      <c r="N73" s="4">
        <f t="shared" si="57"/>
        <v>1394522.4761160142</v>
      </c>
      <c r="O73" s="4">
        <f t="shared" si="56"/>
        <v>1573742.3658883562</v>
      </c>
      <c r="P73" s="4">
        <f t="shared" si="55"/>
        <v>1691983.5288738615</v>
      </c>
      <c r="Q73" s="4">
        <f>P73*$Q$82</f>
        <v>1817509.1455861304</v>
      </c>
      <c r="R73" s="4">
        <f t="shared" si="53"/>
        <v>1898131.0118089612</v>
      </c>
      <c r="S73" s="4">
        <f t="shared" si="52"/>
        <v>1953704.0230088348</v>
      </c>
      <c r="T73" s="4">
        <f t="shared" si="51"/>
        <v>2132534.4612834365</v>
      </c>
      <c r="U73" s="4">
        <f t="shared" si="50"/>
        <v>2918643.9750546254</v>
      </c>
      <c r="V73" s="4">
        <f t="shared" si="49"/>
        <v>3014337.9326102324</v>
      </c>
      <c r="W73" s="4">
        <f t="shared" si="48"/>
        <v>3065223.0732455761</v>
      </c>
      <c r="X73" s="4">
        <f t="shared" si="47"/>
        <v>3081076.3504251335</v>
      </c>
      <c r="Y73" s="4">
        <f t="shared" si="46"/>
        <v>3171902.2593247187</v>
      </c>
      <c r="Z73" s="4">
        <f t="shared" si="45"/>
        <v>3245063.2309342511</v>
      </c>
      <c r="AA73" s="4">
        <f t="shared" si="44"/>
        <v>3291291.6779655642</v>
      </c>
      <c r="AB73" s="4">
        <f t="shared" si="43"/>
        <v>3300350.6366256718</v>
      </c>
      <c r="AC73" s="4">
        <f t="shared" si="42"/>
        <v>3318103.9195757038</v>
      </c>
      <c r="AD73" s="4">
        <f t="shared" si="41"/>
        <v>3353397.7246093955</v>
      </c>
      <c r="AE73" s="4">
        <f t="shared" si="40"/>
        <v>3445813.5077893767</v>
      </c>
      <c r="AF73" s="4">
        <f t="shared" si="39"/>
        <v>3521544.1072857357</v>
      </c>
      <c r="AG73" s="4">
        <f t="shared" si="38"/>
        <v>3551250.7098545381</v>
      </c>
      <c r="AH73" s="4">
        <f t="shared" si="37"/>
        <v>3588668.1664320705</v>
      </c>
      <c r="AI73" s="4">
        <f t="shared" si="36"/>
        <v>3591405.8407928273</v>
      </c>
      <c r="AJ73" s="4">
        <f t="shared" si="35"/>
        <v>3767940.9030540553</v>
      </c>
      <c r="AK73" s="4">
        <f t="shared" si="34"/>
        <v>3771514.4043452274</v>
      </c>
      <c r="AL73" s="16">
        <f t="shared" si="32"/>
        <v>3771514.4043452274</v>
      </c>
      <c r="AM73" s="20">
        <f>AL73-J73</f>
        <v>2880965.6743452274</v>
      </c>
      <c r="AN73" s="17">
        <f>'Предявени (3)'!J73-J73</f>
        <v>1390680.1500000004</v>
      </c>
      <c r="AO73" s="18">
        <f t="shared" si="33"/>
        <v>1490285.5243452271</v>
      </c>
    </row>
    <row r="74" spans="1:41" x14ac:dyDescent="0.2">
      <c r="A74" s="2" t="s">
        <v>24</v>
      </c>
      <c r="B74" s="3">
        <v>0</v>
      </c>
      <c r="C74" s="3">
        <v>0</v>
      </c>
      <c r="D74" s="3">
        <v>201590.28999999998</v>
      </c>
      <c r="E74" s="3">
        <v>263774.89</v>
      </c>
      <c r="F74" s="3">
        <v>380517.64</v>
      </c>
      <c r="G74" s="3">
        <v>571190.72000000009</v>
      </c>
      <c r="H74" s="3">
        <v>619583.81999999995</v>
      </c>
      <c r="I74" s="3">
        <v>853115.21</v>
      </c>
      <c r="J74" s="4">
        <f>I74*$J$82</f>
        <v>992694.42279166845</v>
      </c>
      <c r="K74" s="4">
        <f t="shared" ref="K74:K81" si="60">J74*$K$82</f>
        <v>1154760.6607508648</v>
      </c>
      <c r="L74" s="4">
        <f t="shared" si="59"/>
        <v>1304792.2536034721</v>
      </c>
      <c r="M74" s="4">
        <f t="shared" si="58"/>
        <v>1411083.9278605201</v>
      </c>
      <c r="N74" s="4">
        <f t="shared" si="57"/>
        <v>1554473.8180671986</v>
      </c>
      <c r="O74" s="4">
        <f t="shared" si="56"/>
        <v>1754250.17958123</v>
      </c>
      <c r="P74" s="4">
        <f t="shared" si="55"/>
        <v>1886053.571227313</v>
      </c>
      <c r="Q74" s="4">
        <f t="shared" si="54"/>
        <v>2025976.9414259924</v>
      </c>
      <c r="R74" s="4">
        <f t="shared" si="53"/>
        <v>2115846.1133852405</v>
      </c>
      <c r="S74" s="4">
        <f t="shared" si="52"/>
        <v>2177793.3335849186</v>
      </c>
      <c r="T74" s="4">
        <f t="shared" si="51"/>
        <v>2377135.5736222346</v>
      </c>
      <c r="U74" s="4">
        <f t="shared" si="50"/>
        <v>3253411.6309965793</v>
      </c>
      <c r="V74" s="4">
        <f t="shared" si="49"/>
        <v>3360081.6589919184</v>
      </c>
      <c r="W74" s="4">
        <f t="shared" si="48"/>
        <v>3416803.3111711042</v>
      </c>
      <c r="X74" s="4">
        <f t="shared" si="47"/>
        <v>3434474.9548543389</v>
      </c>
      <c r="Y74" s="4">
        <f t="shared" si="46"/>
        <v>3535718.5703604803</v>
      </c>
      <c r="Z74" s="4">
        <f t="shared" si="45"/>
        <v>3617271.0851597572</v>
      </c>
      <c r="AA74" s="4">
        <f t="shared" si="44"/>
        <v>3668801.922267688</v>
      </c>
      <c r="AB74" s="4">
        <f t="shared" si="43"/>
        <v>3678899.9409782295</v>
      </c>
      <c r="AC74" s="4">
        <f t="shared" si="42"/>
        <v>3698689.5205678153</v>
      </c>
      <c r="AD74" s="4">
        <f t="shared" si="41"/>
        <v>3738031.5152681414</v>
      </c>
      <c r="AE74" s="4">
        <f t="shared" si="40"/>
        <v>3841047.3631944996</v>
      </c>
      <c r="AF74" s="4">
        <f t="shared" si="39"/>
        <v>3925464.2414878467</v>
      </c>
      <c r="AG74" s="4">
        <f t="shared" si="38"/>
        <v>3958578.183147321</v>
      </c>
      <c r="AH74" s="4">
        <f t="shared" si="37"/>
        <v>4000287.4116356554</v>
      </c>
      <c r="AI74" s="4">
        <f t="shared" si="36"/>
        <v>4003339.096487694</v>
      </c>
      <c r="AJ74" s="4">
        <f t="shared" si="35"/>
        <v>4200122.6815183535</v>
      </c>
      <c r="AK74" s="4">
        <f t="shared" si="34"/>
        <v>4204106.062418336</v>
      </c>
      <c r="AL74" s="16">
        <f t="shared" si="32"/>
        <v>4204106.062418336</v>
      </c>
      <c r="AM74" s="20">
        <f>AL74-I74</f>
        <v>3350990.8524183361</v>
      </c>
      <c r="AN74" s="17">
        <f>'Предявени (3)'!I74-I74</f>
        <v>1073004.02</v>
      </c>
      <c r="AO74" s="18">
        <f t="shared" si="33"/>
        <v>2277986.8324183361</v>
      </c>
    </row>
    <row r="75" spans="1:41" x14ac:dyDescent="0.2">
      <c r="A75" s="2" t="s">
        <v>23</v>
      </c>
      <c r="B75" s="3">
        <v>0</v>
      </c>
      <c r="C75" s="3">
        <v>600</v>
      </c>
      <c r="D75" s="3">
        <v>17514.809999999998</v>
      </c>
      <c r="E75" s="3">
        <v>67450.81</v>
      </c>
      <c r="F75" s="3">
        <v>138338.89000000001</v>
      </c>
      <c r="G75" s="3">
        <v>296404.11</v>
      </c>
      <c r="H75" s="3">
        <v>384752.85</v>
      </c>
      <c r="I75" s="4">
        <f>H75*$I$82</f>
        <v>467184.98519030755</v>
      </c>
      <c r="J75" s="4">
        <f t="shared" ref="J75:J81" si="61">I75*$J$82</f>
        <v>543621.68646650494</v>
      </c>
      <c r="K75" s="4">
        <f t="shared" si="60"/>
        <v>632372.78607568436</v>
      </c>
      <c r="L75" s="4">
        <f t="shared" si="59"/>
        <v>714533.44464010454</v>
      </c>
      <c r="M75" s="4">
        <f t="shared" si="58"/>
        <v>772741.14470400556</v>
      </c>
      <c r="N75" s="4">
        <f t="shared" si="57"/>
        <v>851264.65823114919</v>
      </c>
      <c r="O75" s="4">
        <f t="shared" si="56"/>
        <v>960666.66560516646</v>
      </c>
      <c r="P75" s="4">
        <f t="shared" si="55"/>
        <v>1032845.1531674825</v>
      </c>
      <c r="Q75" s="4">
        <f t="shared" si="54"/>
        <v>1109470.3227434042</v>
      </c>
      <c r="R75" s="4">
        <f t="shared" si="53"/>
        <v>1158684.6929465174</v>
      </c>
      <c r="S75" s="4">
        <f t="shared" si="52"/>
        <v>1192608.377359045</v>
      </c>
      <c r="T75" s="4">
        <f t="shared" si="51"/>
        <v>1301772.6500950055</v>
      </c>
      <c r="U75" s="4">
        <f t="shared" si="50"/>
        <v>1781641.0337416343</v>
      </c>
      <c r="V75" s="4">
        <f t="shared" si="49"/>
        <v>1840055.928781722</v>
      </c>
      <c r="W75" s="4">
        <f t="shared" si="48"/>
        <v>1871117.9751767248</v>
      </c>
      <c r="X75" s="4">
        <f t="shared" si="47"/>
        <v>1880795.3628210505</v>
      </c>
      <c r="Y75" s="4">
        <f t="shared" si="46"/>
        <v>1936238.6329168326</v>
      </c>
      <c r="Z75" s="4">
        <f t="shared" si="45"/>
        <v>1980898.6154984729</v>
      </c>
      <c r="AA75" s="4">
        <f t="shared" si="44"/>
        <v>2009118.0553688661</v>
      </c>
      <c r="AB75" s="4">
        <f t="shared" si="43"/>
        <v>2014647.9564495604</v>
      </c>
      <c r="AC75" s="4">
        <f t="shared" si="42"/>
        <v>2025485.1732042388</v>
      </c>
      <c r="AD75" s="4">
        <f t="shared" si="41"/>
        <v>2047029.7301362725</v>
      </c>
      <c r="AE75" s="4">
        <f t="shared" si="40"/>
        <v>2103443.5143751474</v>
      </c>
      <c r="AF75" s="4">
        <f t="shared" si="39"/>
        <v>2149672.0865222663</v>
      </c>
      <c r="AG75" s="4">
        <f t="shared" si="38"/>
        <v>2167806.0221999274</v>
      </c>
      <c r="AH75" s="4">
        <f t="shared" si="37"/>
        <v>2190646.9293426117</v>
      </c>
      <c r="AI75" s="4">
        <f t="shared" si="36"/>
        <v>2192318.1002767286</v>
      </c>
      <c r="AJ75" s="4">
        <f t="shared" si="35"/>
        <v>2300081.19625792</v>
      </c>
      <c r="AK75" s="4">
        <f t="shared" si="34"/>
        <v>2302262.5848030448</v>
      </c>
      <c r="AL75" s="16">
        <f t="shared" si="32"/>
        <v>2302262.5848030448</v>
      </c>
      <c r="AM75" s="20">
        <f>AL75-H75</f>
        <v>1917509.7348030447</v>
      </c>
      <c r="AN75" s="17">
        <f>'Предявени (3)'!H75-H75</f>
        <v>4048539.68</v>
      </c>
      <c r="AO75" s="18">
        <f t="shared" si="33"/>
        <v>0</v>
      </c>
    </row>
    <row r="76" spans="1:41" x14ac:dyDescent="0.2">
      <c r="A76" s="2" t="s">
        <v>22</v>
      </c>
      <c r="B76" s="3">
        <v>500</v>
      </c>
      <c r="C76" s="3">
        <v>2003.1799999999998</v>
      </c>
      <c r="D76" s="3">
        <v>69332.14</v>
      </c>
      <c r="E76" s="3">
        <v>90078.040000000008</v>
      </c>
      <c r="F76" s="3">
        <v>140225.31</v>
      </c>
      <c r="G76" s="3">
        <v>800790.08</v>
      </c>
      <c r="H76" s="4">
        <f t="shared" ref="H76:H81" si="62">G76*$H$82</f>
        <v>1223911.662461417</v>
      </c>
      <c r="I76" s="4">
        <f t="shared" ref="I76:I81" si="63">H76*$I$82</f>
        <v>1486131.0368494524</v>
      </c>
      <c r="J76" s="4">
        <f t="shared" si="61"/>
        <v>1729278.7357736253</v>
      </c>
      <c r="K76" s="4">
        <f t="shared" si="60"/>
        <v>2011598.9469636127</v>
      </c>
      <c r="L76" s="4">
        <f t="shared" si="59"/>
        <v>2272954.7451402978</v>
      </c>
      <c r="M76" s="4">
        <f t="shared" si="58"/>
        <v>2458115.3825553674</v>
      </c>
      <c r="N76" s="4">
        <f t="shared" si="57"/>
        <v>2707901.3009269089</v>
      </c>
      <c r="O76" s="4">
        <f t="shared" si="56"/>
        <v>3055912.7392352922</v>
      </c>
      <c r="P76" s="4">
        <f t="shared" si="55"/>
        <v>3285514.9181570206</v>
      </c>
      <c r="Q76" s="4">
        <f t="shared" si="54"/>
        <v>3529262.1410354329</v>
      </c>
      <c r="R76" s="4">
        <f t="shared" si="53"/>
        <v>3685814.6958827428</v>
      </c>
      <c r="S76" s="4">
        <f t="shared" si="52"/>
        <v>3793727.0686855777</v>
      </c>
      <c r="T76" s="4">
        <f t="shared" si="51"/>
        <v>4140982.2651725202</v>
      </c>
      <c r="U76" s="4">
        <f t="shared" si="50"/>
        <v>5667459.6160007687</v>
      </c>
      <c r="V76" s="4">
        <f t="shared" si="49"/>
        <v>5853279.347553174</v>
      </c>
      <c r="W76" s="4">
        <f t="shared" si="48"/>
        <v>5952088.7542742984</v>
      </c>
      <c r="X76" s="4">
        <f t="shared" si="47"/>
        <v>5982872.8474916723</v>
      </c>
      <c r="Y76" s="4">
        <f t="shared" si="46"/>
        <v>6159239.7408758951</v>
      </c>
      <c r="Z76" s="4">
        <f t="shared" si="45"/>
        <v>6301304.6366316862</v>
      </c>
      <c r="AA76" s="4">
        <f t="shared" si="44"/>
        <v>6391071.6170855099</v>
      </c>
      <c r="AB76" s="4">
        <f t="shared" si="43"/>
        <v>6408662.4170624819</v>
      </c>
      <c r="AC76" s="4">
        <f t="shared" si="42"/>
        <v>6443135.9654057184</v>
      </c>
      <c r="AD76" s="4">
        <f t="shared" si="41"/>
        <v>6511669.9203632455</v>
      </c>
      <c r="AE76" s="4">
        <f t="shared" si="40"/>
        <v>6691124.0516413925</v>
      </c>
      <c r="AF76" s="4">
        <f t="shared" si="39"/>
        <v>6838178.6831790088</v>
      </c>
      <c r="AG76" s="4">
        <f t="shared" si="38"/>
        <v>6895863.338048269</v>
      </c>
      <c r="AH76" s="4">
        <f t="shared" si="37"/>
        <v>6968521.0263100443</v>
      </c>
      <c r="AI76" s="4">
        <f t="shared" si="36"/>
        <v>6973837.0768506248</v>
      </c>
      <c r="AJ76" s="4">
        <f t="shared" si="35"/>
        <v>7316635.0832963968</v>
      </c>
      <c r="AK76" s="4">
        <f t="shared" si="34"/>
        <v>7323574.153093379</v>
      </c>
      <c r="AL76" s="16">
        <f t="shared" si="32"/>
        <v>7323574.153093379</v>
      </c>
      <c r="AM76" s="20">
        <f>AL76-G76</f>
        <v>6522784.0730933789</v>
      </c>
      <c r="AN76" s="17">
        <f>'Предявени (3)'!G76-G76</f>
        <v>289417.58999999997</v>
      </c>
      <c r="AO76" s="18">
        <f t="shared" si="33"/>
        <v>6233366.4830933791</v>
      </c>
    </row>
    <row r="77" spans="1:41" x14ac:dyDescent="0.2">
      <c r="A77" s="8" t="s">
        <v>21</v>
      </c>
      <c r="B77" s="3">
        <v>4222</v>
      </c>
      <c r="C77" s="3">
        <v>20018.490000000002</v>
      </c>
      <c r="D77" s="3">
        <v>112988.89</v>
      </c>
      <c r="E77" s="3">
        <v>503500.94999999995</v>
      </c>
      <c r="F77" s="3">
        <v>595944.64</v>
      </c>
      <c r="G77" s="4">
        <f>F77*$G$82</f>
        <v>1006090.8303502168</v>
      </c>
      <c r="H77" s="4">
        <f t="shared" si="62"/>
        <v>1537689.2540441079</v>
      </c>
      <c r="I77" s="4">
        <f t="shared" si="63"/>
        <v>1867134.5290304977</v>
      </c>
      <c r="J77" s="4">
        <f t="shared" si="61"/>
        <v>2172618.6707775653</v>
      </c>
      <c r="K77" s="4">
        <f t="shared" si="60"/>
        <v>2527318.0892578531</v>
      </c>
      <c r="L77" s="4">
        <f t="shared" si="59"/>
        <v>2855678.3906297493</v>
      </c>
      <c r="M77" s="4">
        <f t="shared" si="58"/>
        <v>3088309.168779627</v>
      </c>
      <c r="N77" s="4">
        <f t="shared" si="57"/>
        <v>3402133.3885104903</v>
      </c>
      <c r="O77" s="4">
        <f t="shared" si="56"/>
        <v>3839365.4742764062</v>
      </c>
      <c r="P77" s="4">
        <f t="shared" si="55"/>
        <v>4127831.3938861755</v>
      </c>
      <c r="Q77" s="4">
        <f t="shared" si="54"/>
        <v>4434068.7611888535</v>
      </c>
      <c r="R77" s="4">
        <f t="shared" si="53"/>
        <v>4630757.1241363287</v>
      </c>
      <c r="S77" s="4">
        <f t="shared" si="52"/>
        <v>4766335.2880894411</v>
      </c>
      <c r="T77" s="4">
        <f t="shared" si="51"/>
        <v>5202617.2522428622</v>
      </c>
      <c r="U77" s="4">
        <f t="shared" si="50"/>
        <v>7120441.7904858831</v>
      </c>
      <c r="V77" s="4">
        <f t="shared" si="49"/>
        <v>7353900.636545781</v>
      </c>
      <c r="W77" s="4">
        <f t="shared" si="48"/>
        <v>7478042.082022314</v>
      </c>
      <c r="X77" s="4">
        <f t="shared" si="47"/>
        <v>7516718.377696014</v>
      </c>
      <c r="Y77" s="4">
        <f t="shared" si="46"/>
        <v>7738300.9355259277</v>
      </c>
      <c r="Z77" s="4">
        <f t="shared" si="45"/>
        <v>7916787.3984633321</v>
      </c>
      <c r="AA77" s="4">
        <f t="shared" si="44"/>
        <v>8029568.1860360485</v>
      </c>
      <c r="AB77" s="4">
        <f t="shared" si="43"/>
        <v>8051668.7876760634</v>
      </c>
      <c r="AC77" s="4">
        <f t="shared" si="42"/>
        <v>8094980.4142109044</v>
      </c>
      <c r="AD77" s="4">
        <f t="shared" si="41"/>
        <v>8181084.6072728401</v>
      </c>
      <c r="AE77" s="4">
        <f t="shared" si="40"/>
        <v>8406545.8866475895</v>
      </c>
      <c r="AF77" s="4">
        <f t="shared" si="39"/>
        <v>8591301.3176221158</v>
      </c>
      <c r="AG77" s="4">
        <f t="shared" si="38"/>
        <v>8663774.7457593381</v>
      </c>
      <c r="AH77" s="4">
        <f t="shared" si="37"/>
        <v>8755059.8849491458</v>
      </c>
      <c r="AI77" s="4">
        <f t="shared" si="36"/>
        <v>8761738.8259552028</v>
      </c>
      <c r="AJ77" s="4">
        <f t="shared" si="35"/>
        <v>9192420.8980251085</v>
      </c>
      <c r="AK77" s="4">
        <f t="shared" si="34"/>
        <v>9201138.9561882466</v>
      </c>
      <c r="AL77" s="16">
        <f t="shared" si="32"/>
        <v>9201138.9561882466</v>
      </c>
      <c r="AM77" s="20">
        <f>AL77-F77</f>
        <v>8605194.316188246</v>
      </c>
      <c r="AN77" s="17">
        <f>'Предявени (3)'!F77-F77</f>
        <v>2002604.3599999999</v>
      </c>
      <c r="AO77" s="18">
        <f t="shared" si="33"/>
        <v>6602589.9561882466</v>
      </c>
    </row>
    <row r="78" spans="1:41" x14ac:dyDescent="0.2">
      <c r="A78" s="21" t="s">
        <v>20</v>
      </c>
      <c r="B78" s="3">
        <v>0</v>
      </c>
      <c r="C78" s="3">
        <v>48240.7</v>
      </c>
      <c r="D78" s="3">
        <v>88910.62</v>
      </c>
      <c r="E78" s="3">
        <v>214897.1</v>
      </c>
      <c r="F78" s="4">
        <f>E78*$F$82</f>
        <v>373831.81639961997</v>
      </c>
      <c r="G78" s="4">
        <f>F78*$G$82</f>
        <v>631113.5923176076</v>
      </c>
      <c r="H78" s="4">
        <f t="shared" si="62"/>
        <v>964581.48679294356</v>
      </c>
      <c r="I78" s="4">
        <f t="shared" si="63"/>
        <v>1171240.1548739828</v>
      </c>
      <c r="J78" s="4">
        <f t="shared" si="61"/>
        <v>1362868.1752058468</v>
      </c>
      <c r="K78" s="4">
        <f t="shared" si="60"/>
        <v>1585368.5871339999</v>
      </c>
      <c r="L78" s="4">
        <f t="shared" si="59"/>
        <v>1791346.6590156141</v>
      </c>
      <c r="M78" s="4">
        <f t="shared" si="58"/>
        <v>1937274.2846860553</v>
      </c>
      <c r="N78" s="4">
        <f t="shared" si="57"/>
        <v>2134133.9763718168</v>
      </c>
      <c r="O78" s="4">
        <f t="shared" si="56"/>
        <v>2408406.5410349821</v>
      </c>
      <c r="P78" s="4">
        <f t="shared" si="55"/>
        <v>2589359.1521652825</v>
      </c>
      <c r="Q78" s="4">
        <f t="shared" si="54"/>
        <v>2781459.6655085986</v>
      </c>
      <c r="R78" s="4">
        <f t="shared" si="53"/>
        <v>2904840.8708254588</v>
      </c>
      <c r="S78" s="4">
        <f t="shared" si="52"/>
        <v>2989888.0847658636</v>
      </c>
      <c r="T78" s="4">
        <f t="shared" si="51"/>
        <v>3263564.6449273368</v>
      </c>
      <c r="U78" s="4">
        <f t="shared" si="50"/>
        <v>4466602.2805492477</v>
      </c>
      <c r="V78" s="4">
        <f t="shared" si="49"/>
        <v>4613049.3473055344</v>
      </c>
      <c r="W78" s="4">
        <f t="shared" si="48"/>
        <v>4690922.3894273099</v>
      </c>
      <c r="X78" s="4">
        <f t="shared" si="47"/>
        <v>4715183.7534749974</v>
      </c>
      <c r="Y78" s="4">
        <f t="shared" si="46"/>
        <v>4854180.9094457775</v>
      </c>
      <c r="Z78" s="4">
        <f t="shared" si="45"/>
        <v>4966144.1928853821</v>
      </c>
      <c r="AA78" s="4">
        <f t="shared" si="44"/>
        <v>5036890.7754425947</v>
      </c>
      <c r="AB78" s="4">
        <f t="shared" si="43"/>
        <v>5050754.3250075532</v>
      </c>
      <c r="AC78" s="4">
        <f t="shared" si="42"/>
        <v>5077923.3989986228</v>
      </c>
      <c r="AD78" s="4">
        <f t="shared" si="41"/>
        <v>5131935.9443450617</v>
      </c>
      <c r="AE78" s="4">
        <f t="shared" si="40"/>
        <v>5273366.1946388548</v>
      </c>
      <c r="AF78" s="4">
        <f t="shared" si="39"/>
        <v>5389261.9569548005</v>
      </c>
      <c r="AG78" s="4">
        <f t="shared" si="38"/>
        <v>5434724.0208157068</v>
      </c>
      <c r="AH78" s="4">
        <f t="shared" si="37"/>
        <v>5491986.5366655309</v>
      </c>
      <c r="AI78" s="4">
        <f t="shared" si="36"/>
        <v>5496176.1886572335</v>
      </c>
      <c r="AJ78" s="4">
        <f t="shared" si="35"/>
        <v>5766339.9765094826</v>
      </c>
      <c r="AK78" s="4">
        <f t="shared" si="34"/>
        <v>5771808.752130324</v>
      </c>
      <c r="AL78" s="16">
        <f t="shared" si="32"/>
        <v>5771808.752130324</v>
      </c>
      <c r="AM78" s="20">
        <f>AL78-E78</f>
        <v>5556911.6521303244</v>
      </c>
      <c r="AN78" s="17">
        <f>'Предявени (3)'!E78-E78</f>
        <v>2270030.4819999998</v>
      </c>
      <c r="AO78" s="18">
        <f t="shared" si="33"/>
        <v>3286881.1701303245</v>
      </c>
    </row>
    <row r="79" spans="1:41" x14ac:dyDescent="0.2">
      <c r="A79" s="21" t="s">
        <v>19</v>
      </c>
      <c r="B79" s="3">
        <v>0</v>
      </c>
      <c r="C79" s="3">
        <v>1000</v>
      </c>
      <c r="D79" s="3">
        <v>90869.59</v>
      </c>
      <c r="E79" s="4">
        <f>D79*$E$82</f>
        <v>361229.12992920849</v>
      </c>
      <c r="F79" s="4">
        <f>E79*$F$82</f>
        <v>628388.85111939779</v>
      </c>
      <c r="G79" s="4">
        <f>F79*$G$82</f>
        <v>1060864.0779209519</v>
      </c>
      <c r="H79" s="4">
        <f t="shared" si="62"/>
        <v>1621403.5983735346</v>
      </c>
      <c r="I79" s="4">
        <f t="shared" si="63"/>
        <v>1968784.4186044398</v>
      </c>
      <c r="J79" s="4">
        <f t="shared" si="61"/>
        <v>2290899.6219019056</v>
      </c>
      <c r="K79" s="4">
        <f t="shared" si="60"/>
        <v>2664909.4629360433</v>
      </c>
      <c r="L79" s="4">
        <f t="shared" si="59"/>
        <v>3011146.2417957457</v>
      </c>
      <c r="M79" s="4">
        <f t="shared" si="58"/>
        <v>3256441.8239770252</v>
      </c>
      <c r="N79" s="4">
        <f t="shared" si="57"/>
        <v>3587351.1528873728</v>
      </c>
      <c r="O79" s="4">
        <f t="shared" si="56"/>
        <v>4048386.8760159202</v>
      </c>
      <c r="P79" s="4">
        <f t="shared" si="55"/>
        <v>4352557.3570369147</v>
      </c>
      <c r="Q79" s="4">
        <f t="shared" si="54"/>
        <v>4675466.792734094</v>
      </c>
      <c r="R79" s="4">
        <f t="shared" si="53"/>
        <v>4882863.1952273175</v>
      </c>
      <c r="S79" s="4">
        <f t="shared" si="52"/>
        <v>5025822.45849609</v>
      </c>
      <c r="T79" s="4">
        <f t="shared" si="51"/>
        <v>5485856.333821293</v>
      </c>
      <c r="U79" s="4">
        <f t="shared" si="50"/>
        <v>7508090.4095151722</v>
      </c>
      <c r="V79" s="4">
        <f t="shared" si="49"/>
        <v>7754259.1409920417</v>
      </c>
      <c r="W79" s="4">
        <f t="shared" si="48"/>
        <v>7885159.051928903</v>
      </c>
      <c r="X79" s="4">
        <f t="shared" si="47"/>
        <v>7925940.9490593988</v>
      </c>
      <c r="Y79" s="4">
        <f t="shared" si="46"/>
        <v>8159586.8275471004</v>
      </c>
      <c r="Z79" s="4">
        <f t="shared" si="45"/>
        <v>8347790.3885114212</v>
      </c>
      <c r="AA79" s="4">
        <f t="shared" si="44"/>
        <v>8466711.1485524215</v>
      </c>
      <c r="AB79" s="4">
        <f t="shared" si="43"/>
        <v>8490014.943471387</v>
      </c>
      <c r="AC79" s="4">
        <f t="shared" si="42"/>
        <v>8535684.5265359171</v>
      </c>
      <c r="AD79" s="4">
        <f t="shared" si="41"/>
        <v>8626476.3741725571</v>
      </c>
      <c r="AE79" s="4">
        <f t="shared" si="40"/>
        <v>8864212.1382163577</v>
      </c>
      <c r="AF79" s="4">
        <f t="shared" si="39"/>
        <v>9059025.9601984657</v>
      </c>
      <c r="AG79" s="4">
        <f t="shared" si="38"/>
        <v>9135444.9615403228</v>
      </c>
      <c r="AH79" s="4">
        <f t="shared" si="37"/>
        <v>9231699.8145745862</v>
      </c>
      <c r="AI79" s="4">
        <f t="shared" si="36"/>
        <v>9238742.3681672998</v>
      </c>
      <c r="AJ79" s="4">
        <f t="shared" si="35"/>
        <v>9692871.4840290174</v>
      </c>
      <c r="AK79" s="4">
        <f t="shared" si="34"/>
        <v>9702064.1676868927</v>
      </c>
      <c r="AL79" s="16">
        <f t="shared" si="32"/>
        <v>9702064.1676868927</v>
      </c>
      <c r="AM79" s="20">
        <f>AL79-D79</f>
        <v>9611194.5776868928</v>
      </c>
      <c r="AN79" s="17">
        <f>'Предявени (3)'!D79-D79</f>
        <v>549438.23300000001</v>
      </c>
      <c r="AO79" s="18">
        <f t="shared" si="33"/>
        <v>9061756.3446868919</v>
      </c>
    </row>
    <row r="80" spans="1:41" x14ac:dyDescent="0.2">
      <c r="A80" s="21" t="s">
        <v>18</v>
      </c>
      <c r="B80" s="3">
        <v>0</v>
      </c>
      <c r="C80" s="3">
        <v>19933.669999999998</v>
      </c>
      <c r="D80" s="4">
        <f>C80*$D$82</f>
        <v>108260.84061755975</v>
      </c>
      <c r="E80" s="4">
        <f>D80*$E$82</f>
        <v>430363.65919209959</v>
      </c>
      <c r="F80" s="4">
        <f>E80*$F$82</f>
        <v>748654.25558636943</v>
      </c>
      <c r="G80" s="4">
        <f>F80*$G$82</f>
        <v>1263899.5824312035</v>
      </c>
      <c r="H80" s="4">
        <f t="shared" si="62"/>
        <v>1931719.0331799129</v>
      </c>
      <c r="I80" s="4">
        <f t="shared" si="63"/>
        <v>2345583.9973842767</v>
      </c>
      <c r="J80" s="4">
        <f t="shared" si="61"/>
        <v>2729347.836141333</v>
      </c>
      <c r="K80" s="4">
        <f t="shared" si="60"/>
        <v>3174938.2673251387</v>
      </c>
      <c r="L80" s="4">
        <f t="shared" si="59"/>
        <v>3587440.2356081204</v>
      </c>
      <c r="M80" s="4">
        <f t="shared" si="58"/>
        <v>3879682.1828505262</v>
      </c>
      <c r="N80" s="4">
        <f t="shared" si="57"/>
        <v>4273923.2278032638</v>
      </c>
      <c r="O80" s="4">
        <f t="shared" si="56"/>
        <v>4823195.1562957447</v>
      </c>
      <c r="P80" s="4">
        <f t="shared" si="55"/>
        <v>5185579.8877155781</v>
      </c>
      <c r="Q80" s="4">
        <f t="shared" si="54"/>
        <v>5570289.964562173</v>
      </c>
      <c r="R80" s="4">
        <f t="shared" si="53"/>
        <v>5817379.3249848858</v>
      </c>
      <c r="S80" s="4">
        <f t="shared" si="52"/>
        <v>5987699.1208103579</v>
      </c>
      <c r="T80" s="4">
        <f t="shared" si="51"/>
        <v>6535777.4609377878</v>
      </c>
      <c r="U80" s="4">
        <f t="shared" si="50"/>
        <v>8945040.6804603301</v>
      </c>
      <c r="V80" s="4">
        <f t="shared" si="49"/>
        <v>9238322.8863494974</v>
      </c>
      <c r="W80" s="4">
        <f t="shared" si="48"/>
        <v>9394275.3275874108</v>
      </c>
      <c r="X80" s="4">
        <f t="shared" si="47"/>
        <v>9442862.3462514803</v>
      </c>
      <c r="Y80" s="4">
        <f t="shared" si="46"/>
        <v>9721224.9889343269</v>
      </c>
      <c r="Z80" s="4">
        <f t="shared" si="45"/>
        <v>9945448.2490724605</v>
      </c>
      <c r="AA80" s="4">
        <f t="shared" si="44"/>
        <v>10087128.886664396</v>
      </c>
      <c r="AB80" s="4">
        <f t="shared" si="43"/>
        <v>10114892.723031506</v>
      </c>
      <c r="AC80" s="4">
        <f t="shared" si="42"/>
        <v>10169302.866768476</v>
      </c>
      <c r="AD80" s="4">
        <f t="shared" si="41"/>
        <v>10277471.086151484</v>
      </c>
      <c r="AE80" s="4">
        <f t="shared" si="40"/>
        <v>10560706.364975123</v>
      </c>
      <c r="AF80" s="4">
        <f t="shared" si="39"/>
        <v>10792805.003603322</v>
      </c>
      <c r="AG80" s="4">
        <f t="shared" si="38"/>
        <v>10883849.601960419</v>
      </c>
      <c r="AH80" s="4">
        <f t="shared" si="37"/>
        <v>10998526.374497954</v>
      </c>
      <c r="AI80" s="4">
        <f t="shared" si="36"/>
        <v>11006916.780705811</v>
      </c>
      <c r="AJ80" s="4">
        <f t="shared" si="35"/>
        <v>11547960.267664418</v>
      </c>
      <c r="AK80" s="4">
        <f t="shared" si="34"/>
        <v>11558912.310700299</v>
      </c>
      <c r="AL80" s="16">
        <f t="shared" si="32"/>
        <v>11558912.310700299</v>
      </c>
      <c r="AM80" s="17">
        <f>AL80-C80</f>
        <v>11538978.640700299</v>
      </c>
      <c r="AN80" s="17">
        <f>'Предявени (3)'!C80-C80</f>
        <v>793870.53579999995</v>
      </c>
      <c r="AO80" s="18">
        <f t="shared" si="33"/>
        <v>10745108.104900299</v>
      </c>
    </row>
    <row r="81" spans="1:41" x14ac:dyDescent="0.2">
      <c r="A81" s="21" t="s">
        <v>17</v>
      </c>
      <c r="B81" s="3">
        <v>0</v>
      </c>
      <c r="C81" s="4">
        <f>B81*C82</f>
        <v>0</v>
      </c>
      <c r="D81" s="4">
        <f>C81*$D$82</f>
        <v>0</v>
      </c>
      <c r="E81" s="4">
        <f>D81*$E$82</f>
        <v>0</v>
      </c>
      <c r="F81" s="4">
        <f>E81*$F$82</f>
        <v>0</v>
      </c>
      <c r="G81" s="4">
        <f>F81*$G$82</f>
        <v>0</v>
      </c>
      <c r="H81" s="4">
        <f t="shared" si="62"/>
        <v>0</v>
      </c>
      <c r="I81" s="4">
        <f t="shared" si="63"/>
        <v>0</v>
      </c>
      <c r="J81" s="4">
        <f t="shared" si="61"/>
        <v>0</v>
      </c>
      <c r="K81" s="4">
        <f t="shared" si="60"/>
        <v>0</v>
      </c>
      <c r="L81" s="4">
        <f t="shared" si="59"/>
        <v>0</v>
      </c>
      <c r="M81" s="4">
        <f t="shared" si="58"/>
        <v>0</v>
      </c>
      <c r="N81" s="4">
        <f t="shared" si="57"/>
        <v>0</v>
      </c>
      <c r="O81" s="4">
        <f t="shared" si="56"/>
        <v>0</v>
      </c>
      <c r="P81" s="4">
        <f t="shared" si="55"/>
        <v>0</v>
      </c>
      <c r="Q81" s="4">
        <f t="shared" si="54"/>
        <v>0</v>
      </c>
      <c r="R81" s="4">
        <f t="shared" si="53"/>
        <v>0</v>
      </c>
      <c r="S81" s="4">
        <f t="shared" si="52"/>
        <v>0</v>
      </c>
      <c r="T81" s="4">
        <f t="shared" si="51"/>
        <v>0</v>
      </c>
      <c r="U81" s="4">
        <f t="shared" si="50"/>
        <v>0</v>
      </c>
      <c r="V81" s="4">
        <f t="shared" si="49"/>
        <v>0</v>
      </c>
      <c r="W81" s="4">
        <f t="shared" si="48"/>
        <v>0</v>
      </c>
      <c r="X81" s="4">
        <f t="shared" si="47"/>
        <v>0</v>
      </c>
      <c r="Y81" s="4">
        <f t="shared" si="46"/>
        <v>0</v>
      </c>
      <c r="Z81" s="4">
        <f t="shared" si="45"/>
        <v>0</v>
      </c>
      <c r="AA81" s="4">
        <f t="shared" si="44"/>
        <v>0</v>
      </c>
      <c r="AB81" s="4">
        <f t="shared" si="43"/>
        <v>0</v>
      </c>
      <c r="AC81" s="4">
        <f t="shared" si="42"/>
        <v>0</v>
      </c>
      <c r="AD81" s="4">
        <f t="shared" si="41"/>
        <v>0</v>
      </c>
      <c r="AE81" s="4">
        <f t="shared" si="40"/>
        <v>0</v>
      </c>
      <c r="AF81" s="4">
        <f t="shared" si="39"/>
        <v>0</v>
      </c>
      <c r="AG81" s="4">
        <f t="shared" si="38"/>
        <v>0</v>
      </c>
      <c r="AH81" s="4">
        <f t="shared" si="37"/>
        <v>0</v>
      </c>
      <c r="AI81" s="4">
        <f t="shared" si="36"/>
        <v>0</v>
      </c>
      <c r="AJ81" s="4">
        <f t="shared" si="35"/>
        <v>0</v>
      </c>
      <c r="AK81" s="4">
        <f t="shared" si="34"/>
        <v>0</v>
      </c>
      <c r="AL81" s="16">
        <f t="shared" si="32"/>
        <v>0</v>
      </c>
      <c r="AM81" s="17">
        <f>AL81-B81</f>
        <v>0</v>
      </c>
      <c r="AN81" s="17">
        <f>'Предявени (3)'!B81-B81</f>
        <v>167559.70000000001</v>
      </c>
      <c r="AO81" s="18">
        <f t="shared" si="33"/>
        <v>0</v>
      </c>
    </row>
    <row r="82" spans="1:41" s="26" customFormat="1" ht="25.5" customHeight="1" x14ac:dyDescent="0.2">
      <c r="A82" s="7" t="s">
        <v>41</v>
      </c>
      <c r="B82" s="25"/>
      <c r="C82" s="23">
        <f>IF(SUM(C46:C80)/SUM(B46:B80)&lt;1,1,SUM(C46:C80)/SUM(B46:B80))</f>
        <v>12.209092711384471</v>
      </c>
      <c r="D82" s="23">
        <f>IF(SUM(D46:D79)/SUM(C46:C79)&lt;1,1,SUM(D46:D79)/SUM(C46:C79))</f>
        <v>5.4310541218731805</v>
      </c>
      <c r="E82" s="23">
        <f>IF(SUM(E46:E78)/SUM(D46:D78)&lt;1,1,SUM(E46:E78)/SUM(D46:D78))</f>
        <v>3.9752477141055493</v>
      </c>
      <c r="F82" s="23">
        <f>IF(SUM(F46:F77)/SUM(E46:E77)&lt;1,1,SUM(F46:F77)/SUM(E46:E77))</f>
        <v>1.7395852079884744</v>
      </c>
      <c r="G82" s="23">
        <f>IF(SUM(G46:G76)/SUM(F46:F76)&lt;1,1,SUM(G46:G76)/SUM(F46:F76))</f>
        <v>1.6882286756538607</v>
      </c>
      <c r="H82" s="23">
        <f>IF(SUM(H46:H75)/SUM(G46:G75)&lt;1,1,SUM(H46:H75)/SUM(G46:G75))</f>
        <v>1.5283801498407887</v>
      </c>
      <c r="I82" s="23">
        <f>IF(SUM(I46:I74)/SUM(H46:H74)&lt;1,1,SUM(I46:I74)/SUM(H46:H74))</f>
        <v>1.2142469774825777</v>
      </c>
      <c r="J82" s="23">
        <f>IF(SUM(J46:J73)/SUM(I46:I73)&lt;1,1,SUM(J46:J73)/SUM(I46:I73))</f>
        <v>1.1636112111887777</v>
      </c>
      <c r="K82" s="23">
        <f>IF(SUM(K46:K72)/SUM(J46:J72)&lt;1,1,SUM(K46:K72)/SUM(J46:J72))</f>
        <v>1.1632589387411199</v>
      </c>
      <c r="L82" s="23">
        <f>IF(SUM(L46:L71)/SUM(K46:K71)&lt;1,1,SUM(L46:L71)/SUM(K46:K71))</f>
        <v>1.1299244059414457</v>
      </c>
      <c r="M82" s="23">
        <f>IF(SUM(M46:M70)/SUM(L46:L70)&lt;1,1,SUM(M46:M70)/SUM(L46:L70))</f>
        <v>1.0814625270524867</v>
      </c>
      <c r="N82" s="23">
        <f>IF(SUM(N46:N69)/SUM(M46:M69)&lt;1,1,SUM(N46:N69)/SUM(M46:M69))</f>
        <v>1.1016168403420807</v>
      </c>
      <c r="O82" s="23">
        <f>IF(SUM(O46:O68)/SUM(N46:N68)&lt;1,1,SUM(O46:O68)/SUM(N46:N68))</f>
        <v>1.128517032060681</v>
      </c>
      <c r="P82" s="23">
        <f>IF(SUM(P46:P67)/SUM(O46:O67)&lt;1,1,SUM(P46:P67)/SUM(O46:O67))</f>
        <v>1.075133748412981</v>
      </c>
      <c r="Q82" s="23">
        <f>IF(SUM(Q46:Q66)/SUM(P46:P66)&lt;1,1,SUM(Q46:Q66)/SUM(P46:P66))</f>
        <v>1.0741884389358183</v>
      </c>
      <c r="R82" s="23">
        <f>IF(SUM(R46:R65)/SUM(Q46:Q65)&lt;1,1,SUM(R46:R65)/SUM(Q46:Q65))</f>
        <v>1.0443584377105464</v>
      </c>
      <c r="S82" s="23">
        <f>IF(SUM(S46:S64)/SUM(R46:R64)&lt;1,1,SUM(S46:S64)/SUM(R46:R64))</f>
        <v>1.0292777531446111</v>
      </c>
      <c r="T82" s="23">
        <f>IF(SUM(T46:T63)/SUM(S46:S63)&lt;1,1,SUM(T46:T63)/SUM(S46:S63))</f>
        <v>1.0915340482327467</v>
      </c>
      <c r="U82" s="23">
        <f>IF(SUM(U46:U62)/SUM(T46:T62)&lt;1,1,SUM(U46:U62)/SUM(T46:T62))</f>
        <v>1.36862687475544</v>
      </c>
      <c r="V82" s="23">
        <f>IF(SUM(V46:V61)/SUM(U46:U61)&lt;1,1,SUM(V46:V61)/SUM(U46:U61))</f>
        <v>1.0327871293564732</v>
      </c>
      <c r="W82" s="23">
        <f>IF(SUM(W46:W60)/SUM(V46:V60)&lt;1,1,SUM(W46:W60)/SUM(V46:V60))</f>
        <v>1.0168810338366012</v>
      </c>
      <c r="X82" s="23">
        <f>IF(SUM(X46:X59)/SUM(W46:W59)&lt;1,1,SUM(X46:X59)/SUM(W46:W59))</f>
        <v>1.0051719815493791</v>
      </c>
      <c r="Y82" s="23">
        <f>IF(SUM(Y46:Y58)/SUM(X46:X58)&lt;1,1,SUM(Y46:Y58)/SUM(X46:X58))</f>
        <v>1.0294786297285534</v>
      </c>
      <c r="Z82" s="23">
        <f>IF(SUM(Z46:Z57)/SUM(Y46:Y57)&lt;1,1,SUM(Z46:Z57)/SUM(Y46:Y57))</f>
        <v>1.0230653297699999</v>
      </c>
      <c r="AA82" s="23">
        <f>IF(SUM(AA46:AA56)/SUM(Z46:Z56)&lt;1,1,SUM(AA46:AA56)/SUM(Z46:Z56))</f>
        <v>1.0142457769668802</v>
      </c>
      <c r="AB82" s="23">
        <f>IF(SUM(AB46:AB55)/SUM(AA46:AA55)&lt;1,1,SUM(AB46:AB55)/SUM(AA46:AA55))</f>
        <v>1.0027524022622349</v>
      </c>
      <c r="AC82" s="23">
        <f>IF(SUM(AC46:AC54)/SUM(AB46:AB54)&lt;1,1,SUM(AC46:AC54)/SUM(AB46:AB54))</f>
        <v>1.0053792111519955</v>
      </c>
      <c r="AD82" s="23">
        <f>IF(SUM(AD46:AD53)/SUM(AC46:AC53)&lt;1,1,SUM(AD46:AD53)/SUM(AC46:AC53))</f>
        <v>1.0106367388994268</v>
      </c>
      <c r="AE82" s="23">
        <f>IF(SUM(AE46:AE52)/SUM(AD46:AD52)&lt;1,1,SUM(AE46:AE52)/SUM(AD46:AD52))</f>
        <v>1.0275588494921954</v>
      </c>
      <c r="AF82" s="23">
        <f>IF(SUM(AF46:AF51)/SUM(AE46:AE51)&lt;1,1,SUM(AF46:AF51)/SUM(AE46:AE51))</f>
        <v>1.0219775676556979</v>
      </c>
      <c r="AG82" s="23">
        <f>IF(SUM(AG46:AG50)/SUM(AF46:AF50)&lt;1,1,SUM(AG46:AG50)/SUM(AF46:AF50))</f>
        <v>1.0084356752787342</v>
      </c>
      <c r="AH82" s="23">
        <f>IF(SUM(AH46:AH49)/SUM(AG46:AG49)&lt;1,1,SUM(AH46:AH49)/SUM(AG46:AG49))</f>
        <v>1.0105364165007278</v>
      </c>
      <c r="AI82" s="23">
        <f>IF(SUM(AI46:AI48)/SUM(AH46:AH48)&lt;1,1,SUM(AI46:AI48)/SUM(AH46:AH48))</f>
        <v>1.0007628663988397</v>
      </c>
      <c r="AJ82" s="23">
        <f>IF(SUM(AJ46:AJ47)/SUM(AI46:AI47)&lt;1,1,SUM(AJ46:AJ47)/SUM(AI46:AI47))</f>
        <v>1.049154863050024</v>
      </c>
      <c r="AK82" s="23">
        <f>IF(SUM(AK46:AK46)/SUM(AJ46:AJ46)&lt;1,1,SUM(AK46:AK46)/SUM(AJ46:AJ46))</f>
        <v>1.0009483963212575</v>
      </c>
      <c r="AL82" s="17">
        <f>SUM(AL46:AL81)</f>
        <v>224140792.33489347</v>
      </c>
      <c r="AM82" s="17">
        <f>SUM(AM46:AM81)</f>
        <v>94161249.220666662</v>
      </c>
      <c r="AN82" s="17">
        <f>SUM(AN46:AN81)</f>
        <v>54344410.163733423</v>
      </c>
      <c r="AO82" s="17">
        <f>SUM(AO46:AO81)</f>
        <v>66014788.593780681</v>
      </c>
    </row>
    <row r="83" spans="1:41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  <c r="AN83" s="24"/>
      <c r="AO83" s="24"/>
    </row>
    <row r="84" spans="1:41" ht="15.75" x14ac:dyDescent="0.2">
      <c r="AO84" s="9">
        <f>AO42+AO82</f>
        <v>197376169.52095884</v>
      </c>
    </row>
  </sheetData>
  <mergeCells count="14">
    <mergeCell ref="AO4:AO5"/>
    <mergeCell ref="A44:A45"/>
    <mergeCell ref="B44:AK44"/>
    <mergeCell ref="AL44:AL45"/>
    <mergeCell ref="AM44:AM45"/>
    <mergeCell ref="AN44:AN45"/>
    <mergeCell ref="AO44:AO45"/>
    <mergeCell ref="AM4:AM5"/>
    <mergeCell ref="AN4:AN5"/>
    <mergeCell ref="A1:AD1"/>
    <mergeCell ref="A2:AD2"/>
    <mergeCell ref="A4:A5"/>
    <mergeCell ref="B4:AK4"/>
    <mergeCell ref="AL4:AL5"/>
  </mergeCells>
  <conditionalFormatting sqref="AN46:AN81">
    <cfRule type="cellIs" dxfId="53" priority="2" operator="lessThan">
      <formula>0</formula>
    </cfRule>
  </conditionalFormatting>
  <conditionalFormatting sqref="AN6:AN41">
    <cfRule type="cellIs" dxfId="52" priority="1" operator="lessThan">
      <formula>0</formula>
    </cfRule>
  </conditionalFormatting>
  <printOptions horizontalCentered="1" verticalCentered="1"/>
  <pageMargins left="0.31496062992125984" right="0.27559055118110237" top="0.39370078740157483" bottom="0.35433070866141736" header="0.31496062992125984" footer="0.31496062992125984"/>
  <pageSetup paperSize="9" scale="3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4"/>
  <sheetViews>
    <sheetView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10.7109375" style="33" customWidth="1"/>
    <col min="5" max="37" width="10.7109375" style="10" customWidth="1"/>
    <col min="38" max="38" width="12.85546875" style="10" customWidth="1"/>
    <col min="39" max="39" width="13" style="10" customWidth="1"/>
    <col min="40" max="40" width="14.85546875" style="10" customWidth="1"/>
    <col min="41" max="41" width="15.85546875" style="10" customWidth="1"/>
    <col min="42" max="16384" width="11" style="10"/>
  </cols>
  <sheetData>
    <row r="1" spans="1:41" ht="17.25" customHeight="1" x14ac:dyDescent="0.2">
      <c r="A1" s="57" t="str">
        <f>'Описание на групите'!B10</f>
        <v>Моторни превозни средства, различни от предходните рискови групи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"/>
      <c r="AF1" s="5"/>
      <c r="AG1" s="5"/>
      <c r="AH1" s="5"/>
      <c r="AI1" s="5"/>
      <c r="AJ1" s="5"/>
      <c r="AK1" s="5"/>
    </row>
    <row r="2" spans="1:41" ht="16.5" customHeight="1" x14ac:dyDescent="0.2">
      <c r="A2" s="58" t="str">
        <f xml:space="preserve"> "Справка № 1.1: Стойност на изплатените претенции (в лева) към края на "&amp;'Описание на групите'!B2&amp;" тримесечие на "&amp;'Описание на групите'!B1&amp; " година"</f>
        <v>Справка № 1.1: Стойност на изплатените претенции (в лева) към края на трето тримесечие на 2021 година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"/>
      <c r="AF2" s="5"/>
      <c r="AG2" s="5"/>
      <c r="AH2" s="5"/>
      <c r="AI2" s="5"/>
      <c r="AJ2" s="5"/>
      <c r="AK2" s="5"/>
    </row>
    <row r="3" spans="1:41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41" s="15" customFormat="1" ht="42" customHeight="1" x14ac:dyDescent="0.2">
      <c r="A4" s="59" t="s">
        <v>0</v>
      </c>
      <c r="B4" s="60" t="s">
        <v>38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55" t="s">
        <v>42</v>
      </c>
      <c r="AM4" s="48" t="s">
        <v>40</v>
      </c>
      <c r="AN4" s="50" t="str">
        <f>"Размер на предявените, но неизплатени към " &amp;'Описание на групите'!$B$4&amp; " претенции"</f>
        <v>Размер на предявените, но неизплатени към 30.9.2021 г. претенции</v>
      </c>
      <c r="AO4" s="48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30.9.2021 г.</v>
      </c>
    </row>
    <row r="5" spans="1:41" s="15" customFormat="1" ht="25.5" customHeight="1" x14ac:dyDescent="0.2">
      <c r="A5" s="59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56"/>
      <c r="AM5" s="49"/>
      <c r="AN5" s="51">
        <v>0</v>
      </c>
      <c r="AO5" s="52">
        <v>0</v>
      </c>
    </row>
    <row r="6" spans="1:41" s="19" customFormat="1" x14ac:dyDescent="0.2">
      <c r="A6" s="1" t="s">
        <v>37</v>
      </c>
      <c r="B6" s="3">
        <v>43690.35676895755</v>
      </c>
      <c r="C6" s="3">
        <v>165114.46778257066</v>
      </c>
      <c r="D6" s="3">
        <v>277565.45191101474</v>
      </c>
      <c r="E6" s="3">
        <v>383048.07775693672</v>
      </c>
      <c r="F6" s="3">
        <v>419099.52044722496</v>
      </c>
      <c r="G6" s="3">
        <v>457599.22438408562</v>
      </c>
      <c r="H6" s="3">
        <v>490382.96081548964</v>
      </c>
      <c r="I6" s="3">
        <v>508757.28754512145</v>
      </c>
      <c r="J6" s="3">
        <v>542129.82392836979</v>
      </c>
      <c r="K6" s="3">
        <v>559923.30710109184</v>
      </c>
      <c r="L6" s="3">
        <v>567617.41409999388</v>
      </c>
      <c r="M6" s="3">
        <v>575632.91688737355</v>
      </c>
      <c r="N6" s="3">
        <v>582420.84943370661</v>
      </c>
      <c r="O6" s="3">
        <v>587248.25841740996</v>
      </c>
      <c r="P6" s="3">
        <v>587248.25841740996</v>
      </c>
      <c r="Q6" s="3">
        <v>589651.27038759971</v>
      </c>
      <c r="R6" s="3">
        <v>591090.6761012479</v>
      </c>
      <c r="S6" s="3">
        <v>596246.39890124789</v>
      </c>
      <c r="T6" s="3">
        <v>596246.39890124789</v>
      </c>
      <c r="U6" s="3">
        <v>599401.34890124795</v>
      </c>
      <c r="V6" s="3">
        <v>603214.98890124785</v>
      </c>
      <c r="W6" s="3">
        <v>614166.62890124787</v>
      </c>
      <c r="X6" s="3">
        <v>615564.75890124787</v>
      </c>
      <c r="Y6" s="3">
        <v>615564.75890124787</v>
      </c>
      <c r="Z6" s="3">
        <v>615564.75890124787</v>
      </c>
      <c r="AA6" s="3">
        <v>615943.75890124787</v>
      </c>
      <c r="AB6" s="3">
        <v>615943.75890124787</v>
      </c>
      <c r="AC6" s="3">
        <v>615943.75890124787</v>
      </c>
      <c r="AD6" s="3">
        <v>615943.75890124787</v>
      </c>
      <c r="AE6" s="3">
        <v>615943.75890124787</v>
      </c>
      <c r="AF6" s="3">
        <v>615938.75890124787</v>
      </c>
      <c r="AG6" s="3">
        <v>620036.75890124787</v>
      </c>
      <c r="AH6" s="3">
        <v>620042.75890124787</v>
      </c>
      <c r="AI6" s="3">
        <v>620042.75890124787</v>
      </c>
      <c r="AJ6" s="3">
        <v>620042.75890124787</v>
      </c>
      <c r="AK6" s="3">
        <v>620042.75890124787</v>
      </c>
      <c r="AL6" s="16">
        <f>AK6</f>
        <v>620042.75890124787</v>
      </c>
      <c r="AM6" s="17">
        <f>AL6-AK6</f>
        <v>0</v>
      </c>
      <c r="AN6" s="17">
        <f>'Предявени (4)'!AK6-AK6</f>
        <v>3808</v>
      </c>
      <c r="AO6" s="18">
        <f>IF(AM6-AN6&lt;0,0,AM6-AN6)</f>
        <v>0</v>
      </c>
    </row>
    <row r="7" spans="1:41" s="19" customFormat="1" x14ac:dyDescent="0.2">
      <c r="A7" s="1" t="s">
        <v>36</v>
      </c>
      <c r="B7" s="3">
        <v>137866.77034912945</v>
      </c>
      <c r="C7" s="3">
        <v>271381.67117326061</v>
      </c>
      <c r="D7" s="3">
        <v>340176.79100754461</v>
      </c>
      <c r="E7" s="3">
        <v>446040.59752362868</v>
      </c>
      <c r="F7" s="3">
        <v>599549.23022857576</v>
      </c>
      <c r="G7" s="3">
        <v>652269.20074429829</v>
      </c>
      <c r="H7" s="3">
        <v>703641.29794025875</v>
      </c>
      <c r="I7" s="3">
        <v>737986.50059591723</v>
      </c>
      <c r="J7" s="3">
        <v>743720.44697509264</v>
      </c>
      <c r="K7" s="3">
        <v>763715.02490543621</v>
      </c>
      <c r="L7" s="3">
        <v>816726.02202725201</v>
      </c>
      <c r="M7" s="3">
        <v>829260.46924017847</v>
      </c>
      <c r="N7" s="3">
        <v>838571.95987181866</v>
      </c>
      <c r="O7" s="3">
        <v>847760.82058987312</v>
      </c>
      <c r="P7" s="3">
        <v>872345.97958015429</v>
      </c>
      <c r="Q7" s="3">
        <v>872399.4281820968</v>
      </c>
      <c r="R7" s="3">
        <v>886198.40518209676</v>
      </c>
      <c r="S7" s="3">
        <v>887494.40518209676</v>
      </c>
      <c r="T7" s="3">
        <v>887494.40518209676</v>
      </c>
      <c r="U7" s="3">
        <v>898299.2151820967</v>
      </c>
      <c r="V7" s="3">
        <v>915047.98518209672</v>
      </c>
      <c r="W7" s="3">
        <v>924276.54518209677</v>
      </c>
      <c r="X7" s="3">
        <v>928221.33001749683</v>
      </c>
      <c r="Y7" s="3">
        <v>931252.83001749683</v>
      </c>
      <c r="Z7" s="3">
        <v>960632.79001749679</v>
      </c>
      <c r="AA7" s="3">
        <v>962894.29001749679</v>
      </c>
      <c r="AB7" s="3">
        <v>963942.0500174968</v>
      </c>
      <c r="AC7" s="3">
        <v>963942.0500174968</v>
      </c>
      <c r="AD7" s="3">
        <v>963942.0500174968</v>
      </c>
      <c r="AE7" s="3">
        <v>963939.0500174968</v>
      </c>
      <c r="AF7" s="3">
        <v>963939.0500174968</v>
      </c>
      <c r="AG7" s="3">
        <v>963942.0500174968</v>
      </c>
      <c r="AH7" s="3">
        <v>963942.0500174968</v>
      </c>
      <c r="AI7" s="3">
        <v>966473.85001749685</v>
      </c>
      <c r="AJ7" s="3">
        <v>966473.85001749685</v>
      </c>
      <c r="AK7" s="4">
        <f>AJ7*$AK$42</f>
        <v>966473.85001749685</v>
      </c>
      <c r="AL7" s="16">
        <f t="shared" ref="AL7:AL41" si="0">AK7</f>
        <v>966473.85001749685</v>
      </c>
      <c r="AM7" s="20">
        <f>AL7-AJ7</f>
        <v>0</v>
      </c>
      <c r="AN7" s="17">
        <f>'Предявени (4)'!AJ7-AJ7</f>
        <v>91395.350000000093</v>
      </c>
      <c r="AO7" s="18">
        <f t="shared" ref="AO7:AO41" si="1">IF(AM7-AN7&lt;0,0,AM7-AN7)</f>
        <v>0</v>
      </c>
    </row>
    <row r="8" spans="1:41" s="19" customFormat="1" x14ac:dyDescent="0.2">
      <c r="A8" s="1" t="s">
        <v>35</v>
      </c>
      <c r="B8" s="3">
        <v>123510.00009314055</v>
      </c>
      <c r="C8" s="3">
        <v>281472.85774289095</v>
      </c>
      <c r="D8" s="3">
        <v>413112.32028057158</v>
      </c>
      <c r="E8" s="3">
        <v>574024.25556170335</v>
      </c>
      <c r="F8" s="3">
        <v>698211.13805992447</v>
      </c>
      <c r="G8" s="3">
        <v>737110.12648963241</v>
      </c>
      <c r="H8" s="3">
        <v>789241.87255640305</v>
      </c>
      <c r="I8" s="3">
        <v>810918.35280382016</v>
      </c>
      <c r="J8" s="3">
        <v>856150.49455832085</v>
      </c>
      <c r="K8" s="3">
        <v>869402.60130175203</v>
      </c>
      <c r="L8" s="3">
        <v>883007.50337252812</v>
      </c>
      <c r="M8" s="3">
        <v>892225.49579019647</v>
      </c>
      <c r="N8" s="3">
        <v>892601.34828899056</v>
      </c>
      <c r="O8" s="3">
        <v>902239.53014789044</v>
      </c>
      <c r="P8" s="3">
        <v>903088.18534219044</v>
      </c>
      <c r="Q8" s="3">
        <v>911564.23874219041</v>
      </c>
      <c r="R8" s="3">
        <v>912614.27874219045</v>
      </c>
      <c r="S8" s="3">
        <v>934629.4787421904</v>
      </c>
      <c r="T8" s="3">
        <v>990081.82874219038</v>
      </c>
      <c r="U8" s="3">
        <v>995127.51874219044</v>
      </c>
      <c r="V8" s="3">
        <v>995127.51874219044</v>
      </c>
      <c r="W8" s="3">
        <v>995127.51874219044</v>
      </c>
      <c r="X8" s="3">
        <v>995127.51874219044</v>
      </c>
      <c r="Y8" s="3">
        <v>1008055.8487421904</v>
      </c>
      <c r="Z8" s="3">
        <v>1011777.8487421904</v>
      </c>
      <c r="AA8" s="3">
        <v>1011777.8487421904</v>
      </c>
      <c r="AB8" s="3">
        <v>1011777.8487421904</v>
      </c>
      <c r="AC8" s="3">
        <v>1011813.8487421904</v>
      </c>
      <c r="AD8" s="3">
        <v>1011807.8487421904</v>
      </c>
      <c r="AE8" s="3">
        <v>1011807.8487421904</v>
      </c>
      <c r="AF8" s="3">
        <v>1011813.8487421904</v>
      </c>
      <c r="AG8" s="3">
        <v>1011813.8487421904</v>
      </c>
      <c r="AH8" s="3">
        <v>1011813.8487421904</v>
      </c>
      <c r="AI8" s="3">
        <v>1011813.8487421904</v>
      </c>
      <c r="AJ8" s="4">
        <f>AI8*$AJ$42</f>
        <v>1011813.8487421904</v>
      </c>
      <c r="AK8" s="4">
        <f t="shared" ref="AK8:AK41" si="2">AJ8*$AK$42</f>
        <v>1011813.8487421904</v>
      </c>
      <c r="AL8" s="16">
        <f>AK8</f>
        <v>1011813.8487421904</v>
      </c>
      <c r="AM8" s="20">
        <f>AL8-AI8</f>
        <v>0</v>
      </c>
      <c r="AN8" s="17">
        <f>'Предявени (4)'!AI8-AI8</f>
        <v>9209.9200000000419</v>
      </c>
      <c r="AO8" s="18">
        <f t="shared" si="1"/>
        <v>0</v>
      </c>
    </row>
    <row r="9" spans="1:41" s="19" customFormat="1" x14ac:dyDescent="0.2">
      <c r="A9" s="1" t="s">
        <v>34</v>
      </c>
      <c r="B9" s="3">
        <v>114495.80859365992</v>
      </c>
      <c r="C9" s="3">
        <v>263497.44859690557</v>
      </c>
      <c r="D9" s="3">
        <v>535111.57988173829</v>
      </c>
      <c r="E9" s="3">
        <v>641669.77226704836</v>
      </c>
      <c r="F9" s="3">
        <v>791174.47371549171</v>
      </c>
      <c r="G9" s="3">
        <v>938445.29109977372</v>
      </c>
      <c r="H9" s="3">
        <v>984388.12819552096</v>
      </c>
      <c r="I9" s="3">
        <v>1047180.4818355985</v>
      </c>
      <c r="J9" s="3">
        <v>1078500.9221007451</v>
      </c>
      <c r="K9" s="3">
        <v>1086507.4833201289</v>
      </c>
      <c r="L9" s="3">
        <v>1106679.3962983699</v>
      </c>
      <c r="M9" s="3">
        <v>1125000.9932319713</v>
      </c>
      <c r="N9" s="3">
        <v>1127503.136063837</v>
      </c>
      <c r="O9" s="3">
        <v>1137887.1316690778</v>
      </c>
      <c r="P9" s="3">
        <v>1152129.5816690777</v>
      </c>
      <c r="Q9" s="3">
        <v>1168476.3716690778</v>
      </c>
      <c r="R9" s="3">
        <v>1171166.6616690778</v>
      </c>
      <c r="S9" s="3">
        <v>1211074.6416690778</v>
      </c>
      <c r="T9" s="3">
        <v>1228300.5116690779</v>
      </c>
      <c r="U9" s="3">
        <v>1229692.2216690779</v>
      </c>
      <c r="V9" s="3">
        <v>1295933.8516690778</v>
      </c>
      <c r="W9" s="3">
        <v>1295933.8516690778</v>
      </c>
      <c r="X9" s="3">
        <v>1297405.8016690775</v>
      </c>
      <c r="Y9" s="3">
        <v>1327301.0316690775</v>
      </c>
      <c r="Z9" s="3">
        <v>1327910.4316690776</v>
      </c>
      <c r="AA9" s="3">
        <v>1328584.6216690775</v>
      </c>
      <c r="AB9" s="3">
        <v>1330450.6216690775</v>
      </c>
      <c r="AC9" s="3">
        <v>1330439.6216690775</v>
      </c>
      <c r="AD9" s="3">
        <v>1330439.6216690775</v>
      </c>
      <c r="AE9" s="3">
        <v>1330450.6216690775</v>
      </c>
      <c r="AF9" s="3">
        <v>1330450.6216690775</v>
      </c>
      <c r="AG9" s="3">
        <v>1330450.6216690775</v>
      </c>
      <c r="AH9" s="3">
        <v>1330450.6216690775</v>
      </c>
      <c r="AI9" s="4">
        <f>AH9*$AI$42</f>
        <v>1331748.2704192996</v>
      </c>
      <c r="AJ9" s="4">
        <f t="shared" ref="AJ9:AJ41" si="3">AI9*$AJ$42</f>
        <v>1331748.2704192996</v>
      </c>
      <c r="AK9" s="4">
        <f t="shared" si="2"/>
        <v>1331748.2704192996</v>
      </c>
      <c r="AL9" s="16">
        <f t="shared" si="0"/>
        <v>1331748.2704192996</v>
      </c>
      <c r="AM9" s="20">
        <f>AL9-AH9</f>
        <v>1297.6487502220552</v>
      </c>
      <c r="AN9" s="17">
        <f>'Предявени (4)'!AH9-AH9</f>
        <v>6967.4099999999162</v>
      </c>
      <c r="AO9" s="18">
        <f t="shared" si="1"/>
        <v>0</v>
      </c>
    </row>
    <row r="10" spans="1:41" s="19" customFormat="1" x14ac:dyDescent="0.2">
      <c r="A10" s="2" t="s">
        <v>33</v>
      </c>
      <c r="B10" s="3">
        <v>108417.14132619421</v>
      </c>
      <c r="C10" s="3">
        <v>301905.51443600218</v>
      </c>
      <c r="D10" s="3">
        <v>484763.66664072574</v>
      </c>
      <c r="E10" s="3">
        <v>577540.41789156804</v>
      </c>
      <c r="F10" s="3">
        <v>646093.33390706545</v>
      </c>
      <c r="G10" s="3">
        <v>703540.15223362716</v>
      </c>
      <c r="H10" s="3">
        <v>729678.52632919815</v>
      </c>
      <c r="I10" s="3">
        <v>759205.19874071877</v>
      </c>
      <c r="J10" s="3">
        <v>863076.48052786384</v>
      </c>
      <c r="K10" s="3">
        <v>938662.24956962769</v>
      </c>
      <c r="L10" s="3">
        <v>950307.97612434684</v>
      </c>
      <c r="M10" s="3">
        <v>989425.327365487</v>
      </c>
      <c r="N10" s="3">
        <v>1016587.3042336553</v>
      </c>
      <c r="O10" s="3">
        <v>1024699.5742336552</v>
      </c>
      <c r="P10" s="3">
        <v>1062109.2542336553</v>
      </c>
      <c r="Q10" s="3">
        <v>1069515.6542336552</v>
      </c>
      <c r="R10" s="3">
        <v>1093103.0442336553</v>
      </c>
      <c r="S10" s="3">
        <v>1115763.9442336552</v>
      </c>
      <c r="T10" s="3">
        <v>1119435.4042336552</v>
      </c>
      <c r="U10" s="3">
        <v>1119435.4042336552</v>
      </c>
      <c r="V10" s="3">
        <v>1119847.5942336551</v>
      </c>
      <c r="W10" s="3">
        <v>1221157.5942336551</v>
      </c>
      <c r="X10" s="3">
        <v>1223846.954233655</v>
      </c>
      <c r="Y10" s="3">
        <v>1223846.954233655</v>
      </c>
      <c r="Z10" s="3">
        <v>1223846.954233655</v>
      </c>
      <c r="AA10" s="3">
        <v>1254444.9542336552</v>
      </c>
      <c r="AB10" s="3">
        <v>1254439.9542336552</v>
      </c>
      <c r="AC10" s="3">
        <v>1312443.8642336552</v>
      </c>
      <c r="AD10" s="3">
        <v>1407417.9442336552</v>
      </c>
      <c r="AE10" s="3">
        <v>1409738.0242336553</v>
      </c>
      <c r="AF10" s="3">
        <v>1409738.0242336553</v>
      </c>
      <c r="AG10" s="3">
        <v>1409738.0242336553</v>
      </c>
      <c r="AH10" s="4">
        <f>AG10*$AH$42</f>
        <v>1409740.1785647916</v>
      </c>
      <c r="AI10" s="4">
        <f t="shared" ref="AI10:AI41" si="4">AH10*$AI$42</f>
        <v>1411115.1620110448</v>
      </c>
      <c r="AJ10" s="4">
        <f t="shared" si="3"/>
        <v>1411115.1620110448</v>
      </c>
      <c r="AK10" s="4">
        <f t="shared" si="2"/>
        <v>1411115.1620110448</v>
      </c>
      <c r="AL10" s="16">
        <f t="shared" si="0"/>
        <v>1411115.1620110448</v>
      </c>
      <c r="AM10" s="20">
        <f>AL10-AG10</f>
        <v>1377.1377773894928</v>
      </c>
      <c r="AN10" s="17">
        <f>'Предявени (4)'!AG10-AG10</f>
        <v>105155.04000000004</v>
      </c>
      <c r="AO10" s="18">
        <f t="shared" si="1"/>
        <v>0</v>
      </c>
    </row>
    <row r="11" spans="1:41" s="19" customFormat="1" x14ac:dyDescent="0.2">
      <c r="A11" s="2" t="s">
        <v>32</v>
      </c>
      <c r="B11" s="3">
        <v>89450.694447571746</v>
      </c>
      <c r="C11" s="3">
        <v>194417.17509669921</v>
      </c>
      <c r="D11" s="3">
        <v>257822.25284133322</v>
      </c>
      <c r="E11" s="3">
        <v>334819.42101801932</v>
      </c>
      <c r="F11" s="3">
        <v>428419.36991845776</v>
      </c>
      <c r="G11" s="3">
        <v>459992.64265726146</v>
      </c>
      <c r="H11" s="3">
        <v>489401.49763267237</v>
      </c>
      <c r="I11" s="3">
        <v>557782.16169996304</v>
      </c>
      <c r="J11" s="3">
        <v>574594.70183313731</v>
      </c>
      <c r="K11" s="3">
        <v>603898.16032256628</v>
      </c>
      <c r="L11" s="3">
        <v>606999.62900386867</v>
      </c>
      <c r="M11" s="3">
        <v>620648.49900386855</v>
      </c>
      <c r="N11" s="3">
        <v>621955.26900386869</v>
      </c>
      <c r="O11" s="3">
        <v>624861.19900386862</v>
      </c>
      <c r="P11" s="3">
        <v>624861.19900386862</v>
      </c>
      <c r="Q11" s="3">
        <v>624861.19900386862</v>
      </c>
      <c r="R11" s="3">
        <v>626498.19900386862</v>
      </c>
      <c r="S11" s="3">
        <v>626498.19900386862</v>
      </c>
      <c r="T11" s="3">
        <v>683086.93900386861</v>
      </c>
      <c r="U11" s="3">
        <v>694292.33500386856</v>
      </c>
      <c r="V11" s="3">
        <v>711310.33500386856</v>
      </c>
      <c r="W11" s="3">
        <v>724080.97500386869</v>
      </c>
      <c r="X11" s="3">
        <v>724080.97500386869</v>
      </c>
      <c r="Y11" s="3">
        <v>724080.97500386869</v>
      </c>
      <c r="Z11" s="3">
        <v>725043.21500386868</v>
      </c>
      <c r="AA11" s="3">
        <v>725036.21500386868</v>
      </c>
      <c r="AB11" s="3">
        <v>727774.3750038686</v>
      </c>
      <c r="AC11" s="3">
        <v>727781.3750038686</v>
      </c>
      <c r="AD11" s="3">
        <v>727781.3750038686</v>
      </c>
      <c r="AE11" s="3">
        <v>727781.3750038686</v>
      </c>
      <c r="AF11" s="3">
        <v>727781.3750038686</v>
      </c>
      <c r="AG11" s="4">
        <f>AF11*$AG$42</f>
        <v>728341.14590061875</v>
      </c>
      <c r="AH11" s="4">
        <f t="shared" ref="AH11:AH41" si="5">AG11*$AH$42</f>
        <v>728342.25893579377</v>
      </c>
      <c r="AI11" s="4">
        <f t="shared" si="4"/>
        <v>729052.64412908733</v>
      </c>
      <c r="AJ11" s="4">
        <f t="shared" si="3"/>
        <v>729052.64412908733</v>
      </c>
      <c r="AK11" s="4">
        <f t="shared" si="2"/>
        <v>729052.64412908733</v>
      </c>
      <c r="AL11" s="16">
        <f t="shared" si="0"/>
        <v>729052.64412908733</v>
      </c>
      <c r="AM11" s="20">
        <f>AL11-AF11</f>
        <v>1271.269125218736</v>
      </c>
      <c r="AN11" s="17">
        <f>'Предявени (4)'!AF11-AF11</f>
        <v>37280.920000000158</v>
      </c>
      <c r="AO11" s="18">
        <f t="shared" si="1"/>
        <v>0</v>
      </c>
    </row>
    <row r="12" spans="1:41" s="19" customFormat="1" x14ac:dyDescent="0.2">
      <c r="A12" s="2" t="s">
        <v>31</v>
      </c>
      <c r="B12" s="3">
        <v>154446.36200587431</v>
      </c>
      <c r="C12" s="3">
        <v>263391.09905905707</v>
      </c>
      <c r="D12" s="3">
        <v>338101.59449180169</v>
      </c>
      <c r="E12" s="3">
        <v>505851.22165453137</v>
      </c>
      <c r="F12" s="3">
        <v>549836.52791296737</v>
      </c>
      <c r="G12" s="3">
        <v>611758.84541176027</v>
      </c>
      <c r="H12" s="3">
        <v>650481.72106564092</v>
      </c>
      <c r="I12" s="3">
        <v>683891.2367136135</v>
      </c>
      <c r="J12" s="3">
        <v>2681912.0313807959</v>
      </c>
      <c r="K12" s="3">
        <v>2694764.0432814783</v>
      </c>
      <c r="L12" s="3">
        <v>2696202.1105374205</v>
      </c>
      <c r="M12" s="3">
        <v>2715120.4603374205</v>
      </c>
      <c r="N12" s="3">
        <v>2738514.7703374205</v>
      </c>
      <c r="O12" s="3">
        <v>2739581.7703374205</v>
      </c>
      <c r="P12" s="3">
        <v>2745022.3803374204</v>
      </c>
      <c r="Q12" s="3">
        <v>2745482.1003374206</v>
      </c>
      <c r="R12" s="3">
        <v>2745529.8203374203</v>
      </c>
      <c r="S12" s="3">
        <v>2756421.8203374203</v>
      </c>
      <c r="T12" s="3">
        <v>2764041.2003374207</v>
      </c>
      <c r="U12" s="3">
        <v>2764041.2003374207</v>
      </c>
      <c r="V12" s="3">
        <v>2764041.2003374207</v>
      </c>
      <c r="W12" s="3">
        <v>2770862.9803374205</v>
      </c>
      <c r="X12" s="3">
        <v>2771253.9803374205</v>
      </c>
      <c r="Y12" s="3">
        <v>2775702.7103374205</v>
      </c>
      <c r="Z12" s="3">
        <v>2775693.7103374205</v>
      </c>
      <c r="AA12" s="3">
        <v>2775757.6103374204</v>
      </c>
      <c r="AB12" s="3">
        <v>2778207.6003374206</v>
      </c>
      <c r="AC12" s="3">
        <v>2778207.6003374206</v>
      </c>
      <c r="AD12" s="3">
        <v>2778207.6003374206</v>
      </c>
      <c r="AE12" s="3">
        <v>2778207.6003374206</v>
      </c>
      <c r="AF12" s="4">
        <f>AE12*$AF$42</f>
        <v>2778208.058813191</v>
      </c>
      <c r="AG12" s="4">
        <f t="shared" ref="AG12:AG41" si="6">AF12*$AG$42</f>
        <v>2780344.9093425581</v>
      </c>
      <c r="AH12" s="4">
        <f t="shared" si="5"/>
        <v>2780349.158205471</v>
      </c>
      <c r="AI12" s="4">
        <f t="shared" si="4"/>
        <v>2783060.9586673328</v>
      </c>
      <c r="AJ12" s="4">
        <f t="shared" si="3"/>
        <v>2783060.9586673328</v>
      </c>
      <c r="AK12" s="4">
        <f t="shared" si="2"/>
        <v>2783060.9586673328</v>
      </c>
      <c r="AL12" s="16">
        <f t="shared" si="0"/>
        <v>2783060.9586673328</v>
      </c>
      <c r="AM12" s="20">
        <f>AL12-AE12</f>
        <v>4853.3583299121819</v>
      </c>
      <c r="AN12" s="17">
        <f>'Предявени (4)'!AE12-AE12</f>
        <v>19443.580000000075</v>
      </c>
      <c r="AO12" s="18">
        <f t="shared" si="1"/>
        <v>0</v>
      </c>
    </row>
    <row r="13" spans="1:41" s="19" customFormat="1" x14ac:dyDescent="0.2">
      <c r="A13" s="2" t="s">
        <v>30</v>
      </c>
      <c r="B13" s="3">
        <v>88561.462048489178</v>
      </c>
      <c r="C13" s="3">
        <v>312281.56705118075</v>
      </c>
      <c r="D13" s="3">
        <v>535038.4434509991</v>
      </c>
      <c r="E13" s="3">
        <v>674315.42073821591</v>
      </c>
      <c r="F13" s="3">
        <v>746640.52204457857</v>
      </c>
      <c r="G13" s="3">
        <v>830872.88092438818</v>
      </c>
      <c r="H13" s="3">
        <v>876274.23921203241</v>
      </c>
      <c r="I13" s="3">
        <v>903287.33568741765</v>
      </c>
      <c r="J13" s="3">
        <v>908038.34635705035</v>
      </c>
      <c r="K13" s="3">
        <v>910001.42705941398</v>
      </c>
      <c r="L13" s="3">
        <v>924340.84065941395</v>
      </c>
      <c r="M13" s="3">
        <v>942433.56065941392</v>
      </c>
      <c r="N13" s="3">
        <v>952120.17365941405</v>
      </c>
      <c r="O13" s="3">
        <v>1057996.6836594141</v>
      </c>
      <c r="P13" s="3">
        <v>1102501.7736594141</v>
      </c>
      <c r="Q13" s="3">
        <v>1102501.7736594141</v>
      </c>
      <c r="R13" s="3">
        <v>1111562.813659414</v>
      </c>
      <c r="S13" s="3">
        <v>1285096.9536594141</v>
      </c>
      <c r="T13" s="3">
        <v>1354247.5436594139</v>
      </c>
      <c r="U13" s="3">
        <v>1354247.5436594139</v>
      </c>
      <c r="V13" s="3">
        <v>1354247.5436594139</v>
      </c>
      <c r="W13" s="3">
        <v>1354638.5436594139</v>
      </c>
      <c r="X13" s="3">
        <v>1354989.823659414</v>
      </c>
      <c r="Y13" s="3">
        <v>1360537.7736594139</v>
      </c>
      <c r="Z13" s="3">
        <v>1372717.7736594139</v>
      </c>
      <c r="AA13" s="3">
        <v>1382742.363659414</v>
      </c>
      <c r="AB13" s="3">
        <v>1382742.363659414</v>
      </c>
      <c r="AC13" s="3">
        <v>1382742.363659414</v>
      </c>
      <c r="AD13" s="3">
        <v>1382742.363659414</v>
      </c>
      <c r="AE13" s="4">
        <f>AD13*$AE$42</f>
        <v>1383106.7029945897</v>
      </c>
      <c r="AF13" s="4">
        <f t="shared" ref="AF13:AF41" si="7">AE13*$AF$42</f>
        <v>1383106.9312427996</v>
      </c>
      <c r="AG13" s="4">
        <f t="shared" si="6"/>
        <v>1384170.7438571292</v>
      </c>
      <c r="AH13" s="4">
        <f t="shared" si="5"/>
        <v>1384172.8591169012</v>
      </c>
      <c r="AI13" s="4">
        <f t="shared" si="4"/>
        <v>1385522.9055984993</v>
      </c>
      <c r="AJ13" s="4">
        <f t="shared" si="3"/>
        <v>1385522.9055984993</v>
      </c>
      <c r="AK13" s="4">
        <f t="shared" si="2"/>
        <v>1385522.9055984993</v>
      </c>
      <c r="AL13" s="16">
        <f t="shared" si="0"/>
        <v>1385522.9055984993</v>
      </c>
      <c r="AM13" s="20">
        <f>AL13-AD13</f>
        <v>2780.5419390853494</v>
      </c>
      <c r="AN13" s="17">
        <f>'Предявени (4)'!AD13-AD13</f>
        <v>36382</v>
      </c>
      <c r="AO13" s="18">
        <f t="shared" si="1"/>
        <v>0</v>
      </c>
    </row>
    <row r="14" spans="1:41" s="19" customFormat="1" x14ac:dyDescent="0.2">
      <c r="A14" s="1" t="s">
        <v>29</v>
      </c>
      <c r="B14" s="3">
        <v>91848.745398163708</v>
      </c>
      <c r="C14" s="3">
        <v>272360.31658950134</v>
      </c>
      <c r="D14" s="3">
        <v>392093.06717544782</v>
      </c>
      <c r="E14" s="3">
        <v>549363.85749610129</v>
      </c>
      <c r="F14" s="3">
        <v>648501.95552500791</v>
      </c>
      <c r="G14" s="3">
        <v>721247.41057320731</v>
      </c>
      <c r="H14" s="3">
        <v>746988.49469848943</v>
      </c>
      <c r="I14" s="3">
        <v>799220.46172291634</v>
      </c>
      <c r="J14" s="3">
        <v>837824.53023872152</v>
      </c>
      <c r="K14" s="3">
        <v>861258.65783872164</v>
      </c>
      <c r="L14" s="3">
        <v>866201.35783872171</v>
      </c>
      <c r="M14" s="3">
        <v>872085.35783872171</v>
      </c>
      <c r="N14" s="3">
        <v>948267.35783872171</v>
      </c>
      <c r="O14" s="3">
        <v>951786.79783872166</v>
      </c>
      <c r="P14" s="3">
        <v>1017036.5895986217</v>
      </c>
      <c r="Q14" s="3">
        <v>1022330.1395986216</v>
      </c>
      <c r="R14" s="3">
        <v>1022330.1395986216</v>
      </c>
      <c r="S14" s="3">
        <v>1022330.1395986216</v>
      </c>
      <c r="T14" s="3">
        <v>1030968.4095986217</v>
      </c>
      <c r="U14" s="3">
        <v>1030968.4095986217</v>
      </c>
      <c r="V14" s="3">
        <v>1030968.4095986217</v>
      </c>
      <c r="W14" s="3">
        <v>1033400.4695986216</v>
      </c>
      <c r="X14" s="3">
        <v>1044722.7395986216</v>
      </c>
      <c r="Y14" s="3">
        <v>1045442.7395986216</v>
      </c>
      <c r="Z14" s="3">
        <v>1045446.7395986216</v>
      </c>
      <c r="AA14" s="3">
        <v>1045446.7395986216</v>
      </c>
      <c r="AB14" s="3">
        <v>1045446.7395986216</v>
      </c>
      <c r="AC14" s="3">
        <v>1049637.6095986217</v>
      </c>
      <c r="AD14" s="4">
        <f>AC14*$AD$42</f>
        <v>1059484.3913666937</v>
      </c>
      <c r="AE14" s="4">
        <f t="shared" ref="AE14:AE41" si="8">AD14*$AE$42</f>
        <v>1059763.5553302232</v>
      </c>
      <c r="AF14" s="4">
        <f t="shared" si="7"/>
        <v>1059763.7302184901</v>
      </c>
      <c r="AG14" s="4">
        <f t="shared" si="6"/>
        <v>1060578.8443640047</v>
      </c>
      <c r="AH14" s="4">
        <f t="shared" si="5"/>
        <v>1060580.4651176396</v>
      </c>
      <c r="AI14" s="4">
        <f t="shared" si="4"/>
        <v>1061614.8972811897</v>
      </c>
      <c r="AJ14" s="4">
        <f t="shared" si="3"/>
        <v>1061614.8972811897</v>
      </c>
      <c r="AK14" s="4">
        <f t="shared" si="2"/>
        <v>1061614.8972811897</v>
      </c>
      <c r="AL14" s="16">
        <f t="shared" si="0"/>
        <v>1061614.8972811897</v>
      </c>
      <c r="AM14" s="20">
        <f>AL14-AC14</f>
        <v>11977.287682567956</v>
      </c>
      <c r="AN14" s="17">
        <f>'Предявени (4)'!AC14-AC14</f>
        <v>10894.629999999888</v>
      </c>
      <c r="AO14" s="18">
        <f t="shared" si="1"/>
        <v>1082.6576825680677</v>
      </c>
    </row>
    <row r="15" spans="1:41" s="19" customFormat="1" x14ac:dyDescent="0.2">
      <c r="A15" s="1" t="s">
        <v>28</v>
      </c>
      <c r="B15" s="3">
        <v>96752.179050522143</v>
      </c>
      <c r="C15" s="3">
        <v>240863.45297688717</v>
      </c>
      <c r="D15" s="3">
        <v>403198.42772460444</v>
      </c>
      <c r="E15" s="3">
        <v>596416.19252950675</v>
      </c>
      <c r="F15" s="3">
        <v>760808.2404818862</v>
      </c>
      <c r="G15" s="3">
        <v>951251.59888543561</v>
      </c>
      <c r="H15" s="3">
        <v>1037259.2432824298</v>
      </c>
      <c r="I15" s="3">
        <v>1061823.4712876189</v>
      </c>
      <c r="J15" s="3">
        <v>1129349.9564876191</v>
      </c>
      <c r="K15" s="3">
        <v>1218651.1564876188</v>
      </c>
      <c r="L15" s="3">
        <v>1245510.1867519189</v>
      </c>
      <c r="M15" s="3">
        <v>1324883.286751919</v>
      </c>
      <c r="N15" s="3">
        <v>1700307.7567519189</v>
      </c>
      <c r="O15" s="3">
        <v>1741719.9267519189</v>
      </c>
      <c r="P15" s="3">
        <v>1902222.3067519192</v>
      </c>
      <c r="Q15" s="3">
        <v>1904571.8667519188</v>
      </c>
      <c r="R15" s="3">
        <v>1929675.776751919</v>
      </c>
      <c r="S15" s="3">
        <v>1929675.776751919</v>
      </c>
      <c r="T15" s="3">
        <v>1936472.6167519188</v>
      </c>
      <c r="U15" s="3">
        <v>1936472.6167519188</v>
      </c>
      <c r="V15" s="3">
        <v>1937939.6167519188</v>
      </c>
      <c r="W15" s="3">
        <v>1937935.6167519188</v>
      </c>
      <c r="X15" s="3">
        <v>1938235.6167519188</v>
      </c>
      <c r="Y15" s="3">
        <v>1938239.6167519188</v>
      </c>
      <c r="Z15" s="3">
        <v>1938239.6167519188</v>
      </c>
      <c r="AA15" s="3">
        <v>1938239.6167519188</v>
      </c>
      <c r="AB15" s="3">
        <v>1938239.6167519188</v>
      </c>
      <c r="AC15" s="4">
        <f>AB15*$AC$42</f>
        <v>1949094.9305887998</v>
      </c>
      <c r="AD15" s="4">
        <f t="shared" ref="AD15:AD41" si="9">AC15*$AD$42</f>
        <v>1967379.6340438353</v>
      </c>
      <c r="AE15" s="4">
        <f t="shared" si="8"/>
        <v>1967898.0196858349</v>
      </c>
      <c r="AF15" s="4">
        <f t="shared" si="7"/>
        <v>1967898.3444396658</v>
      </c>
      <c r="AG15" s="4">
        <f t="shared" si="6"/>
        <v>1969411.9476436148</v>
      </c>
      <c r="AH15" s="4">
        <f t="shared" si="5"/>
        <v>1969414.9572563274</v>
      </c>
      <c r="AI15" s="4">
        <f t="shared" si="4"/>
        <v>1971335.816863087</v>
      </c>
      <c r="AJ15" s="4">
        <f t="shared" si="3"/>
        <v>1971335.816863087</v>
      </c>
      <c r="AK15" s="4">
        <f t="shared" si="2"/>
        <v>1971335.816863087</v>
      </c>
      <c r="AL15" s="16">
        <f t="shared" si="0"/>
        <v>1971335.816863087</v>
      </c>
      <c r="AM15" s="20">
        <f>AL15-AB15</f>
        <v>33096.200111168204</v>
      </c>
      <c r="AN15" s="17">
        <f>'Предявени (4)'!AB15-AB15</f>
        <v>63650</v>
      </c>
      <c r="AO15" s="18">
        <f t="shared" si="1"/>
        <v>0</v>
      </c>
    </row>
    <row r="16" spans="1:41" s="19" customFormat="1" x14ac:dyDescent="0.2">
      <c r="A16" s="1" t="s">
        <v>27</v>
      </c>
      <c r="B16" s="3">
        <v>93577.156879555332</v>
      </c>
      <c r="C16" s="3">
        <v>227828.78925837015</v>
      </c>
      <c r="D16" s="3">
        <v>483569.28234288428</v>
      </c>
      <c r="E16" s="3">
        <v>640670.8911347118</v>
      </c>
      <c r="F16" s="3">
        <v>798234.72427570377</v>
      </c>
      <c r="G16" s="3">
        <v>889576.99382069788</v>
      </c>
      <c r="H16" s="3">
        <v>960616.92043145455</v>
      </c>
      <c r="I16" s="3">
        <v>1036953.1592314546</v>
      </c>
      <c r="J16" s="3">
        <v>1149059.0892314543</v>
      </c>
      <c r="K16" s="3">
        <v>1154204.0892314543</v>
      </c>
      <c r="L16" s="3">
        <v>1216233.712717711</v>
      </c>
      <c r="M16" s="3">
        <v>1231412.1527177109</v>
      </c>
      <c r="N16" s="3">
        <v>1236865.7890897109</v>
      </c>
      <c r="O16" s="3">
        <v>1252335.5262943108</v>
      </c>
      <c r="P16" s="3">
        <v>1258402.8762943109</v>
      </c>
      <c r="Q16" s="3">
        <v>1313075.6695980111</v>
      </c>
      <c r="R16" s="3">
        <v>1326710.149598011</v>
      </c>
      <c r="S16" s="3">
        <v>1340481.7195980111</v>
      </c>
      <c r="T16" s="3">
        <v>1355287.309598011</v>
      </c>
      <c r="U16" s="3">
        <v>1355287.309598011</v>
      </c>
      <c r="V16" s="3">
        <v>1355279.309598011</v>
      </c>
      <c r="W16" s="3">
        <v>1355279.309598011</v>
      </c>
      <c r="X16" s="3">
        <v>1355287.309598011</v>
      </c>
      <c r="Y16" s="3">
        <v>1355287.309598011</v>
      </c>
      <c r="Z16" s="3">
        <v>1358294.309598011</v>
      </c>
      <c r="AA16" s="3">
        <v>1359037.309598011</v>
      </c>
      <c r="AB16" s="4">
        <f>AA16*$AB$42</f>
        <v>1359881.1186731812</v>
      </c>
      <c r="AC16" s="4">
        <f t="shared" ref="AC16:AC41" si="10">AB16*$AC$42</f>
        <v>1367497.275208452</v>
      </c>
      <c r="AD16" s="4">
        <f t="shared" si="9"/>
        <v>1380325.9382768036</v>
      </c>
      <c r="AE16" s="4">
        <f t="shared" si="8"/>
        <v>1380689.6409070943</v>
      </c>
      <c r="AF16" s="4">
        <f t="shared" si="7"/>
        <v>1380689.8687564267</v>
      </c>
      <c r="AG16" s="4">
        <f t="shared" si="6"/>
        <v>1381751.8222942781</v>
      </c>
      <c r="AH16" s="4">
        <f t="shared" si="5"/>
        <v>1381753.9338575064</v>
      </c>
      <c r="AI16" s="4">
        <f t="shared" si="4"/>
        <v>1383101.6210517408</v>
      </c>
      <c r="AJ16" s="4">
        <f t="shared" si="3"/>
        <v>1383101.6210517408</v>
      </c>
      <c r="AK16" s="4">
        <f t="shared" si="2"/>
        <v>1383101.6210517408</v>
      </c>
      <c r="AL16" s="16">
        <f t="shared" si="0"/>
        <v>1383101.6210517408</v>
      </c>
      <c r="AM16" s="20">
        <f>AL16-AA16</f>
        <v>24064.311453729868</v>
      </c>
      <c r="AN16" s="17">
        <f>'Предявени (4)'!AA16-AA16</f>
        <v>89941.748000000138</v>
      </c>
      <c r="AO16" s="18">
        <f t="shared" si="1"/>
        <v>0</v>
      </c>
    </row>
    <row r="17" spans="1:41" s="19" customFormat="1" x14ac:dyDescent="0.2">
      <c r="A17" s="1" t="s">
        <v>26</v>
      </c>
      <c r="B17" s="3">
        <v>111251.46669166243</v>
      </c>
      <c r="C17" s="3">
        <v>282853.22022442112</v>
      </c>
      <c r="D17" s="3">
        <v>624713.88848159381</v>
      </c>
      <c r="E17" s="3">
        <v>767889.18980149832</v>
      </c>
      <c r="F17" s="3">
        <v>855749.52976864728</v>
      </c>
      <c r="G17" s="3">
        <v>894651.34767238062</v>
      </c>
      <c r="H17" s="3">
        <v>1002453.6718723805</v>
      </c>
      <c r="I17" s="3">
        <v>1034573.7318723805</v>
      </c>
      <c r="J17" s="3">
        <v>1088232.9650973803</v>
      </c>
      <c r="K17" s="3">
        <v>1146941.0350973804</v>
      </c>
      <c r="L17" s="3">
        <v>1181953.7850973806</v>
      </c>
      <c r="M17" s="3">
        <v>1234522.7350973806</v>
      </c>
      <c r="N17" s="3">
        <v>1356352.5050973804</v>
      </c>
      <c r="O17" s="3">
        <v>1363401.9350973805</v>
      </c>
      <c r="P17" s="3">
        <v>1370804.5250973804</v>
      </c>
      <c r="Q17" s="3">
        <v>1398823.1450973805</v>
      </c>
      <c r="R17" s="3">
        <v>1460397.8750973805</v>
      </c>
      <c r="S17" s="3">
        <v>1468397.7250973806</v>
      </c>
      <c r="T17" s="3">
        <v>1468397.7250973806</v>
      </c>
      <c r="U17" s="3">
        <v>1477992.8750973805</v>
      </c>
      <c r="V17" s="3">
        <v>1477992.8750973805</v>
      </c>
      <c r="W17" s="3">
        <v>1477998.8750973805</v>
      </c>
      <c r="X17" s="3">
        <v>1480079.3750973805</v>
      </c>
      <c r="Y17" s="3">
        <v>1484036.1750973803</v>
      </c>
      <c r="Z17" s="3">
        <v>1484036.1750973803</v>
      </c>
      <c r="AA17" s="4">
        <f>Z17*$AA$42</f>
        <v>1488661.1013124536</v>
      </c>
      <c r="AB17" s="4">
        <f t="shared" ref="AB17:AB41" si="11">AA17*$AB$42</f>
        <v>1489585.3921602978</v>
      </c>
      <c r="AC17" s="4">
        <f t="shared" si="10"/>
        <v>1497927.9710545579</v>
      </c>
      <c r="AD17" s="4">
        <f t="shared" si="9"/>
        <v>1511980.2208028357</v>
      </c>
      <c r="AE17" s="4">
        <f t="shared" si="8"/>
        <v>1512378.6130723746</v>
      </c>
      <c r="AF17" s="4">
        <f t="shared" si="7"/>
        <v>1512378.8626537772</v>
      </c>
      <c r="AG17" s="4">
        <f t="shared" si="6"/>
        <v>1513542.1043926433</v>
      </c>
      <c r="AH17" s="4">
        <f t="shared" si="5"/>
        <v>1513544.4173549283</v>
      </c>
      <c r="AI17" s="4">
        <f t="shared" si="4"/>
        <v>1515020.6457767861</v>
      </c>
      <c r="AJ17" s="4">
        <f t="shared" si="3"/>
        <v>1515020.6457767861</v>
      </c>
      <c r="AK17" s="4">
        <f t="shared" si="2"/>
        <v>1515020.6457767861</v>
      </c>
      <c r="AL17" s="16">
        <f t="shared" si="0"/>
        <v>1515020.6457767861</v>
      </c>
      <c r="AM17" s="20">
        <f>AL17-Z17</f>
        <v>30984.470679405844</v>
      </c>
      <c r="AN17" s="17">
        <f>'Предявени (4)'!Z17-Z17</f>
        <v>97728.570000000065</v>
      </c>
      <c r="AO17" s="18">
        <f t="shared" si="1"/>
        <v>0</v>
      </c>
    </row>
    <row r="18" spans="1:41" s="19" customFormat="1" x14ac:dyDescent="0.2">
      <c r="A18" s="2" t="s">
        <v>16</v>
      </c>
      <c r="B18" s="3">
        <v>85320.998232987869</v>
      </c>
      <c r="C18" s="3">
        <v>304646.33521946514</v>
      </c>
      <c r="D18" s="3">
        <v>409969.80772150256</v>
      </c>
      <c r="E18" s="3">
        <v>523301.28688296553</v>
      </c>
      <c r="F18" s="3">
        <v>601792.74514392263</v>
      </c>
      <c r="G18" s="3">
        <v>704269.99502392241</v>
      </c>
      <c r="H18" s="3">
        <v>786647.80502392258</v>
      </c>
      <c r="I18" s="3">
        <v>904591.95502392249</v>
      </c>
      <c r="J18" s="3">
        <v>918990.24502392241</v>
      </c>
      <c r="K18" s="3">
        <v>924706.59502392251</v>
      </c>
      <c r="L18" s="3">
        <v>1115469.7450239225</v>
      </c>
      <c r="M18" s="3">
        <v>1218054.2650239225</v>
      </c>
      <c r="N18" s="3">
        <v>1233234.0450239223</v>
      </c>
      <c r="O18" s="3">
        <v>1272339.1450239222</v>
      </c>
      <c r="P18" s="3">
        <v>1276614.6050239222</v>
      </c>
      <c r="Q18" s="3">
        <v>1306864.1950239222</v>
      </c>
      <c r="R18" s="3">
        <v>1308989.0150239223</v>
      </c>
      <c r="S18" s="3">
        <v>1313014.0150239223</v>
      </c>
      <c r="T18" s="3">
        <v>1313009.0150239223</v>
      </c>
      <c r="U18" s="3">
        <v>1313461.3550239222</v>
      </c>
      <c r="V18" s="3">
        <v>1313466.3550239222</v>
      </c>
      <c r="W18" s="3">
        <v>1318331.5450239223</v>
      </c>
      <c r="X18" s="3">
        <v>1318331.5450239223</v>
      </c>
      <c r="Y18" s="3">
        <v>1322922.8750239222</v>
      </c>
      <c r="Z18" s="4">
        <f>Y18*$Z$42</f>
        <v>1327100.0652831644</v>
      </c>
      <c r="AA18" s="4">
        <f t="shared" ref="AA18:AA41" si="12">Z18*$AA$42</f>
        <v>1331235.907781445</v>
      </c>
      <c r="AB18" s="4">
        <f t="shared" si="11"/>
        <v>1332062.4553178849</v>
      </c>
      <c r="AC18" s="4">
        <f t="shared" si="10"/>
        <v>1339522.8105174312</v>
      </c>
      <c r="AD18" s="4">
        <f t="shared" si="9"/>
        <v>1352089.041631771</v>
      </c>
      <c r="AE18" s="4">
        <f t="shared" si="8"/>
        <v>1352445.3041109378</v>
      </c>
      <c r="AF18" s="4">
        <f t="shared" si="7"/>
        <v>1352445.5272992274</v>
      </c>
      <c r="AG18" s="4">
        <f t="shared" si="6"/>
        <v>1353485.7567852018</v>
      </c>
      <c r="AH18" s="4">
        <f t="shared" si="5"/>
        <v>1353487.8251528407</v>
      </c>
      <c r="AI18" s="4">
        <f t="shared" si="4"/>
        <v>1354807.9431310238</v>
      </c>
      <c r="AJ18" s="4">
        <f t="shared" si="3"/>
        <v>1354807.9431310238</v>
      </c>
      <c r="AK18" s="4">
        <f t="shared" si="2"/>
        <v>1354807.9431310238</v>
      </c>
      <c r="AL18" s="16">
        <f t="shared" si="0"/>
        <v>1354807.9431310238</v>
      </c>
      <c r="AM18" s="20">
        <f>AL18-Y18</f>
        <v>31885.068107101601</v>
      </c>
      <c r="AN18" s="17">
        <f>'Предявени (4)'!Y18-Y18</f>
        <v>160988.1712900002</v>
      </c>
      <c r="AO18" s="18">
        <f t="shared" si="1"/>
        <v>0</v>
      </c>
    </row>
    <row r="19" spans="1:41" s="19" customFormat="1" x14ac:dyDescent="0.2">
      <c r="A19" s="2" t="s">
        <v>15</v>
      </c>
      <c r="B19" s="3">
        <v>90578.973708954058</v>
      </c>
      <c r="C19" s="3">
        <v>198443.19566124043</v>
      </c>
      <c r="D19" s="3">
        <v>364958.42825964786</v>
      </c>
      <c r="E19" s="3">
        <v>420545.40590668865</v>
      </c>
      <c r="F19" s="3">
        <v>461928.44750668871</v>
      </c>
      <c r="G19" s="3">
        <v>509260.00750668865</v>
      </c>
      <c r="H19" s="3">
        <v>535239.58750668867</v>
      </c>
      <c r="I19" s="3">
        <v>570313.05750668875</v>
      </c>
      <c r="J19" s="3">
        <v>576562.95750668866</v>
      </c>
      <c r="K19" s="3">
        <v>578102.95750668866</v>
      </c>
      <c r="L19" s="3">
        <v>607688.20750668866</v>
      </c>
      <c r="M19" s="3">
        <v>618561.05750668875</v>
      </c>
      <c r="N19" s="3">
        <v>648881.41750668874</v>
      </c>
      <c r="O19" s="3">
        <v>648881.41750668874</v>
      </c>
      <c r="P19" s="3">
        <v>650086.73750668869</v>
      </c>
      <c r="Q19" s="3">
        <v>653117.85750668868</v>
      </c>
      <c r="R19" s="3">
        <v>692710.03750668874</v>
      </c>
      <c r="S19" s="3">
        <v>695162.78750668874</v>
      </c>
      <c r="T19" s="3">
        <v>697723.71750668867</v>
      </c>
      <c r="U19" s="3">
        <v>697728.71750668867</v>
      </c>
      <c r="V19" s="3">
        <v>715379.2958647887</v>
      </c>
      <c r="W19" s="3">
        <v>717501.2958647887</v>
      </c>
      <c r="X19" s="3">
        <v>717913.48586478864</v>
      </c>
      <c r="Y19" s="4">
        <f>X19*$Y$42</f>
        <v>720656.07396626752</v>
      </c>
      <c r="Z19" s="4">
        <f t="shared" ref="Z19:Z41" si="13">Y19*$Z$42</f>
        <v>722931.5789025483</v>
      </c>
      <c r="AA19" s="4">
        <f t="shared" si="12"/>
        <v>725184.559838644</v>
      </c>
      <c r="AB19" s="4">
        <f t="shared" si="11"/>
        <v>725634.81775904365</v>
      </c>
      <c r="AC19" s="4">
        <f t="shared" si="10"/>
        <v>729698.81150350266</v>
      </c>
      <c r="AD19" s="4">
        <f t="shared" si="9"/>
        <v>736544.20736926631</v>
      </c>
      <c r="AE19" s="4">
        <f t="shared" si="8"/>
        <v>736738.27969531424</v>
      </c>
      <c r="AF19" s="4">
        <f t="shared" si="7"/>
        <v>736738.40127609542</v>
      </c>
      <c r="AG19" s="4">
        <f t="shared" si="6"/>
        <v>737305.0614431689</v>
      </c>
      <c r="AH19" s="4">
        <f t="shared" si="5"/>
        <v>737306.18817680562</v>
      </c>
      <c r="AI19" s="4">
        <f t="shared" si="4"/>
        <v>738025.31629628316</v>
      </c>
      <c r="AJ19" s="4">
        <f t="shared" si="3"/>
        <v>738025.31629628316</v>
      </c>
      <c r="AK19" s="4">
        <f t="shared" si="2"/>
        <v>738025.31629628316</v>
      </c>
      <c r="AL19" s="16">
        <f t="shared" si="0"/>
        <v>738025.31629628316</v>
      </c>
      <c r="AM19" s="20">
        <f>AL19-X19</f>
        <v>20111.830431494513</v>
      </c>
      <c r="AN19" s="17">
        <f>'Предявени (4)'!X19-X19</f>
        <v>36917.687999999966</v>
      </c>
      <c r="AO19" s="18">
        <f t="shared" si="1"/>
        <v>0</v>
      </c>
    </row>
    <row r="20" spans="1:41" s="19" customFormat="1" x14ac:dyDescent="0.2">
      <c r="A20" s="2" t="s">
        <v>14</v>
      </c>
      <c r="B20" s="3">
        <v>144389.45253789393</v>
      </c>
      <c r="C20" s="3">
        <v>274398.38127676869</v>
      </c>
      <c r="D20" s="3">
        <v>439586.35437910608</v>
      </c>
      <c r="E20" s="3">
        <v>594340.5627791062</v>
      </c>
      <c r="F20" s="3">
        <v>744613.14277910627</v>
      </c>
      <c r="G20" s="3">
        <v>794747.90277910617</v>
      </c>
      <c r="H20" s="3">
        <v>868984.47277910623</v>
      </c>
      <c r="I20" s="3">
        <v>902461.69277910609</v>
      </c>
      <c r="J20" s="3">
        <v>917717.3127791062</v>
      </c>
      <c r="K20" s="3">
        <v>1034093.0227791062</v>
      </c>
      <c r="L20" s="3">
        <v>1061025.0627791062</v>
      </c>
      <c r="M20" s="3">
        <v>1333120.302779106</v>
      </c>
      <c r="N20" s="3">
        <v>1340125.6527791061</v>
      </c>
      <c r="O20" s="3">
        <v>1349119.0127791062</v>
      </c>
      <c r="P20" s="3">
        <v>1352839.0127791062</v>
      </c>
      <c r="Q20" s="3">
        <v>1353814.0127791062</v>
      </c>
      <c r="R20" s="3">
        <v>1360306.852779106</v>
      </c>
      <c r="S20" s="3">
        <v>1384699.0727791062</v>
      </c>
      <c r="T20" s="3">
        <v>1385098.0727791062</v>
      </c>
      <c r="U20" s="3">
        <v>1397174.0727791062</v>
      </c>
      <c r="V20" s="3">
        <v>1400966.0727791062</v>
      </c>
      <c r="W20" s="3">
        <v>1417222.1727791063</v>
      </c>
      <c r="X20" s="4">
        <f>W20*$X$42</f>
        <v>1419168.9371099926</v>
      </c>
      <c r="Y20" s="4">
        <f t="shared" ref="Y20:Y41" si="14">X20*$Y$42</f>
        <v>1424590.4759409809</v>
      </c>
      <c r="Z20" s="4">
        <f t="shared" si="13"/>
        <v>1429088.6863596363</v>
      </c>
      <c r="AA20" s="4">
        <f t="shared" si="12"/>
        <v>1433542.3714113336</v>
      </c>
      <c r="AB20" s="4">
        <f t="shared" si="11"/>
        <v>1434432.4397369747</v>
      </c>
      <c r="AC20" s="4">
        <f t="shared" si="10"/>
        <v>1442466.1287486779</v>
      </c>
      <c r="AD20" s="4">
        <f t="shared" si="9"/>
        <v>1455998.0840137482</v>
      </c>
      <c r="AE20" s="4">
        <f t="shared" si="8"/>
        <v>1456381.7255278062</v>
      </c>
      <c r="AF20" s="4">
        <f t="shared" si="7"/>
        <v>1456381.965868281</v>
      </c>
      <c r="AG20" s="4">
        <f t="shared" si="6"/>
        <v>1457502.1377592429</v>
      </c>
      <c r="AH20" s="4">
        <f t="shared" si="5"/>
        <v>1457504.3650824637</v>
      </c>
      <c r="AI20" s="4">
        <f t="shared" si="4"/>
        <v>1458925.9351031682</v>
      </c>
      <c r="AJ20" s="4">
        <f t="shared" si="3"/>
        <v>1458925.9351031682</v>
      </c>
      <c r="AK20" s="4">
        <f t="shared" si="2"/>
        <v>1458925.9351031682</v>
      </c>
      <c r="AL20" s="16">
        <f t="shared" si="0"/>
        <v>1458925.9351031682</v>
      </c>
      <c r="AM20" s="20">
        <f>AL20-W20</f>
        <v>41703.762324061943</v>
      </c>
      <c r="AN20" s="17">
        <f>'Предявени (4)'!W20-W20</f>
        <v>91251.839999999851</v>
      </c>
      <c r="AO20" s="18">
        <f t="shared" si="1"/>
        <v>0</v>
      </c>
    </row>
    <row r="21" spans="1:41" s="19" customFormat="1" x14ac:dyDescent="0.2">
      <c r="A21" s="2" t="s">
        <v>13</v>
      </c>
      <c r="B21" s="3">
        <v>121350.09767579054</v>
      </c>
      <c r="C21" s="3">
        <v>231374.12599841089</v>
      </c>
      <c r="D21" s="3">
        <v>350168.24221381091</v>
      </c>
      <c r="E21" s="3">
        <v>528760.81967381085</v>
      </c>
      <c r="F21" s="3">
        <v>698386.521885811</v>
      </c>
      <c r="G21" s="3">
        <v>754303.71577391098</v>
      </c>
      <c r="H21" s="3">
        <v>798293.55577391083</v>
      </c>
      <c r="I21" s="3">
        <v>856936.06917391089</v>
      </c>
      <c r="J21" s="3">
        <v>963498.44917391078</v>
      </c>
      <c r="K21" s="3">
        <v>979649.78917391086</v>
      </c>
      <c r="L21" s="3">
        <v>1011870.7991739108</v>
      </c>
      <c r="M21" s="3">
        <v>1053087.739173911</v>
      </c>
      <c r="N21" s="3">
        <v>1135910.0891739107</v>
      </c>
      <c r="O21" s="3">
        <v>1135910.0891739107</v>
      </c>
      <c r="P21" s="3">
        <v>1142325.2691739108</v>
      </c>
      <c r="Q21" s="3">
        <v>1144512.6791739108</v>
      </c>
      <c r="R21" s="3">
        <v>1153314.5291739109</v>
      </c>
      <c r="S21" s="3">
        <v>1155048.4391739108</v>
      </c>
      <c r="T21" s="3">
        <v>1155048.4391739108</v>
      </c>
      <c r="U21" s="3">
        <v>1156579.0591739106</v>
      </c>
      <c r="V21" s="3">
        <v>1160644.1344791106</v>
      </c>
      <c r="W21" s="4">
        <f>V21*$W$42</f>
        <v>1170859.7742292788</v>
      </c>
      <c r="X21" s="4">
        <f t="shared" ref="X21:X41" si="15">W21*$X$42</f>
        <v>1172468.1233566913</v>
      </c>
      <c r="Y21" s="4">
        <f t="shared" si="14"/>
        <v>1176947.2105834868</v>
      </c>
      <c r="Z21" s="4">
        <f t="shared" si="13"/>
        <v>1180663.4759202721</v>
      </c>
      <c r="AA21" s="4">
        <f t="shared" si="12"/>
        <v>1184342.9559441367</v>
      </c>
      <c r="AB21" s="4">
        <f t="shared" si="11"/>
        <v>1185078.2995048186</v>
      </c>
      <c r="AC21" s="4">
        <f t="shared" si="10"/>
        <v>1191715.4545558335</v>
      </c>
      <c r="AD21" s="4">
        <f t="shared" si="9"/>
        <v>1202895.0863671757</v>
      </c>
      <c r="AE21" s="4">
        <f t="shared" si="8"/>
        <v>1203212.0376717506</v>
      </c>
      <c r="AF21" s="4">
        <f t="shared" si="7"/>
        <v>1203212.2362327098</v>
      </c>
      <c r="AG21" s="4">
        <f t="shared" si="6"/>
        <v>1204137.6833732789</v>
      </c>
      <c r="AH21" s="4">
        <f t="shared" si="5"/>
        <v>1204139.5235104244</v>
      </c>
      <c r="AI21" s="4">
        <f t="shared" si="4"/>
        <v>1205313.9753257169</v>
      </c>
      <c r="AJ21" s="4">
        <f t="shared" si="3"/>
        <v>1205313.9753257169</v>
      </c>
      <c r="AK21" s="4">
        <f t="shared" si="2"/>
        <v>1205313.9753257169</v>
      </c>
      <c r="AL21" s="16">
        <f t="shared" si="0"/>
        <v>1205313.9753257169</v>
      </c>
      <c r="AM21" s="20">
        <f>AL21-V21</f>
        <v>44669.840846606297</v>
      </c>
      <c r="AN21" s="17">
        <f>'Предявени (4)'!V21-V21</f>
        <v>136125.24000000022</v>
      </c>
      <c r="AO21" s="18">
        <f t="shared" si="1"/>
        <v>0</v>
      </c>
    </row>
    <row r="22" spans="1:41" s="19" customFormat="1" x14ac:dyDescent="0.2">
      <c r="A22" s="1" t="s">
        <v>12</v>
      </c>
      <c r="B22" s="3">
        <v>75746.98</v>
      </c>
      <c r="C22" s="3">
        <v>179050.37</v>
      </c>
      <c r="D22" s="3">
        <v>315200.82999999996</v>
      </c>
      <c r="E22" s="3">
        <v>419649.47</v>
      </c>
      <c r="F22" s="3">
        <v>532489.18949420005</v>
      </c>
      <c r="G22" s="3">
        <v>547020.89949420001</v>
      </c>
      <c r="H22" s="3">
        <v>591524.24754819996</v>
      </c>
      <c r="I22" s="3">
        <v>658744.69754820003</v>
      </c>
      <c r="J22" s="3">
        <v>679685.71754820005</v>
      </c>
      <c r="K22" s="3">
        <v>707391.88754819997</v>
      </c>
      <c r="L22" s="3">
        <v>707391.88754819997</v>
      </c>
      <c r="M22" s="3">
        <v>733535.09754819993</v>
      </c>
      <c r="N22" s="3">
        <v>734550.09754819993</v>
      </c>
      <c r="O22" s="3">
        <v>771231.95735469996</v>
      </c>
      <c r="P22" s="3">
        <v>792651.56735469995</v>
      </c>
      <c r="Q22" s="3">
        <v>792651.56735469995</v>
      </c>
      <c r="R22" s="3">
        <v>799611.03735469992</v>
      </c>
      <c r="S22" s="3">
        <v>815193.03735469992</v>
      </c>
      <c r="T22" s="3">
        <v>816841.03735469992</v>
      </c>
      <c r="U22" s="3">
        <v>825508.86735469988</v>
      </c>
      <c r="V22" s="4">
        <f>U22*$V$42</f>
        <v>830918.98383222707</v>
      </c>
      <c r="W22" s="4">
        <f t="shared" ref="W22:W41" si="16">V22*$W$42</f>
        <v>838232.4822149293</v>
      </c>
      <c r="X22" s="4">
        <f t="shared" si="15"/>
        <v>839383.91854489176</v>
      </c>
      <c r="Y22" s="4">
        <f t="shared" si="14"/>
        <v>842590.55053175415</v>
      </c>
      <c r="Z22" s="4">
        <f t="shared" si="13"/>
        <v>845251.06922612409</v>
      </c>
      <c r="AA22" s="4">
        <f t="shared" si="12"/>
        <v>847885.25287607871</v>
      </c>
      <c r="AB22" s="4">
        <f t="shared" si="11"/>
        <v>848411.69410475355</v>
      </c>
      <c r="AC22" s="4">
        <f t="shared" si="10"/>
        <v>853163.31259546452</v>
      </c>
      <c r="AD22" s="4">
        <f t="shared" si="9"/>
        <v>861166.94439641095</v>
      </c>
      <c r="AE22" s="4">
        <f t="shared" si="8"/>
        <v>861393.85361698782</v>
      </c>
      <c r="AF22" s="4">
        <f t="shared" si="7"/>
        <v>861393.99576914764</v>
      </c>
      <c r="AG22" s="4">
        <f t="shared" si="6"/>
        <v>862056.53441884089</v>
      </c>
      <c r="AH22" s="4">
        <f t="shared" si="5"/>
        <v>862057.85179497849</v>
      </c>
      <c r="AI22" s="4">
        <f t="shared" si="4"/>
        <v>862898.65586224815</v>
      </c>
      <c r="AJ22" s="4">
        <f t="shared" si="3"/>
        <v>862898.65586224815</v>
      </c>
      <c r="AK22" s="4">
        <f t="shared" si="2"/>
        <v>862898.65586224815</v>
      </c>
      <c r="AL22" s="16">
        <f t="shared" si="0"/>
        <v>862898.65586224815</v>
      </c>
      <c r="AM22" s="20">
        <f>AL22-U22</f>
        <v>37389.788507548277</v>
      </c>
      <c r="AN22" s="17">
        <f>'Предявени (4)'!U22-U22</f>
        <v>109839.22000000009</v>
      </c>
      <c r="AO22" s="18">
        <f>IF(AM22-AN22&lt;0,0,AM22-AN22)</f>
        <v>0</v>
      </c>
    </row>
    <row r="23" spans="1:41" s="19" customFormat="1" x14ac:dyDescent="0.2">
      <c r="A23" s="1" t="s">
        <v>11</v>
      </c>
      <c r="B23" s="3">
        <v>96288.340000000011</v>
      </c>
      <c r="C23" s="3">
        <v>189536.25830999998</v>
      </c>
      <c r="D23" s="3">
        <v>333890.621629</v>
      </c>
      <c r="E23" s="3">
        <v>446360.514754</v>
      </c>
      <c r="F23" s="3">
        <v>568458.24475399998</v>
      </c>
      <c r="G23" s="3">
        <v>664757.49475399998</v>
      </c>
      <c r="H23" s="3">
        <v>864655.19475399994</v>
      </c>
      <c r="I23" s="3">
        <v>905255.6547539999</v>
      </c>
      <c r="J23" s="3">
        <v>916166.78475399991</v>
      </c>
      <c r="K23" s="3">
        <v>920476.95475399995</v>
      </c>
      <c r="L23" s="3">
        <v>927835.95475399995</v>
      </c>
      <c r="M23" s="3">
        <v>928367.94475399994</v>
      </c>
      <c r="N23" s="3">
        <v>947830.98275400011</v>
      </c>
      <c r="O23" s="3">
        <v>968639.2555957</v>
      </c>
      <c r="P23" s="3">
        <v>968738.75352870009</v>
      </c>
      <c r="Q23" s="3">
        <v>973549.28352870012</v>
      </c>
      <c r="R23" s="3">
        <v>984193.38352869998</v>
      </c>
      <c r="S23" s="3">
        <v>988491.60352870007</v>
      </c>
      <c r="T23" s="3">
        <v>989764.60352870007</v>
      </c>
      <c r="U23" s="4">
        <f>T23*$U$42</f>
        <v>992809.34514913289</v>
      </c>
      <c r="V23" s="4">
        <f t="shared" ref="V23:V41" si="17">U23*$V$42</f>
        <v>999315.894514794</v>
      </c>
      <c r="W23" s="4">
        <f t="shared" si="16"/>
        <v>1008111.5717354966</v>
      </c>
      <c r="X23" s="4">
        <f t="shared" si="15"/>
        <v>1009496.3621283536</v>
      </c>
      <c r="Y23" s="4">
        <f t="shared" si="14"/>
        <v>1013352.8612271611</v>
      </c>
      <c r="Z23" s="4">
        <f t="shared" si="13"/>
        <v>1016552.5698277225</v>
      </c>
      <c r="AA23" s="4">
        <f t="shared" si="12"/>
        <v>1019720.6062328242</v>
      </c>
      <c r="AB23" s="4">
        <f t="shared" si="11"/>
        <v>1020353.7378588659</v>
      </c>
      <c r="AC23" s="4">
        <f t="shared" si="10"/>
        <v>1026068.3357617062</v>
      </c>
      <c r="AD23" s="4">
        <f t="shared" si="9"/>
        <v>1035694.0112224377</v>
      </c>
      <c r="AE23" s="4">
        <f t="shared" si="8"/>
        <v>1035966.9066492441</v>
      </c>
      <c r="AF23" s="4">
        <f t="shared" si="7"/>
        <v>1035967.0776104515</v>
      </c>
      <c r="AG23" s="4">
        <f t="shared" si="6"/>
        <v>1036763.8886308415</v>
      </c>
      <c r="AH23" s="4">
        <f t="shared" si="5"/>
        <v>1036765.4729909765</v>
      </c>
      <c r="AI23" s="4">
        <f t="shared" si="4"/>
        <v>1037776.6773140745</v>
      </c>
      <c r="AJ23" s="4">
        <f t="shared" si="3"/>
        <v>1037776.6773140745</v>
      </c>
      <c r="AK23" s="4">
        <f t="shared" si="2"/>
        <v>1037776.6773140745</v>
      </c>
      <c r="AL23" s="16">
        <f>AK23</f>
        <v>1037776.6773140745</v>
      </c>
      <c r="AM23" s="20">
        <f>AL23-T23</f>
        <v>48012.073785374407</v>
      </c>
      <c r="AN23" s="17">
        <f>'Предявени (4)'!T23-T23</f>
        <v>94255.209999999963</v>
      </c>
      <c r="AO23" s="18">
        <f t="shared" si="1"/>
        <v>0</v>
      </c>
    </row>
    <row r="24" spans="1:41" s="19" customFormat="1" x14ac:dyDescent="0.2">
      <c r="A24" s="1" t="s">
        <v>10</v>
      </c>
      <c r="B24" s="3">
        <v>91688.91</v>
      </c>
      <c r="C24" s="3">
        <v>175682.57</v>
      </c>
      <c r="D24" s="3">
        <v>320015.91067999997</v>
      </c>
      <c r="E24" s="3">
        <v>430226.30067999999</v>
      </c>
      <c r="F24" s="3">
        <v>497321.51767999999</v>
      </c>
      <c r="G24" s="3">
        <v>621693.62840499997</v>
      </c>
      <c r="H24" s="3">
        <v>681305.39840499987</v>
      </c>
      <c r="I24" s="3">
        <v>730692.09840499994</v>
      </c>
      <c r="J24" s="3">
        <v>764984.72840499983</v>
      </c>
      <c r="K24" s="3">
        <v>780324.75840499997</v>
      </c>
      <c r="L24" s="3">
        <v>851765.82840500004</v>
      </c>
      <c r="M24" s="3">
        <v>865183.31840500003</v>
      </c>
      <c r="N24" s="3">
        <v>892308.21840500005</v>
      </c>
      <c r="O24" s="3">
        <v>916814.21840500005</v>
      </c>
      <c r="P24" s="3">
        <v>919445.44840500003</v>
      </c>
      <c r="Q24" s="3">
        <v>955679.25840499997</v>
      </c>
      <c r="R24" s="3">
        <v>973324.25840499997</v>
      </c>
      <c r="S24" s="3">
        <v>990914.65840500011</v>
      </c>
      <c r="T24" s="4">
        <f>S24*$T$42</f>
        <v>1002230.9634545466</v>
      </c>
      <c r="U24" s="4">
        <f t="shared" ref="U24:U41" si="18">T24*$U$42</f>
        <v>1005314.0544408652</v>
      </c>
      <c r="V24" s="4">
        <f t="shared" si="17"/>
        <v>1011902.5556019112</v>
      </c>
      <c r="W24" s="4">
        <f t="shared" si="16"/>
        <v>1020809.0168187619</v>
      </c>
      <c r="X24" s="4">
        <f t="shared" si="15"/>
        <v>1022211.2490310147</v>
      </c>
      <c r="Y24" s="4">
        <f t="shared" si="14"/>
        <v>1026116.3218064804</v>
      </c>
      <c r="Z24" s="4">
        <f t="shared" si="13"/>
        <v>1029356.3316250589</v>
      </c>
      <c r="AA24" s="4">
        <f t="shared" si="12"/>
        <v>1032564.2703280841</v>
      </c>
      <c r="AB24" s="4">
        <f t="shared" si="11"/>
        <v>1033205.3764227041</v>
      </c>
      <c r="AC24" s="4">
        <f t="shared" si="10"/>
        <v>1038991.9512724208</v>
      </c>
      <c r="AD24" s="4">
        <f t="shared" si="9"/>
        <v>1048738.8647875292</v>
      </c>
      <c r="AE24" s="4">
        <f t="shared" si="8"/>
        <v>1049015.1974079881</v>
      </c>
      <c r="AF24" s="4">
        <f t="shared" si="7"/>
        <v>1049015.3705224993</v>
      </c>
      <c r="AG24" s="4">
        <f t="shared" si="6"/>
        <v>1049822.2175988744</v>
      </c>
      <c r="AH24" s="4">
        <f t="shared" si="5"/>
        <v>1049823.8219144649</v>
      </c>
      <c r="AI24" s="4">
        <f t="shared" si="4"/>
        <v>1050847.7626367081</v>
      </c>
      <c r="AJ24" s="4">
        <f t="shared" si="3"/>
        <v>1050847.7626367081</v>
      </c>
      <c r="AK24" s="4">
        <f t="shared" si="2"/>
        <v>1050847.7626367081</v>
      </c>
      <c r="AL24" s="16">
        <f t="shared" si="0"/>
        <v>1050847.7626367081</v>
      </c>
      <c r="AM24" s="20">
        <f>AL24-S24</f>
        <v>59933.104231707985</v>
      </c>
      <c r="AN24" s="17">
        <f>'Предявени (4)'!S24-S24</f>
        <v>142778.58999999985</v>
      </c>
      <c r="AO24" s="18">
        <f t="shared" si="1"/>
        <v>0</v>
      </c>
    </row>
    <row r="25" spans="1:41" s="19" customFormat="1" x14ac:dyDescent="0.2">
      <c r="A25" s="1" t="s">
        <v>9</v>
      </c>
      <c r="B25" s="3">
        <v>73197.755000000005</v>
      </c>
      <c r="C25" s="3">
        <v>192630.62733000005</v>
      </c>
      <c r="D25" s="3">
        <v>311368.59836759995</v>
      </c>
      <c r="E25" s="3">
        <v>454034.00706879998</v>
      </c>
      <c r="F25" s="3">
        <v>708068.31160590006</v>
      </c>
      <c r="G25" s="3">
        <v>784686.12198589998</v>
      </c>
      <c r="H25" s="3">
        <v>853014.25198589999</v>
      </c>
      <c r="I25" s="3">
        <v>872877.33198590006</v>
      </c>
      <c r="J25" s="3">
        <v>880250.11198590009</v>
      </c>
      <c r="K25" s="3">
        <v>903564.66198590002</v>
      </c>
      <c r="L25" s="3">
        <v>939499.55123830005</v>
      </c>
      <c r="M25" s="3">
        <v>954117.64123830013</v>
      </c>
      <c r="N25" s="3">
        <v>970207.46123830008</v>
      </c>
      <c r="O25" s="3">
        <v>1006936.7112383</v>
      </c>
      <c r="P25" s="3">
        <v>1011414.7112383</v>
      </c>
      <c r="Q25" s="3">
        <v>1024006.3712383</v>
      </c>
      <c r="R25" s="3">
        <v>1031756.2212383001</v>
      </c>
      <c r="S25" s="4">
        <f>R25*$S$42</f>
        <v>1048866.0942987786</v>
      </c>
      <c r="T25" s="4">
        <f t="shared" ref="T25:T41" si="19">S25*$T$42</f>
        <v>1060844.2082347623</v>
      </c>
      <c r="U25" s="4">
        <f t="shared" si="18"/>
        <v>1064107.6069278372</v>
      </c>
      <c r="V25" s="4">
        <f t="shared" si="17"/>
        <v>1071081.4218991413</v>
      </c>
      <c r="W25" s="4">
        <f t="shared" si="16"/>
        <v>1080508.7576553591</v>
      </c>
      <c r="X25" s="4">
        <f t="shared" si="15"/>
        <v>1081992.9962941667</v>
      </c>
      <c r="Y25" s="4">
        <f t="shared" si="14"/>
        <v>1086126.4485498313</v>
      </c>
      <c r="Z25" s="4">
        <f t="shared" si="13"/>
        <v>1089555.9431234328</v>
      </c>
      <c r="AA25" s="4">
        <f t="shared" si="12"/>
        <v>1092951.4909737471</v>
      </c>
      <c r="AB25" s="4">
        <f t="shared" si="11"/>
        <v>1093630.0907298326</v>
      </c>
      <c r="AC25" s="4">
        <f t="shared" si="10"/>
        <v>1099755.0805162985</v>
      </c>
      <c r="AD25" s="4">
        <f t="shared" si="9"/>
        <v>1110072.0205507865</v>
      </c>
      <c r="AE25" s="4">
        <f t="shared" si="8"/>
        <v>1110364.5138688434</v>
      </c>
      <c r="AF25" s="4">
        <f t="shared" si="7"/>
        <v>1110364.6971075712</v>
      </c>
      <c r="AG25" s="4">
        <f t="shared" si="6"/>
        <v>1111218.7308374345</v>
      </c>
      <c r="AH25" s="4">
        <f t="shared" si="5"/>
        <v>1111220.4289778478</v>
      </c>
      <c r="AI25" s="4">
        <f t="shared" si="4"/>
        <v>1112304.2525917413</v>
      </c>
      <c r="AJ25" s="4">
        <f t="shared" si="3"/>
        <v>1112304.2525917413</v>
      </c>
      <c r="AK25" s="4">
        <f t="shared" si="2"/>
        <v>1112304.2525917413</v>
      </c>
      <c r="AL25" s="16">
        <f t="shared" si="0"/>
        <v>1112304.2525917413</v>
      </c>
      <c r="AM25" s="20">
        <f>AL25-R25</f>
        <v>80548.031353441183</v>
      </c>
      <c r="AN25" s="17">
        <f>'Предявени (4)'!R25-R25</f>
        <v>213309.43200000015</v>
      </c>
      <c r="AO25" s="18">
        <f t="shared" si="1"/>
        <v>0</v>
      </c>
    </row>
    <row r="26" spans="1:41" s="19" customFormat="1" x14ac:dyDescent="0.2">
      <c r="A26" s="2" t="s">
        <v>8</v>
      </c>
      <c r="B26" s="3">
        <v>56867.929999999993</v>
      </c>
      <c r="C26" s="3">
        <v>135838.33542640001</v>
      </c>
      <c r="D26" s="3">
        <v>229344.67001840001</v>
      </c>
      <c r="E26" s="3">
        <v>476961.41442589997</v>
      </c>
      <c r="F26" s="3">
        <v>634855.79740249994</v>
      </c>
      <c r="G26" s="3">
        <v>727959.31990250002</v>
      </c>
      <c r="H26" s="3">
        <v>754563.81990250002</v>
      </c>
      <c r="I26" s="3">
        <v>805162.74990250007</v>
      </c>
      <c r="J26" s="3">
        <v>817460.74990250007</v>
      </c>
      <c r="K26" s="3">
        <v>849530.3199024999</v>
      </c>
      <c r="L26" s="3">
        <v>867138.15990250011</v>
      </c>
      <c r="M26" s="3">
        <v>891903.65990250011</v>
      </c>
      <c r="N26" s="3">
        <v>904311.0499025</v>
      </c>
      <c r="O26" s="3">
        <v>917019.8999025001</v>
      </c>
      <c r="P26" s="3">
        <v>923674.36990250007</v>
      </c>
      <c r="Q26" s="3">
        <v>925079.63990250009</v>
      </c>
      <c r="R26" s="4">
        <f>Q26*$R$42</f>
        <v>935313.34142009751</v>
      </c>
      <c r="S26" s="4">
        <f t="shared" ref="S26:S41" si="20">R26*$S$42</f>
        <v>950823.87793449149</v>
      </c>
      <c r="T26" s="4">
        <f t="shared" si="19"/>
        <v>961682.34385770105</v>
      </c>
      <c r="U26" s="4">
        <f t="shared" si="18"/>
        <v>964640.69804367598</v>
      </c>
      <c r="V26" s="4">
        <f t="shared" si="17"/>
        <v>970962.63926291792</v>
      </c>
      <c r="W26" s="4">
        <f t="shared" si="16"/>
        <v>979508.75967909012</v>
      </c>
      <c r="X26" s="4">
        <f t="shared" si="15"/>
        <v>980854.25987783063</v>
      </c>
      <c r="Y26" s="4">
        <f t="shared" si="14"/>
        <v>984601.33981906518</v>
      </c>
      <c r="Z26" s="4">
        <f t="shared" si="13"/>
        <v>987710.26415893249</v>
      </c>
      <c r="AA26" s="4">
        <f t="shared" si="12"/>
        <v>990788.41492793639</v>
      </c>
      <c r="AB26" s="4">
        <f t="shared" si="11"/>
        <v>991403.58292235807</v>
      </c>
      <c r="AC26" s="4">
        <f t="shared" si="10"/>
        <v>996956.04245244723</v>
      </c>
      <c r="AD26" s="4">
        <f t="shared" si="9"/>
        <v>1006308.6118465107</v>
      </c>
      <c r="AE26" s="4">
        <f t="shared" si="8"/>
        <v>1006573.764502752</v>
      </c>
      <c r="AF26" s="4">
        <f t="shared" si="7"/>
        <v>1006573.9306133343</v>
      </c>
      <c r="AG26" s="4">
        <f t="shared" si="6"/>
        <v>1007348.1339814567</v>
      </c>
      <c r="AH26" s="4">
        <f t="shared" si="5"/>
        <v>1007349.6733890722</v>
      </c>
      <c r="AI26" s="4">
        <f t="shared" si="4"/>
        <v>1008332.1871505149</v>
      </c>
      <c r="AJ26" s="4">
        <f t="shared" si="3"/>
        <v>1008332.1871505149</v>
      </c>
      <c r="AK26" s="4">
        <f t="shared" si="2"/>
        <v>1008332.1871505149</v>
      </c>
      <c r="AL26" s="16">
        <f t="shared" si="0"/>
        <v>1008332.1871505149</v>
      </c>
      <c r="AM26" s="20">
        <f>AL26-Q26</f>
        <v>83252.547248014831</v>
      </c>
      <c r="AN26" s="17">
        <f>'Предявени (4)'!Q26-Q26</f>
        <v>202002.12</v>
      </c>
      <c r="AO26" s="18">
        <f t="shared" si="1"/>
        <v>0</v>
      </c>
    </row>
    <row r="27" spans="1:41" s="19" customFormat="1" x14ac:dyDescent="0.2">
      <c r="A27" s="2" t="s">
        <v>7</v>
      </c>
      <c r="B27" s="3">
        <v>64674.559999999998</v>
      </c>
      <c r="C27" s="3">
        <v>140621.7202101</v>
      </c>
      <c r="D27" s="3">
        <v>300251.09965739999</v>
      </c>
      <c r="E27" s="3">
        <v>447490.15565739997</v>
      </c>
      <c r="F27" s="3">
        <v>661229.72565739998</v>
      </c>
      <c r="G27" s="3">
        <v>727557.39566739998</v>
      </c>
      <c r="H27" s="3">
        <v>800019.7089327001</v>
      </c>
      <c r="I27" s="3">
        <v>838137.92893269996</v>
      </c>
      <c r="J27" s="3">
        <v>847526.31893269997</v>
      </c>
      <c r="K27" s="3">
        <v>878495.85893270001</v>
      </c>
      <c r="L27" s="3">
        <v>881288.85893270001</v>
      </c>
      <c r="M27" s="3">
        <v>890702.92893270007</v>
      </c>
      <c r="N27" s="3">
        <v>896319.37893270014</v>
      </c>
      <c r="O27" s="3">
        <v>914197.10893270012</v>
      </c>
      <c r="P27" s="3">
        <v>930464.04893270019</v>
      </c>
      <c r="Q27" s="4">
        <f>P27*$Q$42</f>
        <v>939005.30993198964</v>
      </c>
      <c r="R27" s="4">
        <f t="shared" ref="R27:R41" si="21">Q27*$R$42</f>
        <v>949393.06429473381</v>
      </c>
      <c r="S27" s="4">
        <f t="shared" si="20"/>
        <v>965137.08839675062</v>
      </c>
      <c r="T27" s="4">
        <f t="shared" si="19"/>
        <v>976159.01204505831</v>
      </c>
      <c r="U27" s="4">
        <f t="shared" si="18"/>
        <v>979161.89976355003</v>
      </c>
      <c r="V27" s="4">
        <f t="shared" si="17"/>
        <v>985579.00821333902</v>
      </c>
      <c r="W27" s="4">
        <f t="shared" si="16"/>
        <v>994253.77750233735</v>
      </c>
      <c r="X27" s="4">
        <f t="shared" si="15"/>
        <v>995619.53216456855</v>
      </c>
      <c r="Y27" s="4">
        <f t="shared" si="14"/>
        <v>999423.01870755397</v>
      </c>
      <c r="Z27" s="4">
        <f t="shared" si="13"/>
        <v>1002578.7431850918</v>
      </c>
      <c r="AA27" s="4">
        <f t="shared" si="12"/>
        <v>1005703.2308423604</v>
      </c>
      <c r="AB27" s="4">
        <f t="shared" si="11"/>
        <v>1006327.659257327</v>
      </c>
      <c r="AC27" s="4">
        <f t="shared" si="10"/>
        <v>1011963.7026389386</v>
      </c>
      <c r="AD27" s="4">
        <f t="shared" si="9"/>
        <v>1021457.0607712811</v>
      </c>
      <c r="AE27" s="4">
        <f t="shared" si="8"/>
        <v>1021726.2048983526</v>
      </c>
      <c r="AF27" s="4">
        <f t="shared" si="7"/>
        <v>1021726.3735094777</v>
      </c>
      <c r="AG27" s="4">
        <f t="shared" si="6"/>
        <v>1022512.2313343358</v>
      </c>
      <c r="AH27" s="4">
        <f t="shared" si="5"/>
        <v>1022513.7939153966</v>
      </c>
      <c r="AI27" s="4">
        <f t="shared" si="4"/>
        <v>1023511.0979304035</v>
      </c>
      <c r="AJ27" s="4">
        <f t="shared" si="3"/>
        <v>1023511.0979304035</v>
      </c>
      <c r="AK27" s="4">
        <f t="shared" si="2"/>
        <v>1023511.0979304035</v>
      </c>
      <c r="AL27" s="16">
        <f t="shared" si="0"/>
        <v>1023511.0979304035</v>
      </c>
      <c r="AM27" s="20">
        <f>AL27-P27</f>
        <v>93047.048997703358</v>
      </c>
      <c r="AN27" s="17">
        <f>'Предявени (4)'!P27-P27</f>
        <v>321640.28899999987</v>
      </c>
      <c r="AO27" s="18">
        <f t="shared" si="1"/>
        <v>0</v>
      </c>
    </row>
    <row r="28" spans="1:41" s="19" customFormat="1" x14ac:dyDescent="0.2">
      <c r="A28" s="2" t="s">
        <v>6</v>
      </c>
      <c r="B28" s="3">
        <v>52045.183566000007</v>
      </c>
      <c r="C28" s="3">
        <v>236152.87311190003</v>
      </c>
      <c r="D28" s="3">
        <v>378601.27084339998</v>
      </c>
      <c r="E28" s="3">
        <v>651787.8399931998</v>
      </c>
      <c r="F28" s="3">
        <v>741722.7874896999</v>
      </c>
      <c r="G28" s="3">
        <v>805311.78748970001</v>
      </c>
      <c r="H28" s="3">
        <v>856358.7434896999</v>
      </c>
      <c r="I28" s="3">
        <v>920047.23948969995</v>
      </c>
      <c r="J28" s="3">
        <v>955834.07948969991</v>
      </c>
      <c r="K28" s="3">
        <v>978287.64948969998</v>
      </c>
      <c r="L28" s="3">
        <v>982991.31887690001</v>
      </c>
      <c r="M28" s="3">
        <v>1022623.5388769</v>
      </c>
      <c r="N28" s="3">
        <v>1049497.4088769001</v>
      </c>
      <c r="O28" s="3">
        <v>1057443.7488768999</v>
      </c>
      <c r="P28" s="4">
        <f>O28*$P$42</f>
        <v>1076435.3432909581</v>
      </c>
      <c r="Q28" s="4">
        <f t="shared" ref="Q28:Q41" si="22">P28*$Q$42</f>
        <v>1086316.558182016</v>
      </c>
      <c r="R28" s="4">
        <f t="shared" si="21"/>
        <v>1098333.944502647</v>
      </c>
      <c r="S28" s="4">
        <f t="shared" si="20"/>
        <v>1116547.8927024461</v>
      </c>
      <c r="T28" s="4">
        <f t="shared" si="19"/>
        <v>1129298.9368504731</v>
      </c>
      <c r="U28" s="4">
        <f t="shared" si="18"/>
        <v>1132772.9178987753</v>
      </c>
      <c r="V28" s="4">
        <f t="shared" si="17"/>
        <v>1140196.7429729493</v>
      </c>
      <c r="W28" s="4">
        <f t="shared" si="16"/>
        <v>1150232.4109477452</v>
      </c>
      <c r="X28" s="4">
        <f t="shared" si="15"/>
        <v>1151812.4253398932</v>
      </c>
      <c r="Y28" s="4">
        <f t="shared" si="14"/>
        <v>1156212.6032374674</v>
      </c>
      <c r="Z28" s="4">
        <f t="shared" si="13"/>
        <v>1159863.3980910745</v>
      </c>
      <c r="AA28" s="4">
        <f t="shared" si="12"/>
        <v>1163478.0556888811</v>
      </c>
      <c r="AB28" s="4">
        <f t="shared" si="11"/>
        <v>1164200.4444969131</v>
      </c>
      <c r="AC28" s="4">
        <f t="shared" si="10"/>
        <v>1170720.6709358033</v>
      </c>
      <c r="AD28" s="4">
        <f t="shared" si="9"/>
        <v>1181703.3480547033</v>
      </c>
      <c r="AE28" s="4">
        <f t="shared" si="8"/>
        <v>1182014.7155397246</v>
      </c>
      <c r="AF28" s="4">
        <f t="shared" si="7"/>
        <v>1182014.9106025801</v>
      </c>
      <c r="AG28" s="4">
        <f t="shared" si="6"/>
        <v>1182924.0538826985</v>
      </c>
      <c r="AH28" s="4">
        <f t="shared" si="5"/>
        <v>1182925.8616016346</v>
      </c>
      <c r="AI28" s="4">
        <f t="shared" si="4"/>
        <v>1184079.6227716561</v>
      </c>
      <c r="AJ28" s="4">
        <f t="shared" si="3"/>
        <v>1184079.6227716561</v>
      </c>
      <c r="AK28" s="4">
        <f t="shared" si="2"/>
        <v>1184079.6227716561</v>
      </c>
      <c r="AL28" s="16">
        <f t="shared" si="0"/>
        <v>1184079.6227716561</v>
      </c>
      <c r="AM28" s="20">
        <f>AL28-O28</f>
        <v>126635.87389475619</v>
      </c>
      <c r="AN28" s="17">
        <f>'Предявени (4)'!O28-O28</f>
        <v>230984.07449999987</v>
      </c>
      <c r="AO28" s="18">
        <f t="shared" si="1"/>
        <v>0</v>
      </c>
    </row>
    <row r="29" spans="1:41" s="19" customFormat="1" x14ac:dyDescent="0.2">
      <c r="A29" s="2" t="s">
        <v>5</v>
      </c>
      <c r="B29" s="3">
        <v>90421.05</v>
      </c>
      <c r="C29" s="3">
        <v>281117.77</v>
      </c>
      <c r="D29" s="3">
        <v>738701.08461619995</v>
      </c>
      <c r="E29" s="3">
        <v>994221.01238420012</v>
      </c>
      <c r="F29" s="3">
        <v>1097094.5123842</v>
      </c>
      <c r="G29" s="3">
        <v>1150157.3683791999</v>
      </c>
      <c r="H29" s="3">
        <v>1219298.2143792</v>
      </c>
      <c r="I29" s="3">
        <v>1350609.7543791998</v>
      </c>
      <c r="J29" s="3">
        <v>1479578.8743791999</v>
      </c>
      <c r="K29" s="3">
        <v>1501759.0303791999</v>
      </c>
      <c r="L29" s="3">
        <v>1513263.3703792002</v>
      </c>
      <c r="M29" s="3">
        <v>1558095.0703791999</v>
      </c>
      <c r="N29" s="3">
        <v>1673206.2403791999</v>
      </c>
      <c r="O29" s="4">
        <f>N29*$O$42</f>
        <v>1701907.3865898643</v>
      </c>
      <c r="P29" s="4">
        <f t="shared" ref="P29:P41" si="23">O29*$P$42</f>
        <v>1732473.489846641</v>
      </c>
      <c r="Q29" s="4">
        <f t="shared" si="22"/>
        <v>1748376.853623139</v>
      </c>
      <c r="R29" s="4">
        <f t="shared" si="21"/>
        <v>1767718.2876883629</v>
      </c>
      <c r="S29" s="4">
        <f t="shared" si="20"/>
        <v>1797032.8049032278</v>
      </c>
      <c r="T29" s="4">
        <f t="shared" si="19"/>
        <v>1817555.027712062</v>
      </c>
      <c r="U29" s="4">
        <f t="shared" si="18"/>
        <v>1823146.2414416417</v>
      </c>
      <c r="V29" s="4">
        <f t="shared" si="17"/>
        <v>1835094.5486153394</v>
      </c>
      <c r="W29" s="4">
        <f t="shared" si="16"/>
        <v>1851246.4975713086</v>
      </c>
      <c r="X29" s="4">
        <f t="shared" si="15"/>
        <v>1853789.4585257529</v>
      </c>
      <c r="Y29" s="4">
        <f t="shared" si="14"/>
        <v>1860871.3437552457</v>
      </c>
      <c r="Z29" s="4">
        <f t="shared" si="13"/>
        <v>1866747.1312237305</v>
      </c>
      <c r="AA29" s="4">
        <f t="shared" si="12"/>
        <v>1872564.7574305465</v>
      </c>
      <c r="AB29" s="4">
        <f t="shared" si="11"/>
        <v>1873727.4092025063</v>
      </c>
      <c r="AC29" s="4">
        <f t="shared" si="10"/>
        <v>1884221.4156689227</v>
      </c>
      <c r="AD29" s="4">
        <f t="shared" si="9"/>
        <v>1901897.5325621753</v>
      </c>
      <c r="AE29" s="4">
        <f t="shared" si="8"/>
        <v>1902398.6642992198</v>
      </c>
      <c r="AF29" s="4">
        <f t="shared" si="7"/>
        <v>1902398.978243971</v>
      </c>
      <c r="AG29" s="4">
        <f t="shared" si="6"/>
        <v>1903862.2028037128</v>
      </c>
      <c r="AH29" s="4">
        <f t="shared" si="5"/>
        <v>1903865.1122447241</v>
      </c>
      <c r="AI29" s="4">
        <f t="shared" si="4"/>
        <v>1905722.0381187533</v>
      </c>
      <c r="AJ29" s="4">
        <f t="shared" si="3"/>
        <v>1905722.0381187533</v>
      </c>
      <c r="AK29" s="4">
        <f t="shared" si="2"/>
        <v>1905722.0381187533</v>
      </c>
      <c r="AL29" s="16">
        <f t="shared" si="0"/>
        <v>1905722.0381187533</v>
      </c>
      <c r="AM29" s="20">
        <f>AL29-N29</f>
        <v>232515.7977395535</v>
      </c>
      <c r="AN29" s="17">
        <f>'Предявени (4)'!N29-N29</f>
        <v>316327.01902779983</v>
      </c>
      <c r="AO29" s="18">
        <f t="shared" si="1"/>
        <v>0</v>
      </c>
    </row>
    <row r="30" spans="1:41" s="19" customFormat="1" x14ac:dyDescent="0.2">
      <c r="A30" s="1" t="s">
        <v>4</v>
      </c>
      <c r="B30" s="3">
        <v>62893.73</v>
      </c>
      <c r="C30" s="3">
        <v>366498.6410456</v>
      </c>
      <c r="D30" s="3">
        <v>504212.10661709995</v>
      </c>
      <c r="E30" s="3">
        <v>663634.47661710007</v>
      </c>
      <c r="F30" s="3">
        <v>786445.39661709999</v>
      </c>
      <c r="G30" s="3">
        <v>848101.60661709995</v>
      </c>
      <c r="H30" s="3">
        <v>916144.32661710004</v>
      </c>
      <c r="I30" s="3">
        <v>943140.27661709988</v>
      </c>
      <c r="J30" s="3">
        <v>978097.11661709985</v>
      </c>
      <c r="K30" s="3">
        <v>994986.94661709992</v>
      </c>
      <c r="L30" s="3">
        <v>1039955.1779858998</v>
      </c>
      <c r="M30" s="3">
        <v>1050639.4972394998</v>
      </c>
      <c r="N30" s="4">
        <f>M30*$N$42</f>
        <v>1092733.1202843776</v>
      </c>
      <c r="O30" s="4">
        <f t="shared" ref="O30:O41" si="24">N30*$O$42</f>
        <v>1111477.1891849393</v>
      </c>
      <c r="P30" s="4">
        <f t="shared" si="23"/>
        <v>1131439.2193164683</v>
      </c>
      <c r="Q30" s="4">
        <f t="shared" si="22"/>
        <v>1141825.3462045512</v>
      </c>
      <c r="R30" s="4">
        <f t="shared" si="21"/>
        <v>1154456.7989727866</v>
      </c>
      <c r="S30" s="4">
        <f t="shared" si="20"/>
        <v>1173601.4465917018</v>
      </c>
      <c r="T30" s="4">
        <f t="shared" si="19"/>
        <v>1187004.0457596241</v>
      </c>
      <c r="U30" s="4">
        <f t="shared" si="18"/>
        <v>1190655.5408816575</v>
      </c>
      <c r="V30" s="4">
        <f t="shared" si="17"/>
        <v>1198458.7098305565</v>
      </c>
      <c r="W30" s="4">
        <f t="shared" si="16"/>
        <v>1209007.182072287</v>
      </c>
      <c r="X30" s="4">
        <f t="shared" si="15"/>
        <v>1210667.932308242</v>
      </c>
      <c r="Y30" s="4">
        <f t="shared" si="14"/>
        <v>1215292.9512434844</v>
      </c>
      <c r="Z30" s="4">
        <f t="shared" si="13"/>
        <v>1219130.2950326817</v>
      </c>
      <c r="AA30" s="4">
        <f t="shared" si="12"/>
        <v>1222929.6550184425</v>
      </c>
      <c r="AB30" s="4">
        <f t="shared" si="11"/>
        <v>1223688.9565724996</v>
      </c>
      <c r="AC30" s="4">
        <f t="shared" si="10"/>
        <v>1230542.3546495549</v>
      </c>
      <c r="AD30" s="4">
        <f t="shared" si="9"/>
        <v>1242086.2264695035</v>
      </c>
      <c r="AE30" s="4">
        <f t="shared" si="8"/>
        <v>1242413.5042631663</v>
      </c>
      <c r="AF30" s="4">
        <f t="shared" si="7"/>
        <v>1242413.7092933767</v>
      </c>
      <c r="AG30" s="4">
        <f t="shared" si="6"/>
        <v>1243369.3081312587</v>
      </c>
      <c r="AH30" s="4">
        <f t="shared" si="5"/>
        <v>1243371.208221324</v>
      </c>
      <c r="AI30" s="4">
        <f t="shared" si="4"/>
        <v>1244583.9244756005</v>
      </c>
      <c r="AJ30" s="4">
        <f t="shared" si="3"/>
        <v>1244583.9244756005</v>
      </c>
      <c r="AK30" s="4">
        <f t="shared" si="2"/>
        <v>1244583.9244756005</v>
      </c>
      <c r="AL30" s="16">
        <f t="shared" si="0"/>
        <v>1244583.9244756005</v>
      </c>
      <c r="AM30" s="20">
        <f>AL30-M30</f>
        <v>193944.42723610066</v>
      </c>
      <c r="AN30" s="17">
        <f>'Предявени (4)'!M30-M30</f>
        <v>336437.03440000024</v>
      </c>
      <c r="AO30" s="18">
        <f t="shared" si="1"/>
        <v>0</v>
      </c>
    </row>
    <row r="31" spans="1:41" s="19" customFormat="1" x14ac:dyDescent="0.2">
      <c r="A31" s="1" t="s">
        <v>3</v>
      </c>
      <c r="B31" s="3">
        <v>81543.13</v>
      </c>
      <c r="C31" s="3">
        <v>313026.64999999997</v>
      </c>
      <c r="D31" s="3">
        <v>470564.23000000004</v>
      </c>
      <c r="E31" s="3">
        <v>728384.51000000013</v>
      </c>
      <c r="F31" s="3">
        <v>854590.62</v>
      </c>
      <c r="G31" s="3">
        <v>888225.66999999993</v>
      </c>
      <c r="H31" s="3">
        <v>913757.14999999991</v>
      </c>
      <c r="I31" s="3">
        <v>930762.47</v>
      </c>
      <c r="J31" s="3">
        <v>970175.24</v>
      </c>
      <c r="K31" s="3">
        <v>978354.56999999983</v>
      </c>
      <c r="L31" s="3">
        <v>1004201.4199999999</v>
      </c>
      <c r="M31" s="4">
        <f>L31*$M$42</f>
        <v>1039614.1883399468</v>
      </c>
      <c r="N31" s="4">
        <f t="shared" ref="N31:N40" si="25">M31*$N$42</f>
        <v>1081266.0849905757</v>
      </c>
      <c r="O31" s="4">
        <f t="shared" si="24"/>
        <v>1099813.4554515621</v>
      </c>
      <c r="P31" s="4">
        <f t="shared" si="23"/>
        <v>1119566.0059765843</v>
      </c>
      <c r="Q31" s="4">
        <f t="shared" si="22"/>
        <v>1129843.1418572739</v>
      </c>
      <c r="R31" s="4">
        <f t="shared" si="21"/>
        <v>1142342.0413862814</v>
      </c>
      <c r="S31" s="4">
        <f t="shared" si="20"/>
        <v>1161285.7869314346</v>
      </c>
      <c r="T31" s="4">
        <f t="shared" si="19"/>
        <v>1174547.740524665</v>
      </c>
      <c r="U31" s="4">
        <f t="shared" si="18"/>
        <v>1178160.9172113347</v>
      </c>
      <c r="V31" s="4">
        <f t="shared" si="17"/>
        <v>1185882.2004627294</v>
      </c>
      <c r="W31" s="4">
        <f t="shared" si="16"/>
        <v>1196319.9780606844</v>
      </c>
      <c r="X31" s="4">
        <f t="shared" si="15"/>
        <v>1197963.3005448706</v>
      </c>
      <c r="Y31" s="4">
        <f t="shared" si="14"/>
        <v>1202539.7849803523</v>
      </c>
      <c r="Z31" s="4">
        <f t="shared" si="13"/>
        <v>1206336.8600563128</v>
      </c>
      <c r="AA31" s="4">
        <f t="shared" si="12"/>
        <v>1210096.349927183</v>
      </c>
      <c r="AB31" s="4">
        <f t="shared" si="11"/>
        <v>1210847.6834444364</v>
      </c>
      <c r="AC31" s="4">
        <f t="shared" si="10"/>
        <v>1217629.1626273233</v>
      </c>
      <c r="AD31" s="4">
        <f t="shared" si="9"/>
        <v>1229051.8941769449</v>
      </c>
      <c r="AE31" s="4">
        <f t="shared" si="8"/>
        <v>1229375.7375492095</v>
      </c>
      <c r="AF31" s="4">
        <f t="shared" si="7"/>
        <v>1229375.9404278528</v>
      </c>
      <c r="AG31" s="4">
        <f t="shared" si="6"/>
        <v>1230321.5113042891</v>
      </c>
      <c r="AH31" s="4">
        <f t="shared" si="5"/>
        <v>1230323.3914549937</v>
      </c>
      <c r="AI31" s="4">
        <f t="shared" si="4"/>
        <v>1231523.381582615</v>
      </c>
      <c r="AJ31" s="4">
        <f t="shared" si="3"/>
        <v>1231523.381582615</v>
      </c>
      <c r="AK31" s="4">
        <f t="shared" si="2"/>
        <v>1231523.381582615</v>
      </c>
      <c r="AL31" s="16">
        <f t="shared" si="0"/>
        <v>1231523.381582615</v>
      </c>
      <c r="AM31" s="20">
        <f>AL31-L31</f>
        <v>227321.96158261504</v>
      </c>
      <c r="AN31" s="17">
        <f>'Предявени (4)'!L31-L31</f>
        <v>129914.24800000014</v>
      </c>
      <c r="AO31" s="18">
        <f t="shared" si="1"/>
        <v>97407.713582614902</v>
      </c>
    </row>
    <row r="32" spans="1:41" s="19" customFormat="1" x14ac:dyDescent="0.2">
      <c r="A32" s="1" t="s">
        <v>2</v>
      </c>
      <c r="B32" s="3">
        <v>70832.5</v>
      </c>
      <c r="C32" s="3">
        <v>182019.90000000002</v>
      </c>
      <c r="D32" s="3">
        <v>439249.89964000002</v>
      </c>
      <c r="E32" s="3">
        <v>650785.50714289991</v>
      </c>
      <c r="F32" s="3">
        <v>782470.4971428999</v>
      </c>
      <c r="G32" s="3">
        <v>868989.03714289994</v>
      </c>
      <c r="H32" s="3">
        <v>900267.84714289987</v>
      </c>
      <c r="I32" s="3">
        <v>945210.31714289996</v>
      </c>
      <c r="J32" s="3">
        <v>1011328.0671429</v>
      </c>
      <c r="K32" s="3">
        <v>1056101.4771429002</v>
      </c>
      <c r="L32" s="4">
        <f>K32*$L$42</f>
        <v>1087006.5437671423</v>
      </c>
      <c r="M32" s="4">
        <f t="shared" ref="M32:M41" si="26">L32*$M$42</f>
        <v>1125339.4022472987</v>
      </c>
      <c r="N32" s="4">
        <f t="shared" si="25"/>
        <v>1170425.8593243524</v>
      </c>
      <c r="O32" s="4">
        <f t="shared" si="24"/>
        <v>1190502.6214750826</v>
      </c>
      <c r="P32" s="4">
        <f t="shared" si="23"/>
        <v>1211883.9412473552</v>
      </c>
      <c r="Q32" s="4">
        <f t="shared" si="22"/>
        <v>1223008.5161891968</v>
      </c>
      <c r="R32" s="4">
        <f t="shared" si="21"/>
        <v>1236538.0584775549</v>
      </c>
      <c r="S32" s="4">
        <f t="shared" si="20"/>
        <v>1257043.8802787641</v>
      </c>
      <c r="T32" s="4">
        <f t="shared" si="19"/>
        <v>1271399.3970624164</v>
      </c>
      <c r="U32" s="4">
        <f t="shared" si="18"/>
        <v>1275310.5115300666</v>
      </c>
      <c r="V32" s="4">
        <f t="shared" si="17"/>
        <v>1283668.4816079675</v>
      </c>
      <c r="W32" s="4">
        <f t="shared" si="16"/>
        <v>1294966.9445710683</v>
      </c>
      <c r="X32" s="4">
        <f t="shared" si="15"/>
        <v>1296745.7732584744</v>
      </c>
      <c r="Y32" s="4">
        <f t="shared" si="14"/>
        <v>1301699.6285605484</v>
      </c>
      <c r="Z32" s="4">
        <f t="shared" si="13"/>
        <v>1305809.8054359646</v>
      </c>
      <c r="AA32" s="4">
        <f t="shared" si="12"/>
        <v>1309879.2978798831</v>
      </c>
      <c r="AB32" s="4">
        <f t="shared" si="11"/>
        <v>1310692.5853673734</v>
      </c>
      <c r="AC32" s="4">
        <f t="shared" si="10"/>
        <v>1318033.2563736131</v>
      </c>
      <c r="AD32" s="4">
        <f t="shared" si="9"/>
        <v>1330397.8912913112</v>
      </c>
      <c r="AE32" s="4">
        <f t="shared" si="8"/>
        <v>1330748.4383606506</v>
      </c>
      <c r="AF32" s="4">
        <f t="shared" si="7"/>
        <v>1330748.6579683989</v>
      </c>
      <c r="AG32" s="4">
        <f t="shared" si="6"/>
        <v>1331772.1993713595</v>
      </c>
      <c r="AH32" s="4">
        <f t="shared" si="5"/>
        <v>1331774.2345568098</v>
      </c>
      <c r="AI32" s="4">
        <f t="shared" si="4"/>
        <v>1333073.1742866305</v>
      </c>
      <c r="AJ32" s="4">
        <f t="shared" si="3"/>
        <v>1333073.1742866305</v>
      </c>
      <c r="AK32" s="4">
        <f t="shared" si="2"/>
        <v>1333073.1742866305</v>
      </c>
      <c r="AL32" s="16">
        <f t="shared" si="0"/>
        <v>1333073.1742866305</v>
      </c>
      <c r="AM32" s="20">
        <f>AL32-K32</f>
        <v>276971.69714373024</v>
      </c>
      <c r="AN32" s="17">
        <f>'Предявени (4)'!K32-K32</f>
        <v>152364.07599999988</v>
      </c>
      <c r="AO32" s="18">
        <f t="shared" si="1"/>
        <v>124607.62114373036</v>
      </c>
    </row>
    <row r="33" spans="1:41" s="19" customFormat="1" x14ac:dyDescent="0.2">
      <c r="A33" s="1" t="s">
        <v>1</v>
      </c>
      <c r="B33" s="3">
        <v>70861.410659100002</v>
      </c>
      <c r="C33" s="3">
        <v>257240.83065910003</v>
      </c>
      <c r="D33" s="3">
        <v>552264.48665909993</v>
      </c>
      <c r="E33" s="3">
        <v>757796.99665909994</v>
      </c>
      <c r="F33" s="3">
        <v>919060.00665909983</v>
      </c>
      <c r="G33" s="3">
        <v>978772.78665909986</v>
      </c>
      <c r="H33" s="3">
        <v>1017202.7766590999</v>
      </c>
      <c r="I33" s="3">
        <v>1051800.9566591</v>
      </c>
      <c r="J33" s="3">
        <v>1069894.1466591</v>
      </c>
      <c r="K33" s="4">
        <f>J33*$K$42</f>
        <v>1100328.4575250754</v>
      </c>
      <c r="L33" s="4">
        <f t="shared" ref="L33:L41" si="27">K33*$L$42</f>
        <v>1132527.7537331998</v>
      </c>
      <c r="M33" s="4">
        <f t="shared" si="26"/>
        <v>1172465.8997891119</v>
      </c>
      <c r="N33" s="4">
        <f t="shared" si="25"/>
        <v>1219440.4688476422</v>
      </c>
      <c r="O33" s="4">
        <f t="shared" si="24"/>
        <v>1240357.9973309604</v>
      </c>
      <c r="P33" s="4">
        <f t="shared" si="23"/>
        <v>1262634.7151597452</v>
      </c>
      <c r="Q33" s="4">
        <f t="shared" si="22"/>
        <v>1274225.1604448836</v>
      </c>
      <c r="R33" s="4">
        <f t="shared" si="21"/>
        <v>1288321.287303302</v>
      </c>
      <c r="S33" s="4">
        <f t="shared" si="20"/>
        <v>1309685.8434194899</v>
      </c>
      <c r="T33" s="4">
        <f t="shared" si="19"/>
        <v>1324642.5345911228</v>
      </c>
      <c r="U33" s="4">
        <f t="shared" si="18"/>
        <v>1328717.4370910567</v>
      </c>
      <c r="V33" s="4">
        <f t="shared" si="17"/>
        <v>1337425.4187792719</v>
      </c>
      <c r="W33" s="4">
        <f t="shared" si="16"/>
        <v>1349197.0340962256</v>
      </c>
      <c r="X33" s="4">
        <f t="shared" si="15"/>
        <v>1351050.3558348811</v>
      </c>
      <c r="Y33" s="4">
        <f t="shared" si="14"/>
        <v>1356211.6666381571</v>
      </c>
      <c r="Z33" s="4">
        <f t="shared" si="13"/>
        <v>1360493.9677989478</v>
      </c>
      <c r="AA33" s="4">
        <f t="shared" si="12"/>
        <v>1364733.8807624641</v>
      </c>
      <c r="AB33" s="4">
        <f t="shared" si="11"/>
        <v>1365581.2267666147</v>
      </c>
      <c r="AC33" s="4">
        <f t="shared" si="10"/>
        <v>1373229.3073538572</v>
      </c>
      <c r="AD33" s="4">
        <f t="shared" si="9"/>
        <v>1386111.7433330757</v>
      </c>
      <c r="AE33" s="4">
        <f t="shared" si="8"/>
        <v>1386476.970467441</v>
      </c>
      <c r="AF33" s="4">
        <f t="shared" si="7"/>
        <v>1386477.1992718319</v>
      </c>
      <c r="AG33" s="4">
        <f t="shared" si="6"/>
        <v>1387543.6041178696</v>
      </c>
      <c r="AH33" s="4">
        <f t="shared" si="5"/>
        <v>1387545.7245319735</v>
      </c>
      <c r="AI33" s="4">
        <f t="shared" si="4"/>
        <v>1388899.0607219751</v>
      </c>
      <c r="AJ33" s="4">
        <f t="shared" si="3"/>
        <v>1388899.0607219751</v>
      </c>
      <c r="AK33" s="4">
        <f t="shared" si="2"/>
        <v>1388899.0607219751</v>
      </c>
      <c r="AL33" s="16">
        <f t="shared" si="0"/>
        <v>1388899.0607219751</v>
      </c>
      <c r="AM33" s="20">
        <f>AL33-J33</f>
        <v>319004.91406287509</v>
      </c>
      <c r="AN33" s="17">
        <f>'Предявени (4)'!J33-J33</f>
        <v>216943.44930000021</v>
      </c>
      <c r="AO33" s="18">
        <f t="shared" si="1"/>
        <v>102061.46476287488</v>
      </c>
    </row>
    <row r="34" spans="1:41" s="19" customFormat="1" x14ac:dyDescent="0.2">
      <c r="A34" s="2" t="s">
        <v>24</v>
      </c>
      <c r="B34" s="3">
        <v>67290.59</v>
      </c>
      <c r="C34" s="3">
        <v>313323.69</v>
      </c>
      <c r="D34" s="3">
        <v>606461.50928720005</v>
      </c>
      <c r="E34" s="3">
        <v>744431.36928719992</v>
      </c>
      <c r="F34" s="3">
        <v>820462.8492871999</v>
      </c>
      <c r="G34" s="3">
        <v>891771.87928719993</v>
      </c>
      <c r="H34" s="3">
        <v>916653.84928720002</v>
      </c>
      <c r="I34" s="3">
        <v>933500.63928719994</v>
      </c>
      <c r="J34" s="4">
        <f>I34*$J$42</f>
        <v>1052353.8979068368</v>
      </c>
      <c r="K34" s="4">
        <f t="shared" ref="K34:K41" si="28">J34*$K$42</f>
        <v>1082289.2571850689</v>
      </c>
      <c r="L34" s="4">
        <f t="shared" si="27"/>
        <v>1113960.6659690945</v>
      </c>
      <c r="M34" s="4">
        <f t="shared" si="26"/>
        <v>1153244.0509734461</v>
      </c>
      <c r="N34" s="4">
        <f t="shared" si="25"/>
        <v>1199448.5012039691</v>
      </c>
      <c r="O34" s="4">
        <f t="shared" si="24"/>
        <v>1220023.0998245287</v>
      </c>
      <c r="P34" s="4">
        <f t="shared" si="23"/>
        <v>1241934.6047270431</v>
      </c>
      <c r="Q34" s="4">
        <f t="shared" si="22"/>
        <v>1253335.0318743258</v>
      </c>
      <c r="R34" s="4">
        <f t="shared" si="21"/>
        <v>1267200.06150475</v>
      </c>
      <c r="S34" s="4">
        <f t="shared" si="20"/>
        <v>1288214.3590183186</v>
      </c>
      <c r="T34" s="4">
        <f t="shared" si="19"/>
        <v>1302925.8445455609</v>
      </c>
      <c r="U34" s="4">
        <f t="shared" si="18"/>
        <v>1306933.941554771</v>
      </c>
      <c r="V34" s="4">
        <f t="shared" si="17"/>
        <v>1315499.1613020799</v>
      </c>
      <c r="W34" s="4">
        <f t="shared" si="16"/>
        <v>1327077.7883112463</v>
      </c>
      <c r="X34" s="4">
        <f t="shared" si="15"/>
        <v>1328900.7259932961</v>
      </c>
      <c r="Y34" s="4">
        <f t="shared" si="14"/>
        <v>1333977.4203177739</v>
      </c>
      <c r="Z34" s="4">
        <f t="shared" si="13"/>
        <v>1338189.5158158578</v>
      </c>
      <c r="AA34" s="4">
        <f t="shared" si="12"/>
        <v>1342359.9180447839</v>
      </c>
      <c r="AB34" s="4">
        <f t="shared" si="11"/>
        <v>1343193.3723384896</v>
      </c>
      <c r="AC34" s="4">
        <f>AB34*$AC$42</f>
        <v>1350716.0674038124</v>
      </c>
      <c r="AD34" s="4">
        <f t="shared" si="9"/>
        <v>1363387.3038617359</v>
      </c>
      <c r="AE34" s="4">
        <f t="shared" si="8"/>
        <v>1363746.5433245099</v>
      </c>
      <c r="AF34" s="4">
        <f t="shared" si="7"/>
        <v>1363746.7683777951</v>
      </c>
      <c r="AG34" s="4">
        <f t="shared" si="6"/>
        <v>1364795.6901799929</v>
      </c>
      <c r="AH34" s="4">
        <f t="shared" si="5"/>
        <v>1364797.7758312272</v>
      </c>
      <c r="AI34" s="4">
        <f t="shared" si="4"/>
        <v>1366128.9249165584</v>
      </c>
      <c r="AJ34" s="4">
        <f t="shared" si="3"/>
        <v>1366128.9249165584</v>
      </c>
      <c r="AK34" s="4">
        <f t="shared" si="2"/>
        <v>1366128.9249165584</v>
      </c>
      <c r="AL34" s="16">
        <f t="shared" si="0"/>
        <v>1366128.9249165584</v>
      </c>
      <c r="AM34" s="20">
        <f>AL34-I34</f>
        <v>432628.28562935849</v>
      </c>
      <c r="AN34" s="17">
        <f>'Предявени (4)'!I34-I34</f>
        <v>142559.23328889988</v>
      </c>
      <c r="AO34" s="18">
        <f t="shared" si="1"/>
        <v>290069.05234045861</v>
      </c>
    </row>
    <row r="35" spans="1:41" s="19" customFormat="1" x14ac:dyDescent="0.2">
      <c r="A35" s="2" t="s">
        <v>23</v>
      </c>
      <c r="B35" s="3">
        <v>26399.750000000004</v>
      </c>
      <c r="C35" s="3">
        <v>209435.37703069998</v>
      </c>
      <c r="D35" s="3">
        <v>392931.56703070004</v>
      </c>
      <c r="E35" s="3">
        <v>489613.93703069998</v>
      </c>
      <c r="F35" s="3">
        <v>595484.16703070013</v>
      </c>
      <c r="G35" s="3">
        <v>664768.5070307001</v>
      </c>
      <c r="H35" s="3">
        <v>688718.24703070009</v>
      </c>
      <c r="I35" s="4">
        <f>H35*$I$42</f>
        <v>727226.67381907755</v>
      </c>
      <c r="J35" s="4">
        <f t="shared" ref="J35:J41" si="29">I35*$J$42</f>
        <v>819817.14060709788</v>
      </c>
      <c r="K35" s="4">
        <f t="shared" si="28"/>
        <v>843137.73712442943</v>
      </c>
      <c r="L35" s="4">
        <f t="shared" si="27"/>
        <v>867810.7713954699</v>
      </c>
      <c r="M35" s="4">
        <f t="shared" si="26"/>
        <v>898413.77712547418</v>
      </c>
      <c r="N35" s="4">
        <f t="shared" si="25"/>
        <v>934408.51268606179</v>
      </c>
      <c r="O35" s="4">
        <f t="shared" si="24"/>
        <v>950436.7790741995</v>
      </c>
      <c r="P35" s="4">
        <f t="shared" si="23"/>
        <v>967506.53795598599</v>
      </c>
      <c r="Q35" s="4">
        <f t="shared" si="22"/>
        <v>976387.83312121034</v>
      </c>
      <c r="R35" s="4">
        <f t="shared" si="21"/>
        <v>987189.13197006332</v>
      </c>
      <c r="S35" s="4">
        <f t="shared" si="20"/>
        <v>1003559.9377738022</v>
      </c>
      <c r="T35" s="4">
        <f>S35*$T$42</f>
        <v>1015020.6526749544</v>
      </c>
      <c r="U35" s="4">
        <f t="shared" si="18"/>
        <v>1018143.0876617989</v>
      </c>
      <c r="V35" s="4">
        <f t="shared" si="17"/>
        <v>1024815.6661317196</v>
      </c>
      <c r="W35" s="4">
        <f t="shared" si="16"/>
        <v>1033835.7846542922</v>
      </c>
      <c r="X35" s="4">
        <f t="shared" si="15"/>
        <v>1035255.9110594641</v>
      </c>
      <c r="Y35" s="4">
        <f t="shared" si="14"/>
        <v>1039210.817325415</v>
      </c>
      <c r="Z35" s="4">
        <f t="shared" si="13"/>
        <v>1042492.1736201668</v>
      </c>
      <c r="AA35" s="4">
        <f t="shared" si="12"/>
        <v>1045741.0495328233</v>
      </c>
      <c r="AB35" s="4">
        <f t="shared" si="11"/>
        <v>1046390.3369229793</v>
      </c>
      <c r="AC35" s="4">
        <f t="shared" si="10"/>
        <v>1052250.7555239641</v>
      </c>
      <c r="AD35" s="4">
        <f t="shared" si="9"/>
        <v>1062122.0515409727</v>
      </c>
      <c r="AE35" s="4">
        <f t="shared" si="8"/>
        <v>1062401.9105026303</v>
      </c>
      <c r="AF35" s="4">
        <f t="shared" si="7"/>
        <v>1062402.0858262938</v>
      </c>
      <c r="AG35" s="4">
        <f t="shared" si="6"/>
        <v>1063219.2292552378</v>
      </c>
      <c r="AH35" s="4">
        <f t="shared" si="5"/>
        <v>1063220.8540438518</v>
      </c>
      <c r="AI35" s="4">
        <f t="shared" si="4"/>
        <v>1064257.8614983105</v>
      </c>
      <c r="AJ35" s="4">
        <f t="shared" si="3"/>
        <v>1064257.8614983105</v>
      </c>
      <c r="AK35" s="4">
        <f t="shared" si="2"/>
        <v>1064257.8614983105</v>
      </c>
      <c r="AL35" s="16">
        <f t="shared" si="0"/>
        <v>1064257.8614983105</v>
      </c>
      <c r="AM35" s="20">
        <f>AL35-H35</f>
        <v>375539.61446761037</v>
      </c>
      <c r="AN35" s="17">
        <f>'Предявени (4)'!H35-H35</f>
        <v>184300.36250000005</v>
      </c>
      <c r="AO35" s="18">
        <f t="shared" si="1"/>
        <v>191239.25196761033</v>
      </c>
    </row>
    <row r="36" spans="1:41" s="19" customFormat="1" x14ac:dyDescent="0.2">
      <c r="A36" s="2" t="s">
        <v>22</v>
      </c>
      <c r="B36" s="3">
        <v>69348.900000000009</v>
      </c>
      <c r="C36" s="3">
        <v>229391.37</v>
      </c>
      <c r="D36" s="3">
        <v>352365.44</v>
      </c>
      <c r="E36" s="3">
        <v>433371.51</v>
      </c>
      <c r="F36" s="3">
        <v>523295.97000000003</v>
      </c>
      <c r="G36" s="3">
        <v>596898.03</v>
      </c>
      <c r="H36" s="4">
        <f t="shared" ref="H36:H41" si="30">G36*$H$42</f>
        <v>639942.25335193356</v>
      </c>
      <c r="I36" s="4">
        <f t="shared" ref="I36:I41" si="31">H36*$I$42</f>
        <v>675723.45926340367</v>
      </c>
      <c r="J36" s="4">
        <f t="shared" si="29"/>
        <v>761756.5391341506</v>
      </c>
      <c r="K36" s="4">
        <f t="shared" si="28"/>
        <v>783425.53824830812</v>
      </c>
      <c r="L36" s="4">
        <f t="shared" si="27"/>
        <v>806351.1935747239</v>
      </c>
      <c r="M36" s="4">
        <f t="shared" si="26"/>
        <v>834786.85145170777</v>
      </c>
      <c r="N36" s="4">
        <f t="shared" si="25"/>
        <v>868232.38927905483</v>
      </c>
      <c r="O36" s="4">
        <f t="shared" si="24"/>
        <v>883125.51132710872</v>
      </c>
      <c r="P36" s="4">
        <f t="shared" si="23"/>
        <v>898986.36590745451</v>
      </c>
      <c r="Q36" s="4">
        <f t="shared" si="22"/>
        <v>907238.67527376045</v>
      </c>
      <c r="R36" s="4">
        <f t="shared" si="21"/>
        <v>917275.01096584287</v>
      </c>
      <c r="S36" s="4">
        <f t="shared" si="20"/>
        <v>932486.41330692905</v>
      </c>
      <c r="T36" s="4">
        <f t="shared" si="19"/>
        <v>943135.46428022278</v>
      </c>
      <c r="U36" s="4">
        <f t="shared" si="18"/>
        <v>946036.76403529826</v>
      </c>
      <c r="V36" s="4">
        <f t="shared" si="17"/>
        <v>952236.78112518706</v>
      </c>
      <c r="W36" s="4">
        <f t="shared" si="16"/>
        <v>960618.08218367235</v>
      </c>
      <c r="X36" s="4">
        <f t="shared" si="15"/>
        <v>961937.63324201654</v>
      </c>
      <c r="Y36" s="4">
        <f t="shared" si="14"/>
        <v>965612.44749086199</v>
      </c>
      <c r="Z36" s="4">
        <f t="shared" si="13"/>
        <v>968661.41352358623</v>
      </c>
      <c r="AA36" s="4">
        <f t="shared" si="12"/>
        <v>971680.19948049949</v>
      </c>
      <c r="AB36" s="4">
        <f t="shared" si="11"/>
        <v>972283.5034256482</v>
      </c>
      <c r="AC36" s="4">
        <f t="shared" si="10"/>
        <v>977728.87894933845</v>
      </c>
      <c r="AD36" s="4">
        <f t="shared" si="9"/>
        <v>986901.07591647771</v>
      </c>
      <c r="AE36" s="4">
        <f t="shared" si="8"/>
        <v>987161.11487336038</v>
      </c>
      <c r="AF36" s="4">
        <f t="shared" si="7"/>
        <v>987161.27778035577</v>
      </c>
      <c r="AG36" s="4">
        <f t="shared" si="6"/>
        <v>987920.5499638425</v>
      </c>
      <c r="AH36" s="4">
        <f t="shared" si="5"/>
        <v>987922.05968264444</v>
      </c>
      <c r="AI36" s="4">
        <f t="shared" si="4"/>
        <v>988885.62481252174</v>
      </c>
      <c r="AJ36" s="4">
        <f t="shared" si="3"/>
        <v>988885.62481252174</v>
      </c>
      <c r="AK36" s="4">
        <f t="shared" si="2"/>
        <v>988885.62481252174</v>
      </c>
      <c r="AL36" s="16">
        <f t="shared" si="0"/>
        <v>988885.62481252174</v>
      </c>
      <c r="AM36" s="20">
        <f>AL36-G36</f>
        <v>391987.59481252171</v>
      </c>
      <c r="AN36" s="17">
        <f>'Предявени (4)'!G36-G36</f>
        <v>157060.45768809994</v>
      </c>
      <c r="AO36" s="18">
        <f t="shared" si="1"/>
        <v>234927.13712442177</v>
      </c>
    </row>
    <row r="37" spans="1:41" s="19" customFormat="1" x14ac:dyDescent="0.2">
      <c r="A37" s="8" t="s">
        <v>21</v>
      </c>
      <c r="B37" s="3">
        <v>93233.150000000023</v>
      </c>
      <c r="C37" s="3">
        <v>337630.47663450002</v>
      </c>
      <c r="D37" s="3">
        <v>478477.93663449993</v>
      </c>
      <c r="E37" s="3">
        <v>685155.09663449996</v>
      </c>
      <c r="F37" s="3">
        <v>794934.86663449986</v>
      </c>
      <c r="G37" s="4">
        <f>F37*$G$42</f>
        <v>877742.6061359907</v>
      </c>
      <c r="H37" s="4">
        <f t="shared" si="30"/>
        <v>941039.42885129736</v>
      </c>
      <c r="I37" s="4">
        <f t="shared" si="31"/>
        <v>993655.93510349968</v>
      </c>
      <c r="J37" s="4">
        <f t="shared" si="29"/>
        <v>1120168.1632300613</v>
      </c>
      <c r="K37" s="4">
        <f t="shared" si="28"/>
        <v>1152032.5735629604</v>
      </c>
      <c r="L37" s="4">
        <f t="shared" si="27"/>
        <v>1185744.9053888565</v>
      </c>
      <c r="M37" s="4">
        <f t="shared" si="26"/>
        <v>1227559.7333790499</v>
      </c>
      <c r="N37" s="4">
        <f t="shared" si="25"/>
        <v>1276741.6238540369</v>
      </c>
      <c r="O37" s="4">
        <f t="shared" si="24"/>
        <v>1298642.0609520788</v>
      </c>
      <c r="P37" s="4">
        <f t="shared" si="23"/>
        <v>1321965.5553098952</v>
      </c>
      <c r="Q37" s="4">
        <f t="shared" si="22"/>
        <v>1334100.6322673813</v>
      </c>
      <c r="R37" s="4">
        <f t="shared" si="21"/>
        <v>1348859.1320507096</v>
      </c>
      <c r="S37" s="4">
        <f t="shared" si="20"/>
        <v>1371227.6024808234</v>
      </c>
      <c r="T37" s="4">
        <f t="shared" si="19"/>
        <v>1386887.1042455952</v>
      </c>
      <c r="U37" s="4">
        <f t="shared" si="18"/>
        <v>1391153.4852356643</v>
      </c>
      <c r="V37" s="4">
        <f t="shared" si="17"/>
        <v>1400270.6524653279</v>
      </c>
      <c r="W37" s="4">
        <f t="shared" si="16"/>
        <v>1412595.4125820354</v>
      </c>
      <c r="X37" s="4">
        <f t="shared" si="15"/>
        <v>1414535.8213732664</v>
      </c>
      <c r="Y37" s="4">
        <f t="shared" si="14"/>
        <v>1419939.6606786957</v>
      </c>
      <c r="Z37" s="4">
        <f t="shared" si="13"/>
        <v>1424423.1859327219</v>
      </c>
      <c r="AA37" s="4">
        <f t="shared" si="12"/>
        <v>1428862.3311803411</v>
      </c>
      <c r="AB37" s="4">
        <f t="shared" si="11"/>
        <v>1429749.4937282002</v>
      </c>
      <c r="AC37" s="4">
        <f t="shared" si="10"/>
        <v>1437756.955410647</v>
      </c>
      <c r="AD37" s="4">
        <f t="shared" si="9"/>
        <v>1451244.7333313236</v>
      </c>
      <c r="AE37" s="4">
        <f t="shared" si="8"/>
        <v>1451627.1223831205</v>
      </c>
      <c r="AF37" s="4">
        <f t="shared" si="7"/>
        <v>1451627.3619389634</v>
      </c>
      <c r="AG37" s="4">
        <f t="shared" si="6"/>
        <v>1452743.8768403449</v>
      </c>
      <c r="AH37" s="4">
        <f t="shared" si="5"/>
        <v>1452746.0968920945</v>
      </c>
      <c r="AI37" s="4">
        <f t="shared" si="4"/>
        <v>1454163.0259583208</v>
      </c>
      <c r="AJ37" s="4">
        <f t="shared" si="3"/>
        <v>1454163.0259583208</v>
      </c>
      <c r="AK37" s="4">
        <f t="shared" si="2"/>
        <v>1454163.0259583208</v>
      </c>
      <c r="AL37" s="16">
        <f t="shared" si="0"/>
        <v>1454163.0259583208</v>
      </c>
      <c r="AM37" s="20">
        <f>AL37-F37</f>
        <v>659228.15932382096</v>
      </c>
      <c r="AN37" s="17">
        <f>'Предявени (4)'!F37-F37</f>
        <v>265620.89210000017</v>
      </c>
      <c r="AO37" s="18">
        <f t="shared" si="1"/>
        <v>393607.26722382079</v>
      </c>
    </row>
    <row r="38" spans="1:41" s="19" customFormat="1" x14ac:dyDescent="0.2">
      <c r="A38" s="21" t="s">
        <v>20</v>
      </c>
      <c r="B38" s="3">
        <v>79342.070000000007</v>
      </c>
      <c r="C38" s="3">
        <v>322678.6311002</v>
      </c>
      <c r="D38" s="3">
        <v>452690.85110019997</v>
      </c>
      <c r="E38" s="3">
        <v>541416.85433029989</v>
      </c>
      <c r="F38" s="4">
        <f>E38*$F$42</f>
        <v>652314.05378642154</v>
      </c>
      <c r="G38" s="4">
        <f>F38*$G$42</f>
        <v>720265.0954457171</v>
      </c>
      <c r="H38" s="4">
        <f t="shared" si="30"/>
        <v>772205.71190405451</v>
      </c>
      <c r="I38" s="4">
        <f t="shared" si="31"/>
        <v>815382.18827973935</v>
      </c>
      <c r="J38" s="4">
        <f t="shared" si="29"/>
        <v>919196.61112947227</v>
      </c>
      <c r="K38" s="4">
        <f t="shared" si="28"/>
        <v>945344.16553700122</v>
      </c>
      <c r="L38" s="4">
        <f t="shared" si="27"/>
        <v>973008.10224296839</v>
      </c>
      <c r="M38" s="4">
        <f t="shared" si="26"/>
        <v>1007320.8504938339</v>
      </c>
      <c r="N38" s="4">
        <f t="shared" si="25"/>
        <v>1047678.9221990588</v>
      </c>
      <c r="O38" s="4">
        <f t="shared" si="24"/>
        <v>1065650.1592182633</v>
      </c>
      <c r="P38" s="4">
        <f t="shared" si="23"/>
        <v>1084789.1400223437</v>
      </c>
      <c r="Q38" s="4">
        <f t="shared" si="22"/>
        <v>1094747.039185405</v>
      </c>
      <c r="R38" s="4">
        <f t="shared" si="21"/>
        <v>1106857.6877750526</v>
      </c>
      <c r="S38" s="4">
        <f t="shared" si="20"/>
        <v>1125212.9873545566</v>
      </c>
      <c r="T38" s="4">
        <f t="shared" si="19"/>
        <v>1138062.9874051276</v>
      </c>
      <c r="U38" s="4">
        <f t="shared" si="18"/>
        <v>1141563.9286714375</v>
      </c>
      <c r="V38" s="4">
        <f t="shared" si="17"/>
        <v>1149045.3671694233</v>
      </c>
      <c r="W38" s="4">
        <f t="shared" si="16"/>
        <v>1159158.9180666329</v>
      </c>
      <c r="X38" s="4">
        <f t="shared" si="15"/>
        <v>1160751.1943369764</v>
      </c>
      <c r="Y38" s="4">
        <f t="shared" si="14"/>
        <v>1165185.5203066734</v>
      </c>
      <c r="Z38" s="4">
        <f t="shared" si="13"/>
        <v>1168864.6475615765</v>
      </c>
      <c r="AA38" s="4">
        <f t="shared" si="12"/>
        <v>1172507.357113468</v>
      </c>
      <c r="AB38" s="4">
        <f t="shared" si="11"/>
        <v>1173235.3521005437</v>
      </c>
      <c r="AC38" s="4">
        <f t="shared" si="10"/>
        <v>1179806.1794850945</v>
      </c>
      <c r="AD38" s="4">
        <f t="shared" si="9"/>
        <v>1190874.0888966627</v>
      </c>
      <c r="AE38" s="4">
        <f t="shared" si="8"/>
        <v>1191187.8727838346</v>
      </c>
      <c r="AF38" s="4">
        <f t="shared" si="7"/>
        <v>1191188.0693604972</v>
      </c>
      <c r="AG38" s="4">
        <f t="shared" si="6"/>
        <v>1192104.2681486025</v>
      </c>
      <c r="AH38" s="4">
        <f t="shared" si="5"/>
        <v>1192106.0898965432</v>
      </c>
      <c r="AI38" s="4">
        <f t="shared" si="4"/>
        <v>1193268.8049590124</v>
      </c>
      <c r="AJ38" s="4">
        <f t="shared" si="3"/>
        <v>1193268.8049590124</v>
      </c>
      <c r="AK38" s="4">
        <f t="shared" si="2"/>
        <v>1193268.8049590124</v>
      </c>
      <c r="AL38" s="16">
        <f t="shared" si="0"/>
        <v>1193268.8049590124</v>
      </c>
      <c r="AM38" s="20">
        <f>AL38-E38</f>
        <v>651851.95062871254</v>
      </c>
      <c r="AN38" s="17">
        <f>'Предявени (4)'!E38-E38</f>
        <v>182081.37749999994</v>
      </c>
      <c r="AO38" s="18">
        <f t="shared" si="1"/>
        <v>469770.5731287126</v>
      </c>
    </row>
    <row r="39" spans="1:41" s="19" customFormat="1" x14ac:dyDescent="0.2">
      <c r="A39" s="21" t="s">
        <v>19</v>
      </c>
      <c r="B39" s="3">
        <v>45301.07</v>
      </c>
      <c r="C39" s="3">
        <v>257743.17</v>
      </c>
      <c r="D39" s="3">
        <v>333470.96000000008</v>
      </c>
      <c r="E39" s="4">
        <f>D39*E42</f>
        <v>452792.65850833838</v>
      </c>
      <c r="F39" s="4">
        <f>E39*$F$42</f>
        <v>545537.1627867982</v>
      </c>
      <c r="G39" s="4">
        <f>F39*$G$42</f>
        <v>602365.33973629703</v>
      </c>
      <c r="H39" s="4">
        <f t="shared" si="30"/>
        <v>645803.8282551358</v>
      </c>
      <c r="I39" s="4">
        <f t="shared" si="31"/>
        <v>681912.77345476579</v>
      </c>
      <c r="J39" s="4">
        <f t="shared" si="29"/>
        <v>768733.87652475329</v>
      </c>
      <c r="K39" s="4">
        <f t="shared" si="28"/>
        <v>790601.35364332411</v>
      </c>
      <c r="L39" s="4">
        <f t="shared" si="27"/>
        <v>813736.99736353161</v>
      </c>
      <c r="M39" s="4">
        <f t="shared" si="26"/>
        <v>842433.11270788033</v>
      </c>
      <c r="N39" s="4">
        <f t="shared" si="25"/>
        <v>876184.99618458247</v>
      </c>
      <c r="O39" s="4">
        <f t="shared" si="24"/>
        <v>891214.53233870596</v>
      </c>
      <c r="P39" s="4">
        <f t="shared" si="23"/>
        <v>907220.66500729253</v>
      </c>
      <c r="Q39" s="4">
        <f t="shared" si="22"/>
        <v>915548.56170858326</v>
      </c>
      <c r="R39" s="4">
        <f t="shared" si="21"/>
        <v>925676.82559122448</v>
      </c>
      <c r="S39" s="4">
        <f t="shared" si="20"/>
        <v>941027.55733857828</v>
      </c>
      <c r="T39" s="4">
        <f t="shared" si="19"/>
        <v>951774.14869086875</v>
      </c>
      <c r="U39" s="4">
        <f t="shared" si="18"/>
        <v>954702.02300910512</v>
      </c>
      <c r="V39" s="4">
        <f t="shared" si="17"/>
        <v>960958.82938643848</v>
      </c>
      <c r="W39" s="4">
        <f t="shared" si="16"/>
        <v>969416.89928411716</v>
      </c>
      <c r="X39" s="4">
        <f t="shared" si="15"/>
        <v>970748.53681952483</v>
      </c>
      <c r="Y39" s="4">
        <f t="shared" si="14"/>
        <v>974457.01066634525</v>
      </c>
      <c r="Z39" s="4">
        <f t="shared" si="13"/>
        <v>977533.9038170001</v>
      </c>
      <c r="AA39" s="4">
        <f t="shared" si="12"/>
        <v>980580.34045631555</v>
      </c>
      <c r="AB39" s="4">
        <f t="shared" si="11"/>
        <v>981189.17038641893</v>
      </c>
      <c r="AC39" s="4">
        <f t="shared" si="10"/>
        <v>986684.42303002265</v>
      </c>
      <c r="AD39" s="4">
        <f t="shared" si="9"/>
        <v>995940.63307688618</v>
      </c>
      <c r="AE39" s="4">
        <f t="shared" si="8"/>
        <v>996203.05387027911</v>
      </c>
      <c r="AF39" s="4">
        <f t="shared" si="7"/>
        <v>996203.21826942719</v>
      </c>
      <c r="AG39" s="4">
        <f t="shared" si="6"/>
        <v>996969.44503475644</v>
      </c>
      <c r="AH39" s="4">
        <f t="shared" si="5"/>
        <v>996970.96858188405</v>
      </c>
      <c r="AI39" s="4">
        <f t="shared" si="4"/>
        <v>997943.35952245491</v>
      </c>
      <c r="AJ39" s="4">
        <f t="shared" si="3"/>
        <v>997943.35952245491</v>
      </c>
      <c r="AK39" s="4">
        <f t="shared" si="2"/>
        <v>997943.35952245491</v>
      </c>
      <c r="AL39" s="16">
        <f t="shared" si="0"/>
        <v>997943.35952245491</v>
      </c>
      <c r="AM39" s="20">
        <f>AL39-D39</f>
        <v>664472.39952245483</v>
      </c>
      <c r="AN39" s="17">
        <f>'Предявени (4)'!D39-D39</f>
        <v>258701.0822087999</v>
      </c>
      <c r="AO39" s="18">
        <f t="shared" si="1"/>
        <v>405771.31731365493</v>
      </c>
    </row>
    <row r="40" spans="1:41" s="15" customFormat="1" x14ac:dyDescent="0.2">
      <c r="A40" s="21" t="s">
        <v>18</v>
      </c>
      <c r="B40" s="3">
        <v>69226.44</v>
      </c>
      <c r="C40" s="3">
        <v>232821.55000000005</v>
      </c>
      <c r="D40" s="4">
        <f>C40*D42</f>
        <v>392197.87860490917</v>
      </c>
      <c r="E40" s="4">
        <f>D40*E42</f>
        <v>532533.08808313427</v>
      </c>
      <c r="F40" s="4">
        <f>E40*$F$42</f>
        <v>641610.64563200111</v>
      </c>
      <c r="G40" s="4">
        <f>F40*$G$42</f>
        <v>708446.72168665309</v>
      </c>
      <c r="H40" s="4">
        <f t="shared" si="30"/>
        <v>759535.07746699534</v>
      </c>
      <c r="I40" s="4">
        <f t="shared" si="31"/>
        <v>802003.09838838468</v>
      </c>
      <c r="J40" s="4">
        <f t="shared" si="29"/>
        <v>904114.0961262004</v>
      </c>
      <c r="K40" s="4">
        <f t="shared" si="28"/>
        <v>929832.61187445291</v>
      </c>
      <c r="L40" s="4">
        <f t="shared" si="27"/>
        <v>957042.62856443506</v>
      </c>
      <c r="M40" s="4">
        <f t="shared" si="26"/>
        <v>990792.36066181271</v>
      </c>
      <c r="N40" s="4">
        <f t="shared" si="25"/>
        <v>1030488.2223298952</v>
      </c>
      <c r="O40" s="4">
        <f t="shared" si="24"/>
        <v>1048164.5807032391</v>
      </c>
      <c r="P40" s="4">
        <f t="shared" si="23"/>
        <v>1066989.5220933033</v>
      </c>
      <c r="Q40" s="4">
        <f t="shared" si="22"/>
        <v>1076784.0283960022</v>
      </c>
      <c r="R40" s="4">
        <f t="shared" si="21"/>
        <v>1088695.9610234268</v>
      </c>
      <c r="S40" s="4">
        <f t="shared" si="20"/>
        <v>1106750.0801177707</v>
      </c>
      <c r="T40" s="4">
        <f t="shared" si="19"/>
        <v>1119389.2326562773</v>
      </c>
      <c r="U40" s="4">
        <f t="shared" si="18"/>
        <v>1122832.7291947287</v>
      </c>
      <c r="V40" s="4">
        <f t="shared" si="17"/>
        <v>1130191.4095068967</v>
      </c>
      <c r="W40" s="4">
        <f t="shared" si="16"/>
        <v>1140139.0135530231</v>
      </c>
      <c r="X40" s="4">
        <f t="shared" si="15"/>
        <v>1141705.1631705416</v>
      </c>
      <c r="Y40" s="4">
        <f t="shared" si="14"/>
        <v>1146066.7290939575</v>
      </c>
      <c r="Z40" s="4">
        <f t="shared" si="13"/>
        <v>1149685.4878799724</v>
      </c>
      <c r="AA40" s="4">
        <f t="shared" si="12"/>
        <v>1153268.426517999</v>
      </c>
      <c r="AB40" s="4">
        <f t="shared" si="11"/>
        <v>1153984.4762964197</v>
      </c>
      <c r="AC40" s="4">
        <f t="shared" si="10"/>
        <v>1160447.4871361624</v>
      </c>
      <c r="AD40" s="4">
        <f t="shared" si="9"/>
        <v>1171333.7902322439</v>
      </c>
      <c r="AE40" s="4">
        <f t="shared" si="8"/>
        <v>1171642.4254383517</v>
      </c>
      <c r="AF40" s="4">
        <f t="shared" si="7"/>
        <v>1171642.6187895122</v>
      </c>
      <c r="AG40" s="4">
        <f t="shared" si="6"/>
        <v>1172543.7842519933</v>
      </c>
      <c r="AH40" s="4">
        <f t="shared" si="5"/>
        <v>1172545.5761080259</v>
      </c>
      <c r="AI40" s="4">
        <f t="shared" si="4"/>
        <v>1173689.2129154603</v>
      </c>
      <c r="AJ40" s="4">
        <f t="shared" si="3"/>
        <v>1173689.2129154603</v>
      </c>
      <c r="AK40" s="4">
        <f t="shared" si="2"/>
        <v>1173689.2129154603</v>
      </c>
      <c r="AL40" s="16">
        <f t="shared" si="0"/>
        <v>1173689.2129154603</v>
      </c>
      <c r="AM40" s="17">
        <f>AL40-C40</f>
        <v>940867.6629154603</v>
      </c>
      <c r="AN40" s="17">
        <f>'Предявени (4)'!C40-C40</f>
        <v>503663.77429999982</v>
      </c>
      <c r="AO40" s="18">
        <f t="shared" si="1"/>
        <v>437203.88861546048</v>
      </c>
    </row>
    <row r="41" spans="1:41" s="15" customFormat="1" x14ac:dyDescent="0.2">
      <c r="A41" s="21" t="s">
        <v>17</v>
      </c>
      <c r="B41" s="3">
        <v>87604.81</v>
      </c>
      <c r="C41" s="4">
        <f>B41*C42</f>
        <v>249542.09381626328</v>
      </c>
      <c r="D41" s="4">
        <f>C41*D42</f>
        <v>420364.35122679005</v>
      </c>
      <c r="E41" s="4">
        <f>D41*E42</f>
        <v>570778.01357608801</v>
      </c>
      <c r="F41" s="4">
        <f>E41*$F$42</f>
        <v>687689.19340075704</v>
      </c>
      <c r="G41" s="4">
        <f>F41*$G$42</f>
        <v>759325.23551602033</v>
      </c>
      <c r="H41" s="4">
        <f t="shared" si="30"/>
        <v>814082.60342743911</v>
      </c>
      <c r="I41" s="4">
        <f t="shared" si="31"/>
        <v>859600.54994465958</v>
      </c>
      <c r="J41" s="4">
        <f t="shared" si="29"/>
        <v>969044.85257541807</v>
      </c>
      <c r="K41" s="4">
        <f t="shared" si="28"/>
        <v>996610.39481008437</v>
      </c>
      <c r="L41" s="4">
        <f t="shared" si="27"/>
        <v>1025774.553100387</v>
      </c>
      <c r="M41" s="4">
        <f t="shared" si="26"/>
        <v>1061948.0894990475</v>
      </c>
      <c r="N41" s="4">
        <f>M41*$N$42</f>
        <v>1104494.7886190133</v>
      </c>
      <c r="O41" s="4">
        <f t="shared" si="24"/>
        <v>1123440.6099123207</v>
      </c>
      <c r="P41" s="4">
        <f t="shared" si="23"/>
        <v>1143617.5020017559</v>
      </c>
      <c r="Q41" s="4">
        <f t="shared" si="22"/>
        <v>1154115.4203030129</v>
      </c>
      <c r="R41" s="4">
        <f t="shared" si="21"/>
        <v>1166882.8321222616</v>
      </c>
      <c r="S41" s="4">
        <f t="shared" si="20"/>
        <v>1186233.5437759326</v>
      </c>
      <c r="T41" s="4">
        <f t="shared" si="19"/>
        <v>1199780.4022541193</v>
      </c>
      <c r="U41" s="4">
        <f t="shared" si="18"/>
        <v>1203471.2003621734</v>
      </c>
      <c r="V41" s="4">
        <f t="shared" si="17"/>
        <v>1211358.3589728044</v>
      </c>
      <c r="W41" s="4">
        <f t="shared" si="16"/>
        <v>1222020.3700371818</v>
      </c>
      <c r="X41" s="4">
        <f t="shared" si="15"/>
        <v>1223698.9958120945</v>
      </c>
      <c r="Y41" s="4">
        <f t="shared" si="14"/>
        <v>1228373.7962884544</v>
      </c>
      <c r="Z41" s="4">
        <f t="shared" si="13"/>
        <v>1232252.4434518213</v>
      </c>
      <c r="AA41" s="4">
        <f t="shared" si="12"/>
        <v>1236092.6979718532</v>
      </c>
      <c r="AB41" s="4">
        <f t="shared" si="11"/>
        <v>1236860.1722927815</v>
      </c>
      <c r="AC41" s="4">
        <f t="shared" si="10"/>
        <v>1243787.3371420258</v>
      </c>
      <c r="AD41" s="4">
        <f t="shared" si="9"/>
        <v>1255455.461800223</v>
      </c>
      <c r="AE41" s="4">
        <f t="shared" si="8"/>
        <v>1255786.2622590188</v>
      </c>
      <c r="AF41" s="4">
        <f t="shared" si="7"/>
        <v>1255786.4694960786</v>
      </c>
      <c r="AG41" s="4">
        <f t="shared" si="6"/>
        <v>1256752.3539530048</v>
      </c>
      <c r="AH41" s="4">
        <f t="shared" si="5"/>
        <v>1256754.2744947511</v>
      </c>
      <c r="AI41" s="4">
        <f t="shared" si="4"/>
        <v>1257980.0438597114</v>
      </c>
      <c r="AJ41" s="4">
        <f t="shared" si="3"/>
        <v>1257980.0438597114</v>
      </c>
      <c r="AK41" s="4">
        <f t="shared" si="2"/>
        <v>1257980.0438597114</v>
      </c>
      <c r="AL41" s="16">
        <f t="shared" si="0"/>
        <v>1257980.0438597114</v>
      </c>
      <c r="AM41" s="17">
        <f>AL41-B41</f>
        <v>1170375.2338597113</v>
      </c>
      <c r="AN41" s="17">
        <f>'Предявени (4)'!B41-B41</f>
        <v>260181.55720000004</v>
      </c>
      <c r="AO41" s="18">
        <f t="shared" si="1"/>
        <v>910193.67665971129</v>
      </c>
    </row>
    <row r="42" spans="1:41" s="15" customFormat="1" ht="25.5" customHeight="1" x14ac:dyDescent="0.2">
      <c r="A42" s="7" t="s">
        <v>41</v>
      </c>
      <c r="B42" s="22"/>
      <c r="C42" s="23">
        <f>IF(SUM(C6:C40)/SUM(B6:B40)&lt;1,1,SUM(C6:C40)/SUM(B6:B40))</f>
        <v>2.8484976317654622</v>
      </c>
      <c r="D42" s="23">
        <f>IF(SUM(D6:D39)/SUM(C6:C39)&lt;1,1,SUM(D6:D39)/SUM(C6:C39))</f>
        <v>1.6845428552679471</v>
      </c>
      <c r="E42" s="23">
        <f>IF(SUM(E6:E38)/SUM(D6:D38)&lt;1,1,SUM(E6:E38)/SUM(D6:D38))</f>
        <v>1.357817359893462</v>
      </c>
      <c r="F42" s="23">
        <f>IF(SUM(F6:F37)/SUM(E6:E37)&lt;1,1,SUM(F6:F37)/SUM(E6:E37))</f>
        <v>1.2048277562273062</v>
      </c>
      <c r="G42" s="23">
        <f>IF(SUM(G6:G36)/SUM(F6:F36)&lt;1,1,SUM(G6:G36)/SUM(F6:F36))</f>
        <v>1.1041692130728551</v>
      </c>
      <c r="H42" s="23">
        <f>IF(SUM(H6:H35)/SUM(G6:G35)&lt;1,1,SUM(H6:H35)/SUM(G6:G35))</f>
        <v>1.0721131938598181</v>
      </c>
      <c r="I42" s="23">
        <f>IF(SUM(I6:I34)/SUM(H6:H34)&lt;1,1,SUM(I6:I34)/SUM(H6:H34))</f>
        <v>1.055913179234615</v>
      </c>
      <c r="J42" s="23">
        <f>IF(SUM(J6:J33)/SUM(I6:I33)&lt;1,1,SUM(J6:J33)/SUM(I6:I33))</f>
        <v>1.1273199541784895</v>
      </c>
      <c r="K42" s="23">
        <f>IF(SUM(K6:K32)/SUM(J6:J32)&lt;1,1,SUM(K6:K32)/SUM(J6:J32))</f>
        <v>1.0284460953085977</v>
      </c>
      <c r="L42" s="23">
        <f>IF(SUM(L6:L31)/SUM(K6:K31)&lt;1,1,SUM(L6:L31)/SUM(K6:K31))</f>
        <v>1.0292633494916137</v>
      </c>
      <c r="M42" s="23">
        <f>IF(SUM(M6:M30)/SUM(L6:L30)&lt;1,1,SUM(M6:M30)/SUM(L6:L30))</f>
        <v>1.0352646069151614</v>
      </c>
      <c r="N42" s="23">
        <f>IF(SUM(N6:N29)/SUM(M6:M29)&lt;1,1,SUM(N6:N29)/SUM(M6:M29))</f>
        <v>1.0400647635611231</v>
      </c>
      <c r="O42" s="23">
        <f>IF(SUM(O6:O28)/SUM(N6:N28)&lt;1,1,SUM(O6:O28)/SUM(N6:N28))</f>
        <v>1.0171533822418448</v>
      </c>
      <c r="P42" s="23">
        <f>IF(SUM(P6:P27)/SUM(O6:O27)&lt;1,1,SUM(P6:P27)/SUM(O6:O27))</f>
        <v>1.0179599098620886</v>
      </c>
      <c r="Q42" s="23">
        <f>IF(SUM(Q6:Q26)/SUM(P6:P26)&lt;1,1,SUM(Q6:Q26)/SUM(P6:P26))</f>
        <v>1.0091795712140483</v>
      </c>
      <c r="R42" s="23">
        <f>IF(SUM(R6:R25)/SUM(Q6:Q25)&lt;1,1,SUM(R6:R25)/SUM(Q6:Q25))</f>
        <v>1.0110625086491754</v>
      </c>
      <c r="S42" s="23">
        <f>IF(SUM(S6:S24)/SUM(R6:R24)&lt;1,1,SUM(S6:S24)/SUM(R6:R24))</f>
        <v>1.016583251652162</v>
      </c>
      <c r="T42" s="23">
        <f>IF(SUM(T6:T23)/SUM(S6:S23)&lt;1,1,SUM(T6:T23)/SUM(S6:S23))</f>
        <v>1.0114200601974761</v>
      </c>
      <c r="U42" s="23">
        <f>IF(SUM(U6:U22)/SUM(T6:T22)&lt;1,1,SUM(U6:U22)/SUM(T6:T22))</f>
        <v>1.0030762280339969</v>
      </c>
      <c r="V42" s="23">
        <f>IF(SUM(V6:V21)/SUM(U6:U21)&lt;1,1,SUM(V6:V21)/SUM(U6:U21))</f>
        <v>1.0065536745775532</v>
      </c>
      <c r="W42" s="23">
        <f>IF(SUM(W6:W20)/SUM(V6:V20)&lt;1,1,SUM(W6:W20)/SUM(V6:V20))</f>
        <v>1.0088016985109332</v>
      </c>
      <c r="X42" s="23">
        <f>IF(SUM(X6:X19)/SUM(W6:W19)&lt;1,1,SUM(X6:X19)/SUM(W6:W19))</f>
        <v>1.0013736479489794</v>
      </c>
      <c r="Y42" s="23">
        <f>IF(SUM(Y6:Y18)/SUM(X6:X18)&lt;1,1,SUM(Y6:Y18)/SUM(X6:X18))</f>
        <v>1.0038202208977522</v>
      </c>
      <c r="Z42" s="23">
        <f>IF(SUM(Z6:Z17)/SUM(Y6:Y17)&lt;1,1,SUM(Z6:Z17)/SUM(Y6:Y17))</f>
        <v>1.003157546322696</v>
      </c>
      <c r="AA42" s="23">
        <f>IF(SUM(AA6:AA16)/SUM(Z6:Z16)&lt;1,1,SUM(AA6:AA16)/SUM(Z6:Z16))</f>
        <v>1.0031164511301551</v>
      </c>
      <c r="AB42" s="23">
        <f>IF(SUM(AB6:AB15)/SUM(AA6:AA15)&lt;1,1,SUM(AB6:AB15)/SUM(AA6:AA15))</f>
        <v>1.0006208873510762</v>
      </c>
      <c r="AC42" s="23">
        <f>IF(SUM(AC6:AC14)/SUM(AB6:AB14)&lt;1,1,SUM(AC6:AC14)/SUM(AB6:AB14))</f>
        <v>1.005600604663665</v>
      </c>
      <c r="AD42" s="23">
        <f>IF(SUM(AD6:AD13)/SUM(AC6:AC13)&lt;1,1,SUM(AD6:AD13)/SUM(AC6:AC13))</f>
        <v>1.0093811251407401</v>
      </c>
      <c r="AE42" s="23">
        <f>IF(SUM(AE6:AE12)/SUM(AD6:AD12)&lt;1,1,SUM(AE6:AE12)/SUM(AD6:AD12))</f>
        <v>1.0002634903975975</v>
      </c>
      <c r="AF42" s="23">
        <f>IF(SUM(AF6:AF11)/SUM(AE6:AE11)&lt;1,1,SUM(AF6:AF11)/SUM(AE6:AE11))</f>
        <v>1.000000165025742</v>
      </c>
      <c r="AG42" s="23">
        <f>IF(SUM(AG6:AG10)/SUM(AF6:AF10)&lt;1,1,SUM(AG6:AG10)/SUM(AF6:AF10))</f>
        <v>1.0007691470487923</v>
      </c>
      <c r="AH42" s="23">
        <f>IF(SUM(AH6:AH9)/SUM(AG6:AG9)&lt;1,1,SUM(AH6:AH9)/SUM(AG6:AG9))</f>
        <v>1.0000015281783561</v>
      </c>
      <c r="AI42" s="23">
        <f>IF(SUM(AI6:AI8)/SUM(AH6:AH8)&lt;1,1,SUM(AI6:AI8)/SUM(AH6:AH8))</f>
        <v>1.0009753452921042</v>
      </c>
      <c r="AJ42" s="23">
        <f>IF(SUM(AJ6:AJ7)/SUM(AI6:AI7)&lt;1,1,SUM(AJ6:AJ7)/SUM(AI6:AI7))</f>
        <v>1</v>
      </c>
      <c r="AK42" s="23">
        <f>IF(SUM(AK6:AK6)/SUM(AJ6:AJ6)&lt;1,1,SUM(AK6:AK6)/SUM(AJ6:AJ6))</f>
        <v>1</v>
      </c>
      <c r="AL42" s="17">
        <f>SUM(AL6:AL41)</f>
        <v>44806845.243200466</v>
      </c>
      <c r="AM42" s="17">
        <f>SUM(AM6:AM41)</f>
        <v>7315600.8945010351</v>
      </c>
      <c r="AN42" s="17">
        <f>SUM(AN6:AN41)</f>
        <v>5418103.6063035997</v>
      </c>
      <c r="AO42" s="17">
        <f>SUM(AO6:AO41)</f>
        <v>3657941.6215456389</v>
      </c>
    </row>
    <row r="43" spans="1:41" s="24" customFormat="1" ht="25.5" customHeight="1" x14ac:dyDescent="0.2">
      <c r="A43" s="11" t="s">
        <v>61</v>
      </c>
    </row>
    <row r="44" spans="1:41" ht="42.75" customHeight="1" x14ac:dyDescent="0.2">
      <c r="A44" s="53" t="s">
        <v>0</v>
      </c>
      <c r="B44" s="54" t="s">
        <v>38</v>
      </c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5" t="s">
        <v>42</v>
      </c>
      <c r="AM44" s="48" t="s">
        <v>40</v>
      </c>
      <c r="AN44" s="50" t="str">
        <f>"Размер на предявените, но неизплатени към " &amp;'Описание на групите'!$B$4&amp; " претенции"</f>
        <v>Размер на предявените, но неизплатени към 30.9.2021 г. претенции</v>
      </c>
      <c r="AO44" s="48" t="str">
        <f>"Очакван размер на възникналите, непредявени претенции към "&amp;'Описание на групите'!$B$4</f>
        <v>Очакван размер на възникналите, непредявени претенции към 30.9.2021 г.</v>
      </c>
    </row>
    <row r="45" spans="1:41" ht="25.5" customHeight="1" x14ac:dyDescent="0.2">
      <c r="A45" s="53"/>
      <c r="B45" s="8">
        <v>0</v>
      </c>
      <c r="C45" s="8">
        <v>1</v>
      </c>
      <c r="D45" s="8">
        <v>2</v>
      </c>
      <c r="E45" s="8">
        <v>3</v>
      </c>
      <c r="F45" s="8">
        <v>4</v>
      </c>
      <c r="G45" s="8">
        <v>5</v>
      </c>
      <c r="H45" s="8">
        <v>6</v>
      </c>
      <c r="I45" s="8">
        <v>7</v>
      </c>
      <c r="J45" s="8">
        <v>8</v>
      </c>
      <c r="K45" s="8">
        <v>9</v>
      </c>
      <c r="L45" s="8">
        <v>10</v>
      </c>
      <c r="M45" s="8">
        <v>11</v>
      </c>
      <c r="N45" s="8">
        <v>12</v>
      </c>
      <c r="O45" s="8">
        <v>13</v>
      </c>
      <c r="P45" s="8">
        <v>14</v>
      </c>
      <c r="Q45" s="8">
        <v>15</v>
      </c>
      <c r="R45" s="8">
        <v>16</v>
      </c>
      <c r="S45" s="8">
        <v>17</v>
      </c>
      <c r="T45" s="8">
        <v>18</v>
      </c>
      <c r="U45" s="8">
        <v>19</v>
      </c>
      <c r="V45" s="8">
        <v>20</v>
      </c>
      <c r="W45" s="8">
        <v>21</v>
      </c>
      <c r="X45" s="8">
        <v>22</v>
      </c>
      <c r="Y45" s="8">
        <v>23</v>
      </c>
      <c r="Z45" s="8">
        <v>24</v>
      </c>
      <c r="AA45" s="8">
        <v>25</v>
      </c>
      <c r="AB45" s="8">
        <v>26</v>
      </c>
      <c r="AC45" s="8">
        <v>27</v>
      </c>
      <c r="AD45" s="8">
        <v>28</v>
      </c>
      <c r="AE45" s="8">
        <v>29</v>
      </c>
      <c r="AF45" s="8">
        <v>30</v>
      </c>
      <c r="AG45" s="8">
        <v>31</v>
      </c>
      <c r="AH45" s="8">
        <v>32</v>
      </c>
      <c r="AI45" s="8">
        <v>33</v>
      </c>
      <c r="AJ45" s="8">
        <v>34</v>
      </c>
      <c r="AK45" s="8">
        <v>35</v>
      </c>
      <c r="AL45" s="56"/>
      <c r="AM45" s="49"/>
      <c r="AN45" s="51">
        <v>0</v>
      </c>
      <c r="AO45" s="52">
        <v>0</v>
      </c>
    </row>
    <row r="46" spans="1:41" s="19" customFormat="1" x14ac:dyDescent="0.2">
      <c r="A46" s="1" t="s">
        <v>37</v>
      </c>
      <c r="B46" s="3">
        <v>500</v>
      </c>
      <c r="C46" s="3">
        <v>19123.599999999999</v>
      </c>
      <c r="D46" s="3">
        <v>19123.599999999999</v>
      </c>
      <c r="E46" s="3">
        <v>68278.490000000005</v>
      </c>
      <c r="F46" s="3">
        <v>80278.490000000005</v>
      </c>
      <c r="G46" s="3">
        <v>137013.47</v>
      </c>
      <c r="H46" s="3">
        <v>137013.47</v>
      </c>
      <c r="I46" s="3">
        <v>137013.47</v>
      </c>
      <c r="J46" s="3">
        <v>148013.47</v>
      </c>
      <c r="K46" s="3">
        <v>148013.47</v>
      </c>
      <c r="L46" s="3">
        <v>236013.47</v>
      </c>
      <c r="M46" s="3">
        <v>236013.47</v>
      </c>
      <c r="N46" s="3">
        <v>236013.47</v>
      </c>
      <c r="O46" s="3">
        <v>236013.47</v>
      </c>
      <c r="P46" s="3">
        <v>236013.47</v>
      </c>
      <c r="Q46" s="3">
        <v>242276.03</v>
      </c>
      <c r="R46" s="3">
        <v>242446.03</v>
      </c>
      <c r="S46" s="3">
        <v>242446.03</v>
      </c>
      <c r="T46" s="3">
        <v>242446.03</v>
      </c>
      <c r="U46" s="3">
        <v>265781.43</v>
      </c>
      <c r="V46" s="3">
        <v>278360.43</v>
      </c>
      <c r="W46" s="3">
        <v>294399.29000000004</v>
      </c>
      <c r="X46" s="3">
        <v>381974.73</v>
      </c>
      <c r="Y46" s="3">
        <v>1090894.73</v>
      </c>
      <c r="Z46" s="3">
        <v>1210524.81</v>
      </c>
      <c r="AA46" s="3">
        <v>1243781.81</v>
      </c>
      <c r="AB46" s="3">
        <v>1258366.81</v>
      </c>
      <c r="AC46" s="3">
        <v>1258366.81</v>
      </c>
      <c r="AD46" s="3">
        <v>1258366.81</v>
      </c>
      <c r="AE46" s="3">
        <v>1258366.81</v>
      </c>
      <c r="AF46" s="3">
        <v>1258364.81</v>
      </c>
      <c r="AG46" s="3">
        <v>1258364.81</v>
      </c>
      <c r="AH46" s="3">
        <v>1258366.81</v>
      </c>
      <c r="AI46" s="3">
        <v>1258366.81</v>
      </c>
      <c r="AJ46" s="3">
        <v>1258366.81</v>
      </c>
      <c r="AK46" s="3">
        <v>1258366.81</v>
      </c>
      <c r="AL46" s="16">
        <f>AK46</f>
        <v>1258366.81</v>
      </c>
      <c r="AM46" s="17">
        <f>AL46-AK46</f>
        <v>0</v>
      </c>
      <c r="AN46" s="17">
        <f>'Предявени (4)'!AK46-AK46</f>
        <v>0</v>
      </c>
      <c r="AO46" s="18">
        <f>IF(AM46-AN46&lt;0,0,AM46-AN46)</f>
        <v>0</v>
      </c>
    </row>
    <row r="47" spans="1:41" s="19" customFormat="1" x14ac:dyDescent="0.2">
      <c r="A47" s="1" t="s">
        <v>36</v>
      </c>
      <c r="B47" s="3">
        <v>440</v>
      </c>
      <c r="C47" s="3">
        <v>24440</v>
      </c>
      <c r="D47" s="3">
        <v>39035.279999999999</v>
      </c>
      <c r="E47" s="3">
        <v>73670.47</v>
      </c>
      <c r="F47" s="3">
        <v>105556.47</v>
      </c>
      <c r="G47" s="3">
        <v>105556.47</v>
      </c>
      <c r="H47" s="3">
        <v>133750.82</v>
      </c>
      <c r="I47" s="3">
        <v>133750.82</v>
      </c>
      <c r="J47" s="3">
        <v>155795.82</v>
      </c>
      <c r="K47" s="3">
        <v>381865.48</v>
      </c>
      <c r="L47" s="3">
        <v>387180.48</v>
      </c>
      <c r="M47" s="3">
        <v>403527.48</v>
      </c>
      <c r="N47" s="3">
        <v>403527.48</v>
      </c>
      <c r="O47" s="3">
        <v>405486.57</v>
      </c>
      <c r="P47" s="3">
        <v>405486.57</v>
      </c>
      <c r="Q47" s="3">
        <v>405486.57</v>
      </c>
      <c r="R47" s="3">
        <v>405486.57</v>
      </c>
      <c r="S47" s="3">
        <v>405808.97000000003</v>
      </c>
      <c r="T47" s="3">
        <v>437931.61000000004</v>
      </c>
      <c r="U47" s="3">
        <v>440489.61000000004</v>
      </c>
      <c r="V47" s="3">
        <v>440489.61000000004</v>
      </c>
      <c r="W47" s="3">
        <v>440489.61000000004</v>
      </c>
      <c r="X47" s="3">
        <v>453550.61000000004</v>
      </c>
      <c r="Y47" s="3">
        <v>466521.98000000004</v>
      </c>
      <c r="Z47" s="3">
        <v>466521.98000000004</v>
      </c>
      <c r="AA47" s="3">
        <v>466521.98000000004</v>
      </c>
      <c r="AB47" s="3">
        <v>480911.26000000007</v>
      </c>
      <c r="AC47" s="3">
        <v>480911.26000000007</v>
      </c>
      <c r="AD47" s="3">
        <v>480911.26000000007</v>
      </c>
      <c r="AE47" s="3">
        <v>480911.26000000007</v>
      </c>
      <c r="AF47" s="3">
        <v>480911.26000000007</v>
      </c>
      <c r="AG47" s="3">
        <v>480911.26000000007</v>
      </c>
      <c r="AH47" s="3">
        <v>480911.26000000007</v>
      </c>
      <c r="AI47" s="3">
        <v>480911.26000000007</v>
      </c>
      <c r="AJ47" s="3">
        <v>480911.26000000007</v>
      </c>
      <c r="AK47" s="4">
        <f>AJ47*$AK$82</f>
        <v>480911.26000000007</v>
      </c>
      <c r="AL47" s="16">
        <f t="shared" ref="AL47:AL81" si="32">AK47</f>
        <v>480911.26000000007</v>
      </c>
      <c r="AM47" s="20">
        <f>AL47-AJ47</f>
        <v>0</v>
      </c>
      <c r="AN47" s="17">
        <f>'Предявени (4)'!AJ47-AJ47</f>
        <v>1260649.29</v>
      </c>
      <c r="AO47" s="18">
        <f t="shared" ref="AO47:AO81" si="33">IF(AM47-AN47&lt;0,0,AM47-AN47)</f>
        <v>0</v>
      </c>
    </row>
    <row r="48" spans="1:41" s="19" customFormat="1" x14ac:dyDescent="0.2">
      <c r="A48" s="1" t="s">
        <v>35</v>
      </c>
      <c r="B48" s="3">
        <v>7629</v>
      </c>
      <c r="C48" s="3">
        <v>7629</v>
      </c>
      <c r="D48" s="3">
        <v>36229</v>
      </c>
      <c r="E48" s="3">
        <v>45236.58</v>
      </c>
      <c r="F48" s="3">
        <v>337665.52</v>
      </c>
      <c r="G48" s="3">
        <v>337733.97000000003</v>
      </c>
      <c r="H48" s="3">
        <v>377733.97000000003</v>
      </c>
      <c r="I48" s="3">
        <v>464777.48000000004</v>
      </c>
      <c r="J48" s="3">
        <v>464777.48000000004</v>
      </c>
      <c r="K48" s="3">
        <v>2553105.8499999996</v>
      </c>
      <c r="L48" s="3">
        <v>2613105.8499999996</v>
      </c>
      <c r="M48" s="3">
        <v>2623341.86</v>
      </c>
      <c r="N48" s="3">
        <v>2623341.86</v>
      </c>
      <c r="O48" s="3">
        <v>2623341.86</v>
      </c>
      <c r="P48" s="3">
        <v>2717703.86</v>
      </c>
      <c r="Q48" s="3">
        <v>2722907.9411999998</v>
      </c>
      <c r="R48" s="3">
        <v>3045930.5411999999</v>
      </c>
      <c r="S48" s="3">
        <v>3046403.1812</v>
      </c>
      <c r="T48" s="3">
        <v>3089203.0711999997</v>
      </c>
      <c r="U48" s="3">
        <v>3089203.0711999997</v>
      </c>
      <c r="V48" s="3">
        <v>3089203.0711999997</v>
      </c>
      <c r="W48" s="3">
        <v>3316465.1412</v>
      </c>
      <c r="X48" s="3">
        <v>3316465.1412</v>
      </c>
      <c r="Y48" s="3">
        <v>3323729.1412</v>
      </c>
      <c r="Z48" s="3">
        <v>3323729.1412</v>
      </c>
      <c r="AA48" s="3">
        <v>3459793.8211999997</v>
      </c>
      <c r="AB48" s="3">
        <v>3459793.8211999997</v>
      </c>
      <c r="AC48" s="3">
        <v>3459793.8211999997</v>
      </c>
      <c r="AD48" s="3">
        <v>3459791.8211999997</v>
      </c>
      <c r="AE48" s="3">
        <v>3459791.8211999997</v>
      </c>
      <c r="AF48" s="3">
        <v>3459793.8211999997</v>
      </c>
      <c r="AG48" s="3">
        <v>3459793.8211999997</v>
      </c>
      <c r="AH48" s="3">
        <v>3545752.7011999995</v>
      </c>
      <c r="AI48" s="3">
        <v>3545752.7011999995</v>
      </c>
      <c r="AJ48" s="4">
        <f>AI48*$AJ$82</f>
        <v>3545752.7011999995</v>
      </c>
      <c r="AK48" s="4">
        <f t="shared" ref="AK48:AK81" si="34">AJ48*$AK$82</f>
        <v>3545752.7011999995</v>
      </c>
      <c r="AL48" s="16">
        <f t="shared" si="32"/>
        <v>3545752.7011999995</v>
      </c>
      <c r="AM48" s="20">
        <f>AL48-AI48</f>
        <v>0</v>
      </c>
      <c r="AN48" s="17">
        <f>'Предявени (4)'!AI48-AI48</f>
        <v>3716</v>
      </c>
      <c r="AO48" s="18">
        <f t="shared" si="33"/>
        <v>0</v>
      </c>
    </row>
    <row r="49" spans="1:41" s="19" customFormat="1" x14ac:dyDescent="0.2">
      <c r="A49" s="1" t="s">
        <v>34</v>
      </c>
      <c r="B49" s="3">
        <v>78532</v>
      </c>
      <c r="C49" s="3">
        <v>98435</v>
      </c>
      <c r="D49" s="3">
        <v>118778.8</v>
      </c>
      <c r="E49" s="3">
        <v>247187.93</v>
      </c>
      <c r="F49" s="3">
        <v>503787.93</v>
      </c>
      <c r="G49" s="3">
        <v>831601.51</v>
      </c>
      <c r="H49" s="3">
        <v>860341.95000000007</v>
      </c>
      <c r="I49" s="3">
        <v>895341.95000000007</v>
      </c>
      <c r="J49" s="3">
        <v>1102270.78</v>
      </c>
      <c r="K49" s="3">
        <v>1159373.8199999998</v>
      </c>
      <c r="L49" s="3">
        <v>1159373.8199999998</v>
      </c>
      <c r="M49" s="3">
        <v>1159373.8199999998</v>
      </c>
      <c r="N49" s="3">
        <v>1365674.22</v>
      </c>
      <c r="O49" s="3">
        <v>1446702.4300000002</v>
      </c>
      <c r="P49" s="3">
        <v>1449339.8774000001</v>
      </c>
      <c r="Q49" s="3">
        <v>1452600.8574000001</v>
      </c>
      <c r="R49" s="3">
        <v>1522600.8574000001</v>
      </c>
      <c r="S49" s="3">
        <v>1761501.5573999998</v>
      </c>
      <c r="T49" s="3">
        <v>1763750.7573999998</v>
      </c>
      <c r="U49" s="3">
        <v>1826859.7573999998</v>
      </c>
      <c r="V49" s="3">
        <v>1833922.7573999998</v>
      </c>
      <c r="W49" s="3">
        <v>1833922.7573999998</v>
      </c>
      <c r="X49" s="3">
        <v>2063998.9673999997</v>
      </c>
      <c r="Y49" s="3">
        <v>2114894.2974</v>
      </c>
      <c r="Z49" s="3">
        <v>2115254.2974</v>
      </c>
      <c r="AA49" s="3">
        <v>2115730.5373999998</v>
      </c>
      <c r="AB49" s="3">
        <v>2116188.2374</v>
      </c>
      <c r="AC49" s="3">
        <v>2116184.2374</v>
      </c>
      <c r="AD49" s="3">
        <v>2116184.2374</v>
      </c>
      <c r="AE49" s="3">
        <v>2116188.2374</v>
      </c>
      <c r="AF49" s="3">
        <v>2116188.2374</v>
      </c>
      <c r="AG49" s="3">
        <v>2116188.2374</v>
      </c>
      <c r="AH49" s="3">
        <v>2116188.2374</v>
      </c>
      <c r="AI49" s="4">
        <f>AH49*$AI$82</f>
        <v>2116188.2374</v>
      </c>
      <c r="AJ49" s="4">
        <f t="shared" ref="AJ49:AJ81" si="35">AI49*$AJ$82</f>
        <v>2116188.2374</v>
      </c>
      <c r="AK49" s="4">
        <f t="shared" si="34"/>
        <v>2116188.2374</v>
      </c>
      <c r="AL49" s="16">
        <f t="shared" si="32"/>
        <v>2116188.2374</v>
      </c>
      <c r="AM49" s="20">
        <f>AL49-AH49</f>
        <v>0</v>
      </c>
      <c r="AN49" s="17">
        <f>'Предявени (4)'!AH49-AH49</f>
        <v>37500</v>
      </c>
      <c r="AO49" s="18">
        <f t="shared" si="33"/>
        <v>0</v>
      </c>
    </row>
    <row r="50" spans="1:41" s="19" customFormat="1" x14ac:dyDescent="0.2">
      <c r="A50" s="2" t="s">
        <v>33</v>
      </c>
      <c r="B50" s="3">
        <v>0</v>
      </c>
      <c r="C50" s="3">
        <v>90205</v>
      </c>
      <c r="D50" s="3">
        <v>91604.32</v>
      </c>
      <c r="E50" s="3">
        <v>132039.84</v>
      </c>
      <c r="F50" s="3">
        <v>138539.84</v>
      </c>
      <c r="G50" s="3">
        <v>153249.74</v>
      </c>
      <c r="H50" s="3">
        <v>188914.74</v>
      </c>
      <c r="I50" s="3">
        <v>191668.45</v>
      </c>
      <c r="J50" s="3">
        <v>370497.68</v>
      </c>
      <c r="K50" s="3">
        <v>733484.49</v>
      </c>
      <c r="L50" s="3">
        <v>736034.79999999993</v>
      </c>
      <c r="M50" s="3">
        <v>759472.96</v>
      </c>
      <c r="N50" s="3">
        <v>1123894.93</v>
      </c>
      <c r="O50" s="3">
        <v>1159626.6742</v>
      </c>
      <c r="P50" s="3">
        <v>1223409.8141999999</v>
      </c>
      <c r="Q50" s="3">
        <v>1223409.8141999999</v>
      </c>
      <c r="R50" s="3">
        <v>1282423.6942</v>
      </c>
      <c r="S50" s="3">
        <v>1340544.3542000002</v>
      </c>
      <c r="T50" s="3">
        <v>1394434.6442000002</v>
      </c>
      <c r="U50" s="3">
        <v>1394434.6442000002</v>
      </c>
      <c r="V50" s="3">
        <v>1394434.6442000002</v>
      </c>
      <c r="W50" s="3">
        <v>1438315.7942000001</v>
      </c>
      <c r="X50" s="3">
        <v>1442993.9842000003</v>
      </c>
      <c r="Y50" s="3">
        <v>1442993.9842000003</v>
      </c>
      <c r="Z50" s="3">
        <v>1442993.9842000003</v>
      </c>
      <c r="AA50" s="3">
        <v>1517727.3442000002</v>
      </c>
      <c r="AB50" s="3">
        <v>1517726.3442000002</v>
      </c>
      <c r="AC50" s="3">
        <v>1517726.3442000002</v>
      </c>
      <c r="AD50" s="3">
        <v>1517727.3442000002</v>
      </c>
      <c r="AE50" s="3">
        <v>1529674.9042000002</v>
      </c>
      <c r="AF50" s="3">
        <v>1529674.9042000002</v>
      </c>
      <c r="AG50" s="3">
        <v>1529674.9042000002</v>
      </c>
      <c r="AH50" s="4">
        <f>AG50*$AH$82</f>
        <v>1547649.9638038247</v>
      </c>
      <c r="AI50" s="4">
        <f t="shared" ref="AI50:AI81" si="36">AH50*$AI$82</f>
        <v>1547649.9638038247</v>
      </c>
      <c r="AJ50" s="4">
        <f t="shared" si="35"/>
        <v>1547649.9638038247</v>
      </c>
      <c r="AK50" s="4">
        <f t="shared" si="34"/>
        <v>1547649.9638038247</v>
      </c>
      <c r="AL50" s="16">
        <f t="shared" si="32"/>
        <v>1547649.9638038247</v>
      </c>
      <c r="AM50" s="20">
        <f>AL50-AG50</f>
        <v>17975.059603824513</v>
      </c>
      <c r="AN50" s="17">
        <f>'Предявени (4)'!AG50-AG50</f>
        <v>5867.4899999999907</v>
      </c>
      <c r="AO50" s="18">
        <f t="shared" si="33"/>
        <v>12107.569603824522</v>
      </c>
    </row>
    <row r="51" spans="1:41" s="19" customFormat="1" x14ac:dyDescent="0.2">
      <c r="A51" s="2" t="s">
        <v>32</v>
      </c>
      <c r="B51" s="3">
        <v>1000</v>
      </c>
      <c r="C51" s="3">
        <v>5573.7586094999997</v>
      </c>
      <c r="D51" s="3">
        <v>5873.7586094999997</v>
      </c>
      <c r="E51" s="3">
        <v>5991.7586094999997</v>
      </c>
      <c r="F51" s="3">
        <v>14941.638609499998</v>
      </c>
      <c r="G51" s="3">
        <v>23194.638609499998</v>
      </c>
      <c r="H51" s="3">
        <v>49469.958609499998</v>
      </c>
      <c r="I51" s="3">
        <v>49469.958609499998</v>
      </c>
      <c r="J51" s="3">
        <v>109462.3686095</v>
      </c>
      <c r="K51" s="3">
        <v>110603.5686095</v>
      </c>
      <c r="L51" s="3">
        <v>173611.88860949999</v>
      </c>
      <c r="M51" s="3">
        <v>177328.4886095</v>
      </c>
      <c r="N51" s="3">
        <v>202328.4886095</v>
      </c>
      <c r="O51" s="3">
        <v>277991.69860949996</v>
      </c>
      <c r="P51" s="3">
        <v>281991.69860949996</v>
      </c>
      <c r="Q51" s="3">
        <v>282118.69860949996</v>
      </c>
      <c r="R51" s="3">
        <v>282118.69860949996</v>
      </c>
      <c r="S51" s="3">
        <v>282734.69860949996</v>
      </c>
      <c r="T51" s="3">
        <v>673093.55860950006</v>
      </c>
      <c r="U51" s="3">
        <v>730002.88860950002</v>
      </c>
      <c r="V51" s="3">
        <v>835888.88860950002</v>
      </c>
      <c r="W51" s="3">
        <v>961132.93860950007</v>
      </c>
      <c r="X51" s="3">
        <v>1047733.4286095001</v>
      </c>
      <c r="Y51" s="3">
        <v>1047733.4286095001</v>
      </c>
      <c r="Z51" s="3">
        <v>1047733.4286095001</v>
      </c>
      <c r="AA51" s="3">
        <v>1051707.4286094999</v>
      </c>
      <c r="AB51" s="3">
        <v>1102657.2886095</v>
      </c>
      <c r="AC51" s="3">
        <v>1102660.2886095</v>
      </c>
      <c r="AD51" s="3">
        <v>1102660.2886095</v>
      </c>
      <c r="AE51" s="3">
        <v>1460577.1786094999</v>
      </c>
      <c r="AF51" s="3">
        <v>1460577.1786094999</v>
      </c>
      <c r="AG51" s="4">
        <f>AF51*$AG$82</f>
        <v>1460577.1786094999</v>
      </c>
      <c r="AH51" s="4">
        <f t="shared" ref="AH51:AH81" si="37">AG51*$AH$82</f>
        <v>1477740.2776244651</v>
      </c>
      <c r="AI51" s="4">
        <f t="shared" si="36"/>
        <v>1477740.2776244651</v>
      </c>
      <c r="AJ51" s="4">
        <f t="shared" si="35"/>
        <v>1477740.2776244651</v>
      </c>
      <c r="AK51" s="4">
        <f t="shared" si="34"/>
        <v>1477740.2776244651</v>
      </c>
      <c r="AL51" s="16">
        <f t="shared" si="32"/>
        <v>1477740.2776244651</v>
      </c>
      <c r="AM51" s="20">
        <f>AL51-AF51</f>
        <v>17163.099014965119</v>
      </c>
      <c r="AN51" s="17">
        <f>'Предявени (4)'!AF51-AF51</f>
        <v>7431.1499999999069</v>
      </c>
      <c r="AO51" s="18">
        <f t="shared" si="33"/>
        <v>9731.949014965212</v>
      </c>
    </row>
    <row r="52" spans="1:41" s="19" customFormat="1" x14ac:dyDescent="0.2">
      <c r="A52" s="2" t="s">
        <v>31</v>
      </c>
      <c r="B52" s="3">
        <v>2000</v>
      </c>
      <c r="C52" s="3">
        <v>9883</v>
      </c>
      <c r="D52" s="3">
        <v>26556.510000000002</v>
      </c>
      <c r="E52" s="3">
        <v>46544.25</v>
      </c>
      <c r="F52" s="3">
        <v>46544.25</v>
      </c>
      <c r="G52" s="3">
        <v>46544.25</v>
      </c>
      <c r="H52" s="3">
        <v>204733.13</v>
      </c>
      <c r="I52" s="3">
        <v>262274.67</v>
      </c>
      <c r="J52" s="3">
        <v>262274.67</v>
      </c>
      <c r="K52" s="3">
        <v>292274.67</v>
      </c>
      <c r="L52" s="3">
        <v>391241.76</v>
      </c>
      <c r="M52" s="3">
        <v>431238.01</v>
      </c>
      <c r="N52" s="3">
        <v>443172.99</v>
      </c>
      <c r="O52" s="3">
        <v>461860.99</v>
      </c>
      <c r="P52" s="3">
        <v>504800.28</v>
      </c>
      <c r="Q52" s="3">
        <v>504800.28</v>
      </c>
      <c r="R52" s="3">
        <v>649826.87</v>
      </c>
      <c r="S52" s="3">
        <v>747913.40999999992</v>
      </c>
      <c r="T52" s="3">
        <v>995504.61999999988</v>
      </c>
      <c r="U52" s="3">
        <v>1006485.6199999999</v>
      </c>
      <c r="V52" s="3">
        <v>1015994.6199999999</v>
      </c>
      <c r="W52" s="3">
        <v>1015994.6199999999</v>
      </c>
      <c r="X52" s="3">
        <v>1078227.18</v>
      </c>
      <c r="Y52" s="3">
        <v>1089778.27</v>
      </c>
      <c r="Z52" s="3">
        <v>1089774.27</v>
      </c>
      <c r="AA52" s="3">
        <v>1089774.27</v>
      </c>
      <c r="AB52" s="3">
        <v>1089778.27</v>
      </c>
      <c r="AC52" s="3">
        <v>1089778.27</v>
      </c>
      <c r="AD52" s="3">
        <v>1089778.27</v>
      </c>
      <c r="AE52" s="3">
        <v>1089778.27</v>
      </c>
      <c r="AF52" s="4">
        <f>AE52*$AF$82</f>
        <v>1089778.27</v>
      </c>
      <c r="AG52" s="4">
        <f t="shared" ref="AG52:AG81" si="38">AF52*$AG$82</f>
        <v>1089778.27</v>
      </c>
      <c r="AH52" s="4">
        <f t="shared" si="37"/>
        <v>1102584.1474478277</v>
      </c>
      <c r="AI52" s="4">
        <f t="shared" si="36"/>
        <v>1102584.1474478277</v>
      </c>
      <c r="AJ52" s="4">
        <f t="shared" si="35"/>
        <v>1102584.1474478277</v>
      </c>
      <c r="AK52" s="4">
        <f t="shared" si="34"/>
        <v>1102584.1474478277</v>
      </c>
      <c r="AL52" s="16">
        <f t="shared" si="32"/>
        <v>1102584.1474478277</v>
      </c>
      <c r="AM52" s="20">
        <f>AL52-AE52</f>
        <v>12805.877447827719</v>
      </c>
      <c r="AN52" s="17">
        <f>'Предявени (4)'!AE52-AE52</f>
        <v>1393098.2911073002</v>
      </c>
      <c r="AO52" s="18">
        <f t="shared" si="33"/>
        <v>0</v>
      </c>
    </row>
    <row r="53" spans="1:41" x14ac:dyDescent="0.2">
      <c r="A53" s="2" t="s">
        <v>30</v>
      </c>
      <c r="B53" s="3">
        <v>3200</v>
      </c>
      <c r="C53" s="3">
        <v>5700</v>
      </c>
      <c r="D53" s="3">
        <v>63133</v>
      </c>
      <c r="E53" s="3">
        <v>172602.34</v>
      </c>
      <c r="F53" s="3">
        <v>179682.34</v>
      </c>
      <c r="G53" s="3">
        <v>290795.33999999997</v>
      </c>
      <c r="H53" s="3">
        <v>350357.07636249997</v>
      </c>
      <c r="I53" s="3">
        <v>380541.59636249999</v>
      </c>
      <c r="J53" s="3">
        <v>432039.67636249994</v>
      </c>
      <c r="K53" s="3">
        <v>456175.67636249994</v>
      </c>
      <c r="L53" s="3">
        <v>618837.70376249996</v>
      </c>
      <c r="M53" s="3">
        <v>632542.70376249996</v>
      </c>
      <c r="N53" s="3">
        <v>714811.40376249992</v>
      </c>
      <c r="O53" s="3">
        <v>917298.45376250008</v>
      </c>
      <c r="P53" s="3">
        <v>1050379.6037625</v>
      </c>
      <c r="Q53" s="3">
        <v>1087279.6037625002</v>
      </c>
      <c r="R53" s="3">
        <v>1229540.8437625002</v>
      </c>
      <c r="S53" s="3">
        <v>1377781.0937625002</v>
      </c>
      <c r="T53" s="3">
        <v>1642857.5837625002</v>
      </c>
      <c r="U53" s="3">
        <v>1823795.7537625001</v>
      </c>
      <c r="V53" s="3">
        <v>1823795.7537625001</v>
      </c>
      <c r="W53" s="3">
        <v>1823795.7537625001</v>
      </c>
      <c r="X53" s="3">
        <v>1837098.3737625</v>
      </c>
      <c r="Y53" s="3">
        <v>1837093.3737625</v>
      </c>
      <c r="Z53" s="3">
        <v>1837904.6037625</v>
      </c>
      <c r="AA53" s="3">
        <v>1867909.6037625</v>
      </c>
      <c r="AB53" s="3">
        <v>1947909.6037625</v>
      </c>
      <c r="AC53" s="3">
        <v>1953493.3037625002</v>
      </c>
      <c r="AD53" s="3">
        <v>2301484.3037624997</v>
      </c>
      <c r="AE53" s="4">
        <f>AD53*$AE$82</f>
        <v>2378691.923037495</v>
      </c>
      <c r="AF53" s="4">
        <f t="shared" ref="AF53:AF81" si="39">AE53*$AF$82</f>
        <v>2378691.923037495</v>
      </c>
      <c r="AG53" s="4">
        <f t="shared" si="38"/>
        <v>2378691.923037495</v>
      </c>
      <c r="AH53" s="4">
        <f t="shared" si="37"/>
        <v>2406643.698266557</v>
      </c>
      <c r="AI53" s="4">
        <f t="shared" si="36"/>
        <v>2406643.698266557</v>
      </c>
      <c r="AJ53" s="4">
        <f t="shared" si="35"/>
        <v>2406643.698266557</v>
      </c>
      <c r="AK53" s="4">
        <f t="shared" si="34"/>
        <v>2406643.698266557</v>
      </c>
      <c r="AL53" s="16">
        <f t="shared" si="32"/>
        <v>2406643.698266557</v>
      </c>
      <c r="AM53" s="20">
        <f>AL53-AD53</f>
        <v>105159.39450405724</v>
      </c>
      <c r="AN53" s="17">
        <f>'Предявени (4)'!AD53-AD53</f>
        <v>543229.68000000063</v>
      </c>
      <c r="AO53" s="18">
        <f t="shared" si="33"/>
        <v>0</v>
      </c>
    </row>
    <row r="54" spans="1:41" x14ac:dyDescent="0.2">
      <c r="A54" s="1" t="s">
        <v>29</v>
      </c>
      <c r="B54" s="3">
        <v>0</v>
      </c>
      <c r="C54" s="3">
        <v>1233.7962388999999</v>
      </c>
      <c r="D54" s="3">
        <v>32700.796238899999</v>
      </c>
      <c r="E54" s="3">
        <v>67119.616238899995</v>
      </c>
      <c r="F54" s="3">
        <v>96309.251951899991</v>
      </c>
      <c r="G54" s="3">
        <v>118890.21195189998</v>
      </c>
      <c r="H54" s="3">
        <v>126616.4819519</v>
      </c>
      <c r="I54" s="3">
        <v>143710.40195189998</v>
      </c>
      <c r="J54" s="3">
        <v>156724.40195189998</v>
      </c>
      <c r="K54" s="3">
        <v>158024.40195189998</v>
      </c>
      <c r="L54" s="3">
        <v>201505.3519519</v>
      </c>
      <c r="M54" s="3">
        <v>325284.66195189999</v>
      </c>
      <c r="N54" s="3">
        <v>463967.34195189999</v>
      </c>
      <c r="O54" s="3">
        <v>463967.34195189999</v>
      </c>
      <c r="P54" s="3">
        <v>463967.34195189999</v>
      </c>
      <c r="Q54" s="3">
        <v>465435.9819519</v>
      </c>
      <c r="R54" s="3">
        <v>465435.9819519</v>
      </c>
      <c r="S54" s="3">
        <v>465624.9819519</v>
      </c>
      <c r="T54" s="3">
        <v>465624.9819519</v>
      </c>
      <c r="U54" s="3">
        <v>475624.9819519</v>
      </c>
      <c r="V54" s="3">
        <v>475624.9819519</v>
      </c>
      <c r="W54" s="3">
        <v>475624.9819519</v>
      </c>
      <c r="X54" s="3">
        <v>475621.9819519</v>
      </c>
      <c r="Y54" s="3">
        <v>496912.89195189998</v>
      </c>
      <c r="Z54" s="3">
        <v>497859.30195190001</v>
      </c>
      <c r="AA54" s="3">
        <v>497859.30195190001</v>
      </c>
      <c r="AB54" s="3">
        <v>497859.30195190001</v>
      </c>
      <c r="AC54" s="3">
        <v>497859.30195190001</v>
      </c>
      <c r="AD54" s="4">
        <f>AC54*$AD$82</f>
        <v>511207.88057813729</v>
      </c>
      <c r="AE54" s="4">
        <f t="shared" ref="AE54:AE81" si="40">AD54*$AE$82</f>
        <v>528357.31033941323</v>
      </c>
      <c r="AF54" s="4">
        <f t="shared" si="39"/>
        <v>528357.31033941323</v>
      </c>
      <c r="AG54" s="4">
        <f t="shared" si="38"/>
        <v>528357.31033941323</v>
      </c>
      <c r="AH54" s="4">
        <f t="shared" si="37"/>
        <v>534565.98521496425</v>
      </c>
      <c r="AI54" s="4">
        <f t="shared" si="36"/>
        <v>534565.98521496425</v>
      </c>
      <c r="AJ54" s="4">
        <f t="shared" si="35"/>
        <v>534565.98521496425</v>
      </c>
      <c r="AK54" s="4">
        <f t="shared" si="34"/>
        <v>534565.98521496425</v>
      </c>
      <c r="AL54" s="16">
        <f t="shared" si="32"/>
        <v>534565.98521496425</v>
      </c>
      <c r="AM54" s="20">
        <f>AL54-AC54</f>
        <v>36706.683263064246</v>
      </c>
      <c r="AN54" s="17">
        <f>'Предявени (4)'!AC54-AC54</f>
        <v>502952.93999999994</v>
      </c>
      <c r="AO54" s="18">
        <f t="shared" si="33"/>
        <v>0</v>
      </c>
    </row>
    <row r="55" spans="1:41" x14ac:dyDescent="0.2">
      <c r="A55" s="1" t="s">
        <v>28</v>
      </c>
      <c r="B55" s="3">
        <v>3361</v>
      </c>
      <c r="C55" s="3">
        <v>86386.2</v>
      </c>
      <c r="D55" s="3">
        <v>93124.2</v>
      </c>
      <c r="E55" s="3">
        <v>136596.20000000001</v>
      </c>
      <c r="F55" s="3">
        <v>205778.21</v>
      </c>
      <c r="G55" s="3">
        <v>294975.31</v>
      </c>
      <c r="H55" s="3">
        <v>300540.03000000003</v>
      </c>
      <c r="I55" s="3">
        <v>316058.03000000003</v>
      </c>
      <c r="J55" s="3">
        <v>324137.24160000001</v>
      </c>
      <c r="K55" s="3">
        <v>333134.06160000002</v>
      </c>
      <c r="L55" s="3">
        <v>392029.06160000002</v>
      </c>
      <c r="M55" s="3">
        <v>457779.4216</v>
      </c>
      <c r="N55" s="3">
        <v>457779.4216</v>
      </c>
      <c r="O55" s="3">
        <v>489478.94160000002</v>
      </c>
      <c r="P55" s="3">
        <v>627642.10160000005</v>
      </c>
      <c r="Q55" s="3">
        <v>627642.10160000005</v>
      </c>
      <c r="R55" s="3">
        <v>684111.96329600003</v>
      </c>
      <c r="S55" s="3">
        <v>684111.96329600003</v>
      </c>
      <c r="T55" s="3">
        <v>691429.50329600007</v>
      </c>
      <c r="U55" s="3">
        <v>691429.50329600007</v>
      </c>
      <c r="V55" s="3">
        <v>713708.50329600007</v>
      </c>
      <c r="W55" s="3">
        <v>713708.50329600007</v>
      </c>
      <c r="X55" s="3">
        <v>713708.50329600007</v>
      </c>
      <c r="Y55" s="3">
        <v>713708.50329600007</v>
      </c>
      <c r="Z55" s="3">
        <v>713708.50329600007</v>
      </c>
      <c r="AA55" s="3">
        <v>713708.50329600007</v>
      </c>
      <c r="AB55" s="3">
        <v>713708.50329600007</v>
      </c>
      <c r="AC55" s="4">
        <f>AB55*$AC$82</f>
        <v>714004.27673429123</v>
      </c>
      <c r="AD55" s="4">
        <f t="shared" ref="AD55:AD81" si="41">AC55*$AD$82</f>
        <v>733148.12358035892</v>
      </c>
      <c r="AE55" s="4">
        <f t="shared" si="40"/>
        <v>757742.9561868778</v>
      </c>
      <c r="AF55" s="4">
        <f t="shared" si="39"/>
        <v>757742.9561868778</v>
      </c>
      <c r="AG55" s="4">
        <f t="shared" si="38"/>
        <v>757742.9561868778</v>
      </c>
      <c r="AH55" s="4">
        <f t="shared" si="37"/>
        <v>766647.11926390801</v>
      </c>
      <c r="AI55" s="4">
        <f t="shared" si="36"/>
        <v>766647.11926390801</v>
      </c>
      <c r="AJ55" s="4">
        <f t="shared" si="35"/>
        <v>766647.11926390801</v>
      </c>
      <c r="AK55" s="4">
        <f t="shared" si="34"/>
        <v>766647.11926390801</v>
      </c>
      <c r="AL55" s="16">
        <f t="shared" si="32"/>
        <v>766647.11926390801</v>
      </c>
      <c r="AM55" s="20">
        <f>AL55-AB55</f>
        <v>52938.615967907943</v>
      </c>
      <c r="AN55" s="17">
        <f>'Предявени (4)'!AB55-AB55</f>
        <v>51775</v>
      </c>
      <c r="AO55" s="18">
        <f t="shared" si="33"/>
        <v>1163.6159679079428</v>
      </c>
    </row>
    <row r="56" spans="1:41" x14ac:dyDescent="0.2">
      <c r="A56" s="1" t="s">
        <v>27</v>
      </c>
      <c r="B56" s="3">
        <v>4234</v>
      </c>
      <c r="C56" s="3">
        <v>166239</v>
      </c>
      <c r="D56" s="3">
        <v>257977.01</v>
      </c>
      <c r="E56" s="3">
        <v>323085.14999999997</v>
      </c>
      <c r="F56" s="3">
        <v>376598.45</v>
      </c>
      <c r="G56" s="3">
        <v>407218.27208530001</v>
      </c>
      <c r="H56" s="3">
        <v>444903.27208530001</v>
      </c>
      <c r="I56" s="3">
        <v>483442.02368529997</v>
      </c>
      <c r="J56" s="3">
        <v>537860.84368529997</v>
      </c>
      <c r="K56" s="3">
        <v>537860.84368529997</v>
      </c>
      <c r="L56" s="3">
        <v>538385.84368529997</v>
      </c>
      <c r="M56" s="3">
        <v>538385.84368529997</v>
      </c>
      <c r="N56" s="3">
        <v>538385.84368529997</v>
      </c>
      <c r="O56" s="3">
        <v>600500.84368529997</v>
      </c>
      <c r="P56" s="3">
        <v>622565.40368529991</v>
      </c>
      <c r="Q56" s="3">
        <v>632565.40368529991</v>
      </c>
      <c r="R56" s="3">
        <v>632565.40368529991</v>
      </c>
      <c r="S56" s="3">
        <v>675271.05368529994</v>
      </c>
      <c r="T56" s="3">
        <v>702812.78368529992</v>
      </c>
      <c r="U56" s="3">
        <v>702812.78368529992</v>
      </c>
      <c r="V56" s="3">
        <v>709121.7436853</v>
      </c>
      <c r="W56" s="3">
        <v>726447.50368530001</v>
      </c>
      <c r="X56" s="3">
        <v>825443.60368529998</v>
      </c>
      <c r="Y56" s="3">
        <v>825443.60368529998</v>
      </c>
      <c r="Z56" s="3">
        <v>825443.60368529998</v>
      </c>
      <c r="AA56" s="3">
        <v>825443.60368529998</v>
      </c>
      <c r="AB56" s="4">
        <f>AA56*$AB$82</f>
        <v>834883.40563767042</v>
      </c>
      <c r="AC56" s="4">
        <f t="shared" ref="AC56:AC81" si="42">AB56*$AC$82</f>
        <v>835229.3961006077</v>
      </c>
      <c r="AD56" s="4">
        <f t="shared" si="41"/>
        <v>857623.52476523747</v>
      </c>
      <c r="AE56" s="4">
        <f t="shared" si="40"/>
        <v>886394.11880018457</v>
      </c>
      <c r="AF56" s="4">
        <f t="shared" si="39"/>
        <v>886394.11880018457</v>
      </c>
      <c r="AG56" s="4">
        <f t="shared" si="38"/>
        <v>886394.11880018457</v>
      </c>
      <c r="AH56" s="4">
        <f t="shared" si="37"/>
        <v>896810.04905710777</v>
      </c>
      <c r="AI56" s="4">
        <f t="shared" si="36"/>
        <v>896810.04905710777</v>
      </c>
      <c r="AJ56" s="4">
        <f t="shared" si="35"/>
        <v>896810.04905710777</v>
      </c>
      <c r="AK56" s="4">
        <f t="shared" si="34"/>
        <v>896810.04905710777</v>
      </c>
      <c r="AL56" s="16">
        <f t="shared" si="32"/>
        <v>896810.04905710777</v>
      </c>
      <c r="AM56" s="20">
        <f>AL56-AA56</f>
        <v>71366.445371807786</v>
      </c>
      <c r="AN56" s="17">
        <f>'Предявени (4)'!AA56-AA56</f>
        <v>533563.79649100022</v>
      </c>
      <c r="AO56" s="18">
        <f t="shared" si="33"/>
        <v>0</v>
      </c>
    </row>
    <row r="57" spans="1:41" x14ac:dyDescent="0.2">
      <c r="A57" s="1" t="s">
        <v>26</v>
      </c>
      <c r="B57" s="3">
        <v>5000</v>
      </c>
      <c r="C57" s="3">
        <v>6505</v>
      </c>
      <c r="D57" s="3">
        <v>32628.11</v>
      </c>
      <c r="E57" s="3">
        <v>1287279.17</v>
      </c>
      <c r="F57" s="3">
        <v>1923641.1099999999</v>
      </c>
      <c r="G57" s="3">
        <v>2138990.11</v>
      </c>
      <c r="H57" s="3">
        <v>2274951.96</v>
      </c>
      <c r="I57" s="3">
        <v>2323863.6700000004</v>
      </c>
      <c r="J57" s="3">
        <v>2368325.12</v>
      </c>
      <c r="K57" s="3">
        <v>2549050.0100000002</v>
      </c>
      <c r="L57" s="3">
        <v>2974000.4400000004</v>
      </c>
      <c r="M57" s="3">
        <v>2980700.64</v>
      </c>
      <c r="N57" s="3">
        <v>3201583.16</v>
      </c>
      <c r="O57" s="3">
        <v>3341371.3000000003</v>
      </c>
      <c r="P57" s="3">
        <v>3456907.0100000002</v>
      </c>
      <c r="Q57" s="3">
        <v>3607991.0100000002</v>
      </c>
      <c r="R57" s="3">
        <v>3616775.85</v>
      </c>
      <c r="S57" s="3">
        <v>3667297.35</v>
      </c>
      <c r="T57" s="3">
        <v>3677520.5900000003</v>
      </c>
      <c r="U57" s="3">
        <v>3677516.5900000003</v>
      </c>
      <c r="V57" s="3">
        <v>3846190.99</v>
      </c>
      <c r="W57" s="3">
        <v>3858285.37</v>
      </c>
      <c r="X57" s="3">
        <v>3858285.37</v>
      </c>
      <c r="Y57" s="3">
        <v>3964146.92</v>
      </c>
      <c r="Z57" s="3">
        <v>3964146.92</v>
      </c>
      <c r="AA57" s="4">
        <f>Z57*$AA$82</f>
        <v>4039915.3456499944</v>
      </c>
      <c r="AB57" s="4">
        <f t="shared" ref="AB57:AB81" si="43">AA57*$AB$82</f>
        <v>4086115.9589893129</v>
      </c>
      <c r="AC57" s="4">
        <f t="shared" si="42"/>
        <v>4087809.3177777613</v>
      </c>
      <c r="AD57" s="4">
        <f t="shared" si="41"/>
        <v>4197411.4561198382</v>
      </c>
      <c r="AE57" s="4">
        <f t="shared" si="40"/>
        <v>4338221.5173115684</v>
      </c>
      <c r="AF57" s="4">
        <f t="shared" si="39"/>
        <v>4338221.5173115684</v>
      </c>
      <c r="AG57" s="4">
        <f t="shared" si="38"/>
        <v>4338221.5173115684</v>
      </c>
      <c r="AH57" s="4">
        <f t="shared" si="37"/>
        <v>4389199.5324010244</v>
      </c>
      <c r="AI57" s="4">
        <f t="shared" si="36"/>
        <v>4389199.5324010244</v>
      </c>
      <c r="AJ57" s="4">
        <f t="shared" si="35"/>
        <v>4389199.5324010244</v>
      </c>
      <c r="AK57" s="4">
        <f t="shared" si="34"/>
        <v>4389199.5324010244</v>
      </c>
      <c r="AL57" s="16">
        <f t="shared" si="32"/>
        <v>4389199.5324010244</v>
      </c>
      <c r="AM57" s="20">
        <f>AL57-Z57</f>
        <v>425052.61240102444</v>
      </c>
      <c r="AN57" s="17">
        <f>'Предявени (4)'!Z57-Z57</f>
        <v>439696.68000000063</v>
      </c>
      <c r="AO57" s="18">
        <f t="shared" si="33"/>
        <v>0</v>
      </c>
    </row>
    <row r="58" spans="1:41" x14ac:dyDescent="0.2">
      <c r="A58" s="2" t="s">
        <v>16</v>
      </c>
      <c r="B58" s="3">
        <v>0</v>
      </c>
      <c r="C58" s="3">
        <v>35539.07</v>
      </c>
      <c r="D58" s="3">
        <v>69865.53</v>
      </c>
      <c r="E58" s="3">
        <v>77665.53</v>
      </c>
      <c r="F58" s="3">
        <v>98341.53</v>
      </c>
      <c r="G58" s="3">
        <v>102437.8952</v>
      </c>
      <c r="H58" s="3">
        <v>162533.12520000001</v>
      </c>
      <c r="I58" s="3">
        <v>183065.56519999998</v>
      </c>
      <c r="J58" s="3">
        <v>199324.22520000002</v>
      </c>
      <c r="K58" s="3">
        <v>257584.67519999997</v>
      </c>
      <c r="L58" s="3">
        <v>260254.67519999997</v>
      </c>
      <c r="M58" s="3">
        <v>360593.67519999994</v>
      </c>
      <c r="N58" s="3">
        <v>395593.67519999994</v>
      </c>
      <c r="O58" s="3">
        <v>414232.08519999997</v>
      </c>
      <c r="P58" s="3">
        <v>414232.08519999997</v>
      </c>
      <c r="Q58" s="3">
        <v>419576.89519999997</v>
      </c>
      <c r="R58" s="3">
        <v>419576.89519999997</v>
      </c>
      <c r="S58" s="3">
        <v>419576.89519999997</v>
      </c>
      <c r="T58" s="3">
        <v>430840.75519999996</v>
      </c>
      <c r="U58" s="3">
        <v>430840.75519999996</v>
      </c>
      <c r="V58" s="3">
        <v>472051.96519999998</v>
      </c>
      <c r="W58" s="3">
        <v>472051.96519999998</v>
      </c>
      <c r="X58" s="3">
        <v>474401.13520000002</v>
      </c>
      <c r="Y58" s="3">
        <v>474401.13520000002</v>
      </c>
      <c r="Z58" s="4">
        <f>Y58*$Z$82</f>
        <v>477537.65230238193</v>
      </c>
      <c r="AA58" s="4">
        <f t="shared" ref="AA58:AA81" si="44">Z58*$AA$82</f>
        <v>486665.03250138473</v>
      </c>
      <c r="AB58" s="4">
        <f t="shared" si="43"/>
        <v>492230.55085230101</v>
      </c>
      <c r="AC58" s="4">
        <f t="shared" si="42"/>
        <v>492434.53990635485</v>
      </c>
      <c r="AD58" s="4">
        <f t="shared" si="41"/>
        <v>505637.67008478835</v>
      </c>
      <c r="AE58" s="4">
        <f t="shared" si="40"/>
        <v>522600.23665940296</v>
      </c>
      <c r="AF58" s="4">
        <f t="shared" si="39"/>
        <v>522600.23665940296</v>
      </c>
      <c r="AG58" s="4">
        <f t="shared" si="38"/>
        <v>522600.23665940296</v>
      </c>
      <c r="AH58" s="4">
        <f t="shared" si="37"/>
        <v>528741.26072741463</v>
      </c>
      <c r="AI58" s="4">
        <f t="shared" si="36"/>
        <v>528741.26072741463</v>
      </c>
      <c r="AJ58" s="4">
        <f t="shared" si="35"/>
        <v>528741.26072741463</v>
      </c>
      <c r="AK58" s="4">
        <f t="shared" si="34"/>
        <v>528741.26072741463</v>
      </c>
      <c r="AL58" s="16">
        <f t="shared" si="32"/>
        <v>528741.26072741463</v>
      </c>
      <c r="AM58" s="20">
        <f>AL58-Y58</f>
        <v>54340.12552741461</v>
      </c>
      <c r="AN58" s="17">
        <f>'Предявени (4)'!Y58-Y58</f>
        <v>172053.86044299987</v>
      </c>
      <c r="AO58" s="18">
        <f t="shared" si="33"/>
        <v>0</v>
      </c>
    </row>
    <row r="59" spans="1:41" x14ac:dyDescent="0.2">
      <c r="A59" s="2" t="s">
        <v>15</v>
      </c>
      <c r="B59" s="3">
        <v>0</v>
      </c>
      <c r="C59" s="3">
        <v>450</v>
      </c>
      <c r="D59" s="3">
        <v>30450</v>
      </c>
      <c r="E59" s="3">
        <v>30450</v>
      </c>
      <c r="F59" s="3">
        <v>30580</v>
      </c>
      <c r="G59" s="3">
        <v>43648</v>
      </c>
      <c r="H59" s="3">
        <v>43648</v>
      </c>
      <c r="I59" s="3">
        <v>43648</v>
      </c>
      <c r="J59" s="3">
        <v>43648</v>
      </c>
      <c r="K59" s="3">
        <v>43648</v>
      </c>
      <c r="L59" s="3">
        <v>104198</v>
      </c>
      <c r="M59" s="3">
        <v>141253.07</v>
      </c>
      <c r="N59" s="3">
        <v>143040.07</v>
      </c>
      <c r="O59" s="3">
        <v>307580.07</v>
      </c>
      <c r="P59" s="3">
        <v>307580.07</v>
      </c>
      <c r="Q59" s="3">
        <v>307580.07</v>
      </c>
      <c r="R59" s="3">
        <v>316834.07</v>
      </c>
      <c r="S59" s="3">
        <v>316833.07</v>
      </c>
      <c r="T59" s="3">
        <v>316833.07</v>
      </c>
      <c r="U59" s="3">
        <v>321891.81</v>
      </c>
      <c r="V59" s="3">
        <v>321891.81</v>
      </c>
      <c r="W59" s="3">
        <v>338503.31</v>
      </c>
      <c r="X59" s="3">
        <v>339066.31</v>
      </c>
      <c r="Y59" s="4">
        <f>X59*$Y$82</f>
        <v>356402.17721076554</v>
      </c>
      <c r="Z59" s="4">
        <f t="shared" ref="Z59:Z81" si="45">Y59*$Z$82</f>
        <v>358758.54072089173</v>
      </c>
      <c r="AA59" s="4">
        <f t="shared" si="44"/>
        <v>365615.64525497681</v>
      </c>
      <c r="AB59" s="4">
        <f t="shared" si="43"/>
        <v>369796.83857513359</v>
      </c>
      <c r="AC59" s="4">
        <f t="shared" si="42"/>
        <v>369950.08893141971</v>
      </c>
      <c r="AD59" s="4">
        <f t="shared" si="41"/>
        <v>379869.1721553817</v>
      </c>
      <c r="AE59" s="4">
        <f t="shared" si="40"/>
        <v>392612.59793939994</v>
      </c>
      <c r="AF59" s="4">
        <f t="shared" si="39"/>
        <v>392612.59793939994</v>
      </c>
      <c r="AG59" s="4">
        <f t="shared" si="38"/>
        <v>392612.59793939994</v>
      </c>
      <c r="AH59" s="4">
        <f t="shared" si="37"/>
        <v>397226.1500280145</v>
      </c>
      <c r="AI59" s="4">
        <f t="shared" si="36"/>
        <v>397226.1500280145</v>
      </c>
      <c r="AJ59" s="4">
        <f t="shared" si="35"/>
        <v>397226.1500280145</v>
      </c>
      <c r="AK59" s="4">
        <f t="shared" si="34"/>
        <v>397226.1500280145</v>
      </c>
      <c r="AL59" s="16">
        <f t="shared" si="32"/>
        <v>397226.1500280145</v>
      </c>
      <c r="AM59" s="20">
        <f>AL59-X59</f>
        <v>58159.8400280145</v>
      </c>
      <c r="AN59" s="17">
        <f>'Предявени (4)'!X59-X59</f>
        <v>174780.38</v>
      </c>
      <c r="AO59" s="18">
        <f t="shared" si="33"/>
        <v>0</v>
      </c>
    </row>
    <row r="60" spans="1:41" x14ac:dyDescent="0.2">
      <c r="A60" s="2" t="s">
        <v>14</v>
      </c>
      <c r="B60" s="3">
        <v>0</v>
      </c>
      <c r="C60" s="3">
        <v>41500</v>
      </c>
      <c r="D60" s="3">
        <v>65500</v>
      </c>
      <c r="E60" s="3">
        <v>240773</v>
      </c>
      <c r="F60" s="3">
        <v>248022.49</v>
      </c>
      <c r="G60" s="3">
        <v>304877.21999999997</v>
      </c>
      <c r="H60" s="3">
        <v>311024.21999999997</v>
      </c>
      <c r="I60" s="3">
        <v>318906.82</v>
      </c>
      <c r="J60" s="3">
        <v>345055.99</v>
      </c>
      <c r="K60" s="3">
        <v>668063.13</v>
      </c>
      <c r="L60" s="3">
        <v>672263.13</v>
      </c>
      <c r="M60" s="3">
        <v>909711.92999999993</v>
      </c>
      <c r="N60" s="3">
        <v>942222.65999999992</v>
      </c>
      <c r="O60" s="3">
        <v>956115.1</v>
      </c>
      <c r="P60" s="3">
        <v>957513.77999999991</v>
      </c>
      <c r="Q60" s="3">
        <v>988531.17999999993</v>
      </c>
      <c r="R60" s="3">
        <v>988529.17999999993</v>
      </c>
      <c r="S60" s="3">
        <v>1080944.67</v>
      </c>
      <c r="T60" s="3">
        <v>1095765.5</v>
      </c>
      <c r="U60" s="3">
        <v>1095765.5</v>
      </c>
      <c r="V60" s="3">
        <v>1138434.9100000001</v>
      </c>
      <c r="W60" s="3">
        <v>1162818.6800000002</v>
      </c>
      <c r="X60" s="4">
        <f>W60*$X$82</f>
        <v>1202178.613233485</v>
      </c>
      <c r="Y60" s="4">
        <f t="shared" ref="Y60:Y81" si="46">X60*$Y$82</f>
        <v>1263643.9024349926</v>
      </c>
      <c r="Z60" s="4">
        <f t="shared" si="45"/>
        <v>1271998.5213792266</v>
      </c>
      <c r="AA60" s="4">
        <f t="shared" si="44"/>
        <v>1296310.7699762147</v>
      </c>
      <c r="AB60" s="4">
        <f t="shared" si="43"/>
        <v>1311135.4253284</v>
      </c>
      <c r="AC60" s="4">
        <f t="shared" si="42"/>
        <v>1311678.7830592156</v>
      </c>
      <c r="AD60" s="4">
        <f t="shared" si="41"/>
        <v>1346847.4487834221</v>
      </c>
      <c r="AE60" s="4">
        <f t="shared" si="40"/>
        <v>1392029.9794125338</v>
      </c>
      <c r="AF60" s="4">
        <f t="shared" si="39"/>
        <v>1392029.9794125338</v>
      </c>
      <c r="AG60" s="4">
        <f t="shared" si="38"/>
        <v>1392029.9794125338</v>
      </c>
      <c r="AH60" s="4">
        <f t="shared" si="37"/>
        <v>1408387.5870202347</v>
      </c>
      <c r="AI60" s="4">
        <f t="shared" si="36"/>
        <v>1408387.5870202347</v>
      </c>
      <c r="AJ60" s="4">
        <f t="shared" si="35"/>
        <v>1408387.5870202347</v>
      </c>
      <c r="AK60" s="4">
        <f t="shared" si="34"/>
        <v>1408387.5870202347</v>
      </c>
      <c r="AL60" s="16">
        <f t="shared" si="32"/>
        <v>1408387.5870202347</v>
      </c>
      <c r="AM60" s="20">
        <f>AL60-W60</f>
        <v>245568.9070202345</v>
      </c>
      <c r="AN60" s="17">
        <f>'Предявени (4)'!W60-W60</f>
        <v>865934.79345500004</v>
      </c>
      <c r="AO60" s="18">
        <f t="shared" si="33"/>
        <v>0</v>
      </c>
    </row>
    <row r="61" spans="1:41" x14ac:dyDescent="0.2">
      <c r="A61" s="2" t="s">
        <v>13</v>
      </c>
      <c r="B61" s="3">
        <v>600</v>
      </c>
      <c r="C61" s="3">
        <v>47400</v>
      </c>
      <c r="D61" s="3">
        <v>73121.16</v>
      </c>
      <c r="E61" s="3">
        <v>93957.73000000001</v>
      </c>
      <c r="F61" s="3">
        <v>224516.06999999998</v>
      </c>
      <c r="G61" s="3">
        <v>252031.35999999999</v>
      </c>
      <c r="H61" s="3">
        <v>290716.36</v>
      </c>
      <c r="I61" s="3">
        <v>1062975.3600000001</v>
      </c>
      <c r="J61" s="3">
        <v>1317000.8600000001</v>
      </c>
      <c r="K61" s="3">
        <v>1322043.3600000001</v>
      </c>
      <c r="L61" s="3">
        <v>1504289.32</v>
      </c>
      <c r="M61" s="3">
        <v>1627852.6900000002</v>
      </c>
      <c r="N61" s="3">
        <v>1630365.4700000002</v>
      </c>
      <c r="O61" s="3">
        <v>1652694.47</v>
      </c>
      <c r="P61" s="3">
        <v>1664691.47</v>
      </c>
      <c r="Q61" s="3">
        <v>1704020.29</v>
      </c>
      <c r="R61" s="3">
        <v>1704020.29</v>
      </c>
      <c r="S61" s="3">
        <v>1770312.18</v>
      </c>
      <c r="T61" s="3">
        <v>1770312.18</v>
      </c>
      <c r="U61" s="3">
        <v>1770312.18</v>
      </c>
      <c r="V61" s="3">
        <v>1772411.94</v>
      </c>
      <c r="W61" s="4">
        <f>V61*$W$82</f>
        <v>1818950.0211174712</v>
      </c>
      <c r="X61" s="4">
        <f t="shared" ref="X61:X81" si="47">W61*$X$82</f>
        <v>1880519.1656604789</v>
      </c>
      <c r="Y61" s="4">
        <f t="shared" si="46"/>
        <v>1976666.8205047178</v>
      </c>
      <c r="Z61" s="4">
        <f t="shared" si="45"/>
        <v>1989735.6115092128</v>
      </c>
      <c r="AA61" s="4">
        <f t="shared" si="44"/>
        <v>2027766.2742939771</v>
      </c>
      <c r="AB61" s="4">
        <f t="shared" si="43"/>
        <v>2050955.8804034321</v>
      </c>
      <c r="AC61" s="4">
        <f t="shared" si="42"/>
        <v>2051805.8328276065</v>
      </c>
      <c r="AD61" s="4">
        <f t="shared" si="41"/>
        <v>2106818.7478778865</v>
      </c>
      <c r="AE61" s="4">
        <f t="shared" si="40"/>
        <v>2177495.9449813622</v>
      </c>
      <c r="AF61" s="4">
        <f t="shared" si="39"/>
        <v>2177495.9449813622</v>
      </c>
      <c r="AG61" s="4">
        <f t="shared" si="38"/>
        <v>2177495.9449813622</v>
      </c>
      <c r="AH61" s="4">
        <f t="shared" si="37"/>
        <v>2203083.4860272789</v>
      </c>
      <c r="AI61" s="4">
        <f t="shared" si="36"/>
        <v>2203083.4860272789</v>
      </c>
      <c r="AJ61" s="4">
        <f t="shared" si="35"/>
        <v>2203083.4860272789</v>
      </c>
      <c r="AK61" s="4">
        <f t="shared" si="34"/>
        <v>2203083.4860272789</v>
      </c>
      <c r="AL61" s="16">
        <f t="shared" si="32"/>
        <v>2203083.4860272789</v>
      </c>
      <c r="AM61" s="20">
        <f>AL61-V61</f>
        <v>430671.54602727899</v>
      </c>
      <c r="AN61" s="17">
        <f>'Предявени (4)'!V61-V61</f>
        <v>277064.52777299983</v>
      </c>
      <c r="AO61" s="18">
        <f t="shared" si="33"/>
        <v>153607.01825427916</v>
      </c>
    </row>
    <row r="62" spans="1:41" x14ac:dyDescent="0.2">
      <c r="A62" s="1" t="s">
        <v>12</v>
      </c>
      <c r="B62" s="3">
        <v>5000</v>
      </c>
      <c r="C62" s="3">
        <v>41920</v>
      </c>
      <c r="D62" s="3">
        <v>50920</v>
      </c>
      <c r="E62" s="3">
        <v>97155.099999999991</v>
      </c>
      <c r="F62" s="3">
        <v>97155.099999999991</v>
      </c>
      <c r="G62" s="3">
        <v>97155.099999999991</v>
      </c>
      <c r="H62" s="3">
        <v>99901.866651999997</v>
      </c>
      <c r="I62" s="3">
        <v>146204.866652</v>
      </c>
      <c r="J62" s="3">
        <v>327315.98665200005</v>
      </c>
      <c r="K62" s="3">
        <v>538609.60665199999</v>
      </c>
      <c r="L62" s="3">
        <v>538609.60665199999</v>
      </c>
      <c r="M62" s="3">
        <v>546149.60665199999</v>
      </c>
      <c r="N62" s="3">
        <v>595905.50665200001</v>
      </c>
      <c r="O62" s="3">
        <v>608543.51665200002</v>
      </c>
      <c r="P62" s="3">
        <v>608542.51665200002</v>
      </c>
      <c r="Q62" s="3">
        <v>608542.51665200002</v>
      </c>
      <c r="R62" s="3">
        <v>608543.51665200002</v>
      </c>
      <c r="S62" s="3">
        <v>956416.51665200002</v>
      </c>
      <c r="T62" s="3">
        <v>956416.51665200002</v>
      </c>
      <c r="U62" s="3">
        <v>993232.496652</v>
      </c>
      <c r="V62" s="4">
        <f>U62*$V$82</f>
        <v>1014275.0856951743</v>
      </c>
      <c r="W62" s="4">
        <f t="shared" ref="W62:W81" si="48">V62*$W$82</f>
        <v>1040906.8269671904</v>
      </c>
      <c r="X62" s="4">
        <f t="shared" si="47"/>
        <v>1076140.1990452062</v>
      </c>
      <c r="Y62" s="4">
        <f t="shared" si="46"/>
        <v>1131161.3646420315</v>
      </c>
      <c r="Z62" s="4">
        <f t="shared" si="45"/>
        <v>1138640.0713788054</v>
      </c>
      <c r="AA62" s="4">
        <f t="shared" si="44"/>
        <v>1160403.3832164933</v>
      </c>
      <c r="AB62" s="4">
        <f t="shared" si="43"/>
        <v>1173673.7969352729</v>
      </c>
      <c r="AC62" s="4">
        <f t="shared" si="42"/>
        <v>1174160.1881338486</v>
      </c>
      <c r="AD62" s="4">
        <f t="shared" si="41"/>
        <v>1205641.7121902506</v>
      </c>
      <c r="AE62" s="4">
        <f t="shared" si="40"/>
        <v>1246087.2308256207</v>
      </c>
      <c r="AF62" s="4">
        <f t="shared" si="39"/>
        <v>1246087.2308256207</v>
      </c>
      <c r="AG62" s="4">
        <f t="shared" si="38"/>
        <v>1246087.2308256207</v>
      </c>
      <c r="AH62" s="4">
        <f t="shared" si="37"/>
        <v>1260729.8795244757</v>
      </c>
      <c r="AI62" s="4">
        <f t="shared" si="36"/>
        <v>1260729.8795244757</v>
      </c>
      <c r="AJ62" s="4">
        <f t="shared" si="35"/>
        <v>1260729.8795244757</v>
      </c>
      <c r="AK62" s="4">
        <f t="shared" si="34"/>
        <v>1260729.8795244757</v>
      </c>
      <c r="AL62" s="16">
        <f t="shared" si="32"/>
        <v>1260729.8795244757</v>
      </c>
      <c r="AM62" s="20">
        <f>AL62-U62</f>
        <v>267497.38287247566</v>
      </c>
      <c r="AN62" s="17">
        <f>'Предявени (4)'!U62-U62</f>
        <v>456713.6629</v>
      </c>
      <c r="AO62" s="18">
        <f t="shared" si="33"/>
        <v>0</v>
      </c>
    </row>
    <row r="63" spans="1:41" x14ac:dyDescent="0.2">
      <c r="A63" s="1" t="s">
        <v>11</v>
      </c>
      <c r="B63" s="3">
        <v>0</v>
      </c>
      <c r="C63" s="3">
        <v>3157.8126400000001</v>
      </c>
      <c r="D63" s="3">
        <v>6157.8126400000001</v>
      </c>
      <c r="E63" s="3">
        <v>6157.8126400000001</v>
      </c>
      <c r="F63" s="3">
        <v>24536.344539999998</v>
      </c>
      <c r="G63" s="3">
        <v>42738.064539999999</v>
      </c>
      <c r="H63" s="3">
        <v>42738.064539999999</v>
      </c>
      <c r="I63" s="3">
        <v>44081.326939999999</v>
      </c>
      <c r="J63" s="3">
        <v>44081.326939999999</v>
      </c>
      <c r="K63" s="3">
        <v>47121.326939999999</v>
      </c>
      <c r="L63" s="3">
        <v>47121.326939999999</v>
      </c>
      <c r="M63" s="3">
        <v>162393.32694</v>
      </c>
      <c r="N63" s="3">
        <v>163693.6409572</v>
      </c>
      <c r="O63" s="3">
        <v>165503.7409572</v>
      </c>
      <c r="P63" s="3">
        <v>399546.7409572</v>
      </c>
      <c r="Q63" s="3">
        <v>425890.32095720002</v>
      </c>
      <c r="R63" s="3">
        <v>428193.65095719998</v>
      </c>
      <c r="S63" s="3">
        <v>468113.65095719998</v>
      </c>
      <c r="T63" s="3">
        <v>508722.13710529997</v>
      </c>
      <c r="U63" s="4">
        <f>T63*$U$82</f>
        <v>518465.68683772651</v>
      </c>
      <c r="V63" s="4">
        <f t="shared" ref="V63:V81" si="49">U63*$V$82</f>
        <v>529449.88280180178</v>
      </c>
      <c r="W63" s="4">
        <f t="shared" si="48"/>
        <v>543351.60679575428</v>
      </c>
      <c r="X63" s="4">
        <f t="shared" si="47"/>
        <v>561743.36755228729</v>
      </c>
      <c r="Y63" s="4">
        <f t="shared" si="46"/>
        <v>590464.32312706776</v>
      </c>
      <c r="Z63" s="4">
        <f t="shared" si="45"/>
        <v>594368.19542082539</v>
      </c>
      <c r="AA63" s="4">
        <f t="shared" si="44"/>
        <v>605728.60746717418</v>
      </c>
      <c r="AB63" s="4">
        <f t="shared" si="43"/>
        <v>612655.74103008106</v>
      </c>
      <c r="AC63" s="4">
        <f t="shared" si="42"/>
        <v>612909.63641478843</v>
      </c>
      <c r="AD63" s="4">
        <f t="shared" si="41"/>
        <v>629342.9388365472</v>
      </c>
      <c r="AE63" s="4">
        <f t="shared" si="40"/>
        <v>650455.43129876512</v>
      </c>
      <c r="AF63" s="4">
        <f t="shared" si="39"/>
        <v>650455.43129876512</v>
      </c>
      <c r="AG63" s="4">
        <f t="shared" si="38"/>
        <v>650455.43129876512</v>
      </c>
      <c r="AH63" s="4">
        <f t="shared" si="37"/>
        <v>658098.86920516228</v>
      </c>
      <c r="AI63" s="4">
        <f t="shared" si="36"/>
        <v>658098.86920516228</v>
      </c>
      <c r="AJ63" s="4">
        <f t="shared" si="35"/>
        <v>658098.86920516228</v>
      </c>
      <c r="AK63" s="4">
        <f t="shared" si="34"/>
        <v>658098.86920516228</v>
      </c>
      <c r="AL63" s="16">
        <f t="shared" si="32"/>
        <v>658098.86920516228</v>
      </c>
      <c r="AM63" s="20">
        <f>AL63-T63</f>
        <v>149376.7320998623</v>
      </c>
      <c r="AN63" s="17">
        <f>'Предявени (4)'!T63-T63</f>
        <v>226509.60895300005</v>
      </c>
      <c r="AO63" s="18">
        <f t="shared" si="33"/>
        <v>0</v>
      </c>
    </row>
    <row r="64" spans="1:41" x14ac:dyDescent="0.2">
      <c r="A64" s="1" t="s">
        <v>10</v>
      </c>
      <c r="B64" s="3">
        <v>0</v>
      </c>
      <c r="C64" s="3">
        <v>49566</v>
      </c>
      <c r="D64" s="3">
        <v>50566</v>
      </c>
      <c r="E64" s="3">
        <v>51529.45</v>
      </c>
      <c r="F64" s="3">
        <v>92344.87</v>
      </c>
      <c r="G64" s="3">
        <v>198635.34147499999</v>
      </c>
      <c r="H64" s="3">
        <v>200141.34147499999</v>
      </c>
      <c r="I64" s="3">
        <v>617933.12207499996</v>
      </c>
      <c r="J64" s="3">
        <v>757763.12207500008</v>
      </c>
      <c r="K64" s="3">
        <v>763668.27822500002</v>
      </c>
      <c r="L64" s="3">
        <v>820914.27822500002</v>
      </c>
      <c r="M64" s="3">
        <v>857393.888225</v>
      </c>
      <c r="N64" s="3">
        <v>871908.93822500005</v>
      </c>
      <c r="O64" s="3">
        <v>904662.34822500008</v>
      </c>
      <c r="P64" s="3">
        <v>1185332.728225</v>
      </c>
      <c r="Q64" s="3">
        <v>1202072.498225</v>
      </c>
      <c r="R64" s="3">
        <v>1247523.498225</v>
      </c>
      <c r="S64" s="3">
        <v>1253638.8199354</v>
      </c>
      <c r="T64" s="4">
        <f>S64*$T$82</f>
        <v>1326521.9494671524</v>
      </c>
      <c r="U64" s="4">
        <f t="shared" ref="U64:U81" si="50">T64*$U$82</f>
        <v>1351928.8103899616</v>
      </c>
      <c r="V64" s="4">
        <f t="shared" si="49"/>
        <v>1380570.7270293753</v>
      </c>
      <c r="W64" s="4">
        <f t="shared" si="48"/>
        <v>1416820.2641899628</v>
      </c>
      <c r="X64" s="4">
        <f t="shared" si="47"/>
        <v>1464777.8279628162</v>
      </c>
      <c r="Y64" s="4">
        <f t="shared" si="46"/>
        <v>1539669.3555782759</v>
      </c>
      <c r="Z64" s="4">
        <f t="shared" si="45"/>
        <v>1549848.9249499822</v>
      </c>
      <c r="AA64" s="4">
        <f t="shared" si="44"/>
        <v>1579471.8464533044</v>
      </c>
      <c r="AB64" s="4">
        <f t="shared" si="43"/>
        <v>1597534.7417901836</v>
      </c>
      <c r="AC64" s="4">
        <f t="shared" si="42"/>
        <v>1598196.7884677651</v>
      </c>
      <c r="AD64" s="4">
        <f t="shared" si="41"/>
        <v>1641047.560578322</v>
      </c>
      <c r="AE64" s="4">
        <f t="shared" si="40"/>
        <v>1696099.5872474404</v>
      </c>
      <c r="AF64" s="4">
        <f t="shared" si="39"/>
        <v>1696099.5872474404</v>
      </c>
      <c r="AG64" s="4">
        <f t="shared" si="38"/>
        <v>1696099.5872474404</v>
      </c>
      <c r="AH64" s="4">
        <f t="shared" si="37"/>
        <v>1716030.2869608803</v>
      </c>
      <c r="AI64" s="4">
        <f t="shared" si="36"/>
        <v>1716030.2869608803</v>
      </c>
      <c r="AJ64" s="4">
        <f t="shared" si="35"/>
        <v>1716030.2869608803</v>
      </c>
      <c r="AK64" s="4">
        <f t="shared" si="34"/>
        <v>1716030.2869608803</v>
      </c>
      <c r="AL64" s="16">
        <f t="shared" si="32"/>
        <v>1716030.2869608803</v>
      </c>
      <c r="AM64" s="20">
        <f>AL64-S64</f>
        <v>462391.46702548023</v>
      </c>
      <c r="AN64" s="17">
        <f>'Предявени (4)'!S64-S64</f>
        <v>128829.30999999982</v>
      </c>
      <c r="AO64" s="18">
        <f t="shared" si="33"/>
        <v>333562.15702548041</v>
      </c>
    </row>
    <row r="65" spans="1:41" x14ac:dyDescent="0.2">
      <c r="A65" s="1" t="s">
        <v>9</v>
      </c>
      <c r="B65" s="3">
        <v>1153.8900000000001</v>
      </c>
      <c r="C65" s="3">
        <v>1153.8900000000001</v>
      </c>
      <c r="D65" s="3">
        <v>1772.89</v>
      </c>
      <c r="E65" s="3">
        <v>60167.18</v>
      </c>
      <c r="F65" s="3">
        <v>274023.90000000002</v>
      </c>
      <c r="G65" s="3">
        <v>305273.90000000002</v>
      </c>
      <c r="H65" s="3">
        <v>513769.88</v>
      </c>
      <c r="I65" s="3">
        <v>533769.88</v>
      </c>
      <c r="J65" s="3">
        <v>569314.88</v>
      </c>
      <c r="K65" s="3">
        <v>569314.88</v>
      </c>
      <c r="L65" s="3">
        <v>608817.88</v>
      </c>
      <c r="M65" s="3">
        <v>608816.88</v>
      </c>
      <c r="N65" s="3">
        <v>865582.59</v>
      </c>
      <c r="O65" s="3">
        <v>865583.59</v>
      </c>
      <c r="P65" s="3">
        <v>865583.59</v>
      </c>
      <c r="Q65" s="3">
        <v>865583.59</v>
      </c>
      <c r="R65" s="3">
        <v>895625.1399999999</v>
      </c>
      <c r="S65" s="4">
        <f>R65*$S$82</f>
        <v>949563.80931260658</v>
      </c>
      <c r="T65" s="4">
        <f t="shared" ref="T65:T81" si="51">S65*$T$82</f>
        <v>1004768.8500406538</v>
      </c>
      <c r="U65" s="4">
        <f t="shared" si="50"/>
        <v>1024013.1772399195</v>
      </c>
      <c r="V65" s="4">
        <f t="shared" si="49"/>
        <v>1045707.8847088038</v>
      </c>
      <c r="W65" s="4">
        <f t="shared" si="48"/>
        <v>1073164.9545160392</v>
      </c>
      <c r="X65" s="4">
        <f t="shared" si="47"/>
        <v>1109490.2231798235</v>
      </c>
      <c r="Y65" s="4">
        <f t="shared" si="46"/>
        <v>1166216.51716252</v>
      </c>
      <c r="Z65" s="4">
        <f t="shared" si="45"/>
        <v>1173926.9920744707</v>
      </c>
      <c r="AA65" s="4">
        <f t="shared" si="44"/>
        <v>1196364.7578315272</v>
      </c>
      <c r="AB65" s="4">
        <f t="shared" si="43"/>
        <v>1210046.4270894923</v>
      </c>
      <c r="AC65" s="4">
        <f t="shared" si="42"/>
        <v>1210547.8917498954</v>
      </c>
      <c r="AD65" s="4">
        <f t="shared" si="41"/>
        <v>1243005.0410900728</v>
      </c>
      <c r="AE65" s="4">
        <f t="shared" si="40"/>
        <v>1284703.9828610376</v>
      </c>
      <c r="AF65" s="4">
        <f t="shared" si="39"/>
        <v>1284703.9828610376</v>
      </c>
      <c r="AG65" s="4">
        <f t="shared" si="38"/>
        <v>1284703.9828610376</v>
      </c>
      <c r="AH65" s="4">
        <f t="shared" si="37"/>
        <v>1299800.4132213665</v>
      </c>
      <c r="AI65" s="4">
        <f t="shared" si="36"/>
        <v>1299800.4132213665</v>
      </c>
      <c r="AJ65" s="4">
        <f t="shared" si="35"/>
        <v>1299800.4132213665</v>
      </c>
      <c r="AK65" s="4">
        <f t="shared" si="34"/>
        <v>1299800.4132213665</v>
      </c>
      <c r="AL65" s="16">
        <f t="shared" si="32"/>
        <v>1299800.4132213665</v>
      </c>
      <c r="AM65" s="20">
        <f>AL65-R65</f>
        <v>404175.27322136657</v>
      </c>
      <c r="AN65" s="17">
        <f>'Предявени (4)'!R65-R65</f>
        <v>275888.37090400001</v>
      </c>
      <c r="AO65" s="18">
        <f t="shared" si="33"/>
        <v>128286.90231736656</v>
      </c>
    </row>
    <row r="66" spans="1:41" x14ac:dyDescent="0.2">
      <c r="A66" s="2" t="s">
        <v>8</v>
      </c>
      <c r="B66" s="3">
        <v>0</v>
      </c>
      <c r="C66" s="3">
        <v>86854</v>
      </c>
      <c r="D66" s="3">
        <v>89615.96</v>
      </c>
      <c r="E66" s="3">
        <v>94398.296000000002</v>
      </c>
      <c r="F66" s="3">
        <v>107808.14599999999</v>
      </c>
      <c r="G66" s="3">
        <v>274442.19975000003</v>
      </c>
      <c r="H66" s="3">
        <v>274442.19975000003</v>
      </c>
      <c r="I66" s="3">
        <v>346787.08975000004</v>
      </c>
      <c r="J66" s="3">
        <v>356057.28975000005</v>
      </c>
      <c r="K66" s="3">
        <v>361311.63975000003</v>
      </c>
      <c r="L66" s="3">
        <v>361311.63975000003</v>
      </c>
      <c r="M66" s="3">
        <v>466277.81975000002</v>
      </c>
      <c r="N66" s="3">
        <v>487607.47975</v>
      </c>
      <c r="O66" s="3">
        <v>548354.69975000003</v>
      </c>
      <c r="P66" s="3">
        <v>551108.83975000004</v>
      </c>
      <c r="Q66" s="3">
        <v>558643.28975</v>
      </c>
      <c r="R66" s="4">
        <f>Q66*$R$82</f>
        <v>583834.88850407931</v>
      </c>
      <c r="S66" s="4">
        <f t="shared" ref="S66:S81" si="52">R66*$S$82</f>
        <v>618996.11341585894</v>
      </c>
      <c r="T66" s="4">
        <f t="shared" si="51"/>
        <v>654982.85313413292</v>
      </c>
      <c r="U66" s="4">
        <f t="shared" si="50"/>
        <v>667527.73281975603</v>
      </c>
      <c r="V66" s="4">
        <f t="shared" si="49"/>
        <v>681669.95209268166</v>
      </c>
      <c r="W66" s="4">
        <f t="shared" si="48"/>
        <v>699568.50649185362</v>
      </c>
      <c r="X66" s="4">
        <f t="shared" si="47"/>
        <v>723248.01059800375</v>
      </c>
      <c r="Y66" s="4">
        <f t="shared" si="46"/>
        <v>760226.41600837128</v>
      </c>
      <c r="Z66" s="4">
        <f t="shared" si="45"/>
        <v>765252.6753879732</v>
      </c>
      <c r="AA66" s="4">
        <f t="shared" si="44"/>
        <v>779879.27516056516</v>
      </c>
      <c r="AB66" s="4">
        <f t="shared" si="43"/>
        <v>788798.00185661775</v>
      </c>
      <c r="AC66" s="4">
        <f t="shared" si="42"/>
        <v>789124.89371239487</v>
      </c>
      <c r="AD66" s="4">
        <f t="shared" si="41"/>
        <v>810282.87077206373</v>
      </c>
      <c r="AE66" s="4">
        <f t="shared" si="40"/>
        <v>837465.33353722165</v>
      </c>
      <c r="AF66" s="4">
        <f t="shared" si="39"/>
        <v>837465.33353722165</v>
      </c>
      <c r="AG66" s="4">
        <f t="shared" si="38"/>
        <v>837465.33353722165</v>
      </c>
      <c r="AH66" s="4">
        <f t="shared" si="37"/>
        <v>847306.30644273013</v>
      </c>
      <c r="AI66" s="4">
        <f t="shared" si="36"/>
        <v>847306.30644273013</v>
      </c>
      <c r="AJ66" s="4">
        <f t="shared" si="35"/>
        <v>847306.30644273013</v>
      </c>
      <c r="AK66" s="4">
        <f t="shared" si="34"/>
        <v>847306.30644273013</v>
      </c>
      <c r="AL66" s="16">
        <f>AK66</f>
        <v>847306.30644273013</v>
      </c>
      <c r="AM66" s="20">
        <f>AL66-Q66</f>
        <v>288663.01669273013</v>
      </c>
      <c r="AN66" s="17">
        <f>'Предявени (4)'!Q66-Q66</f>
        <v>91780.738999999943</v>
      </c>
      <c r="AO66" s="18">
        <f>IF(AM66-AN66&lt;0,0,AM66-AN66)</f>
        <v>196882.27769273019</v>
      </c>
    </row>
    <row r="67" spans="1:41" x14ac:dyDescent="0.2">
      <c r="A67" s="2" t="s">
        <v>7</v>
      </c>
      <c r="B67" s="3">
        <v>58857.64</v>
      </c>
      <c r="C67" s="3">
        <v>120166.45999999999</v>
      </c>
      <c r="D67" s="3">
        <v>141154.33049999998</v>
      </c>
      <c r="E67" s="3">
        <v>186841.29049999997</v>
      </c>
      <c r="F67" s="3">
        <v>191192.29049999997</v>
      </c>
      <c r="G67" s="3">
        <v>215640.29049999997</v>
      </c>
      <c r="H67" s="3">
        <v>215640.29049999997</v>
      </c>
      <c r="I67" s="3">
        <v>216188.29049999997</v>
      </c>
      <c r="J67" s="3">
        <v>216188.29049999997</v>
      </c>
      <c r="K67" s="3">
        <v>220229.07049999997</v>
      </c>
      <c r="L67" s="3">
        <v>220229.07049999997</v>
      </c>
      <c r="M67" s="3">
        <v>220232.07049999997</v>
      </c>
      <c r="N67" s="3">
        <v>221953.07049999997</v>
      </c>
      <c r="O67" s="3">
        <v>240558.70049999998</v>
      </c>
      <c r="P67" s="3">
        <v>240558.70049999998</v>
      </c>
      <c r="Q67" s="4">
        <f>P67*$Q$82</f>
        <v>244656.76870195463</v>
      </c>
      <c r="R67" s="4">
        <f t="shared" ref="R67:R81" si="53">Q67*$R$82</f>
        <v>255689.38157441458</v>
      </c>
      <c r="S67" s="4">
        <f t="shared" si="52"/>
        <v>271088.17330494511</v>
      </c>
      <c r="T67" s="4">
        <f t="shared" si="51"/>
        <v>286848.49767853826</v>
      </c>
      <c r="U67" s="4">
        <f t="shared" si="50"/>
        <v>292342.50393253413</v>
      </c>
      <c r="V67" s="4">
        <f t="shared" si="49"/>
        <v>298536.06202778465</v>
      </c>
      <c r="W67" s="4">
        <f t="shared" si="48"/>
        <v>306374.69996380503</v>
      </c>
      <c r="X67" s="4">
        <f t="shared" si="47"/>
        <v>316745.09385445382</v>
      </c>
      <c r="Y67" s="4">
        <f t="shared" si="46"/>
        <v>332939.71633618104</v>
      </c>
      <c r="Z67" s="4">
        <f t="shared" si="45"/>
        <v>335140.95709398482</v>
      </c>
      <c r="AA67" s="4">
        <f t="shared" si="44"/>
        <v>341546.64870993624</v>
      </c>
      <c r="AB67" s="4">
        <f t="shared" si="43"/>
        <v>345452.58814289456</v>
      </c>
      <c r="AC67" s="4">
        <f t="shared" si="42"/>
        <v>345595.74981084408</v>
      </c>
      <c r="AD67" s="4">
        <f t="shared" si="41"/>
        <v>354861.84571616712</v>
      </c>
      <c r="AE67" s="4">
        <f t="shared" si="40"/>
        <v>366766.35370454885</v>
      </c>
      <c r="AF67" s="4">
        <f t="shared" si="39"/>
        <v>366766.35370454885</v>
      </c>
      <c r="AG67" s="4">
        <f t="shared" si="38"/>
        <v>366766.35370454885</v>
      </c>
      <c r="AH67" s="4">
        <f t="shared" si="37"/>
        <v>371076.18911494577</v>
      </c>
      <c r="AI67" s="4">
        <f t="shared" si="36"/>
        <v>371076.18911494577</v>
      </c>
      <c r="AJ67" s="4">
        <f t="shared" si="35"/>
        <v>371076.18911494577</v>
      </c>
      <c r="AK67" s="4">
        <f t="shared" si="34"/>
        <v>371076.18911494577</v>
      </c>
      <c r="AL67" s="16">
        <f t="shared" si="32"/>
        <v>371076.18911494577</v>
      </c>
      <c r="AM67" s="20">
        <f>AL67-P67</f>
        <v>130517.48861494579</v>
      </c>
      <c r="AN67" s="17">
        <f>'Предявени (4)'!P67-P67</f>
        <v>397855.25599999999</v>
      </c>
      <c r="AO67" s="18">
        <f t="shared" si="33"/>
        <v>0</v>
      </c>
    </row>
    <row r="68" spans="1:41" x14ac:dyDescent="0.2">
      <c r="A68" s="2" t="s">
        <v>6</v>
      </c>
      <c r="B68" s="3">
        <v>0</v>
      </c>
      <c r="C68" s="3">
        <v>40249.445999999996</v>
      </c>
      <c r="D68" s="3">
        <v>45249.445999999996</v>
      </c>
      <c r="E68" s="3">
        <v>45249.445999999996</v>
      </c>
      <c r="F68" s="3">
        <v>77242.565999999992</v>
      </c>
      <c r="G68" s="3">
        <v>95400.661239999987</v>
      </c>
      <c r="H68" s="3">
        <v>256085.20573999998</v>
      </c>
      <c r="I68" s="3">
        <v>372399.46173999994</v>
      </c>
      <c r="J68" s="3">
        <v>373439.92173999996</v>
      </c>
      <c r="K68" s="3">
        <v>389762.40174</v>
      </c>
      <c r="L68" s="3">
        <v>434672.90174</v>
      </c>
      <c r="M68" s="3">
        <v>502137.61174000002</v>
      </c>
      <c r="N68" s="3">
        <v>526975.61174000008</v>
      </c>
      <c r="O68" s="3">
        <v>646541.70173999993</v>
      </c>
      <c r="P68" s="4">
        <f>O68*$P$82</f>
        <v>685408.06379449647</v>
      </c>
      <c r="Q68" s="4">
        <f t="shared" ref="Q68:Q81" si="54">P68*$Q$82</f>
        <v>697084.4196517627</v>
      </c>
      <c r="R68" s="4">
        <f t="shared" si="53"/>
        <v>728518.91697732091</v>
      </c>
      <c r="S68" s="4">
        <f t="shared" si="52"/>
        <v>772393.68019669421</v>
      </c>
      <c r="T68" s="4">
        <f t="shared" si="51"/>
        <v>817298.53456789453</v>
      </c>
      <c r="U68" s="4">
        <f t="shared" si="50"/>
        <v>832952.24478997057</v>
      </c>
      <c r="V68" s="4">
        <f t="shared" si="49"/>
        <v>850599.14200566441</v>
      </c>
      <c r="W68" s="4">
        <f t="shared" si="48"/>
        <v>872933.25687802921</v>
      </c>
      <c r="X68" s="4">
        <f t="shared" si="47"/>
        <v>902480.93726789672</v>
      </c>
      <c r="Y68" s="4">
        <f t="shared" si="46"/>
        <v>948623.20863871952</v>
      </c>
      <c r="Z68" s="4">
        <f t="shared" si="45"/>
        <v>954895.05897136556</v>
      </c>
      <c r="AA68" s="4">
        <f t="shared" si="44"/>
        <v>973146.37425793905</v>
      </c>
      <c r="AB68" s="4">
        <f t="shared" si="43"/>
        <v>984275.31026598229</v>
      </c>
      <c r="AC68" s="4">
        <f t="shared" si="42"/>
        <v>984683.21137882886</v>
      </c>
      <c r="AD68" s="4">
        <f t="shared" si="41"/>
        <v>1011084.4882405717</v>
      </c>
      <c r="AE68" s="4">
        <f t="shared" si="40"/>
        <v>1045003.2189029151</v>
      </c>
      <c r="AF68" s="4">
        <f t="shared" si="39"/>
        <v>1045003.2189029151</v>
      </c>
      <c r="AG68" s="4">
        <f t="shared" si="38"/>
        <v>1045003.2189029151</v>
      </c>
      <c r="AH68" s="4">
        <f t="shared" si="37"/>
        <v>1057282.9491216652</v>
      </c>
      <c r="AI68" s="4">
        <f t="shared" si="36"/>
        <v>1057282.9491216652</v>
      </c>
      <c r="AJ68" s="4">
        <f t="shared" si="35"/>
        <v>1057282.9491216652</v>
      </c>
      <c r="AK68" s="4">
        <f t="shared" si="34"/>
        <v>1057282.9491216652</v>
      </c>
      <c r="AL68" s="16">
        <f t="shared" si="32"/>
        <v>1057282.9491216652</v>
      </c>
      <c r="AM68" s="20">
        <f>AL68-O68</f>
        <v>410741.24738166528</v>
      </c>
      <c r="AN68" s="17">
        <f>'Предявени (4)'!O68-O68</f>
        <v>465545.28800000018</v>
      </c>
      <c r="AO68" s="18">
        <f t="shared" si="33"/>
        <v>0</v>
      </c>
    </row>
    <row r="69" spans="1:41" x14ac:dyDescent="0.2">
      <c r="A69" s="2" t="s">
        <v>5</v>
      </c>
      <c r="B69" s="3">
        <v>1437.8</v>
      </c>
      <c r="C69" s="3">
        <v>1437.8</v>
      </c>
      <c r="D69" s="3">
        <v>30237.8</v>
      </c>
      <c r="E69" s="3">
        <v>357553.86</v>
      </c>
      <c r="F69" s="3">
        <v>372353.86</v>
      </c>
      <c r="G69" s="3">
        <v>377533.86</v>
      </c>
      <c r="H69" s="3">
        <v>392535.22</v>
      </c>
      <c r="I69" s="3">
        <v>2151941.94</v>
      </c>
      <c r="J69" s="3">
        <v>2210150.4500000002</v>
      </c>
      <c r="K69" s="3">
        <v>2610557.33</v>
      </c>
      <c r="L69" s="3">
        <v>2620768.33</v>
      </c>
      <c r="M69" s="3">
        <v>2622225.33</v>
      </c>
      <c r="N69" s="3">
        <v>2681745.5299999998</v>
      </c>
      <c r="O69" s="4">
        <f>N69*$O$82</f>
        <v>2842293.2851131125</v>
      </c>
      <c r="P69" s="4">
        <f t="shared" ref="P69:P81" si="55">O69*$P$82</f>
        <v>3013155.5815233365</v>
      </c>
      <c r="Q69" s="4">
        <f t="shared" si="54"/>
        <v>3064486.5749586909</v>
      </c>
      <c r="R69" s="4">
        <f t="shared" si="53"/>
        <v>3202677.2909308989</v>
      </c>
      <c r="S69" s="4">
        <f t="shared" si="52"/>
        <v>3395557.2622440276</v>
      </c>
      <c r="T69" s="4">
        <f t="shared" si="51"/>
        <v>3592965.6671539573</v>
      </c>
      <c r="U69" s="4">
        <f t="shared" si="50"/>
        <v>3661781.7007239084</v>
      </c>
      <c r="V69" s="4">
        <f t="shared" si="49"/>
        <v>3739360.0801606276</v>
      </c>
      <c r="W69" s="4">
        <f t="shared" si="48"/>
        <v>3837544.1641258649</v>
      </c>
      <c r="X69" s="4">
        <f t="shared" si="47"/>
        <v>3967440.1527941441</v>
      </c>
      <c r="Y69" s="4">
        <f t="shared" si="46"/>
        <v>4170288.426500543</v>
      </c>
      <c r="Z69" s="4">
        <f t="shared" si="45"/>
        <v>4197860.4114749674</v>
      </c>
      <c r="AA69" s="4">
        <f t="shared" si="44"/>
        <v>4278095.9024632517</v>
      </c>
      <c r="AB69" s="4">
        <f t="shared" si="43"/>
        <v>4327020.3569895197</v>
      </c>
      <c r="AC69" s="4">
        <f t="shared" si="42"/>
        <v>4328813.5508251432</v>
      </c>
      <c r="AD69" s="4">
        <f t="shared" si="41"/>
        <v>4444877.4825724578</v>
      </c>
      <c r="AE69" s="4">
        <f t="shared" si="40"/>
        <v>4593989.257020548</v>
      </c>
      <c r="AF69" s="4">
        <f t="shared" si="39"/>
        <v>4593989.257020548</v>
      </c>
      <c r="AG69" s="4">
        <f t="shared" si="38"/>
        <v>4593989.257020548</v>
      </c>
      <c r="AH69" s="4">
        <f t="shared" si="37"/>
        <v>4647972.7737060497</v>
      </c>
      <c r="AI69" s="4">
        <f t="shared" si="36"/>
        <v>4647972.7737060497</v>
      </c>
      <c r="AJ69" s="4">
        <f t="shared" si="35"/>
        <v>4647972.7737060497</v>
      </c>
      <c r="AK69" s="4">
        <f t="shared" si="34"/>
        <v>4647972.7737060497</v>
      </c>
      <c r="AL69" s="16">
        <f t="shared" si="32"/>
        <v>4647972.7737060497</v>
      </c>
      <c r="AM69" s="20">
        <f>AL69-N69</f>
        <v>1966227.2437060499</v>
      </c>
      <c r="AN69" s="17">
        <f>'Предявени (4)'!N69-N69</f>
        <v>388403.40999999968</v>
      </c>
      <c r="AO69" s="18">
        <f t="shared" si="33"/>
        <v>1577823.8337060502</v>
      </c>
    </row>
    <row r="70" spans="1:41" x14ac:dyDescent="0.2">
      <c r="A70" s="1" t="s">
        <v>4</v>
      </c>
      <c r="B70" s="3">
        <v>0</v>
      </c>
      <c r="C70" s="3">
        <v>4200</v>
      </c>
      <c r="D70" s="3">
        <v>32200</v>
      </c>
      <c r="E70" s="3">
        <v>43526.35</v>
      </c>
      <c r="F70" s="3">
        <v>46534.37</v>
      </c>
      <c r="G70" s="3">
        <v>47534.37</v>
      </c>
      <c r="H70" s="3">
        <v>47534.37</v>
      </c>
      <c r="I70" s="3">
        <v>47534.37</v>
      </c>
      <c r="J70" s="3">
        <v>48972.37</v>
      </c>
      <c r="K70" s="3">
        <v>48972.37</v>
      </c>
      <c r="L70" s="3">
        <v>59939.07</v>
      </c>
      <c r="M70" s="3">
        <v>59939.07</v>
      </c>
      <c r="N70" s="4">
        <f>M70*$N$82</f>
        <v>64646.321746732159</v>
      </c>
      <c r="O70" s="4">
        <f t="shared" ref="O70:O81" si="56">N70*$O$82</f>
        <v>68516.495749691283</v>
      </c>
      <c r="P70" s="4">
        <f t="shared" si="55"/>
        <v>72635.312715938213</v>
      </c>
      <c r="Q70" s="4">
        <f t="shared" si="54"/>
        <v>73872.700782807224</v>
      </c>
      <c r="R70" s="4">
        <f t="shared" si="53"/>
        <v>77203.934633004275</v>
      </c>
      <c r="S70" s="4">
        <f t="shared" si="52"/>
        <v>81853.511016938428</v>
      </c>
      <c r="T70" s="4">
        <f t="shared" si="51"/>
        <v>86612.250098090735</v>
      </c>
      <c r="U70" s="4">
        <f t="shared" si="50"/>
        <v>88271.133611731566</v>
      </c>
      <c r="V70" s="4">
        <f t="shared" si="49"/>
        <v>90141.242770692756</v>
      </c>
      <c r="W70" s="4">
        <f t="shared" si="48"/>
        <v>92508.074303147994</v>
      </c>
      <c r="X70" s="4">
        <f t="shared" si="47"/>
        <v>95639.35494969743</v>
      </c>
      <c r="Y70" s="4">
        <f t="shared" si="46"/>
        <v>100529.22784072936</v>
      </c>
      <c r="Z70" s="4">
        <f t="shared" si="45"/>
        <v>101193.87979667119</v>
      </c>
      <c r="AA70" s="4">
        <f t="shared" si="44"/>
        <v>103128.04144918849</v>
      </c>
      <c r="AB70" s="4">
        <f t="shared" si="43"/>
        <v>104307.41734194462</v>
      </c>
      <c r="AC70" s="4">
        <f t="shared" si="42"/>
        <v>104350.64418220786</v>
      </c>
      <c r="AD70" s="4">
        <f t="shared" si="41"/>
        <v>107148.48841872931</v>
      </c>
      <c r="AE70" s="4">
        <f t="shared" si="40"/>
        <v>110742.98597241681</v>
      </c>
      <c r="AF70" s="4">
        <f t="shared" si="39"/>
        <v>110742.98597241681</v>
      </c>
      <c r="AG70" s="4">
        <f t="shared" si="38"/>
        <v>110742.98597241681</v>
      </c>
      <c r="AH70" s="4">
        <f t="shared" si="37"/>
        <v>112044.31592696736</v>
      </c>
      <c r="AI70" s="4">
        <f t="shared" si="36"/>
        <v>112044.31592696736</v>
      </c>
      <c r="AJ70" s="4">
        <f t="shared" si="35"/>
        <v>112044.31592696736</v>
      </c>
      <c r="AK70" s="4">
        <f t="shared" si="34"/>
        <v>112044.31592696736</v>
      </c>
      <c r="AL70" s="16">
        <f t="shared" si="32"/>
        <v>112044.31592696736</v>
      </c>
      <c r="AM70" s="20">
        <f>AL70-M70</f>
        <v>52105.245926967364</v>
      </c>
      <c r="AN70" s="17">
        <f>'Предявени (4)'!M70-M70</f>
        <v>477561.45525300008</v>
      </c>
      <c r="AO70" s="18">
        <f t="shared" si="33"/>
        <v>0</v>
      </c>
    </row>
    <row r="71" spans="1:41" x14ac:dyDescent="0.2">
      <c r="A71" s="1" t="s">
        <v>3</v>
      </c>
      <c r="B71" s="3">
        <v>171.98</v>
      </c>
      <c r="C71" s="3">
        <v>171.98</v>
      </c>
      <c r="D71" s="3">
        <v>451921.98</v>
      </c>
      <c r="E71" s="3">
        <v>452721.98</v>
      </c>
      <c r="F71" s="3">
        <v>452721.98</v>
      </c>
      <c r="G71" s="3">
        <v>452721.98</v>
      </c>
      <c r="H71" s="3">
        <v>490113.14999999997</v>
      </c>
      <c r="I71" s="3">
        <v>490602.11</v>
      </c>
      <c r="J71" s="3">
        <v>490602.11</v>
      </c>
      <c r="K71" s="3">
        <v>527410.27999999991</v>
      </c>
      <c r="L71" s="3">
        <v>539182.27999999991</v>
      </c>
      <c r="M71" s="4">
        <f>L71*$M$82</f>
        <v>571959.77791172778</v>
      </c>
      <c r="N71" s="4">
        <f t="shared" ref="N71:N81" si="57">M71*$N$82</f>
        <v>616878.03679755167</v>
      </c>
      <c r="O71" s="4">
        <f t="shared" si="56"/>
        <v>653808.60417559487</v>
      </c>
      <c r="P71" s="4">
        <f t="shared" si="55"/>
        <v>693111.81053621497</v>
      </c>
      <c r="Q71" s="4">
        <f t="shared" si="54"/>
        <v>704919.40454654954</v>
      </c>
      <c r="R71" s="4">
        <f t="shared" si="53"/>
        <v>736707.21461985796</v>
      </c>
      <c r="S71" s="4">
        <f t="shared" si="52"/>
        <v>781075.11482148932</v>
      </c>
      <c r="T71" s="4">
        <f t="shared" si="51"/>
        <v>826484.68403895851</v>
      </c>
      <c r="U71" s="4">
        <f t="shared" si="50"/>
        <v>842314.33648507483</v>
      </c>
      <c r="V71" s="4">
        <f t="shared" si="49"/>
        <v>860159.57864899444</v>
      </c>
      <c r="W71" s="4">
        <f t="shared" si="48"/>
        <v>882744.72115550272</v>
      </c>
      <c r="X71" s="4">
        <f t="shared" si="47"/>
        <v>912624.50713115605</v>
      </c>
      <c r="Y71" s="4">
        <f t="shared" si="46"/>
        <v>959285.40148222295</v>
      </c>
      <c r="Z71" s="4">
        <f t="shared" si="45"/>
        <v>965627.74521743739</v>
      </c>
      <c r="AA71" s="4">
        <f t="shared" si="44"/>
        <v>984084.19889980473</v>
      </c>
      <c r="AB71" s="4">
        <f t="shared" si="43"/>
        <v>995338.22025341005</v>
      </c>
      <c r="AC71" s="4">
        <f t="shared" si="42"/>
        <v>995750.70603199804</v>
      </c>
      <c r="AD71" s="4">
        <f t="shared" si="41"/>
        <v>1022448.7240051233</v>
      </c>
      <c r="AE71" s="4">
        <f t="shared" si="40"/>
        <v>1056748.6893284316</v>
      </c>
      <c r="AF71" s="4">
        <f t="shared" si="39"/>
        <v>1056748.6893284316</v>
      </c>
      <c r="AG71" s="4">
        <f t="shared" si="38"/>
        <v>1056748.6893284316</v>
      </c>
      <c r="AH71" s="4">
        <f t="shared" si="37"/>
        <v>1069166.43941689</v>
      </c>
      <c r="AI71" s="4">
        <f t="shared" si="36"/>
        <v>1069166.43941689</v>
      </c>
      <c r="AJ71" s="4">
        <f t="shared" si="35"/>
        <v>1069166.43941689</v>
      </c>
      <c r="AK71" s="4">
        <f t="shared" si="34"/>
        <v>1069166.43941689</v>
      </c>
      <c r="AL71" s="16">
        <f t="shared" si="32"/>
        <v>1069166.43941689</v>
      </c>
      <c r="AM71" s="20">
        <f>AL71-L71</f>
        <v>529984.15941689012</v>
      </c>
      <c r="AN71" s="17">
        <f>'Предявени (4)'!L71-L71</f>
        <v>875141.60900000005</v>
      </c>
      <c r="AO71" s="18">
        <f t="shared" si="33"/>
        <v>0</v>
      </c>
    </row>
    <row r="72" spans="1:41" x14ac:dyDescent="0.2">
      <c r="A72" s="1" t="s">
        <v>2</v>
      </c>
      <c r="B72" s="3">
        <v>0</v>
      </c>
      <c r="C72" s="3">
        <v>36462.9</v>
      </c>
      <c r="D72" s="3">
        <v>51462.9</v>
      </c>
      <c r="E72" s="3">
        <v>323118.81999999995</v>
      </c>
      <c r="F72" s="3">
        <v>323704.56999999995</v>
      </c>
      <c r="G72" s="3">
        <v>363942.87</v>
      </c>
      <c r="H72" s="3">
        <v>485958.87</v>
      </c>
      <c r="I72" s="3">
        <v>498388.87</v>
      </c>
      <c r="J72" s="3">
        <v>540776.66</v>
      </c>
      <c r="K72" s="3">
        <v>540776.66</v>
      </c>
      <c r="L72" s="4">
        <f>K72*$L$82</f>
        <v>584346.8211585246</v>
      </c>
      <c r="M72" s="4">
        <f t="shared" ref="M72:M81" si="58">L72*$M$82</f>
        <v>619869.92238182214</v>
      </c>
      <c r="N72" s="4">
        <f t="shared" si="57"/>
        <v>668550.7540143209</v>
      </c>
      <c r="O72" s="4">
        <f t="shared" si="56"/>
        <v>708574.80608617351</v>
      </c>
      <c r="P72" s="4">
        <f t="shared" si="55"/>
        <v>751170.24096983811</v>
      </c>
      <c r="Q72" s="4">
        <f t="shared" si="54"/>
        <v>763966.89672319381</v>
      </c>
      <c r="R72" s="4">
        <f t="shared" si="53"/>
        <v>798417.40902105474</v>
      </c>
      <c r="S72" s="4">
        <f t="shared" si="52"/>
        <v>846501.78123800131</v>
      </c>
      <c r="T72" s="4">
        <f t="shared" si="51"/>
        <v>895715.07775510149</v>
      </c>
      <c r="U72" s="4">
        <f t="shared" si="50"/>
        <v>912870.69920269866</v>
      </c>
      <c r="V72" s="4">
        <f t="shared" si="49"/>
        <v>932210.7460070753</v>
      </c>
      <c r="W72" s="4">
        <f t="shared" si="48"/>
        <v>956687.73035658011</v>
      </c>
      <c r="X72" s="4">
        <f t="shared" si="47"/>
        <v>989070.39313950785</v>
      </c>
      <c r="Y72" s="4">
        <f t="shared" si="46"/>
        <v>1039639.831894913</v>
      </c>
      <c r="Z72" s="4">
        <f t="shared" si="45"/>
        <v>1046513.4413176248</v>
      </c>
      <c r="AA72" s="4">
        <f t="shared" si="44"/>
        <v>1066515.8977024134</v>
      </c>
      <c r="AB72" s="4">
        <f t="shared" si="43"/>
        <v>1078712.6108496434</v>
      </c>
      <c r="AC72" s="4">
        <f t="shared" si="42"/>
        <v>1079159.6484516414</v>
      </c>
      <c r="AD72" s="4">
        <f t="shared" si="41"/>
        <v>1108094.0228042793</v>
      </c>
      <c r="AE72" s="4">
        <f t="shared" si="40"/>
        <v>1145267.1207453371</v>
      </c>
      <c r="AF72" s="4">
        <f t="shared" si="39"/>
        <v>1145267.1207453371</v>
      </c>
      <c r="AG72" s="4">
        <f t="shared" si="38"/>
        <v>1145267.1207453371</v>
      </c>
      <c r="AH72" s="4">
        <f t="shared" si="37"/>
        <v>1158725.0422299446</v>
      </c>
      <c r="AI72" s="4">
        <f t="shared" si="36"/>
        <v>1158725.0422299446</v>
      </c>
      <c r="AJ72" s="4">
        <f t="shared" si="35"/>
        <v>1158725.0422299446</v>
      </c>
      <c r="AK72" s="4">
        <f t="shared" si="34"/>
        <v>1158725.0422299446</v>
      </c>
      <c r="AL72" s="16">
        <f t="shared" si="32"/>
        <v>1158725.0422299446</v>
      </c>
      <c r="AM72" s="20">
        <f>AL72-K72</f>
        <v>617948.38222994457</v>
      </c>
      <c r="AN72" s="17">
        <f>'Предявени (4)'!K72-K72</f>
        <v>201697.81999999995</v>
      </c>
      <c r="AO72" s="18">
        <f t="shared" si="33"/>
        <v>416250.56222994463</v>
      </c>
    </row>
    <row r="73" spans="1:41" x14ac:dyDescent="0.2">
      <c r="A73" s="1" t="s">
        <v>1</v>
      </c>
      <c r="B73" s="3">
        <v>0</v>
      </c>
      <c r="C73" s="3">
        <v>6492.68</v>
      </c>
      <c r="D73" s="3">
        <v>16692.68</v>
      </c>
      <c r="E73" s="3">
        <v>71988.679999999993</v>
      </c>
      <c r="F73" s="3">
        <v>92023.679999999993</v>
      </c>
      <c r="G73" s="3">
        <v>174167.67999999999</v>
      </c>
      <c r="H73" s="3">
        <v>225327.68</v>
      </c>
      <c r="I73" s="3">
        <v>246332.43</v>
      </c>
      <c r="J73" s="3">
        <v>246332.43</v>
      </c>
      <c r="K73" s="4">
        <f>J73*$K$82</f>
        <v>316238.3169558802</v>
      </c>
      <c r="L73" s="4">
        <f t="shared" ref="L73:L81" si="59">K73*$L$82</f>
        <v>341717.51281146368</v>
      </c>
      <c r="M73" s="4">
        <f t="shared" si="58"/>
        <v>362490.90518366592</v>
      </c>
      <c r="N73" s="4">
        <f t="shared" si="57"/>
        <v>390958.74672008504</v>
      </c>
      <c r="O73" s="4">
        <f t="shared" si="56"/>
        <v>414364.2296138127</v>
      </c>
      <c r="P73" s="4">
        <f t="shared" si="55"/>
        <v>439273.41973606002</v>
      </c>
      <c r="Q73" s="4">
        <f>P73*$Q$82</f>
        <v>446756.71769885486</v>
      </c>
      <c r="R73" s="4">
        <f t="shared" si="53"/>
        <v>466902.87568456266</v>
      </c>
      <c r="S73" s="4">
        <f t="shared" si="52"/>
        <v>495021.91643933061</v>
      </c>
      <c r="T73" s="4">
        <f t="shared" si="51"/>
        <v>523801.13568747352</v>
      </c>
      <c r="U73" s="4">
        <f t="shared" si="50"/>
        <v>533833.49332088232</v>
      </c>
      <c r="V73" s="4">
        <f t="shared" si="49"/>
        <v>545143.27109728265</v>
      </c>
      <c r="W73" s="4">
        <f t="shared" si="48"/>
        <v>559457.05515527586</v>
      </c>
      <c r="X73" s="4">
        <f t="shared" si="47"/>
        <v>578393.96485293715</v>
      </c>
      <c r="Y73" s="4">
        <f t="shared" si="46"/>
        <v>607966.23633634916</v>
      </c>
      <c r="Z73" s="4">
        <f t="shared" si="45"/>
        <v>611985.82304567657</v>
      </c>
      <c r="AA73" s="4">
        <f t="shared" si="44"/>
        <v>623682.9682998911</v>
      </c>
      <c r="AB73" s="4">
        <f t="shared" si="43"/>
        <v>630815.42856190319</v>
      </c>
      <c r="AC73" s="4">
        <f t="shared" si="42"/>
        <v>631076.84964259819</v>
      </c>
      <c r="AD73" s="4">
        <f t="shared" si="41"/>
        <v>647997.25047396845</v>
      </c>
      <c r="AE73" s="4">
        <f t="shared" si="40"/>
        <v>669735.53690244746</v>
      </c>
      <c r="AF73" s="4">
        <f t="shared" si="39"/>
        <v>669735.53690244746</v>
      </c>
      <c r="AG73" s="4">
        <f t="shared" si="38"/>
        <v>669735.53690244746</v>
      </c>
      <c r="AH73" s="4">
        <f t="shared" si="37"/>
        <v>677605.53343672212</v>
      </c>
      <c r="AI73" s="4">
        <f t="shared" si="36"/>
        <v>677605.53343672212</v>
      </c>
      <c r="AJ73" s="4">
        <f t="shared" si="35"/>
        <v>677605.53343672212</v>
      </c>
      <c r="AK73" s="4">
        <f t="shared" si="34"/>
        <v>677605.53343672212</v>
      </c>
      <c r="AL73" s="16">
        <f t="shared" si="32"/>
        <v>677605.53343672212</v>
      </c>
      <c r="AM73" s="20">
        <f>AL73-J73</f>
        <v>431273.10343672213</v>
      </c>
      <c r="AN73" s="17">
        <f>'Предявени (4)'!J73-J73</f>
        <v>765974.72807000019</v>
      </c>
      <c r="AO73" s="18">
        <f t="shared" si="33"/>
        <v>0</v>
      </c>
    </row>
    <row r="74" spans="1:41" x14ac:dyDescent="0.2">
      <c r="A74" s="2" t="s">
        <v>24</v>
      </c>
      <c r="B74" s="3">
        <v>0</v>
      </c>
      <c r="C74" s="3">
        <v>7237.1</v>
      </c>
      <c r="D74" s="3">
        <v>37876.44</v>
      </c>
      <c r="E74" s="3">
        <v>274486.25</v>
      </c>
      <c r="F74" s="3">
        <v>274486.25</v>
      </c>
      <c r="G74" s="3">
        <v>276486.25</v>
      </c>
      <c r="H74" s="3">
        <v>276486.25</v>
      </c>
      <c r="I74" s="3">
        <v>276486.25</v>
      </c>
      <c r="J74" s="4">
        <f>I74*$J$82</f>
        <v>306356.1100822906</v>
      </c>
      <c r="K74" s="4">
        <f t="shared" ref="K74:K81" si="60">J74*$K$82</f>
        <v>393295.92389265978</v>
      </c>
      <c r="L74" s="4">
        <f t="shared" si="59"/>
        <v>424983.6205972365</v>
      </c>
      <c r="M74" s="4">
        <f t="shared" si="58"/>
        <v>450818.8534180267</v>
      </c>
      <c r="N74" s="4">
        <f t="shared" si="57"/>
        <v>486223.43735988287</v>
      </c>
      <c r="O74" s="4">
        <f t="shared" si="56"/>
        <v>515332.12067015591</v>
      </c>
      <c r="P74" s="4">
        <f t="shared" si="55"/>
        <v>546310.91867556632</v>
      </c>
      <c r="Q74" s="4">
        <f t="shared" si="54"/>
        <v>555617.66750465287</v>
      </c>
      <c r="R74" s="4">
        <f t="shared" si="53"/>
        <v>580672.82810045709</v>
      </c>
      <c r="S74" s="4">
        <f t="shared" si="52"/>
        <v>615643.61917687405</v>
      </c>
      <c r="T74" s="4">
        <f t="shared" si="51"/>
        <v>651435.45405653829</v>
      </c>
      <c r="U74" s="4">
        <f t="shared" si="50"/>
        <v>663912.39044500119</v>
      </c>
      <c r="V74" s="4">
        <f t="shared" si="49"/>
        <v>677978.01520043088</v>
      </c>
      <c r="W74" s="4">
        <f t="shared" si="48"/>
        <v>695779.63070255832</v>
      </c>
      <c r="X74" s="4">
        <f t="shared" si="47"/>
        <v>719330.88618262287</v>
      </c>
      <c r="Y74" s="4">
        <f t="shared" si="46"/>
        <v>756109.01587490714</v>
      </c>
      <c r="Z74" s="4">
        <f t="shared" si="45"/>
        <v>761108.05294204445</v>
      </c>
      <c r="AA74" s="4">
        <f t="shared" si="44"/>
        <v>775655.43478352053</v>
      </c>
      <c r="AB74" s="4">
        <f t="shared" si="43"/>
        <v>784525.85749313515</v>
      </c>
      <c r="AC74" s="4">
        <f t="shared" si="42"/>
        <v>784850.9788966598</v>
      </c>
      <c r="AD74" s="4">
        <f t="shared" si="41"/>
        <v>805894.36396671226</v>
      </c>
      <c r="AE74" s="4">
        <f t="shared" si="40"/>
        <v>832929.60601780342</v>
      </c>
      <c r="AF74" s="4">
        <f t="shared" si="39"/>
        <v>832929.60601780342</v>
      </c>
      <c r="AG74" s="4">
        <f t="shared" si="38"/>
        <v>832929.60601780342</v>
      </c>
      <c r="AH74" s="4">
        <f t="shared" si="37"/>
        <v>842717.28003458434</v>
      </c>
      <c r="AI74" s="4">
        <f t="shared" si="36"/>
        <v>842717.28003458434</v>
      </c>
      <c r="AJ74" s="4">
        <f t="shared" si="35"/>
        <v>842717.28003458434</v>
      </c>
      <c r="AK74" s="4">
        <f t="shared" si="34"/>
        <v>842717.28003458434</v>
      </c>
      <c r="AL74" s="16">
        <f t="shared" si="32"/>
        <v>842717.28003458434</v>
      </c>
      <c r="AM74" s="20">
        <f>AL74-I74</f>
        <v>566231.03003458434</v>
      </c>
      <c r="AN74" s="17">
        <f>'Предявени (4)'!I74-I74</f>
        <v>475066.42999999993</v>
      </c>
      <c r="AO74" s="18">
        <f t="shared" si="33"/>
        <v>91164.600034584408</v>
      </c>
    </row>
    <row r="75" spans="1:41" x14ac:dyDescent="0.2">
      <c r="A75" s="2" t="s">
        <v>23</v>
      </c>
      <c r="B75" s="3">
        <v>555.52</v>
      </c>
      <c r="C75" s="3">
        <v>3803.04</v>
      </c>
      <c r="D75" s="3">
        <v>13803.04</v>
      </c>
      <c r="E75" s="3">
        <v>14303.04</v>
      </c>
      <c r="F75" s="3">
        <v>74303.040000000008</v>
      </c>
      <c r="G75" s="3">
        <v>74303.040000000008</v>
      </c>
      <c r="H75" s="3">
        <v>75512.710000000006</v>
      </c>
      <c r="I75" s="4">
        <f>H75*$I$82</f>
        <v>103324.24417930252</v>
      </c>
      <c r="J75" s="4">
        <f t="shared" ref="J75:J81" si="61">I75*$J$82</f>
        <v>114486.75485295879</v>
      </c>
      <c r="K75" s="4">
        <f t="shared" si="60"/>
        <v>146976.58228938893</v>
      </c>
      <c r="L75" s="4">
        <f t="shared" si="59"/>
        <v>158818.42727004661</v>
      </c>
      <c r="M75" s="4">
        <f t="shared" si="58"/>
        <v>168473.17829077353</v>
      </c>
      <c r="N75" s="4">
        <f t="shared" si="57"/>
        <v>181704.04194592804</v>
      </c>
      <c r="O75" s="4">
        <f t="shared" si="56"/>
        <v>192582.09719131055</v>
      </c>
      <c r="P75" s="4">
        <f t="shared" si="55"/>
        <v>204159.02331147861</v>
      </c>
      <c r="Q75" s="4">
        <f t="shared" si="54"/>
        <v>207637.00020375437</v>
      </c>
      <c r="R75" s="4">
        <f t="shared" si="53"/>
        <v>217000.23447436464</v>
      </c>
      <c r="S75" s="4">
        <f t="shared" si="52"/>
        <v>230068.98764499454</v>
      </c>
      <c r="T75" s="4">
        <f t="shared" si="51"/>
        <v>243444.56884200417</v>
      </c>
      <c r="U75" s="4">
        <f t="shared" si="50"/>
        <v>248107.26010426827</v>
      </c>
      <c r="V75" s="4">
        <f t="shared" si="49"/>
        <v>253363.65186611703</v>
      </c>
      <c r="W75" s="4">
        <f t="shared" si="48"/>
        <v>260016.20137600359</v>
      </c>
      <c r="X75" s="4">
        <f t="shared" si="47"/>
        <v>268817.41905663448</v>
      </c>
      <c r="Y75" s="4">
        <f t="shared" si="46"/>
        <v>282561.58337867091</v>
      </c>
      <c r="Z75" s="4">
        <f t="shared" si="45"/>
        <v>284429.74762404035</v>
      </c>
      <c r="AA75" s="4">
        <f t="shared" si="44"/>
        <v>289866.17433082318</v>
      </c>
      <c r="AB75" s="4">
        <f t="shared" si="43"/>
        <v>293181.09404933307</v>
      </c>
      <c r="AC75" s="4">
        <f t="shared" si="42"/>
        <v>293302.59348478675</v>
      </c>
      <c r="AD75" s="4">
        <f t="shared" si="41"/>
        <v>301166.60790625325</v>
      </c>
      <c r="AE75" s="4">
        <f t="shared" si="40"/>
        <v>311269.80815991323</v>
      </c>
      <c r="AF75" s="4">
        <f t="shared" si="39"/>
        <v>311269.80815991323</v>
      </c>
      <c r="AG75" s="4">
        <f t="shared" si="38"/>
        <v>311269.80815991323</v>
      </c>
      <c r="AH75" s="4">
        <f t="shared" si="37"/>
        <v>314927.50911269942</v>
      </c>
      <c r="AI75" s="4">
        <f t="shared" si="36"/>
        <v>314927.50911269942</v>
      </c>
      <c r="AJ75" s="4">
        <f t="shared" si="35"/>
        <v>314927.50911269942</v>
      </c>
      <c r="AK75" s="4">
        <f t="shared" si="34"/>
        <v>314927.50911269942</v>
      </c>
      <c r="AL75" s="16">
        <f t="shared" si="32"/>
        <v>314927.50911269942</v>
      </c>
      <c r="AM75" s="20">
        <f>AL75-H75</f>
        <v>239414.7991126994</v>
      </c>
      <c r="AN75" s="17">
        <f>'Предявени (4)'!H75-H75</f>
        <v>232866.64499999996</v>
      </c>
      <c r="AO75" s="18">
        <f t="shared" si="33"/>
        <v>6548.1541126994416</v>
      </c>
    </row>
    <row r="76" spans="1:41" x14ac:dyDescent="0.2">
      <c r="A76" s="2" t="s">
        <v>22</v>
      </c>
      <c r="B76" s="3">
        <v>139.63999999999999</v>
      </c>
      <c r="C76" s="3">
        <v>1639.6399999999999</v>
      </c>
      <c r="D76" s="3">
        <v>1639.6399999999999</v>
      </c>
      <c r="E76" s="3">
        <v>7831.2099999999991</v>
      </c>
      <c r="F76" s="3">
        <v>60719.79</v>
      </c>
      <c r="G76" s="3">
        <v>252605.41999999998</v>
      </c>
      <c r="H76" s="4">
        <f t="shared" ref="H76:H81" si="62">G76*$H$82</f>
        <v>289936.9316707899</v>
      </c>
      <c r="I76" s="4">
        <f t="shared" ref="I76:I81" si="63">H76*$I$82</f>
        <v>396721.48337081855</v>
      </c>
      <c r="J76" s="4">
        <f t="shared" si="61"/>
        <v>439580.8125415282</v>
      </c>
      <c r="K76" s="4">
        <f t="shared" si="60"/>
        <v>564328.03559089289</v>
      </c>
      <c r="L76" s="4">
        <f t="shared" si="59"/>
        <v>609795.7217461511</v>
      </c>
      <c r="M76" s="4">
        <f t="shared" si="58"/>
        <v>646865.89029122097</v>
      </c>
      <c r="N76" s="4">
        <f t="shared" si="57"/>
        <v>697666.82183678553</v>
      </c>
      <c r="O76" s="4">
        <f t="shared" si="56"/>
        <v>739433.9622346278</v>
      </c>
      <c r="P76" s="4">
        <f t="shared" si="55"/>
        <v>783884.47179071384</v>
      </c>
      <c r="Q76" s="4">
        <f t="shared" si="54"/>
        <v>797238.43496550049</v>
      </c>
      <c r="R76" s="4">
        <f t="shared" si="53"/>
        <v>833189.30224248639</v>
      </c>
      <c r="S76" s="4">
        <f t="shared" si="52"/>
        <v>883367.79795606027</v>
      </c>
      <c r="T76" s="4">
        <f t="shared" si="51"/>
        <v>934724.3837755135</v>
      </c>
      <c r="U76" s="4">
        <f t="shared" si="50"/>
        <v>952627.15005034395</v>
      </c>
      <c r="V76" s="4">
        <f t="shared" si="49"/>
        <v>972809.47563619632</v>
      </c>
      <c r="W76" s="4">
        <f t="shared" si="48"/>
        <v>998352.45764127234</v>
      </c>
      <c r="X76" s="4">
        <f t="shared" si="47"/>
        <v>1032145.4184460007</v>
      </c>
      <c r="Y76" s="4">
        <f t="shared" si="46"/>
        <v>1084917.2078826448</v>
      </c>
      <c r="Z76" s="4">
        <f t="shared" si="45"/>
        <v>1092090.1700125895</v>
      </c>
      <c r="AA76" s="4">
        <f t="shared" si="44"/>
        <v>1112963.7537922969</v>
      </c>
      <c r="AB76" s="4">
        <f t="shared" si="43"/>
        <v>1125691.6462480139</v>
      </c>
      <c r="AC76" s="4">
        <f t="shared" si="42"/>
        <v>1126158.1527939341</v>
      </c>
      <c r="AD76" s="4">
        <f t="shared" si="41"/>
        <v>1156352.6486870737</v>
      </c>
      <c r="AE76" s="4">
        <f t="shared" si="40"/>
        <v>1195144.6729913494</v>
      </c>
      <c r="AF76" s="4">
        <f t="shared" si="39"/>
        <v>1195144.6729913494</v>
      </c>
      <c r="AG76" s="4">
        <f t="shared" si="38"/>
        <v>1195144.6729913494</v>
      </c>
      <c r="AH76" s="4">
        <f t="shared" si="37"/>
        <v>1209188.700695032</v>
      </c>
      <c r="AI76" s="4">
        <f t="shared" si="36"/>
        <v>1209188.700695032</v>
      </c>
      <c r="AJ76" s="4">
        <f t="shared" si="35"/>
        <v>1209188.700695032</v>
      </c>
      <c r="AK76" s="4">
        <f t="shared" si="34"/>
        <v>1209188.700695032</v>
      </c>
      <c r="AL76" s="16">
        <f t="shared" si="32"/>
        <v>1209188.700695032</v>
      </c>
      <c r="AM76" s="20">
        <f>AL76-G76</f>
        <v>956583.2806950321</v>
      </c>
      <c r="AN76" s="17">
        <f>'Предявени (4)'!G76-G76</f>
        <v>2040543.3249999997</v>
      </c>
      <c r="AO76" s="18">
        <f t="shared" si="33"/>
        <v>0</v>
      </c>
    </row>
    <row r="77" spans="1:41" x14ac:dyDescent="0.2">
      <c r="A77" s="8" t="s">
        <v>21</v>
      </c>
      <c r="B77" s="3">
        <v>325.64</v>
      </c>
      <c r="C77" s="3">
        <v>104319.37</v>
      </c>
      <c r="D77" s="3">
        <v>118319.37</v>
      </c>
      <c r="E77" s="3">
        <v>240712.64999999997</v>
      </c>
      <c r="F77" s="3">
        <v>246046.70999999996</v>
      </c>
      <c r="G77" s="4">
        <f>F77*$G$82</f>
        <v>303181.54494524328</v>
      </c>
      <c r="H77" s="4">
        <f t="shared" si="62"/>
        <v>347987.49322414986</v>
      </c>
      <c r="I77" s="4">
        <f t="shared" si="63"/>
        <v>476152.22286732175</v>
      </c>
      <c r="J77" s="4">
        <f t="shared" si="61"/>
        <v>527592.75661870558</v>
      </c>
      <c r="K77" s="4">
        <f t="shared" si="60"/>
        <v>677316.60582089319</v>
      </c>
      <c r="L77" s="4">
        <f t="shared" si="59"/>
        <v>731887.73629638588</v>
      </c>
      <c r="M77" s="4">
        <f t="shared" si="58"/>
        <v>776380.01587959856</v>
      </c>
      <c r="N77" s="4">
        <f t="shared" si="57"/>
        <v>837352.20290013764</v>
      </c>
      <c r="O77" s="4">
        <f t="shared" si="56"/>
        <v>887481.87214382493</v>
      </c>
      <c r="P77" s="4">
        <f t="shared" si="55"/>
        <v>940832.16906468058</v>
      </c>
      <c r="Q77" s="4">
        <f t="shared" si="54"/>
        <v>956859.83460912423</v>
      </c>
      <c r="R77" s="4">
        <f t="shared" si="53"/>
        <v>1000008.7087827583</v>
      </c>
      <c r="S77" s="4">
        <f t="shared" si="52"/>
        <v>1060233.8371805164</v>
      </c>
      <c r="T77" s="4">
        <f t="shared" si="51"/>
        <v>1121872.9304028819</v>
      </c>
      <c r="U77" s="4">
        <f t="shared" si="50"/>
        <v>1143360.1508195964</v>
      </c>
      <c r="V77" s="4">
        <f t="shared" si="49"/>
        <v>1167583.339109486</v>
      </c>
      <c r="W77" s="4">
        <f t="shared" si="48"/>
        <v>1198240.4831517932</v>
      </c>
      <c r="X77" s="4">
        <f t="shared" si="47"/>
        <v>1238799.3993660677</v>
      </c>
      <c r="Y77" s="4">
        <f t="shared" si="46"/>
        <v>1302137.0452919821</v>
      </c>
      <c r="Z77" s="4">
        <f t="shared" si="45"/>
        <v>1310746.1627859392</v>
      </c>
      <c r="AA77" s="4">
        <f t="shared" si="44"/>
        <v>1335799.0115287558</v>
      </c>
      <c r="AB77" s="4">
        <f t="shared" si="43"/>
        <v>1351075.2557939074</v>
      </c>
      <c r="AC77" s="4">
        <f t="shared" si="42"/>
        <v>1351635.1652975085</v>
      </c>
      <c r="AD77" s="4">
        <f t="shared" si="41"/>
        <v>1387875.1395376688</v>
      </c>
      <c r="AE77" s="4">
        <f t="shared" si="40"/>
        <v>1434434.0212121939</v>
      </c>
      <c r="AF77" s="4">
        <f t="shared" si="39"/>
        <v>1434434.0212121939</v>
      </c>
      <c r="AG77" s="4">
        <f t="shared" si="38"/>
        <v>1434434.0212121939</v>
      </c>
      <c r="AH77" s="4">
        <f t="shared" si="37"/>
        <v>1451289.9145515226</v>
      </c>
      <c r="AI77" s="4">
        <f t="shared" si="36"/>
        <v>1451289.9145515226</v>
      </c>
      <c r="AJ77" s="4">
        <f t="shared" si="35"/>
        <v>1451289.9145515226</v>
      </c>
      <c r="AK77" s="4">
        <f t="shared" si="34"/>
        <v>1451289.9145515226</v>
      </c>
      <c r="AL77" s="16">
        <f t="shared" si="32"/>
        <v>1451289.9145515226</v>
      </c>
      <c r="AM77" s="20">
        <f>AL77-F77</f>
        <v>1205243.2045515226</v>
      </c>
      <c r="AN77" s="17">
        <f>'Предявени (4)'!F77-F77</f>
        <v>948233.31</v>
      </c>
      <c r="AO77" s="18">
        <f t="shared" si="33"/>
        <v>257009.89455152256</v>
      </c>
    </row>
    <row r="78" spans="1:41" x14ac:dyDescent="0.2">
      <c r="A78" s="21" t="s">
        <v>20</v>
      </c>
      <c r="B78" s="3">
        <v>0</v>
      </c>
      <c r="C78" s="3">
        <v>1000</v>
      </c>
      <c r="D78" s="3">
        <v>8058.87</v>
      </c>
      <c r="E78" s="3">
        <v>41058.870000000003</v>
      </c>
      <c r="F78" s="4">
        <f>E78*$F$82</f>
        <v>56652.062217090912</v>
      </c>
      <c r="G78" s="4">
        <f>F78*$G$82</f>
        <v>69807.313202081306</v>
      </c>
      <c r="H78" s="4">
        <f t="shared" si="62"/>
        <v>80123.847690969109</v>
      </c>
      <c r="I78" s="4">
        <f t="shared" si="63"/>
        <v>109633.67628319704</v>
      </c>
      <c r="J78" s="4">
        <f t="shared" si="61"/>
        <v>121477.81887938849</v>
      </c>
      <c r="K78" s="4">
        <f t="shared" si="60"/>
        <v>155951.61786001569</v>
      </c>
      <c r="L78" s="4">
        <f t="shared" si="59"/>
        <v>168516.57789932936</v>
      </c>
      <c r="M78" s="4">
        <f t="shared" si="58"/>
        <v>178760.89041677114</v>
      </c>
      <c r="N78" s="4">
        <f t="shared" si="57"/>
        <v>192799.6887108011</v>
      </c>
      <c r="O78" s="4">
        <f t="shared" si="56"/>
        <v>204342.00578106617</v>
      </c>
      <c r="P78" s="4">
        <f t="shared" si="55"/>
        <v>216625.86985086248</v>
      </c>
      <c r="Q78" s="4">
        <f t="shared" si="54"/>
        <v>220316.22728591433</v>
      </c>
      <c r="R78" s="4">
        <f t="shared" si="53"/>
        <v>230251.22176026492</v>
      </c>
      <c r="S78" s="4">
        <f t="shared" si="52"/>
        <v>244118.01039166778</v>
      </c>
      <c r="T78" s="4">
        <f t="shared" si="51"/>
        <v>258310.36331619386</v>
      </c>
      <c r="U78" s="4">
        <f t="shared" si="50"/>
        <v>263257.7789834062</v>
      </c>
      <c r="V78" s="4">
        <f t="shared" si="49"/>
        <v>268835.14910997741</v>
      </c>
      <c r="W78" s="4">
        <f t="shared" si="48"/>
        <v>275893.93250798789</v>
      </c>
      <c r="X78" s="4">
        <f t="shared" si="47"/>
        <v>285232.59119124705</v>
      </c>
      <c r="Y78" s="4">
        <f t="shared" si="46"/>
        <v>299816.03454506781</v>
      </c>
      <c r="Z78" s="4">
        <f t="shared" si="45"/>
        <v>301798.27710340929</v>
      </c>
      <c r="AA78" s="4">
        <f t="shared" si="44"/>
        <v>307566.67589928594</v>
      </c>
      <c r="AB78" s="4">
        <f t="shared" si="43"/>
        <v>311084.01917346689</v>
      </c>
      <c r="AC78" s="4">
        <f t="shared" si="42"/>
        <v>311212.93789802102</v>
      </c>
      <c r="AD78" s="4">
        <f t="shared" si="41"/>
        <v>319557.1635753297</v>
      </c>
      <c r="AE78" s="4">
        <f t="shared" si="40"/>
        <v>330277.30960525782</v>
      </c>
      <c r="AF78" s="4">
        <f t="shared" si="39"/>
        <v>330277.30960525782</v>
      </c>
      <c r="AG78" s="4">
        <f t="shared" si="38"/>
        <v>330277.30960525782</v>
      </c>
      <c r="AH78" s="4">
        <f t="shared" si="37"/>
        <v>334158.36584122333</v>
      </c>
      <c r="AI78" s="4">
        <f t="shared" si="36"/>
        <v>334158.36584122333</v>
      </c>
      <c r="AJ78" s="4">
        <f t="shared" si="35"/>
        <v>334158.36584122333</v>
      </c>
      <c r="AK78" s="4">
        <f t="shared" si="34"/>
        <v>334158.36584122333</v>
      </c>
      <c r="AL78" s="16">
        <f t="shared" si="32"/>
        <v>334158.36584122333</v>
      </c>
      <c r="AM78" s="20">
        <f>AL78-E78</f>
        <v>293099.49584122334</v>
      </c>
      <c r="AN78" s="17">
        <f>'Предявени (4)'!E78-E78</f>
        <v>182536.17</v>
      </c>
      <c r="AO78" s="18">
        <f t="shared" si="33"/>
        <v>110563.32584122333</v>
      </c>
    </row>
    <row r="79" spans="1:41" x14ac:dyDescent="0.2">
      <c r="A79" s="21" t="s">
        <v>19</v>
      </c>
      <c r="B79" s="3">
        <v>0</v>
      </c>
      <c r="C79" s="3">
        <v>1500</v>
      </c>
      <c r="D79" s="3">
        <v>1500</v>
      </c>
      <c r="E79" s="4">
        <f>D79*$E$82</f>
        <v>3687.9826841116642</v>
      </c>
      <c r="F79" s="4">
        <f>E79*$F$82</f>
        <v>5088.5916849598616</v>
      </c>
      <c r="G79" s="4">
        <f>F79*$G$82</f>
        <v>6270.220352231695</v>
      </c>
      <c r="H79" s="4">
        <f t="shared" si="62"/>
        <v>7196.8703198284402</v>
      </c>
      <c r="I79" s="4">
        <f t="shared" si="63"/>
        <v>9847.497014114957</v>
      </c>
      <c r="J79" s="4">
        <f t="shared" si="61"/>
        <v>10911.359531590557</v>
      </c>
      <c r="K79" s="4">
        <f t="shared" si="60"/>
        <v>14007.859111245316</v>
      </c>
      <c r="L79" s="4">
        <f t="shared" si="59"/>
        <v>15136.466767801472</v>
      </c>
      <c r="M79" s="4">
        <f t="shared" si="58"/>
        <v>16056.629626032925</v>
      </c>
      <c r="N79" s="4">
        <f t="shared" si="57"/>
        <v>17317.62012611534</v>
      </c>
      <c r="O79" s="4">
        <f t="shared" si="56"/>
        <v>18354.372123665784</v>
      </c>
      <c r="P79" s="4">
        <f t="shared" si="55"/>
        <v>19457.731226909254</v>
      </c>
      <c r="Q79" s="4">
        <f t="shared" si="54"/>
        <v>19789.205870966773</v>
      </c>
      <c r="R79" s="4">
        <f t="shared" si="53"/>
        <v>20681.585217698674</v>
      </c>
      <c r="S79" s="4">
        <f t="shared" si="52"/>
        <v>21927.125495764052</v>
      </c>
      <c r="T79" s="4">
        <f t="shared" si="51"/>
        <v>23201.908553175366</v>
      </c>
      <c r="U79" s="4">
        <f t="shared" si="50"/>
        <v>23646.294463254766</v>
      </c>
      <c r="V79" s="4">
        <f t="shared" si="49"/>
        <v>24147.264033281324</v>
      </c>
      <c r="W79" s="4">
        <f t="shared" si="48"/>
        <v>24781.296848669514</v>
      </c>
      <c r="X79" s="4">
        <f t="shared" si="47"/>
        <v>25620.112225631638</v>
      </c>
      <c r="Y79" s="4">
        <f t="shared" si="46"/>
        <v>26930.023739602053</v>
      </c>
      <c r="Z79" s="4">
        <f t="shared" si="45"/>
        <v>27108.072386115524</v>
      </c>
      <c r="AA79" s="4">
        <f t="shared" si="44"/>
        <v>27626.200500071012</v>
      </c>
      <c r="AB79" s="4">
        <f t="shared" si="43"/>
        <v>27942.134696244844</v>
      </c>
      <c r="AC79" s="4">
        <f t="shared" si="42"/>
        <v>27953.714411512541</v>
      </c>
      <c r="AD79" s="4">
        <f t="shared" si="41"/>
        <v>28703.207999870778</v>
      </c>
      <c r="AE79" s="4">
        <f t="shared" si="40"/>
        <v>29666.11109314936</v>
      </c>
      <c r="AF79" s="4">
        <f t="shared" si="39"/>
        <v>29666.11109314936</v>
      </c>
      <c r="AG79" s="4">
        <f t="shared" si="38"/>
        <v>29666.11109314936</v>
      </c>
      <c r="AH79" s="4">
        <f t="shared" si="37"/>
        <v>30014.714651754464</v>
      </c>
      <c r="AI79" s="4">
        <f t="shared" si="36"/>
        <v>30014.714651754464</v>
      </c>
      <c r="AJ79" s="4">
        <f t="shared" si="35"/>
        <v>30014.714651754464</v>
      </c>
      <c r="AK79" s="4">
        <f t="shared" si="34"/>
        <v>30014.714651754464</v>
      </c>
      <c r="AL79" s="16">
        <f t="shared" si="32"/>
        <v>30014.714651754464</v>
      </c>
      <c r="AM79" s="20">
        <f>AL79-D79</f>
        <v>28514.714651754464</v>
      </c>
      <c r="AN79" s="17">
        <f>'Предявени (4)'!D79-D79</f>
        <v>111311.43000000001</v>
      </c>
      <c r="AO79" s="18">
        <f t="shared" si="33"/>
        <v>0</v>
      </c>
    </row>
    <row r="80" spans="1:41" x14ac:dyDescent="0.2">
      <c r="A80" s="21" t="s">
        <v>18</v>
      </c>
      <c r="B80" s="3">
        <v>0</v>
      </c>
      <c r="C80" s="3">
        <v>400</v>
      </c>
      <c r="D80" s="4">
        <f>C80*$D$82</f>
        <v>761.88622024945016</v>
      </c>
      <c r="E80" s="4">
        <f>D80*$E$82</f>
        <v>1873.2154583621718</v>
      </c>
      <c r="F80" s="4">
        <f>E80*$F$82</f>
        <v>2584.6185901645667</v>
      </c>
      <c r="G80" s="4">
        <f>F80*$G$82</f>
        <v>3184.7963228619888</v>
      </c>
      <c r="H80" s="4">
        <f t="shared" si="62"/>
        <v>3655.4642170663619</v>
      </c>
      <c r="I80" s="4">
        <f t="shared" si="63"/>
        <v>5001.7815193345286</v>
      </c>
      <c r="J80" s="4">
        <f t="shared" si="61"/>
        <v>5542.1429808708954</v>
      </c>
      <c r="K80" s="4">
        <f t="shared" si="60"/>
        <v>7114.9298880356791</v>
      </c>
      <c r="L80" s="4">
        <f t="shared" si="59"/>
        <v>7688.1769691011186</v>
      </c>
      <c r="M80" s="4">
        <f t="shared" si="58"/>
        <v>8155.5499038157141</v>
      </c>
      <c r="N80" s="4">
        <f t="shared" si="57"/>
        <v>8796.0374277345509</v>
      </c>
      <c r="O80" s="4">
        <f t="shared" si="56"/>
        <v>9322.6288015677346</v>
      </c>
      <c r="P80" s="4">
        <f t="shared" si="55"/>
        <v>9883.0515327330613</v>
      </c>
      <c r="Q80" s="4">
        <f t="shared" si="54"/>
        <v>10051.415508512739</v>
      </c>
      <c r="R80" s="4">
        <f t="shared" si="53"/>
        <v>10504.6765268529</v>
      </c>
      <c r="S80" s="4">
        <f t="shared" si="52"/>
        <v>11137.316509935354</v>
      </c>
      <c r="T80" s="4">
        <f t="shared" si="51"/>
        <v>11784.809606768116</v>
      </c>
      <c r="U80" s="4">
        <f t="shared" si="50"/>
        <v>12010.523941009787</v>
      </c>
      <c r="V80" s="4">
        <f t="shared" si="49"/>
        <v>12264.978482454804</v>
      </c>
      <c r="W80" s="4">
        <f t="shared" si="48"/>
        <v>12587.019059274953</v>
      </c>
      <c r="X80" s="4">
        <f t="shared" si="47"/>
        <v>13013.073643968813</v>
      </c>
      <c r="Y80" s="4">
        <f t="shared" si="46"/>
        <v>13678.409332128917</v>
      </c>
      <c r="Z80" s="4">
        <f t="shared" si="45"/>
        <v>13768.844539004034</v>
      </c>
      <c r="AA80" s="4">
        <f t="shared" si="44"/>
        <v>14032.014319235052</v>
      </c>
      <c r="AB80" s="4">
        <f t="shared" si="43"/>
        <v>14192.484926282004</v>
      </c>
      <c r="AC80" s="4">
        <f t="shared" si="42"/>
        <v>14198.366543279919</v>
      </c>
      <c r="AD80" s="4">
        <f t="shared" si="41"/>
        <v>14579.052434703555</v>
      </c>
      <c r="AE80" s="4">
        <f t="shared" si="40"/>
        <v>15068.134166839904</v>
      </c>
      <c r="AF80" s="4">
        <f t="shared" si="39"/>
        <v>15068.134166839904</v>
      </c>
      <c r="AG80" s="4">
        <f t="shared" si="38"/>
        <v>15068.134166839904</v>
      </c>
      <c r="AH80" s="4">
        <f t="shared" si="37"/>
        <v>15245.198331927337</v>
      </c>
      <c r="AI80" s="4">
        <f t="shared" si="36"/>
        <v>15245.198331927337</v>
      </c>
      <c r="AJ80" s="4">
        <f t="shared" si="35"/>
        <v>15245.198331927337</v>
      </c>
      <c r="AK80" s="4">
        <f t="shared" si="34"/>
        <v>15245.198331927337</v>
      </c>
      <c r="AL80" s="16">
        <f t="shared" si="32"/>
        <v>15245.198331927337</v>
      </c>
      <c r="AM80" s="17">
        <f>AL80-C80</f>
        <v>14845.198331927337</v>
      </c>
      <c r="AN80" s="17">
        <f>'Предявени (4)'!C80-C80</f>
        <v>104340.78</v>
      </c>
      <c r="AO80" s="18">
        <f t="shared" si="33"/>
        <v>0</v>
      </c>
    </row>
    <row r="81" spans="1:41" x14ac:dyDescent="0.2">
      <c r="A81" s="21" t="s">
        <v>17</v>
      </c>
      <c r="B81" s="3">
        <v>0</v>
      </c>
      <c r="C81" s="4">
        <f>B81*C82</f>
        <v>0</v>
      </c>
      <c r="D81" s="4">
        <f>C81*$D$82</f>
        <v>0</v>
      </c>
      <c r="E81" s="4">
        <f>D81*$E$82</f>
        <v>0</v>
      </c>
      <c r="F81" s="4">
        <f>E81*$F$82</f>
        <v>0</v>
      </c>
      <c r="G81" s="4">
        <f>F81*$G$82</f>
        <v>0</v>
      </c>
      <c r="H81" s="4">
        <f t="shared" si="62"/>
        <v>0</v>
      </c>
      <c r="I81" s="4">
        <f t="shared" si="63"/>
        <v>0</v>
      </c>
      <c r="J81" s="4">
        <f t="shared" si="61"/>
        <v>0</v>
      </c>
      <c r="K81" s="4">
        <f t="shared" si="60"/>
        <v>0</v>
      </c>
      <c r="L81" s="4">
        <f t="shared" si="59"/>
        <v>0</v>
      </c>
      <c r="M81" s="4">
        <f t="shared" si="58"/>
        <v>0</v>
      </c>
      <c r="N81" s="4">
        <f t="shared" si="57"/>
        <v>0</v>
      </c>
      <c r="O81" s="4">
        <f t="shared" si="56"/>
        <v>0</v>
      </c>
      <c r="P81" s="4">
        <f t="shared" si="55"/>
        <v>0</v>
      </c>
      <c r="Q81" s="4">
        <f t="shared" si="54"/>
        <v>0</v>
      </c>
      <c r="R81" s="4">
        <f t="shared" si="53"/>
        <v>0</v>
      </c>
      <c r="S81" s="4">
        <f t="shared" si="52"/>
        <v>0</v>
      </c>
      <c r="T81" s="4">
        <f t="shared" si="51"/>
        <v>0</v>
      </c>
      <c r="U81" s="4">
        <f t="shared" si="50"/>
        <v>0</v>
      </c>
      <c r="V81" s="4">
        <f t="shared" si="49"/>
        <v>0</v>
      </c>
      <c r="W81" s="4">
        <f t="shared" si="48"/>
        <v>0</v>
      </c>
      <c r="X81" s="4">
        <f t="shared" si="47"/>
        <v>0</v>
      </c>
      <c r="Y81" s="4">
        <f t="shared" si="46"/>
        <v>0</v>
      </c>
      <c r="Z81" s="4">
        <f t="shared" si="45"/>
        <v>0</v>
      </c>
      <c r="AA81" s="4">
        <f t="shared" si="44"/>
        <v>0</v>
      </c>
      <c r="AB81" s="4">
        <f t="shared" si="43"/>
        <v>0</v>
      </c>
      <c r="AC81" s="4">
        <f t="shared" si="42"/>
        <v>0</v>
      </c>
      <c r="AD81" s="4">
        <f t="shared" si="41"/>
        <v>0</v>
      </c>
      <c r="AE81" s="4">
        <f t="shared" si="40"/>
        <v>0</v>
      </c>
      <c r="AF81" s="4">
        <f t="shared" si="39"/>
        <v>0</v>
      </c>
      <c r="AG81" s="4">
        <f t="shared" si="38"/>
        <v>0</v>
      </c>
      <c r="AH81" s="4">
        <f t="shared" si="37"/>
        <v>0</v>
      </c>
      <c r="AI81" s="4">
        <f t="shared" si="36"/>
        <v>0</v>
      </c>
      <c r="AJ81" s="4">
        <f t="shared" si="35"/>
        <v>0</v>
      </c>
      <c r="AK81" s="4">
        <f t="shared" si="34"/>
        <v>0</v>
      </c>
      <c r="AL81" s="16">
        <f t="shared" si="32"/>
        <v>0</v>
      </c>
      <c r="AM81" s="17">
        <f>AL81-B81</f>
        <v>0</v>
      </c>
      <c r="AN81" s="17">
        <f>'Предявени (4)'!B81-B81</f>
        <v>25990</v>
      </c>
      <c r="AO81" s="18">
        <f t="shared" si="33"/>
        <v>0</v>
      </c>
    </row>
    <row r="82" spans="1:41" s="26" customFormat="1" ht="25.5" customHeight="1" x14ac:dyDescent="0.2">
      <c r="A82" s="7" t="s">
        <v>41</v>
      </c>
      <c r="B82" s="25"/>
      <c r="C82" s="23">
        <f>IF(SUM(C46:C80)/SUM(B46:B80)&lt;1,1,SUM(C46:C80)/SUM(B46:B80))</f>
        <v>6.6497479700933928</v>
      </c>
      <c r="D82" s="23">
        <f>IF(SUM(D46:D79)/SUM(C46:C79)&lt;1,1,SUM(D46:D79)/SUM(C46:C79))</f>
        <v>1.9047155506236253</v>
      </c>
      <c r="E82" s="23">
        <f>IF(SUM(E46:E78)/SUM(D46:D78)&lt;1,1,SUM(E46:E78)/SUM(D46:D78))</f>
        <v>2.4586551227411095</v>
      </c>
      <c r="F82" s="23">
        <f>IF(SUM(F46:F77)/SUM(E46:E77)&lt;1,1,SUM(F46:F77)/SUM(E46:E77))</f>
        <v>1.3797764579758505</v>
      </c>
      <c r="G82" s="23">
        <f>IF(SUM(G46:G76)/SUM(F46:F76)&lt;1,1,SUM(G46:G76)/SUM(F46:F76))</f>
        <v>1.2322113347715291</v>
      </c>
      <c r="H82" s="23">
        <f>IF(SUM(H46:H75)/SUM(G46:G75)&lt;1,1,SUM(H46:H75)/SUM(G46:G75))</f>
        <v>1.1477858696412371</v>
      </c>
      <c r="I82" s="23">
        <f>IF(SUM(I46:I74)/SUM(H46:H74)&lt;1,1,SUM(I46:I74)/SUM(H46:H74))</f>
        <v>1.3683026894320507</v>
      </c>
      <c r="J82" s="23">
        <f>IF(SUM(J46:J73)/SUM(I46:I73)&lt;1,1,SUM(J46:J73)/SUM(I46:I73))</f>
        <v>1.1080337994467739</v>
      </c>
      <c r="K82" s="23">
        <f>IF(SUM(K46:K72)/SUM(J46:J72)&lt;1,1,SUM(K46:K72)/SUM(J46:J72))</f>
        <v>1.2837867793366882</v>
      </c>
      <c r="L82" s="23">
        <f>IF(SUM(L46:L71)/SUM(K46:K71)&lt;1,1,SUM(L46:L71)/SUM(K46:K71))</f>
        <v>1.0805696036484351</v>
      </c>
      <c r="M82" s="23">
        <f>IF(SUM(M46:M70)/SUM(L46:L70)&lt;1,1,SUM(M46:M70)/SUM(L46:L70))</f>
        <v>1.0607911259838285</v>
      </c>
      <c r="N82" s="23">
        <f>IF(SUM(N46:N69)/SUM(M46:M69)&lt;1,1,SUM(N46:N69)/SUM(M46:M69))</f>
        <v>1.0785339470020499</v>
      </c>
      <c r="O82" s="23">
        <f>IF(SUM(O46:O68)/SUM(N46:N68)&lt;1,1,SUM(O46:O68)/SUM(N46:N68))</f>
        <v>1.0598668864428433</v>
      </c>
      <c r="P82" s="23">
        <f>IF(SUM(P46:P67)/SUM(O46:O67)&lt;1,1,SUM(P46:P67)/SUM(O46:O67))</f>
        <v>1.0601142384936622</v>
      </c>
      <c r="Q82" s="23">
        <f>IF(SUM(Q46:Q66)/SUM(P46:P66)&lt;1,1,SUM(Q46:Q66)/SUM(P46:P66))</f>
        <v>1.0170356266201839</v>
      </c>
      <c r="R82" s="23">
        <f>IF(SUM(R46:R65)/SUM(Q46:Q65)&lt;1,1,SUM(R46:R65)/SUM(Q46:Q65))</f>
        <v>1.0450942474675617</v>
      </c>
      <c r="S82" s="23">
        <f>IF(SUM(S46:S64)/SUM(R46:R64)&lt;1,1,SUM(S46:S64)/SUM(R46:R64))</f>
        <v>1.0602246039147658</v>
      </c>
      <c r="T82" s="23">
        <f>IF(SUM(T46:T63)/SUM(S46:S63)&lt;1,1,SUM(T46:T63)/SUM(S46:S63))</f>
        <v>1.0581372628007069</v>
      </c>
      <c r="U82" s="23">
        <f>IF(SUM(U46:U62)/SUM(T46:T62)&lt;1,1,SUM(U46:U62)/SUM(T46:T62))</f>
        <v>1.0191529894646785</v>
      </c>
      <c r="V82" s="23">
        <f>IF(SUM(V46:V61)/SUM(U46:U61)&lt;1,1,SUM(V46:V61)/SUM(U46:U61))</f>
        <v>1.0211859651331434</v>
      </c>
      <c r="W82" s="23">
        <f>IF(SUM(W46:W60)/SUM(V46:V60)&lt;1,1,SUM(W46:W60)/SUM(V46:V60))</f>
        <v>1.0262569214679693</v>
      </c>
      <c r="X82" s="23">
        <f>IF(SUM(X46:X59)/SUM(W46:W59)&lt;1,1,SUM(X46:X59)/SUM(W46:W59))</f>
        <v>1.0338487280179269</v>
      </c>
      <c r="Y82" s="23">
        <f>IF(SUM(Y46:Y58)/SUM(X46:X58)&lt;1,1,SUM(Y46:Y58)/SUM(X46:X58))</f>
        <v>1.0511282504320927</v>
      </c>
      <c r="Z82" s="23">
        <f>IF(SUM(Z46:Z57)/SUM(Y46:Y57)&lt;1,1,SUM(Z46:Z57)/SUM(Y46:Y57))</f>
        <v>1.0066115295045819</v>
      </c>
      <c r="AA82" s="23">
        <f>IF(SUM(AA46:AA56)/SUM(Z46:Z56)&lt;1,1,SUM(AA46:AA56)/SUM(Z46:Z56))</f>
        <v>1.0191134252032199</v>
      </c>
      <c r="AB82" s="23">
        <f>IF(SUM(AB46:AB55)/SUM(AA46:AA55)&lt;1,1,SUM(AB46:AB55)/SUM(AA46:AA55))</f>
        <v>1.0114360350122349</v>
      </c>
      <c r="AC82" s="23">
        <f>IF(SUM(AC46:AC54)/SUM(AB46:AB54)&lt;1,1,SUM(AC46:AC54)/SUM(AB46:AB54))</f>
        <v>1.0004144177026408</v>
      </c>
      <c r="AD82" s="23">
        <f>IF(SUM(AD46:AD53)/SUM(AC46:AC53)&lt;1,1,SUM(AD46:AD53)/SUM(AC46:AC53))</f>
        <v>1.0268119498298074</v>
      </c>
      <c r="AE82" s="23">
        <f>IF(SUM(AE46:AE52)/SUM(AD46:AD52)&lt;1,1,SUM(AE46:AE52)/SUM(AD46:AD52))</f>
        <v>1.03354688065818</v>
      </c>
      <c r="AF82" s="23">
        <f>IF(SUM(AF46:AF51)/SUM(AE46:AE51)&lt;1,1,SUM(AF46:AF51)/SUM(AE46:AE51))</f>
        <v>1</v>
      </c>
      <c r="AG82" s="23">
        <f>IF(SUM(AG46:AG50)/SUM(AF46:AF50)&lt;1,1,SUM(AG46:AG50)/SUM(AF46:AF50))</f>
        <v>1</v>
      </c>
      <c r="AH82" s="23">
        <f>IF(SUM(AH46:AH49)/SUM(AG46:AG49)&lt;1,1,SUM(AH46:AH49)/SUM(AG46:AG49))</f>
        <v>1.0117509018121895</v>
      </c>
      <c r="AI82" s="23">
        <f>IF(SUM(AI46:AI48)/SUM(AH46:AH48)&lt;1,1,SUM(AI46:AI48)/SUM(AH46:AH48))</f>
        <v>1</v>
      </c>
      <c r="AJ82" s="23">
        <f>IF(SUM(AJ46:AJ47)/SUM(AI46:AI47)&lt;1,1,SUM(AJ46:AJ47)/SUM(AI46:AI47))</f>
        <v>1</v>
      </c>
      <c r="AK82" s="23">
        <f>IF(SUM(AK46:AK46)/SUM(AJ46:AJ46)&lt;1,1,SUM(AK46:AK46)/SUM(AJ46:AJ46))</f>
        <v>1</v>
      </c>
      <c r="AL82" s="17">
        <f>SUM(AL46:AL81)</f>
        <v>44133878.947009176</v>
      </c>
      <c r="AM82" s="17">
        <f>SUM(AM46:AM81)</f>
        <v>10542740.672021266</v>
      </c>
      <c r="AN82" s="17">
        <f>SUM(AN46:AN81)</f>
        <v>15142103.227349298</v>
      </c>
      <c r="AO82" s="17">
        <f>SUM(AO46:AO81)</f>
        <v>3294701.8603525786</v>
      </c>
    </row>
    <row r="83" spans="1:41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  <c r="AN83" s="24"/>
      <c r="AO83" s="24"/>
    </row>
    <row r="84" spans="1:41" ht="15.75" x14ac:dyDescent="0.2">
      <c r="AO84" s="9">
        <f>AO42+AO82</f>
        <v>6952643.4818982175</v>
      </c>
    </row>
  </sheetData>
  <mergeCells count="14">
    <mergeCell ref="AO4:AO5"/>
    <mergeCell ref="A44:A45"/>
    <mergeCell ref="B44:AK44"/>
    <mergeCell ref="AL44:AL45"/>
    <mergeCell ref="AM44:AM45"/>
    <mergeCell ref="AN44:AN45"/>
    <mergeCell ref="AO44:AO45"/>
    <mergeCell ref="AM4:AM5"/>
    <mergeCell ref="AN4:AN5"/>
    <mergeCell ref="A1:AD1"/>
    <mergeCell ref="A2:AD2"/>
    <mergeCell ref="A4:A5"/>
    <mergeCell ref="B4:AK4"/>
    <mergeCell ref="AL4:AL5"/>
  </mergeCells>
  <conditionalFormatting sqref="AN46:AN81">
    <cfRule type="cellIs" dxfId="51" priority="2" operator="lessThan">
      <formula>0</formula>
    </cfRule>
  </conditionalFormatting>
  <conditionalFormatting sqref="AN6:AN41">
    <cfRule type="cellIs" dxfId="50" priority="1" operator="lessThan">
      <formula>0</formula>
    </cfRule>
  </conditionalFormatting>
  <printOptions horizontalCentered="1" verticalCentered="1"/>
  <pageMargins left="0.31496062992125984" right="0.27559055118110237" top="0.39370078740157483" bottom="0.35433070866141736" header="0.31496062992125984" footer="0.31496062992125984"/>
  <pageSetup paperSize="9" scale="3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4"/>
  <sheetViews>
    <sheetView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8.7109375" style="33" customWidth="1"/>
    <col min="5" max="37" width="8.7109375" style="10" customWidth="1"/>
    <col min="38" max="38" width="10.28515625" style="10" customWidth="1"/>
    <col min="39" max="39" width="14.28515625" style="10" customWidth="1"/>
    <col min="40" max="40" width="14.85546875" style="10" customWidth="1"/>
    <col min="41" max="41" width="15.140625" style="10" customWidth="1"/>
    <col min="42" max="16384" width="11" style="10"/>
  </cols>
  <sheetData>
    <row r="1" spans="1:41" ht="17.25" customHeight="1" x14ac:dyDescent="0.2">
      <c r="A1" s="57" t="str">
        <f>'Описание на групите'!B3</f>
        <v>Общо за пазара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"/>
      <c r="AF1" s="5"/>
      <c r="AG1" s="5"/>
      <c r="AH1" s="5"/>
      <c r="AI1" s="5"/>
      <c r="AJ1" s="5"/>
      <c r="AK1" s="5"/>
    </row>
    <row r="2" spans="1:41" ht="16.5" customHeight="1" x14ac:dyDescent="0.2">
      <c r="A2" s="58" t="str">
        <f>"Справка № 1.2: Брой на изплатените претенции към края на "&amp;'Описание на групите'!B2&amp;" тримесечие на "&amp;'Описание на групите'!B1&amp; " година"</f>
        <v>Справка № 1.2: Брой на изплатените претенции към края на трето тримесечие на 2021 година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</row>
    <row r="3" spans="1:41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41" s="15" customFormat="1" ht="42" customHeight="1" x14ac:dyDescent="0.2">
      <c r="A4" s="59" t="s">
        <v>0</v>
      </c>
      <c r="B4" s="60" t="s">
        <v>38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2" t="s">
        <v>43</v>
      </c>
      <c r="AM4" s="61" t="s">
        <v>44</v>
      </c>
      <c r="AN4" s="61" t="str">
        <f>"Брой на предявените, но неизплатени към " &amp;'Описание на групите'!$B$4&amp; " претенции"</f>
        <v>Брой на предявените, но неизплатени към 30.9.2021 г. претенции</v>
      </c>
      <c r="AO4" s="61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30.9.2021 г.</v>
      </c>
    </row>
    <row r="5" spans="1:41" s="15" customFormat="1" ht="25.5" customHeight="1" x14ac:dyDescent="0.2">
      <c r="A5" s="59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2"/>
      <c r="AM5" s="61"/>
      <c r="AN5" s="61">
        <v>0</v>
      </c>
      <c r="AO5" s="61">
        <v>0</v>
      </c>
    </row>
    <row r="6" spans="1:41" s="19" customFormat="1" ht="12.75" customHeight="1" x14ac:dyDescent="0.2">
      <c r="A6" s="1" t="s">
        <v>37</v>
      </c>
      <c r="B6" s="3">
        <v>8537.67</v>
      </c>
      <c r="C6" s="3">
        <v>13853.07</v>
      </c>
      <c r="D6" s="3">
        <v>16443.82</v>
      </c>
      <c r="E6" s="3">
        <v>17791.72</v>
      </c>
      <c r="F6" s="3">
        <v>18729.32</v>
      </c>
      <c r="G6" s="3">
        <v>19278.87</v>
      </c>
      <c r="H6" s="3">
        <v>19730.310000000001</v>
      </c>
      <c r="I6" s="3">
        <v>19972.600000000002</v>
      </c>
      <c r="J6" s="3">
        <v>20209.150000000001</v>
      </c>
      <c r="K6" s="3">
        <v>20402.45</v>
      </c>
      <c r="L6" s="3">
        <v>20518.98</v>
      </c>
      <c r="M6" s="3">
        <v>20626.560000000001</v>
      </c>
      <c r="N6" s="3">
        <v>20776.560000000001</v>
      </c>
      <c r="O6" s="3">
        <v>20835.689999999999</v>
      </c>
      <c r="P6" s="3">
        <v>20894.689999999999</v>
      </c>
      <c r="Q6" s="3">
        <v>20929.09</v>
      </c>
      <c r="R6" s="3">
        <v>21123.3</v>
      </c>
      <c r="S6" s="3">
        <v>21175.73</v>
      </c>
      <c r="T6" s="3">
        <v>21238.57</v>
      </c>
      <c r="U6" s="3">
        <v>21292.38</v>
      </c>
      <c r="V6" s="3">
        <v>21650.62</v>
      </c>
      <c r="W6" s="3">
        <v>21481.360000000001</v>
      </c>
      <c r="X6" s="3">
        <v>21508.99</v>
      </c>
      <c r="Y6" s="3">
        <v>21548.560000000001</v>
      </c>
      <c r="Z6" s="3">
        <v>21579.56</v>
      </c>
      <c r="AA6" s="3">
        <v>21596.780000000002</v>
      </c>
      <c r="AB6" s="3">
        <v>21611.040000000001</v>
      </c>
      <c r="AC6" s="3">
        <v>21627.040000000001</v>
      </c>
      <c r="AD6" s="3">
        <v>21632.04</v>
      </c>
      <c r="AE6" s="3">
        <v>21640.74</v>
      </c>
      <c r="AF6" s="3">
        <v>21648.74</v>
      </c>
      <c r="AG6" s="3">
        <v>21661.74</v>
      </c>
      <c r="AH6" s="3">
        <v>21674.74</v>
      </c>
      <c r="AI6" s="3">
        <v>21677.74</v>
      </c>
      <c r="AJ6" s="3">
        <v>21685.74</v>
      </c>
      <c r="AK6" s="3">
        <v>21690.74</v>
      </c>
      <c r="AL6" s="16">
        <f>AK6</f>
        <v>21690.74</v>
      </c>
      <c r="AM6" s="17">
        <f>AL6-AK6</f>
        <v>0</v>
      </c>
      <c r="AN6" s="17">
        <f>'Предявени брой'!AK6-AK6</f>
        <v>407</v>
      </c>
      <c r="AO6" s="18">
        <f>IF(AM6-AN6&lt;0,0,AM6-AN6)</f>
        <v>0</v>
      </c>
    </row>
    <row r="7" spans="1:41" s="19" customFormat="1" x14ac:dyDescent="0.2">
      <c r="A7" s="1" t="s">
        <v>36</v>
      </c>
      <c r="B7" s="3">
        <v>8089.77</v>
      </c>
      <c r="C7" s="3">
        <v>12609</v>
      </c>
      <c r="D7" s="3">
        <v>14743.02</v>
      </c>
      <c r="E7" s="3">
        <v>16178.17</v>
      </c>
      <c r="F7" s="3">
        <v>16933.149999999998</v>
      </c>
      <c r="G7" s="3">
        <v>17437.879999999997</v>
      </c>
      <c r="H7" s="3">
        <v>17705.46</v>
      </c>
      <c r="I7" s="3">
        <v>17917.11</v>
      </c>
      <c r="J7" s="3">
        <v>18149.11</v>
      </c>
      <c r="K7" s="3">
        <v>18275.23</v>
      </c>
      <c r="L7" s="3">
        <v>18396.349999999999</v>
      </c>
      <c r="M7" s="3">
        <v>18547.129999999997</v>
      </c>
      <c r="N7" s="3">
        <v>18598.129999999997</v>
      </c>
      <c r="O7" s="3">
        <v>18645.55</v>
      </c>
      <c r="P7" s="3">
        <v>18681.73</v>
      </c>
      <c r="Q7" s="3">
        <v>18809.059999999998</v>
      </c>
      <c r="R7" s="3">
        <v>18849.059999999998</v>
      </c>
      <c r="S7" s="3">
        <v>18890.349999999999</v>
      </c>
      <c r="T7" s="3">
        <v>18946.89</v>
      </c>
      <c r="U7" s="3">
        <v>19228.269999999997</v>
      </c>
      <c r="V7" s="3">
        <v>19128.269999999997</v>
      </c>
      <c r="W7" s="3">
        <v>19159.62</v>
      </c>
      <c r="X7" s="3">
        <v>19216.919999999998</v>
      </c>
      <c r="Y7" s="3">
        <v>19249.599999999999</v>
      </c>
      <c r="Z7" s="3">
        <v>19290.599999999999</v>
      </c>
      <c r="AA7" s="3">
        <v>19306.909999999996</v>
      </c>
      <c r="AB7" s="3">
        <v>19329.269999999997</v>
      </c>
      <c r="AC7" s="3">
        <v>19343.269999999997</v>
      </c>
      <c r="AD7" s="3">
        <v>19357.05</v>
      </c>
      <c r="AE7" s="3">
        <v>19364.05</v>
      </c>
      <c r="AF7" s="3">
        <v>19376.05</v>
      </c>
      <c r="AG7" s="3">
        <v>19392.05</v>
      </c>
      <c r="AH7" s="3">
        <v>19399.05</v>
      </c>
      <c r="AI7" s="3">
        <v>19404.05</v>
      </c>
      <c r="AJ7" s="3">
        <v>19408.05</v>
      </c>
      <c r="AK7" s="4">
        <f>AJ7*$AK$42</f>
        <v>19412.524841531809</v>
      </c>
      <c r="AL7" s="16">
        <f t="shared" ref="AL7:AL41" si="0">AK7</f>
        <v>19412.524841531809</v>
      </c>
      <c r="AM7" s="20">
        <f>AL7-AJ7</f>
        <v>4.4748415318099433</v>
      </c>
      <c r="AN7" s="17">
        <f>'Предявени брой'!AJ7-AJ7</f>
        <v>370</v>
      </c>
      <c r="AO7" s="18">
        <f t="shared" ref="AO7:AO41" si="1">IF(AM7-AN7&lt;0,0,AM7-AN7)</f>
        <v>0</v>
      </c>
    </row>
    <row r="8" spans="1:41" s="19" customFormat="1" x14ac:dyDescent="0.2">
      <c r="A8" s="1" t="s">
        <v>35</v>
      </c>
      <c r="B8" s="3">
        <v>8420.8700000000008</v>
      </c>
      <c r="C8" s="3">
        <v>13538.880000000001</v>
      </c>
      <c r="D8" s="3">
        <v>16134.89</v>
      </c>
      <c r="E8" s="3">
        <v>17577.169999999998</v>
      </c>
      <c r="F8" s="3">
        <v>18406.61</v>
      </c>
      <c r="G8" s="3">
        <v>18808.87</v>
      </c>
      <c r="H8" s="3">
        <v>19124.690000000002</v>
      </c>
      <c r="I8" s="3">
        <v>19425.330000000002</v>
      </c>
      <c r="J8" s="3">
        <v>19618.330000000002</v>
      </c>
      <c r="K8" s="3">
        <v>19794.66</v>
      </c>
      <c r="L8" s="3">
        <v>19946.39</v>
      </c>
      <c r="M8" s="3">
        <v>20027.919999999998</v>
      </c>
      <c r="N8" s="3">
        <v>20085.38</v>
      </c>
      <c r="O8" s="3">
        <v>20141.02</v>
      </c>
      <c r="P8" s="3">
        <v>20325.02</v>
      </c>
      <c r="Q8" s="3">
        <v>20393.38</v>
      </c>
      <c r="R8" s="3">
        <v>20443.580000000002</v>
      </c>
      <c r="S8" s="3">
        <v>20511.809999999998</v>
      </c>
      <c r="T8" s="3">
        <v>20873.48</v>
      </c>
      <c r="U8" s="3">
        <v>20701.48</v>
      </c>
      <c r="V8" s="3">
        <v>20726.599999999999</v>
      </c>
      <c r="W8" s="3">
        <v>20778.830000000002</v>
      </c>
      <c r="X8" s="3">
        <v>20815.400000000001</v>
      </c>
      <c r="Y8" s="3">
        <v>20867.669999999998</v>
      </c>
      <c r="Z8" s="3">
        <v>20884.669999999998</v>
      </c>
      <c r="AA8" s="3">
        <v>20901.739999999998</v>
      </c>
      <c r="AB8" s="3">
        <v>20924.739999999998</v>
      </c>
      <c r="AC8" s="3">
        <v>20938.739999999998</v>
      </c>
      <c r="AD8" s="3">
        <v>20949.05</v>
      </c>
      <c r="AE8" s="3">
        <v>20964.05</v>
      </c>
      <c r="AF8" s="3">
        <v>20990.05</v>
      </c>
      <c r="AG8" s="3">
        <v>21003.05</v>
      </c>
      <c r="AH8" s="3">
        <v>21010.05</v>
      </c>
      <c r="AI8" s="3">
        <v>21018.05</v>
      </c>
      <c r="AJ8" s="4">
        <f>AI8*$AJ$42</f>
        <v>21024.189377081671</v>
      </c>
      <c r="AK8" s="4">
        <f t="shared" ref="AK8:AK41" si="2">AJ8*$AK$42</f>
        <v>21029.036845827741</v>
      </c>
      <c r="AL8" s="16">
        <f>AK8</f>
        <v>21029.036845827741</v>
      </c>
      <c r="AM8" s="20">
        <f>AL8-AI8</f>
        <v>10.98684582774149</v>
      </c>
      <c r="AN8" s="17">
        <f>'Предявени брой'!AI8-AI8</f>
        <v>427</v>
      </c>
      <c r="AO8" s="18">
        <f t="shared" si="1"/>
        <v>0</v>
      </c>
    </row>
    <row r="9" spans="1:41" s="19" customFormat="1" x14ac:dyDescent="0.2">
      <c r="A9" s="1" t="s">
        <v>34</v>
      </c>
      <c r="B9" s="3">
        <v>8594.9000000000015</v>
      </c>
      <c r="C9" s="3">
        <v>14154.240000000003</v>
      </c>
      <c r="D9" s="3">
        <v>16525.350000000002</v>
      </c>
      <c r="E9" s="3">
        <v>17970.670000000002</v>
      </c>
      <c r="F9" s="3">
        <v>18679.05</v>
      </c>
      <c r="G9" s="3">
        <v>19240.530000000002</v>
      </c>
      <c r="H9" s="3">
        <v>19632.460000000003</v>
      </c>
      <c r="I9" s="3">
        <v>19884.530000000002</v>
      </c>
      <c r="J9" s="3">
        <v>20088.62</v>
      </c>
      <c r="K9" s="3">
        <v>20270.689999999999</v>
      </c>
      <c r="L9" s="3">
        <v>20351.04</v>
      </c>
      <c r="M9" s="3">
        <v>20426.280000000002</v>
      </c>
      <c r="N9" s="3">
        <v>20485.48</v>
      </c>
      <c r="O9" s="3">
        <v>20895.48</v>
      </c>
      <c r="P9" s="3">
        <v>20984.030000000002</v>
      </c>
      <c r="Q9" s="3">
        <v>21046.920000000002</v>
      </c>
      <c r="R9" s="3">
        <v>21124.920000000002</v>
      </c>
      <c r="S9" s="3">
        <v>21602.920000000002</v>
      </c>
      <c r="T9" s="3">
        <v>21417.05</v>
      </c>
      <c r="U9" s="3">
        <v>21443.510000000002</v>
      </c>
      <c r="V9" s="3">
        <v>21496.06</v>
      </c>
      <c r="W9" s="3">
        <v>21535.06</v>
      </c>
      <c r="X9" s="3">
        <v>21589.24</v>
      </c>
      <c r="Y9" s="3">
        <v>21611.23</v>
      </c>
      <c r="Z9" s="3">
        <v>21646.23</v>
      </c>
      <c r="AA9" s="3">
        <v>21676.23</v>
      </c>
      <c r="AB9" s="3">
        <v>21696.460000000003</v>
      </c>
      <c r="AC9" s="3">
        <v>21703.460000000003</v>
      </c>
      <c r="AD9" s="3">
        <v>21710.460000000003</v>
      </c>
      <c r="AE9" s="3">
        <v>21729.460000000003</v>
      </c>
      <c r="AF9" s="3">
        <v>21743.460000000003</v>
      </c>
      <c r="AG9" s="3">
        <v>21751.460000000003</v>
      </c>
      <c r="AH9" s="3">
        <v>21761.460000000003</v>
      </c>
      <c r="AI9" s="4">
        <f>AH9*$AI$42</f>
        <v>21767.068276807622</v>
      </c>
      <c r="AJ9" s="4">
        <f t="shared" ref="AJ9:AJ41" si="3">AI9*$AJ$42</f>
        <v>21773.426442294611</v>
      </c>
      <c r="AK9" s="4">
        <f t="shared" si="2"/>
        <v>21778.446659829795</v>
      </c>
      <c r="AL9" s="16">
        <f t="shared" si="0"/>
        <v>21778.446659829795</v>
      </c>
      <c r="AM9" s="20">
        <f>AL9-AH9</f>
        <v>16.986659829792188</v>
      </c>
      <c r="AN9" s="17">
        <f>'Предявени брой'!AH9-AH9</f>
        <v>514</v>
      </c>
      <c r="AO9" s="18">
        <f t="shared" si="1"/>
        <v>0</v>
      </c>
    </row>
    <row r="10" spans="1:41" s="19" customFormat="1" x14ac:dyDescent="0.2">
      <c r="A10" s="2" t="s">
        <v>33</v>
      </c>
      <c r="B10" s="3">
        <v>9137.7799999999988</v>
      </c>
      <c r="C10" s="3">
        <v>15181.27</v>
      </c>
      <c r="D10" s="3">
        <v>17845.89</v>
      </c>
      <c r="E10" s="3">
        <v>19170.789999999997</v>
      </c>
      <c r="F10" s="3">
        <v>20085.7</v>
      </c>
      <c r="G10" s="3">
        <v>20685.149999999998</v>
      </c>
      <c r="H10" s="3">
        <v>21000.719999999998</v>
      </c>
      <c r="I10" s="3">
        <v>21252.26</v>
      </c>
      <c r="J10" s="3">
        <v>21445.59</v>
      </c>
      <c r="K10" s="3">
        <v>21557.759999999998</v>
      </c>
      <c r="L10" s="3">
        <v>21653.289999999997</v>
      </c>
      <c r="M10" s="3">
        <v>21736.25</v>
      </c>
      <c r="N10" s="3">
        <v>21909.45</v>
      </c>
      <c r="O10" s="3">
        <v>22013.67</v>
      </c>
      <c r="P10" s="3">
        <v>22090.67</v>
      </c>
      <c r="Q10" s="3">
        <v>22160.2</v>
      </c>
      <c r="R10" s="3">
        <v>22573.41</v>
      </c>
      <c r="S10" s="3">
        <v>22631.23</v>
      </c>
      <c r="T10" s="3">
        <v>22664.86</v>
      </c>
      <c r="U10" s="3">
        <v>22733.079999999998</v>
      </c>
      <c r="V10" s="3">
        <v>22789.079999999998</v>
      </c>
      <c r="W10" s="3">
        <v>22841.150975353958</v>
      </c>
      <c r="X10" s="3">
        <v>22870.210975353959</v>
      </c>
      <c r="Y10" s="3">
        <v>22890.770975353957</v>
      </c>
      <c r="Z10" s="3">
        <v>22904.770975353957</v>
      </c>
      <c r="AA10" s="3">
        <v>22927.770975353957</v>
      </c>
      <c r="AB10" s="3">
        <v>22941.11097535396</v>
      </c>
      <c r="AC10" s="3">
        <v>22955.11097535396</v>
      </c>
      <c r="AD10" s="3">
        <v>22972.11097535396</v>
      </c>
      <c r="AE10" s="3">
        <v>22990.11097535396</v>
      </c>
      <c r="AF10" s="3">
        <v>22996.11097535396</v>
      </c>
      <c r="AG10" s="3">
        <v>23018.11097535396</v>
      </c>
      <c r="AH10" s="4">
        <f>AG10*$AH$42</f>
        <v>23028.273096600758</v>
      </c>
      <c r="AI10" s="4">
        <f t="shared" ref="AI10:AI41" si="4">AH10*$AI$42</f>
        <v>23034.207851434632</v>
      </c>
      <c r="AJ10" s="4">
        <f t="shared" si="3"/>
        <v>23040.936148673318</v>
      </c>
      <c r="AK10" s="4">
        <f t="shared" si="2"/>
        <v>23046.248611182938</v>
      </c>
      <c r="AL10" s="16">
        <f t="shared" si="0"/>
        <v>23046.248611182938</v>
      </c>
      <c r="AM10" s="20">
        <f>AL10-AG10</f>
        <v>28.137635828978091</v>
      </c>
      <c r="AN10" s="17">
        <f>'Предявени брой'!AG10-AG10</f>
        <v>496</v>
      </c>
      <c r="AO10" s="18">
        <f t="shared" si="1"/>
        <v>0</v>
      </c>
    </row>
    <row r="11" spans="1:41" s="19" customFormat="1" x14ac:dyDescent="0.2">
      <c r="A11" s="2" t="s">
        <v>32</v>
      </c>
      <c r="B11" s="3">
        <v>8175.13</v>
      </c>
      <c r="C11" s="3">
        <v>13313.19</v>
      </c>
      <c r="D11" s="3">
        <v>15262.41</v>
      </c>
      <c r="E11" s="3">
        <v>16756.93</v>
      </c>
      <c r="F11" s="3">
        <v>17686.62</v>
      </c>
      <c r="G11" s="3">
        <v>18151.62</v>
      </c>
      <c r="H11" s="3">
        <v>18501.23</v>
      </c>
      <c r="I11" s="3">
        <v>18723.07</v>
      </c>
      <c r="J11" s="3">
        <v>18845.400000000001</v>
      </c>
      <c r="K11" s="3">
        <v>18955.400000000001</v>
      </c>
      <c r="L11" s="3">
        <v>19031.5</v>
      </c>
      <c r="M11" s="3">
        <v>19091.66</v>
      </c>
      <c r="N11" s="3">
        <v>19205.91</v>
      </c>
      <c r="O11" s="3">
        <v>19287.09</v>
      </c>
      <c r="P11" s="3">
        <v>19365.09</v>
      </c>
      <c r="Q11" s="3">
        <v>19744.88</v>
      </c>
      <c r="R11" s="3">
        <v>19707.88</v>
      </c>
      <c r="S11" s="3">
        <v>19742.32</v>
      </c>
      <c r="T11" s="3">
        <v>19820.32</v>
      </c>
      <c r="U11" s="3">
        <v>19857.32</v>
      </c>
      <c r="V11" s="3">
        <v>19894.8</v>
      </c>
      <c r="W11" s="3">
        <v>19918.2</v>
      </c>
      <c r="X11" s="3">
        <v>19938.2</v>
      </c>
      <c r="Y11" s="3">
        <v>19957.2</v>
      </c>
      <c r="Z11" s="3">
        <v>19968.2</v>
      </c>
      <c r="AA11" s="3">
        <v>19976.2</v>
      </c>
      <c r="AB11" s="3">
        <v>19987.2</v>
      </c>
      <c r="AC11" s="3">
        <v>20001.2</v>
      </c>
      <c r="AD11" s="3">
        <v>20010.2</v>
      </c>
      <c r="AE11" s="3">
        <v>20022.2</v>
      </c>
      <c r="AF11" s="3">
        <v>20027.2</v>
      </c>
      <c r="AG11" s="4">
        <f>AF11*$AG$42</f>
        <v>20040.707248897968</v>
      </c>
      <c r="AH11" s="4">
        <f t="shared" ref="AH11:AH41" si="5">AG11*$AH$42</f>
        <v>20049.554894873476</v>
      </c>
      <c r="AI11" s="4">
        <f t="shared" si="4"/>
        <v>20054.721986314951</v>
      </c>
      <c r="AJ11" s="4">
        <f t="shared" si="3"/>
        <v>20060.579975069479</v>
      </c>
      <c r="AK11" s="4">
        <f t="shared" si="2"/>
        <v>20065.205267998164</v>
      </c>
      <c r="AL11" s="16">
        <f t="shared" si="0"/>
        <v>20065.205267998164</v>
      </c>
      <c r="AM11" s="20">
        <f>AL11-AF11</f>
        <v>38.005267998163617</v>
      </c>
      <c r="AN11" s="17">
        <f>'Предявени брой'!AF11-AF11</f>
        <v>414</v>
      </c>
      <c r="AO11" s="18">
        <f t="shared" si="1"/>
        <v>0</v>
      </c>
    </row>
    <row r="12" spans="1:41" s="19" customFormat="1" x14ac:dyDescent="0.2">
      <c r="A12" s="2" t="s">
        <v>31</v>
      </c>
      <c r="B12" s="3">
        <v>8677.869999999999</v>
      </c>
      <c r="C12" s="3">
        <v>13955.27</v>
      </c>
      <c r="D12" s="3">
        <v>16720.239999999998</v>
      </c>
      <c r="E12" s="3">
        <v>18365.400000000001</v>
      </c>
      <c r="F12" s="3">
        <v>19333.97</v>
      </c>
      <c r="G12" s="3">
        <v>19964.77</v>
      </c>
      <c r="H12" s="3">
        <v>20326.78</v>
      </c>
      <c r="I12" s="3">
        <v>20547.78</v>
      </c>
      <c r="J12" s="3">
        <v>20722.739999999998</v>
      </c>
      <c r="K12" s="3">
        <v>20844.96</v>
      </c>
      <c r="L12" s="3">
        <v>21124.66</v>
      </c>
      <c r="M12" s="3">
        <v>21276.46</v>
      </c>
      <c r="N12" s="3">
        <v>21391.63</v>
      </c>
      <c r="O12" s="3">
        <v>21492.63</v>
      </c>
      <c r="P12" s="3">
        <v>21960.63</v>
      </c>
      <c r="Q12" s="3">
        <v>21960.66</v>
      </c>
      <c r="R12" s="3">
        <v>22008.66</v>
      </c>
      <c r="S12" s="3">
        <v>22086.66</v>
      </c>
      <c r="T12" s="3">
        <v>22155.64</v>
      </c>
      <c r="U12" s="3">
        <v>22216.86</v>
      </c>
      <c r="V12" s="3">
        <v>22261.14</v>
      </c>
      <c r="W12" s="3">
        <v>22305.14</v>
      </c>
      <c r="X12" s="3">
        <v>22331.65</v>
      </c>
      <c r="Y12" s="3">
        <v>22361.65</v>
      </c>
      <c r="Z12" s="3">
        <v>22370.65</v>
      </c>
      <c r="AA12" s="3">
        <v>22389.65</v>
      </c>
      <c r="AB12" s="3">
        <v>22405.65</v>
      </c>
      <c r="AC12" s="3">
        <v>22418.65</v>
      </c>
      <c r="AD12" s="3">
        <v>22428.65</v>
      </c>
      <c r="AE12" s="3">
        <v>22454.65</v>
      </c>
      <c r="AF12" s="4">
        <f>AE12*$AF$42</f>
        <v>22467.232057159446</v>
      </c>
      <c r="AG12" s="4">
        <f t="shared" ref="AG12:AG41" si="6">AF12*$AG$42</f>
        <v>22482.384973964814</v>
      </c>
      <c r="AH12" s="4">
        <f t="shared" si="5"/>
        <v>22492.310580903944</v>
      </c>
      <c r="AI12" s="4">
        <f t="shared" si="4"/>
        <v>22498.10720961271</v>
      </c>
      <c r="AJ12" s="4">
        <f t="shared" si="3"/>
        <v>22504.678911734631</v>
      </c>
      <c r="AK12" s="4">
        <f t="shared" si="2"/>
        <v>22509.867731417919</v>
      </c>
      <c r="AL12" s="16">
        <f t="shared" si="0"/>
        <v>22509.867731417919</v>
      </c>
      <c r="AM12" s="20">
        <f>AL12-AE12</f>
        <v>55.217731417917093</v>
      </c>
      <c r="AN12" s="17">
        <f>'Предявени брой'!AE12-AE12</f>
        <v>490</v>
      </c>
      <c r="AO12" s="18">
        <f t="shared" si="1"/>
        <v>0</v>
      </c>
    </row>
    <row r="13" spans="1:41" s="19" customFormat="1" x14ac:dyDescent="0.2">
      <c r="A13" s="2" t="s">
        <v>30</v>
      </c>
      <c r="B13" s="3">
        <v>8261.65</v>
      </c>
      <c r="C13" s="3">
        <v>14743.970000000001</v>
      </c>
      <c r="D13" s="3">
        <v>17276.29</v>
      </c>
      <c r="E13" s="3">
        <v>18830.73</v>
      </c>
      <c r="F13" s="3">
        <v>19998.12</v>
      </c>
      <c r="G13" s="3">
        <v>20716.489999999998</v>
      </c>
      <c r="H13" s="3">
        <v>21094.28</v>
      </c>
      <c r="I13" s="3">
        <v>21358.33</v>
      </c>
      <c r="J13" s="3">
        <v>21537.77</v>
      </c>
      <c r="K13" s="3">
        <v>21806.3</v>
      </c>
      <c r="L13" s="3">
        <v>21952.43</v>
      </c>
      <c r="M13" s="3">
        <v>22109.82</v>
      </c>
      <c r="N13" s="3">
        <v>22230.92</v>
      </c>
      <c r="O13" s="3">
        <v>22732</v>
      </c>
      <c r="P13" s="3">
        <v>22655.129999999997</v>
      </c>
      <c r="Q13" s="3">
        <v>22703.629999999997</v>
      </c>
      <c r="R13" s="3">
        <v>22802.79</v>
      </c>
      <c r="S13" s="3">
        <v>22898.53</v>
      </c>
      <c r="T13" s="3">
        <v>23013.25</v>
      </c>
      <c r="U13" s="3">
        <v>23084.25</v>
      </c>
      <c r="V13" s="3">
        <v>23135.47</v>
      </c>
      <c r="W13" s="3">
        <v>23171.47</v>
      </c>
      <c r="X13" s="3">
        <v>23196.519999999997</v>
      </c>
      <c r="Y13" s="3">
        <v>23214.519999999997</v>
      </c>
      <c r="Z13" s="3">
        <v>23246.519999999997</v>
      </c>
      <c r="AA13" s="3">
        <v>23268.519999999997</v>
      </c>
      <c r="AB13" s="3">
        <v>23286.519999999997</v>
      </c>
      <c r="AC13" s="3">
        <v>23299.519999999997</v>
      </c>
      <c r="AD13" s="3">
        <v>23316.519999999997</v>
      </c>
      <c r="AE13" s="4">
        <f>AD13*$AE$42</f>
        <v>23333.05403611196</v>
      </c>
      <c r="AF13" s="4">
        <f t="shared" ref="AF13:AF41" si="7">AE13*$AF$42</f>
        <v>23346.128291091965</v>
      </c>
      <c r="AG13" s="4">
        <f t="shared" si="6"/>
        <v>23361.873975243103</v>
      </c>
      <c r="AH13" s="4">
        <f t="shared" si="5"/>
        <v>23372.187862257681</v>
      </c>
      <c r="AI13" s="4">
        <f t="shared" si="4"/>
        <v>23378.211249435342</v>
      </c>
      <c r="AJ13" s="4">
        <f t="shared" si="3"/>
        <v>23385.040030143125</v>
      </c>
      <c r="AK13" s="4">
        <f t="shared" si="2"/>
        <v>23390.431831398269</v>
      </c>
      <c r="AL13" s="16">
        <f t="shared" si="0"/>
        <v>23390.431831398269</v>
      </c>
      <c r="AM13" s="20">
        <f>AL13-AD13</f>
        <v>73.911831398272625</v>
      </c>
      <c r="AN13" s="17">
        <f>'Предявени брой'!AD13-AD13</f>
        <v>593</v>
      </c>
      <c r="AO13" s="18">
        <f t="shared" si="1"/>
        <v>0</v>
      </c>
    </row>
    <row r="14" spans="1:41" s="19" customFormat="1" x14ac:dyDescent="0.2">
      <c r="A14" s="1" t="s">
        <v>29</v>
      </c>
      <c r="B14" s="3">
        <v>8630.2000000000007</v>
      </c>
      <c r="C14" s="3">
        <v>16016.470000000001</v>
      </c>
      <c r="D14" s="3">
        <v>18459.059999999998</v>
      </c>
      <c r="E14" s="3">
        <v>20335.55</v>
      </c>
      <c r="F14" s="3">
        <v>21554.14</v>
      </c>
      <c r="G14" s="3">
        <v>22259.14</v>
      </c>
      <c r="H14" s="3">
        <v>22631.35</v>
      </c>
      <c r="I14" s="3">
        <v>22834.989999999998</v>
      </c>
      <c r="J14" s="3">
        <v>23188.7</v>
      </c>
      <c r="K14" s="3">
        <v>23437.7</v>
      </c>
      <c r="L14" s="3">
        <v>23595.7</v>
      </c>
      <c r="M14" s="3">
        <v>23748.989999999998</v>
      </c>
      <c r="N14" s="3">
        <v>24249.64</v>
      </c>
      <c r="O14" s="3">
        <v>24328.78</v>
      </c>
      <c r="P14" s="3">
        <v>24411.02</v>
      </c>
      <c r="Q14" s="3">
        <v>24534.02</v>
      </c>
      <c r="R14" s="3">
        <v>24633.02</v>
      </c>
      <c r="S14" s="3">
        <v>24689.29</v>
      </c>
      <c r="T14" s="3">
        <v>24742.29</v>
      </c>
      <c r="U14" s="3">
        <v>24810.059999999998</v>
      </c>
      <c r="V14" s="3">
        <v>24849.059999999998</v>
      </c>
      <c r="W14" s="3">
        <v>24883.52</v>
      </c>
      <c r="X14" s="3">
        <v>24911.52</v>
      </c>
      <c r="Y14" s="3">
        <v>24937.52</v>
      </c>
      <c r="Z14" s="3">
        <v>24958.52</v>
      </c>
      <c r="AA14" s="3">
        <v>24971.52</v>
      </c>
      <c r="AB14" s="3">
        <v>24992.52</v>
      </c>
      <c r="AC14" s="3">
        <v>25012.52</v>
      </c>
      <c r="AD14" s="4">
        <f>AC14*$AD$42</f>
        <v>25025.454031723373</v>
      </c>
      <c r="AE14" s="4">
        <f t="shared" ref="AE14:AE41" si="8">AD14*$AE$42</f>
        <v>25043.199894342615</v>
      </c>
      <c r="AF14" s="4">
        <f t="shared" si="7"/>
        <v>25057.232398635759</v>
      </c>
      <c r="AG14" s="4">
        <f t="shared" si="6"/>
        <v>25074.132128737951</v>
      </c>
      <c r="AH14" s="4">
        <f t="shared" si="5"/>
        <v>25085.201949850696</v>
      </c>
      <c r="AI14" s="4">
        <f t="shared" si="4"/>
        <v>25091.666808197046</v>
      </c>
      <c r="AJ14" s="4">
        <f t="shared" si="3"/>
        <v>25098.9960896548</v>
      </c>
      <c r="AK14" s="4">
        <f t="shared" si="2"/>
        <v>25104.783071350987</v>
      </c>
      <c r="AL14" s="16">
        <f t="shared" si="0"/>
        <v>25104.783071350987</v>
      </c>
      <c r="AM14" s="20">
        <f>AL14-AC14</f>
        <v>92.263071350986138</v>
      </c>
      <c r="AN14" s="17">
        <f>'Предявени брой'!AC14-AC14</f>
        <v>570</v>
      </c>
      <c r="AO14" s="18">
        <f t="shared" si="1"/>
        <v>0</v>
      </c>
    </row>
    <row r="15" spans="1:41" s="19" customFormat="1" x14ac:dyDescent="0.2">
      <c r="A15" s="1" t="s">
        <v>28</v>
      </c>
      <c r="B15" s="3">
        <v>9219.11</v>
      </c>
      <c r="C15" s="3">
        <v>14719.18</v>
      </c>
      <c r="D15" s="3">
        <v>17150.16</v>
      </c>
      <c r="E15" s="3">
        <v>18733</v>
      </c>
      <c r="F15" s="3">
        <v>19792.120000000003</v>
      </c>
      <c r="G15" s="3">
        <v>20405.71</v>
      </c>
      <c r="H15" s="3">
        <v>20748.03</v>
      </c>
      <c r="I15" s="3">
        <v>21625.56</v>
      </c>
      <c r="J15" s="3">
        <v>21930.71</v>
      </c>
      <c r="K15" s="3">
        <v>22155.84</v>
      </c>
      <c r="L15" s="3">
        <v>22353.84</v>
      </c>
      <c r="M15" s="3">
        <v>22933.99</v>
      </c>
      <c r="N15" s="3">
        <v>23041.02</v>
      </c>
      <c r="O15" s="3">
        <v>23115.690000000002</v>
      </c>
      <c r="P15" s="3">
        <v>23226.25</v>
      </c>
      <c r="Q15" s="3">
        <v>23351.260000000002</v>
      </c>
      <c r="R15" s="3">
        <v>23448.440000000002</v>
      </c>
      <c r="S15" s="3">
        <v>23526.46</v>
      </c>
      <c r="T15" s="3">
        <v>23599.03</v>
      </c>
      <c r="U15" s="3">
        <v>23665.03</v>
      </c>
      <c r="V15" s="3">
        <v>23719.03</v>
      </c>
      <c r="W15" s="3">
        <v>23753.03</v>
      </c>
      <c r="X15" s="3">
        <v>23774.03</v>
      </c>
      <c r="Y15" s="3">
        <v>23799.03</v>
      </c>
      <c r="Z15" s="3">
        <v>23821.03</v>
      </c>
      <c r="AA15" s="3">
        <v>23838.03</v>
      </c>
      <c r="AB15" s="3">
        <v>23849.03</v>
      </c>
      <c r="AC15" s="4">
        <f>AB15*$AC$42</f>
        <v>23864.149239983166</v>
      </c>
      <c r="AD15" s="4">
        <f t="shared" ref="AD15:AD41" si="9">AC15*$AD$42</f>
        <v>23876.489446540574</v>
      </c>
      <c r="AE15" s="4">
        <f t="shared" si="8"/>
        <v>23893.420563994467</v>
      </c>
      <c r="AF15" s="4">
        <f t="shared" si="7"/>
        <v>23906.808810227245</v>
      </c>
      <c r="AG15" s="4">
        <f t="shared" si="6"/>
        <v>23922.932642662927</v>
      </c>
      <c r="AH15" s="4">
        <f t="shared" si="5"/>
        <v>23933.494227944797</v>
      </c>
      <c r="AI15" s="4">
        <f t="shared" si="4"/>
        <v>23939.662272763657</v>
      </c>
      <c r="AJ15" s="4">
        <f t="shared" si="3"/>
        <v>23946.655053440281</v>
      </c>
      <c r="AK15" s="4">
        <f t="shared" si="2"/>
        <v>23952.176344171756</v>
      </c>
      <c r="AL15" s="16">
        <f t="shared" si="0"/>
        <v>23952.176344171756</v>
      </c>
      <c r="AM15" s="20">
        <f>AL15-AB15</f>
        <v>103.14634417175694</v>
      </c>
      <c r="AN15" s="17">
        <f>'Предявени брой'!AB15-AB15</f>
        <v>633</v>
      </c>
      <c r="AO15" s="18">
        <f t="shared" si="1"/>
        <v>0</v>
      </c>
    </row>
    <row r="16" spans="1:41" s="19" customFormat="1" x14ac:dyDescent="0.2">
      <c r="A16" s="1" t="s">
        <v>27</v>
      </c>
      <c r="B16" s="3">
        <v>8837.7900000000009</v>
      </c>
      <c r="C16" s="3">
        <v>15002</v>
      </c>
      <c r="D16" s="3">
        <v>17549.61</v>
      </c>
      <c r="E16" s="3">
        <v>19142.47</v>
      </c>
      <c r="F16" s="3">
        <v>20145.919999999998</v>
      </c>
      <c r="G16" s="3">
        <v>20673.05</v>
      </c>
      <c r="H16" s="3">
        <v>21859.35</v>
      </c>
      <c r="I16" s="3">
        <v>22328.87</v>
      </c>
      <c r="J16" s="3">
        <v>22641.52</v>
      </c>
      <c r="K16" s="3">
        <v>22925.37</v>
      </c>
      <c r="L16" s="3">
        <v>23612.43</v>
      </c>
      <c r="M16" s="3">
        <v>23723.43</v>
      </c>
      <c r="N16" s="3">
        <v>23853.9</v>
      </c>
      <c r="O16" s="3">
        <v>24018.29</v>
      </c>
      <c r="P16" s="3">
        <v>24183.019999999997</v>
      </c>
      <c r="Q16" s="3">
        <v>24324.55</v>
      </c>
      <c r="R16" s="3">
        <v>24428.29</v>
      </c>
      <c r="S16" s="3">
        <v>24524.35</v>
      </c>
      <c r="T16" s="3">
        <v>24621.55</v>
      </c>
      <c r="U16" s="3">
        <v>24688.18</v>
      </c>
      <c r="V16" s="3">
        <v>24743.18</v>
      </c>
      <c r="W16" s="3">
        <v>24785.18</v>
      </c>
      <c r="X16" s="3">
        <v>24821.18</v>
      </c>
      <c r="Y16" s="3">
        <v>24861.18</v>
      </c>
      <c r="Z16" s="3">
        <v>24883.18</v>
      </c>
      <c r="AA16" s="3">
        <v>24914.18</v>
      </c>
      <c r="AB16" s="4">
        <f>AA16*$AB$42</f>
        <v>24933.37891310444</v>
      </c>
      <c r="AC16" s="4">
        <f t="shared" ref="AC16:AC41" si="10">AB16*$AC$42</f>
        <v>24949.185582783604</v>
      </c>
      <c r="AD16" s="4">
        <f t="shared" si="9"/>
        <v>24962.086864133908</v>
      </c>
      <c r="AE16" s="4">
        <f t="shared" si="8"/>
        <v>24979.787792301642</v>
      </c>
      <c r="AF16" s="4">
        <f t="shared" si="7"/>
        <v>24993.784764769865</v>
      </c>
      <c r="AG16" s="4">
        <f t="shared" si="6"/>
        <v>25010.64170291998</v>
      </c>
      <c r="AH16" s="4">
        <f t="shared" si="5"/>
        <v>25021.683494043387</v>
      </c>
      <c r="AI16" s="4">
        <f t="shared" si="4"/>
        <v>25028.131982666266</v>
      </c>
      <c r="AJ16" s="4">
        <f t="shared" si="3"/>
        <v>25035.442705587346</v>
      </c>
      <c r="AK16" s="4">
        <f t="shared" si="2"/>
        <v>25041.215034017361</v>
      </c>
      <c r="AL16" s="16">
        <f t="shared" si="0"/>
        <v>25041.215034017361</v>
      </c>
      <c r="AM16" s="20">
        <f>AL16-AA16</f>
        <v>127.03503401736089</v>
      </c>
      <c r="AN16" s="17">
        <f>'Предявени брой'!AA16-AA16</f>
        <v>741</v>
      </c>
      <c r="AO16" s="18">
        <f t="shared" si="1"/>
        <v>0</v>
      </c>
    </row>
    <row r="17" spans="1:41" s="19" customFormat="1" x14ac:dyDescent="0.2">
      <c r="A17" s="1" t="s">
        <v>26</v>
      </c>
      <c r="B17" s="3">
        <v>9132.19</v>
      </c>
      <c r="C17" s="3">
        <v>15249.15</v>
      </c>
      <c r="D17" s="3">
        <v>17723.419999999998</v>
      </c>
      <c r="E17" s="3">
        <v>19305.330000000002</v>
      </c>
      <c r="F17" s="3">
        <v>20218.66</v>
      </c>
      <c r="G17" s="3">
        <v>21702</v>
      </c>
      <c r="H17" s="3">
        <v>22408.36</v>
      </c>
      <c r="I17" s="3">
        <v>22873.010000000002</v>
      </c>
      <c r="J17" s="3">
        <v>23224.760000000002</v>
      </c>
      <c r="K17" s="3">
        <v>23896.03</v>
      </c>
      <c r="L17" s="3">
        <v>23982.28</v>
      </c>
      <c r="M17" s="3">
        <v>24137.08</v>
      </c>
      <c r="N17" s="3">
        <v>24334.31</v>
      </c>
      <c r="O17" s="3">
        <v>24550.31</v>
      </c>
      <c r="P17" s="3">
        <v>24697.89</v>
      </c>
      <c r="Q17" s="3">
        <v>24823.620000000003</v>
      </c>
      <c r="R17" s="3">
        <v>24934.940000000002</v>
      </c>
      <c r="S17" s="3">
        <v>25043.940000000002</v>
      </c>
      <c r="T17" s="3">
        <v>25111.940000000002</v>
      </c>
      <c r="U17" s="3">
        <v>25168.23</v>
      </c>
      <c r="V17" s="3">
        <v>25218.23</v>
      </c>
      <c r="W17" s="3">
        <v>25256.23</v>
      </c>
      <c r="X17" s="3">
        <v>25299.23</v>
      </c>
      <c r="Y17" s="3">
        <v>25349.23</v>
      </c>
      <c r="Z17" s="3">
        <v>25413.23</v>
      </c>
      <c r="AA17" s="4">
        <f>Z17*$AA$42</f>
        <v>25435.336206593554</v>
      </c>
      <c r="AB17" s="4">
        <f t="shared" ref="AB17:AB41" si="11">AA17*$AB$42</f>
        <v>25454.936723632953</v>
      </c>
      <c r="AC17" s="4">
        <f t="shared" si="10"/>
        <v>25471.074038109935</v>
      </c>
      <c r="AD17" s="4">
        <f t="shared" si="9"/>
        <v>25484.24518918297</v>
      </c>
      <c r="AE17" s="4">
        <f t="shared" si="8"/>
        <v>25502.316386353221</v>
      </c>
      <c r="AF17" s="4">
        <f t="shared" si="7"/>
        <v>25516.606148272083</v>
      </c>
      <c r="AG17" s="4">
        <f t="shared" si="6"/>
        <v>25533.815700794457</v>
      </c>
      <c r="AH17" s="4">
        <f t="shared" si="5"/>
        <v>25545.088464720338</v>
      </c>
      <c r="AI17" s="4">
        <f t="shared" si="4"/>
        <v>25551.671843187833</v>
      </c>
      <c r="AJ17" s="4">
        <f t="shared" si="3"/>
        <v>25559.135492218662</v>
      </c>
      <c r="AK17" s="4">
        <f t="shared" si="2"/>
        <v>25565.028566536675</v>
      </c>
      <c r="AL17" s="16">
        <f t="shared" si="0"/>
        <v>25565.028566536675</v>
      </c>
      <c r="AM17" s="20">
        <f>AL17-Z17</f>
        <v>151.79856653667593</v>
      </c>
      <c r="AN17" s="17">
        <f>'Предявени брой'!Z17-Z17</f>
        <v>819</v>
      </c>
      <c r="AO17" s="18">
        <f t="shared" si="1"/>
        <v>0</v>
      </c>
    </row>
    <row r="18" spans="1:41" s="19" customFormat="1" x14ac:dyDescent="0.2">
      <c r="A18" s="2" t="s">
        <v>16</v>
      </c>
      <c r="B18" s="3">
        <v>9437.5</v>
      </c>
      <c r="C18" s="3">
        <v>15532.93</v>
      </c>
      <c r="D18" s="3">
        <v>18015</v>
      </c>
      <c r="E18" s="3">
        <v>19572.190000000002</v>
      </c>
      <c r="F18" s="3">
        <v>22109.3</v>
      </c>
      <c r="G18" s="3">
        <v>23261.89</v>
      </c>
      <c r="H18" s="3">
        <v>23913.279999999999</v>
      </c>
      <c r="I18" s="3">
        <v>24419.78</v>
      </c>
      <c r="J18" s="3">
        <v>25037.120000000003</v>
      </c>
      <c r="K18" s="3">
        <v>25096.3</v>
      </c>
      <c r="L18" s="3">
        <v>25291.33</v>
      </c>
      <c r="M18" s="3">
        <v>25517.33</v>
      </c>
      <c r="N18" s="3">
        <v>25848.39</v>
      </c>
      <c r="O18" s="3">
        <v>26036.27</v>
      </c>
      <c r="P18" s="3">
        <v>26182.18</v>
      </c>
      <c r="Q18" s="3">
        <v>26310.86</v>
      </c>
      <c r="R18" s="3">
        <v>26450.86</v>
      </c>
      <c r="S18" s="3">
        <v>26509.98</v>
      </c>
      <c r="T18" s="3">
        <v>26595.13</v>
      </c>
      <c r="U18" s="3">
        <v>26644.13</v>
      </c>
      <c r="V18" s="3">
        <v>26696.13</v>
      </c>
      <c r="W18" s="3">
        <v>26745.13</v>
      </c>
      <c r="X18" s="3">
        <v>26774.13</v>
      </c>
      <c r="Y18" s="3">
        <v>26816.13</v>
      </c>
      <c r="Z18" s="4">
        <f>Y18*$Z$42</f>
        <v>26847.736885630307</v>
      </c>
      <c r="AA18" s="4">
        <f t="shared" ref="AA18:AA41" si="12">Z18*$AA$42</f>
        <v>26871.090926740515</v>
      </c>
      <c r="AB18" s="4">
        <f t="shared" si="11"/>
        <v>26891.797839017941</v>
      </c>
      <c r="AC18" s="4">
        <f t="shared" si="10"/>
        <v>26908.84606048049</v>
      </c>
      <c r="AD18" s="4">
        <f t="shared" si="9"/>
        <v>26922.760686779064</v>
      </c>
      <c r="AE18" s="4">
        <f t="shared" si="8"/>
        <v>26941.851953290061</v>
      </c>
      <c r="AF18" s="4">
        <f t="shared" si="7"/>
        <v>26956.948332937824</v>
      </c>
      <c r="AG18" s="4">
        <f t="shared" si="6"/>
        <v>26975.129317332179</v>
      </c>
      <c r="AH18" s="4">
        <f t="shared" si="5"/>
        <v>26987.038397754299</v>
      </c>
      <c r="AI18" s="4">
        <f t="shared" si="4"/>
        <v>26993.993389816063</v>
      </c>
      <c r="AJ18" s="4">
        <f t="shared" si="3"/>
        <v>27001.878341291591</v>
      </c>
      <c r="AK18" s="4">
        <f t="shared" si="2"/>
        <v>27008.104063434643</v>
      </c>
      <c r="AL18" s="16">
        <f t="shared" si="0"/>
        <v>27008.104063434643</v>
      </c>
      <c r="AM18" s="20">
        <f>AL18-Y18</f>
        <v>191.97406343464172</v>
      </c>
      <c r="AN18" s="17">
        <f>'Предявени брой'!Y18-Y18</f>
        <v>1027</v>
      </c>
      <c r="AO18" s="18">
        <f t="shared" si="1"/>
        <v>0</v>
      </c>
    </row>
    <row r="19" spans="1:41" s="19" customFormat="1" x14ac:dyDescent="0.2">
      <c r="A19" s="2" t="s">
        <v>15</v>
      </c>
      <c r="B19" s="3">
        <v>9727.61</v>
      </c>
      <c r="C19" s="3">
        <v>14065.92</v>
      </c>
      <c r="D19" s="3">
        <v>16375.91</v>
      </c>
      <c r="E19" s="3">
        <v>19309.96</v>
      </c>
      <c r="F19" s="3">
        <v>20957.66</v>
      </c>
      <c r="G19" s="3">
        <v>21886.639999999999</v>
      </c>
      <c r="H19" s="3">
        <v>22582.34</v>
      </c>
      <c r="I19" s="3">
        <v>23207.43</v>
      </c>
      <c r="J19" s="3">
        <v>23456.52</v>
      </c>
      <c r="K19" s="3">
        <v>23698.52</v>
      </c>
      <c r="L19" s="3">
        <v>23954.11</v>
      </c>
      <c r="M19" s="3">
        <v>24297.34</v>
      </c>
      <c r="N19" s="3">
        <v>24492.47</v>
      </c>
      <c r="O19" s="3">
        <v>24640.690000000002</v>
      </c>
      <c r="P19" s="3">
        <v>24781.86</v>
      </c>
      <c r="Q19" s="3">
        <v>24916.639999999999</v>
      </c>
      <c r="R19" s="3">
        <v>25014.639999999999</v>
      </c>
      <c r="S19" s="3">
        <v>25112.639999999999</v>
      </c>
      <c r="T19" s="3">
        <v>25174.639999999999</v>
      </c>
      <c r="U19" s="3">
        <v>25257.64</v>
      </c>
      <c r="V19" s="3">
        <v>25320.639999999999</v>
      </c>
      <c r="W19" s="3">
        <v>25373.64</v>
      </c>
      <c r="X19" s="3">
        <v>25423.64</v>
      </c>
      <c r="Y19" s="4">
        <f>X19*$Y$42</f>
        <v>25459.336134439443</v>
      </c>
      <c r="Z19" s="4">
        <f t="shared" ref="Z19:Z41" si="13">Y19*$Z$42</f>
        <v>25489.343832247618</v>
      </c>
      <c r="AA19" s="4">
        <f t="shared" si="12"/>
        <v>25511.516247981068</v>
      </c>
      <c r="AB19" s="4">
        <f t="shared" si="11"/>
        <v>25531.175469501002</v>
      </c>
      <c r="AC19" s="4">
        <f t="shared" si="10"/>
        <v>25547.361116002172</v>
      </c>
      <c r="AD19" s="4">
        <f t="shared" si="9"/>
        <v>25560.57171529896</v>
      </c>
      <c r="AE19" s="4">
        <f t="shared" si="8"/>
        <v>25578.697036564019</v>
      </c>
      <c r="AF19" s="4">
        <f t="shared" si="7"/>
        <v>25593.029596999306</v>
      </c>
      <c r="AG19" s="4">
        <f t="shared" si="6"/>
        <v>25610.290692949799</v>
      </c>
      <c r="AH19" s="4">
        <f t="shared" si="5"/>
        <v>25621.597219339656</v>
      </c>
      <c r="AI19" s="4">
        <f t="shared" si="4"/>
        <v>25628.200315338701</v>
      </c>
      <c r="AJ19" s="4">
        <f t="shared" si="3"/>
        <v>25635.686318353273</v>
      </c>
      <c r="AK19" s="4">
        <f t="shared" si="2"/>
        <v>25641.597042709083</v>
      </c>
      <c r="AL19" s="16">
        <f t="shared" si="0"/>
        <v>25641.597042709083</v>
      </c>
      <c r="AM19" s="20">
        <f>AL19-X19</f>
        <v>217.95704270908391</v>
      </c>
      <c r="AN19" s="17">
        <f>'Предявени брой'!X19-X19</f>
        <v>1229</v>
      </c>
      <c r="AO19" s="18">
        <f t="shared" si="1"/>
        <v>0</v>
      </c>
    </row>
    <row r="20" spans="1:41" s="19" customFormat="1" x14ac:dyDescent="0.2">
      <c r="A20" s="2" t="s">
        <v>14</v>
      </c>
      <c r="B20" s="3">
        <v>8651.07</v>
      </c>
      <c r="C20" s="3">
        <v>13861.01</v>
      </c>
      <c r="D20" s="3">
        <v>17212.68</v>
      </c>
      <c r="E20" s="3">
        <v>19711.87</v>
      </c>
      <c r="F20" s="3">
        <v>21418.32</v>
      </c>
      <c r="G20" s="3">
        <v>22516.460000000003</v>
      </c>
      <c r="H20" s="3">
        <v>23381.020000000004</v>
      </c>
      <c r="I20" s="3">
        <v>23855.68</v>
      </c>
      <c r="J20" s="3">
        <v>24230.89</v>
      </c>
      <c r="K20" s="3">
        <v>24596.83</v>
      </c>
      <c r="L20" s="3">
        <v>25126.510000000002</v>
      </c>
      <c r="M20" s="3">
        <v>25418.65</v>
      </c>
      <c r="N20" s="3">
        <v>25656.43</v>
      </c>
      <c r="O20" s="3">
        <v>25821.4</v>
      </c>
      <c r="P20" s="3">
        <v>26021.4</v>
      </c>
      <c r="Q20" s="3">
        <v>26161.4</v>
      </c>
      <c r="R20" s="3">
        <v>26317.4</v>
      </c>
      <c r="S20" s="3">
        <v>26389.4</v>
      </c>
      <c r="T20" s="3">
        <v>26498.400000000001</v>
      </c>
      <c r="U20" s="3">
        <v>26555.4</v>
      </c>
      <c r="V20" s="3">
        <v>26612.400000000001</v>
      </c>
      <c r="W20" s="3">
        <v>26677.4</v>
      </c>
      <c r="X20" s="4">
        <f>W20*$X$42</f>
        <v>26717.442501582809</v>
      </c>
      <c r="Y20" s="4">
        <f t="shared" ref="Y20:Y41" si="14">X20*$Y$42</f>
        <v>26754.955203124155</v>
      </c>
      <c r="Z20" s="4">
        <f t="shared" si="13"/>
        <v>26786.489984956919</v>
      </c>
      <c r="AA20" s="4">
        <f t="shared" si="12"/>
        <v>26809.790749225122</v>
      </c>
      <c r="AB20" s="4">
        <f t="shared" si="11"/>
        <v>26830.450423472583</v>
      </c>
      <c r="AC20" s="4">
        <f t="shared" si="10"/>
        <v>26847.459753361847</v>
      </c>
      <c r="AD20" s="4">
        <f t="shared" si="9"/>
        <v>26861.34263665957</v>
      </c>
      <c r="AE20" s="4">
        <f t="shared" si="8"/>
        <v>26880.39035086265</v>
      </c>
      <c r="AF20" s="4">
        <f t="shared" si="7"/>
        <v>26895.452291612684</v>
      </c>
      <c r="AG20" s="4">
        <f t="shared" si="6"/>
        <v>26913.591800297185</v>
      </c>
      <c r="AH20" s="4">
        <f t="shared" si="5"/>
        <v>26925.473712907402</v>
      </c>
      <c r="AI20" s="4">
        <f t="shared" si="4"/>
        <v>26932.412838763768</v>
      </c>
      <c r="AJ20" s="4">
        <f t="shared" si="3"/>
        <v>26940.279802546633</v>
      </c>
      <c r="AK20" s="4">
        <f t="shared" si="2"/>
        <v>26946.491322144891</v>
      </c>
      <c r="AL20" s="16">
        <f t="shared" si="0"/>
        <v>26946.491322144891</v>
      </c>
      <c r="AM20" s="20">
        <f>AL20-W20</f>
        <v>269.09132214489</v>
      </c>
      <c r="AN20" s="17">
        <f>'Предявени брой'!W20-W20</f>
        <v>1212</v>
      </c>
      <c r="AO20" s="18">
        <f t="shared" si="1"/>
        <v>0</v>
      </c>
    </row>
    <row r="21" spans="1:41" s="19" customFormat="1" x14ac:dyDescent="0.2">
      <c r="A21" s="2" t="s">
        <v>13</v>
      </c>
      <c r="B21" s="3">
        <v>7626.23</v>
      </c>
      <c r="C21" s="3">
        <v>12766.64</v>
      </c>
      <c r="D21" s="3">
        <v>16307.86</v>
      </c>
      <c r="E21" s="3">
        <v>18686.84</v>
      </c>
      <c r="F21" s="3">
        <v>20498.29</v>
      </c>
      <c r="G21" s="3">
        <v>21968.77</v>
      </c>
      <c r="H21" s="3">
        <v>22630.31</v>
      </c>
      <c r="I21" s="3">
        <v>23128.15</v>
      </c>
      <c r="J21" s="3">
        <v>23638.280000000002</v>
      </c>
      <c r="K21" s="3">
        <v>24449.66</v>
      </c>
      <c r="L21" s="3">
        <v>24819.58</v>
      </c>
      <c r="M21" s="3">
        <v>25145.58</v>
      </c>
      <c r="N21" s="3">
        <v>25395.7</v>
      </c>
      <c r="O21" s="3">
        <v>25635.75</v>
      </c>
      <c r="P21" s="3">
        <v>25808.45</v>
      </c>
      <c r="Q21" s="3">
        <v>25994.09</v>
      </c>
      <c r="R21" s="3">
        <v>26084.09</v>
      </c>
      <c r="S21" s="3">
        <v>26222.09</v>
      </c>
      <c r="T21" s="3">
        <v>26325.09</v>
      </c>
      <c r="U21" s="3">
        <v>26383.09</v>
      </c>
      <c r="V21" s="3">
        <v>26448.09</v>
      </c>
      <c r="W21" s="4">
        <f>V21*$W$42</f>
        <v>26480.310896800805</v>
      </c>
      <c r="X21" s="4">
        <f t="shared" ref="X21:X41" si="15">W21*$X$42</f>
        <v>26520.057569677414</v>
      </c>
      <c r="Y21" s="4">
        <f t="shared" si="14"/>
        <v>26557.293132340707</v>
      </c>
      <c r="Z21" s="4">
        <f t="shared" si="13"/>
        <v>26588.594939375667</v>
      </c>
      <c r="AA21" s="4">
        <f t="shared" si="12"/>
        <v>26611.723560678907</v>
      </c>
      <c r="AB21" s="4">
        <f t="shared" si="11"/>
        <v>26632.230603985205</v>
      </c>
      <c r="AC21" s="4">
        <f t="shared" si="10"/>
        <v>26649.114271194678</v>
      </c>
      <c r="AD21" s="4">
        <f t="shared" si="9"/>
        <v>26662.894589586565</v>
      </c>
      <c r="AE21" s="4">
        <f t="shared" si="8"/>
        <v>26681.80158179611</v>
      </c>
      <c r="AF21" s="4">
        <f t="shared" si="7"/>
        <v>26696.752246919776</v>
      </c>
      <c r="AG21" s="4">
        <f t="shared" si="6"/>
        <v>26714.757743313006</v>
      </c>
      <c r="AH21" s="4">
        <f t="shared" si="5"/>
        <v>26726.551873924203</v>
      </c>
      <c r="AI21" s="4">
        <f t="shared" si="4"/>
        <v>26733.439734436419</v>
      </c>
      <c r="AJ21" s="4">
        <f t="shared" si="3"/>
        <v>26741.248578131235</v>
      </c>
      <c r="AK21" s="4">
        <f t="shared" si="2"/>
        <v>26747.414207844155</v>
      </c>
      <c r="AL21" s="16">
        <f t="shared" si="0"/>
        <v>26747.414207844155</v>
      </c>
      <c r="AM21" s="20">
        <f>AL21-V21</f>
        <v>299.32420784415444</v>
      </c>
      <c r="AN21" s="17">
        <f>'Предявени брой'!V21-V21</f>
        <v>1776</v>
      </c>
      <c r="AO21" s="18">
        <f t="shared" si="1"/>
        <v>0</v>
      </c>
    </row>
    <row r="22" spans="1:41" s="19" customFormat="1" x14ac:dyDescent="0.2">
      <c r="A22" s="1" t="s">
        <v>12</v>
      </c>
      <c r="B22" s="3">
        <v>8886.4700000000012</v>
      </c>
      <c r="C22" s="3">
        <v>14522.86</v>
      </c>
      <c r="D22" s="3">
        <v>17109.349999999999</v>
      </c>
      <c r="E22" s="3">
        <v>19542.09</v>
      </c>
      <c r="F22" s="3">
        <v>21731.77</v>
      </c>
      <c r="G22" s="3">
        <v>22903.67</v>
      </c>
      <c r="H22" s="3">
        <v>23765.63</v>
      </c>
      <c r="I22" s="3">
        <v>24467.94</v>
      </c>
      <c r="J22" s="3">
        <v>25718.010000000002</v>
      </c>
      <c r="K22" s="3">
        <v>26162.94</v>
      </c>
      <c r="L22" s="3">
        <v>26564.35</v>
      </c>
      <c r="M22" s="3">
        <v>26838.239999999998</v>
      </c>
      <c r="N22" s="3">
        <v>27160.42</v>
      </c>
      <c r="O22" s="3">
        <v>27340.61</v>
      </c>
      <c r="P22" s="3">
        <v>27548.75</v>
      </c>
      <c r="Q22" s="3">
        <v>27655.75</v>
      </c>
      <c r="R22" s="3">
        <v>27806.75</v>
      </c>
      <c r="S22" s="3">
        <v>27919.75</v>
      </c>
      <c r="T22" s="3">
        <v>27994.75</v>
      </c>
      <c r="U22" s="3">
        <v>28068.75</v>
      </c>
      <c r="V22" s="4">
        <f>U22*$V$42</f>
        <v>28140.842128054799</v>
      </c>
      <c r="W22" s="4">
        <f t="shared" ref="W22:W41" si="16">V22*$W$42</f>
        <v>28175.125252851176</v>
      </c>
      <c r="X22" s="4">
        <f t="shared" si="15"/>
        <v>28217.415824553558</v>
      </c>
      <c r="Y22" s="4">
        <f t="shared" si="14"/>
        <v>28257.034567928109</v>
      </c>
      <c r="Z22" s="4">
        <f t="shared" si="13"/>
        <v>28290.339778629284</v>
      </c>
      <c r="AA22" s="4">
        <f t="shared" si="12"/>
        <v>28314.948696730142</v>
      </c>
      <c r="AB22" s="4">
        <f t="shared" si="11"/>
        <v>28336.768248470766</v>
      </c>
      <c r="AC22" s="4">
        <f t="shared" si="10"/>
        <v>28354.73251785598</v>
      </c>
      <c r="AD22" s="4">
        <f t="shared" si="9"/>
        <v>28369.394815373133</v>
      </c>
      <c r="AE22" s="4">
        <f t="shared" si="8"/>
        <v>28389.51190824771</v>
      </c>
      <c r="AF22" s="4">
        <f t="shared" si="7"/>
        <v>28405.419457978314</v>
      </c>
      <c r="AG22" s="4">
        <f t="shared" si="6"/>
        <v>28424.577356769463</v>
      </c>
      <c r="AH22" s="4">
        <f t="shared" si="5"/>
        <v>28437.126344903099</v>
      </c>
      <c r="AI22" s="4">
        <f t="shared" si="4"/>
        <v>28444.455047855725</v>
      </c>
      <c r="AJ22" s="4">
        <f t="shared" si="3"/>
        <v>28452.763679504304</v>
      </c>
      <c r="AK22" s="4">
        <f t="shared" si="2"/>
        <v>28459.323926855675</v>
      </c>
      <c r="AL22" s="16">
        <f t="shared" si="0"/>
        <v>28459.323926855675</v>
      </c>
      <c r="AM22" s="20">
        <f>AL22-U22</f>
        <v>390.57392685567538</v>
      </c>
      <c r="AN22" s="17">
        <f>'Предявени брой'!U22-U22</f>
        <v>2118</v>
      </c>
      <c r="AO22" s="18">
        <f>IF(AM22-AN22&lt;0,0,AM22-AN22)</f>
        <v>0</v>
      </c>
    </row>
    <row r="23" spans="1:41" s="19" customFormat="1" x14ac:dyDescent="0.2">
      <c r="A23" s="1" t="s">
        <v>11</v>
      </c>
      <c r="B23" s="3">
        <v>8341.4</v>
      </c>
      <c r="C23" s="3">
        <v>13474.85</v>
      </c>
      <c r="D23" s="3">
        <v>16024.8</v>
      </c>
      <c r="E23" s="3">
        <v>18419.27</v>
      </c>
      <c r="F23" s="3">
        <v>20006.29</v>
      </c>
      <c r="G23" s="3">
        <v>21087.940000000002</v>
      </c>
      <c r="H23" s="3">
        <v>21935.54</v>
      </c>
      <c r="I23" s="3">
        <v>23522.22</v>
      </c>
      <c r="J23" s="3">
        <v>24061.59</v>
      </c>
      <c r="K23" s="3">
        <v>24472.92</v>
      </c>
      <c r="L23" s="3">
        <v>24806.62</v>
      </c>
      <c r="M23" s="3">
        <v>25185.43</v>
      </c>
      <c r="N23" s="3">
        <v>25420.39</v>
      </c>
      <c r="O23" s="3">
        <v>25647.87</v>
      </c>
      <c r="P23" s="3">
        <v>25752.87</v>
      </c>
      <c r="Q23" s="3">
        <v>25859.87</v>
      </c>
      <c r="R23" s="3">
        <v>26010.87</v>
      </c>
      <c r="S23" s="3">
        <v>26095.87</v>
      </c>
      <c r="T23" s="3">
        <v>26177.87</v>
      </c>
      <c r="U23" s="4">
        <f>T23*$U$42</f>
        <v>26243.497413886689</v>
      </c>
      <c r="V23" s="4">
        <f t="shared" ref="V23:V41" si="17">U23*$V$42</f>
        <v>26310.901540403465</v>
      </c>
      <c r="W23" s="4">
        <f t="shared" si="16"/>
        <v>26342.955304711948</v>
      </c>
      <c r="X23" s="4">
        <f t="shared" si="15"/>
        <v>26382.495808264946</v>
      </c>
      <c r="Y23" s="4">
        <f t="shared" si="14"/>
        <v>26419.53822694378</v>
      </c>
      <c r="Z23" s="4">
        <f t="shared" si="13"/>
        <v>26450.677668882065</v>
      </c>
      <c r="AA23" s="4">
        <f t="shared" si="12"/>
        <v>26473.686320088062</v>
      </c>
      <c r="AB23" s="4">
        <f t="shared" si="11"/>
        <v>26494.086991641914</v>
      </c>
      <c r="AC23" s="4">
        <f t="shared" si="10"/>
        <v>26510.883081854456</v>
      </c>
      <c r="AD23" s="4">
        <f t="shared" si="9"/>
        <v>26524.591920579838</v>
      </c>
      <c r="AE23" s="4">
        <f t="shared" si="8"/>
        <v>26543.400840636088</v>
      </c>
      <c r="AF23" s="4">
        <f t="shared" si="7"/>
        <v>26558.273955406657</v>
      </c>
      <c r="AG23" s="4">
        <f t="shared" si="6"/>
        <v>26576.186055780952</v>
      </c>
      <c r="AH23" s="4">
        <f t="shared" si="5"/>
        <v>26587.919009248137</v>
      </c>
      <c r="AI23" s="4">
        <f t="shared" si="4"/>
        <v>26594.771141850564</v>
      </c>
      <c r="AJ23" s="4">
        <f t="shared" si="3"/>
        <v>26602.539480418633</v>
      </c>
      <c r="AK23" s="4">
        <f t="shared" si="2"/>
        <v>26608.673128493454</v>
      </c>
      <c r="AL23" s="16">
        <f>AK23</f>
        <v>26608.673128493454</v>
      </c>
      <c r="AM23" s="20">
        <f>AL23-T23</f>
        <v>430.80312849345501</v>
      </c>
      <c r="AN23" s="17">
        <f>'Предявени брой'!T23-T23</f>
        <v>1984</v>
      </c>
      <c r="AO23" s="18">
        <f t="shared" si="1"/>
        <v>0</v>
      </c>
    </row>
    <row r="24" spans="1:41" s="19" customFormat="1" x14ac:dyDescent="0.2">
      <c r="A24" s="1" t="s">
        <v>10</v>
      </c>
      <c r="B24" s="3">
        <v>6714.97</v>
      </c>
      <c r="C24" s="3">
        <v>12502.46</v>
      </c>
      <c r="D24" s="3">
        <v>15527.119999999999</v>
      </c>
      <c r="E24" s="3">
        <v>17494.97</v>
      </c>
      <c r="F24" s="3">
        <v>18758.37</v>
      </c>
      <c r="G24" s="3">
        <v>19958.55</v>
      </c>
      <c r="H24" s="3">
        <v>21846.59</v>
      </c>
      <c r="I24" s="3">
        <v>22489.59</v>
      </c>
      <c r="J24" s="3">
        <v>23126.739999999998</v>
      </c>
      <c r="K24" s="3">
        <v>23554.67</v>
      </c>
      <c r="L24" s="3">
        <v>24034.67</v>
      </c>
      <c r="M24" s="3">
        <v>24308.17</v>
      </c>
      <c r="N24" s="3">
        <v>24564.03</v>
      </c>
      <c r="O24" s="3">
        <v>24716.03</v>
      </c>
      <c r="P24" s="3">
        <v>24845.03</v>
      </c>
      <c r="Q24" s="3">
        <v>24998.03</v>
      </c>
      <c r="R24" s="3">
        <v>25096.03</v>
      </c>
      <c r="S24" s="3">
        <v>25206.03</v>
      </c>
      <c r="T24" s="4">
        <f>S24*$T$42</f>
        <v>25288.797553433331</v>
      </c>
      <c r="U24" s="4">
        <f t="shared" ref="U24:U41" si="18">T24*$U$42</f>
        <v>25352.196079888537</v>
      </c>
      <c r="V24" s="4">
        <f t="shared" si="17"/>
        <v>25417.310976927478</v>
      </c>
      <c r="W24" s="4">
        <f t="shared" si="16"/>
        <v>25448.276107261714</v>
      </c>
      <c r="X24" s="4">
        <f t="shared" si="15"/>
        <v>25486.473706589415</v>
      </c>
      <c r="Y24" s="4">
        <f t="shared" si="14"/>
        <v>25522.258062874265</v>
      </c>
      <c r="Z24" s="4">
        <f t="shared" si="13"/>
        <v>25552.33992374011</v>
      </c>
      <c r="AA24" s="4">
        <f t="shared" si="12"/>
        <v>25574.567137884198</v>
      </c>
      <c r="AB24" s="4">
        <f t="shared" si="11"/>
        <v>25594.274946536298</v>
      </c>
      <c r="AC24" s="4">
        <f t="shared" si="10"/>
        <v>25610.50059534096</v>
      </c>
      <c r="AD24" s="4">
        <f t="shared" si="9"/>
        <v>25623.743844207991</v>
      </c>
      <c r="AE24" s="4">
        <f t="shared" si="8"/>
        <v>25641.91396162019</v>
      </c>
      <c r="AF24" s="4">
        <f t="shared" si="7"/>
        <v>25656.281944516504</v>
      </c>
      <c r="AG24" s="4">
        <f t="shared" si="6"/>
        <v>25673.585700709133</v>
      </c>
      <c r="AH24" s="4">
        <f t="shared" si="5"/>
        <v>25684.920170814436</v>
      </c>
      <c r="AI24" s="4">
        <f t="shared" si="4"/>
        <v>25691.539586152354</v>
      </c>
      <c r="AJ24" s="4">
        <f t="shared" si="3"/>
        <v>25699.044090582025</v>
      </c>
      <c r="AK24" s="4">
        <f t="shared" si="2"/>
        <v>25704.969423102517</v>
      </c>
      <c r="AL24" s="16">
        <f t="shared" si="0"/>
        <v>25704.969423102517</v>
      </c>
      <c r="AM24" s="20">
        <f>AL24-S24</f>
        <v>498.93942310251805</v>
      </c>
      <c r="AN24" s="17">
        <f>'Предявени брой'!S24-S24</f>
        <v>2222</v>
      </c>
      <c r="AO24" s="18">
        <f t="shared" si="1"/>
        <v>0</v>
      </c>
    </row>
    <row r="25" spans="1:41" s="19" customFormat="1" x14ac:dyDescent="0.2">
      <c r="A25" s="1" t="s">
        <v>9</v>
      </c>
      <c r="B25" s="3">
        <v>6744.03</v>
      </c>
      <c r="C25" s="3">
        <v>13109.71</v>
      </c>
      <c r="D25" s="3">
        <v>16430.62</v>
      </c>
      <c r="E25" s="3">
        <v>18217.349999999999</v>
      </c>
      <c r="F25" s="3">
        <v>19818.599999999999</v>
      </c>
      <c r="G25" s="3">
        <v>21943.31</v>
      </c>
      <c r="H25" s="3">
        <v>22873.78</v>
      </c>
      <c r="I25" s="3">
        <v>23603.690000000002</v>
      </c>
      <c r="J25" s="3">
        <v>24086.7</v>
      </c>
      <c r="K25" s="3">
        <v>24806.45</v>
      </c>
      <c r="L25" s="3">
        <v>25129.760000000002</v>
      </c>
      <c r="M25" s="3">
        <v>25356.85</v>
      </c>
      <c r="N25" s="3">
        <v>25505.85</v>
      </c>
      <c r="O25" s="3">
        <v>25680.85</v>
      </c>
      <c r="P25" s="3">
        <v>25850.85</v>
      </c>
      <c r="Q25" s="3">
        <v>25949.85</v>
      </c>
      <c r="R25" s="3">
        <v>26044.85</v>
      </c>
      <c r="S25" s="4">
        <f>R25*$S$42</f>
        <v>26156.281560105082</v>
      </c>
      <c r="T25" s="4">
        <f t="shared" ref="T25:T41" si="19">S25*$T$42</f>
        <v>26242.169398516897</v>
      </c>
      <c r="U25" s="4">
        <f t="shared" si="18"/>
        <v>26307.95800975231</v>
      </c>
      <c r="V25" s="4">
        <f t="shared" si="17"/>
        <v>26375.527697668564</v>
      </c>
      <c r="W25" s="4">
        <f t="shared" si="16"/>
        <v>26407.660194042153</v>
      </c>
      <c r="X25" s="4">
        <f t="shared" si="15"/>
        <v>26447.297818965053</v>
      </c>
      <c r="Y25" s="4">
        <f t="shared" si="14"/>
        <v>26484.431223092306</v>
      </c>
      <c r="Z25" s="4">
        <f t="shared" si="13"/>
        <v>26515.647151291192</v>
      </c>
      <c r="AA25" s="4">
        <f t="shared" si="12"/>
        <v>26538.712317501399</v>
      </c>
      <c r="AB25" s="4">
        <f t="shared" si="11"/>
        <v>26559.163098208912</v>
      </c>
      <c r="AC25" s="4">
        <f t="shared" si="10"/>
        <v>26576.000443821456</v>
      </c>
      <c r="AD25" s="4">
        <f t="shared" si="9"/>
        <v>26589.742954884747</v>
      </c>
      <c r="AE25" s="4">
        <f t="shared" si="8"/>
        <v>26608.598074354715</v>
      </c>
      <c r="AF25" s="4">
        <f t="shared" si="7"/>
        <v>26623.507721216465</v>
      </c>
      <c r="AG25" s="4">
        <f t="shared" si="6"/>
        <v>26641.46381819095</v>
      </c>
      <c r="AH25" s="4">
        <f t="shared" si="5"/>
        <v>26653.225590727478</v>
      </c>
      <c r="AI25" s="4">
        <f t="shared" si="4"/>
        <v>26660.094553882005</v>
      </c>
      <c r="AJ25" s="4">
        <f t="shared" si="3"/>
        <v>26667.881973433261</v>
      </c>
      <c r="AK25" s="4">
        <f t="shared" si="2"/>
        <v>26674.030687282415</v>
      </c>
      <c r="AL25" s="16">
        <f t="shared" si="0"/>
        <v>26674.030687282415</v>
      </c>
      <c r="AM25" s="20">
        <f>AL25-R25</f>
        <v>629.18068728241633</v>
      </c>
      <c r="AN25" s="17">
        <f>'Предявени брой'!R25-R25</f>
        <v>1965</v>
      </c>
      <c r="AO25" s="18">
        <f t="shared" si="1"/>
        <v>0</v>
      </c>
    </row>
    <row r="26" spans="1:41" s="19" customFormat="1" x14ac:dyDescent="0.2">
      <c r="A26" s="2" t="s">
        <v>8</v>
      </c>
      <c r="B26" s="3">
        <v>7146.79</v>
      </c>
      <c r="C26" s="3">
        <v>13535.68</v>
      </c>
      <c r="D26" s="3">
        <v>16607.849999999999</v>
      </c>
      <c r="E26" s="3">
        <v>18502.919999999998</v>
      </c>
      <c r="F26" s="3">
        <v>21406.78</v>
      </c>
      <c r="G26" s="3">
        <v>22732.04</v>
      </c>
      <c r="H26" s="3">
        <v>23775.37</v>
      </c>
      <c r="I26" s="3">
        <v>24412.18</v>
      </c>
      <c r="J26" s="3">
        <v>25263.18</v>
      </c>
      <c r="K26" s="3">
        <v>25649.86</v>
      </c>
      <c r="L26" s="3">
        <v>25986.37</v>
      </c>
      <c r="M26" s="3">
        <v>26169.37</v>
      </c>
      <c r="N26" s="3">
        <v>26354.37</v>
      </c>
      <c r="O26" s="3">
        <v>26558.37</v>
      </c>
      <c r="P26" s="3">
        <v>26699.37</v>
      </c>
      <c r="Q26" s="3">
        <v>26800.37</v>
      </c>
      <c r="R26" s="4">
        <f>Q26*$R$42</f>
        <v>26929.431776073841</v>
      </c>
      <c r="S26" s="4">
        <f t="shared" ref="S26:S41" si="20">R26*$S$42</f>
        <v>27044.647974114963</v>
      </c>
      <c r="T26" s="4">
        <f t="shared" si="19"/>
        <v>27133.452888902546</v>
      </c>
      <c r="U26" s="4">
        <f t="shared" si="18"/>
        <v>27201.475930613542</v>
      </c>
      <c r="V26" s="4">
        <f t="shared" si="17"/>
        <v>27271.340541117013</v>
      </c>
      <c r="W26" s="4">
        <f t="shared" si="16"/>
        <v>27304.564378800376</v>
      </c>
      <c r="X26" s="4">
        <f t="shared" si="15"/>
        <v>27345.548247631523</v>
      </c>
      <c r="Y26" s="4">
        <f t="shared" si="14"/>
        <v>27383.94284284164</v>
      </c>
      <c r="Z26" s="4">
        <f t="shared" si="13"/>
        <v>27416.218982222694</v>
      </c>
      <c r="AA26" s="4">
        <f t="shared" si="12"/>
        <v>27440.067528859039</v>
      </c>
      <c r="AB26" s="4">
        <f t="shared" si="11"/>
        <v>27461.212895556502</v>
      </c>
      <c r="AC26" s="4">
        <f t="shared" si="10"/>
        <v>27478.62210121379</v>
      </c>
      <c r="AD26" s="4">
        <f t="shared" si="9"/>
        <v>27492.831360015851</v>
      </c>
      <c r="AE26" s="4">
        <f t="shared" si="8"/>
        <v>27512.326870775032</v>
      </c>
      <c r="AF26" s="4">
        <f t="shared" si="7"/>
        <v>27527.742905728926</v>
      </c>
      <c r="AG26" s="4">
        <f t="shared" si="6"/>
        <v>27546.308859782759</v>
      </c>
      <c r="AH26" s="4">
        <f t="shared" si="5"/>
        <v>27558.470106673722</v>
      </c>
      <c r="AI26" s="4">
        <f t="shared" si="4"/>
        <v>27565.57236583982</v>
      </c>
      <c r="AJ26" s="4">
        <f t="shared" si="3"/>
        <v>27573.624275661427</v>
      </c>
      <c r="AK26" s="4">
        <f t="shared" si="2"/>
        <v>27579.981823127102</v>
      </c>
      <c r="AL26" s="16">
        <f t="shared" si="0"/>
        <v>27579.981823127102</v>
      </c>
      <c r="AM26" s="20">
        <f>AL26-Q26</f>
        <v>779.61182312710298</v>
      </c>
      <c r="AN26" s="17">
        <f>'Предявени брой'!Q26-Q26</f>
        <v>2208</v>
      </c>
      <c r="AO26" s="18">
        <f t="shared" si="1"/>
        <v>0</v>
      </c>
    </row>
    <row r="27" spans="1:41" s="19" customFormat="1" x14ac:dyDescent="0.2">
      <c r="A27" s="2" t="s">
        <v>7</v>
      </c>
      <c r="B27" s="3">
        <v>5672.01</v>
      </c>
      <c r="C27" s="3">
        <v>11490.16</v>
      </c>
      <c r="D27" s="3">
        <v>14755.76</v>
      </c>
      <c r="E27" s="3">
        <v>17794.080000000002</v>
      </c>
      <c r="F27" s="3">
        <v>19672.629999999997</v>
      </c>
      <c r="G27" s="3">
        <v>21107.16</v>
      </c>
      <c r="H27" s="3">
        <v>21956.34</v>
      </c>
      <c r="I27" s="3">
        <v>22982.17</v>
      </c>
      <c r="J27" s="3">
        <v>23476.35</v>
      </c>
      <c r="K27" s="3">
        <v>23832.18</v>
      </c>
      <c r="L27" s="3">
        <v>24056.18</v>
      </c>
      <c r="M27" s="3">
        <v>24277.18</v>
      </c>
      <c r="N27" s="3">
        <v>24497.18</v>
      </c>
      <c r="O27" s="3">
        <v>24657.18</v>
      </c>
      <c r="P27" s="3">
        <v>24789.18</v>
      </c>
      <c r="Q27" s="4">
        <f>P27*$Q$42</f>
        <v>24911.997109406275</v>
      </c>
      <c r="R27" s="4">
        <f t="shared" ref="R27:R41" si="21">Q27*$R$42</f>
        <v>25031.965102105121</v>
      </c>
      <c r="S27" s="4">
        <f t="shared" si="20"/>
        <v>25139.063085922404</v>
      </c>
      <c r="T27" s="4">
        <f t="shared" si="19"/>
        <v>25221.610744051352</v>
      </c>
      <c r="U27" s="4">
        <f t="shared" si="18"/>
        <v>25284.840834474631</v>
      </c>
      <c r="V27" s="4">
        <f t="shared" si="17"/>
        <v>25349.782735460041</v>
      </c>
      <c r="W27" s="4">
        <f t="shared" si="16"/>
        <v>25380.665598209001</v>
      </c>
      <c r="X27" s="4">
        <f t="shared" si="15"/>
        <v>25418.761714861637</v>
      </c>
      <c r="Y27" s="4">
        <f t="shared" si="14"/>
        <v>25454.450999930883</v>
      </c>
      <c r="Z27" s="4">
        <f t="shared" si="13"/>
        <v>25484.45293986543</v>
      </c>
      <c r="AA27" s="4">
        <f t="shared" si="12"/>
        <v>25506.621101158282</v>
      </c>
      <c r="AB27" s="4">
        <f t="shared" si="11"/>
        <v>25526.276550469036</v>
      </c>
      <c r="AC27" s="4">
        <f t="shared" si="10"/>
        <v>25542.459091270204</v>
      </c>
      <c r="AD27" s="4">
        <f t="shared" si="9"/>
        <v>25555.667155718707</v>
      </c>
      <c r="AE27" s="4">
        <f t="shared" si="8"/>
        <v>25573.788999099193</v>
      </c>
      <c r="AF27" s="4">
        <f t="shared" si="7"/>
        <v>25588.118809404419</v>
      </c>
      <c r="AG27" s="4">
        <f t="shared" si="6"/>
        <v>25605.376593297795</v>
      </c>
      <c r="AH27" s="4">
        <f t="shared" si="5"/>
        <v>25616.680950192658</v>
      </c>
      <c r="AI27" s="4">
        <f t="shared" si="4"/>
        <v>25623.282779190398</v>
      </c>
      <c r="AJ27" s="4">
        <f t="shared" si="3"/>
        <v>25630.76734579157</v>
      </c>
      <c r="AK27" s="4">
        <f t="shared" si="2"/>
        <v>25636.676935998265</v>
      </c>
      <c r="AL27" s="16">
        <f t="shared" si="0"/>
        <v>25636.676935998265</v>
      </c>
      <c r="AM27" s="20">
        <f>AL27-P27</f>
        <v>847.49693599826423</v>
      </c>
      <c r="AN27" s="17">
        <f>'Предявени брой'!P27-P27</f>
        <v>2162</v>
      </c>
      <c r="AO27" s="18">
        <f t="shared" si="1"/>
        <v>0</v>
      </c>
    </row>
    <row r="28" spans="1:41" s="19" customFormat="1" x14ac:dyDescent="0.2">
      <c r="A28" s="2" t="s">
        <v>6</v>
      </c>
      <c r="B28" s="3">
        <v>5612.08</v>
      </c>
      <c r="C28" s="3">
        <v>11163.01</v>
      </c>
      <c r="D28" s="3">
        <v>15468.61</v>
      </c>
      <c r="E28" s="3">
        <v>18184.73</v>
      </c>
      <c r="F28" s="3">
        <v>20191.2</v>
      </c>
      <c r="G28" s="3">
        <v>21234.52</v>
      </c>
      <c r="H28" s="3">
        <v>22509.190000000002</v>
      </c>
      <c r="I28" s="3">
        <v>23136.55</v>
      </c>
      <c r="J28" s="3">
        <v>23560.83</v>
      </c>
      <c r="K28" s="3">
        <v>23842.83</v>
      </c>
      <c r="L28" s="3">
        <v>24106.83</v>
      </c>
      <c r="M28" s="3">
        <v>24324.83</v>
      </c>
      <c r="N28" s="3">
        <v>24533.83</v>
      </c>
      <c r="O28" s="3">
        <v>24682.83</v>
      </c>
      <c r="P28" s="4">
        <f>O28*$P$42</f>
        <v>24823.844709170869</v>
      </c>
      <c r="Q28" s="4">
        <f t="shared" ref="Q28:Q41" si="22">P28*$Q$42</f>
        <v>24946.833563644097</v>
      </c>
      <c r="R28" s="4">
        <f t="shared" si="21"/>
        <v>25066.969317260275</v>
      </c>
      <c r="S28" s="4">
        <f t="shared" si="20"/>
        <v>25174.217064823748</v>
      </c>
      <c r="T28" s="4">
        <f t="shared" si="19"/>
        <v>25256.880155998959</v>
      </c>
      <c r="U28" s="4">
        <f t="shared" si="18"/>
        <v>25320.198666155986</v>
      </c>
      <c r="V28" s="4">
        <f t="shared" si="17"/>
        <v>25385.231380637873</v>
      </c>
      <c r="W28" s="4">
        <f t="shared" si="16"/>
        <v>25416.157429383929</v>
      </c>
      <c r="X28" s="4">
        <f t="shared" si="15"/>
        <v>25454.306818908208</v>
      </c>
      <c r="Y28" s="4">
        <f t="shared" si="14"/>
        <v>25490.046011182429</v>
      </c>
      <c r="Z28" s="4">
        <f t="shared" si="13"/>
        <v>25520.089905248675</v>
      </c>
      <c r="AA28" s="4">
        <f t="shared" si="12"/>
        <v>25542.289066068905</v>
      </c>
      <c r="AB28" s="4">
        <f t="shared" si="11"/>
        <v>25561.972001179271</v>
      </c>
      <c r="AC28" s="4">
        <f t="shared" si="10"/>
        <v>25578.177171332056</v>
      </c>
      <c r="AD28" s="4">
        <f t="shared" si="9"/>
        <v>25591.403705682056</v>
      </c>
      <c r="AE28" s="4">
        <f t="shared" si="8"/>
        <v>25609.550890297323</v>
      </c>
      <c r="AF28" s="4">
        <f t="shared" si="7"/>
        <v>25623.900739131728</v>
      </c>
      <c r="AG28" s="4">
        <f t="shared" si="6"/>
        <v>25641.182655975834</v>
      </c>
      <c r="AH28" s="4">
        <f t="shared" si="5"/>
        <v>25652.502820664427</v>
      </c>
      <c r="AI28" s="4">
        <f t="shared" si="4"/>
        <v>25659.113881531965</v>
      </c>
      <c r="AJ28" s="4">
        <f t="shared" si="3"/>
        <v>25666.608914406101</v>
      </c>
      <c r="AK28" s="4">
        <f t="shared" si="2"/>
        <v>25672.526768469281</v>
      </c>
      <c r="AL28" s="16">
        <f t="shared" si="0"/>
        <v>25672.526768469281</v>
      </c>
      <c r="AM28" s="20">
        <f>AL28-O28</f>
        <v>989.69676846927905</v>
      </c>
      <c r="AN28" s="17">
        <f>'Предявени брой'!O28-O28</f>
        <v>2111</v>
      </c>
      <c r="AO28" s="18">
        <f t="shared" si="1"/>
        <v>0</v>
      </c>
    </row>
    <row r="29" spans="1:41" s="19" customFormat="1" x14ac:dyDescent="0.2">
      <c r="A29" s="2" t="s">
        <v>5</v>
      </c>
      <c r="B29" s="3">
        <v>5645.92</v>
      </c>
      <c r="C29" s="3">
        <v>13127.61</v>
      </c>
      <c r="D29" s="3">
        <v>17739.93</v>
      </c>
      <c r="E29" s="3">
        <v>20724.489999999998</v>
      </c>
      <c r="F29" s="3">
        <v>22142.93</v>
      </c>
      <c r="G29" s="3">
        <v>23554.21</v>
      </c>
      <c r="H29" s="3">
        <v>24358.03</v>
      </c>
      <c r="I29" s="3">
        <v>24849.86</v>
      </c>
      <c r="J29" s="3">
        <v>25224.86</v>
      </c>
      <c r="K29" s="3">
        <v>25522.86</v>
      </c>
      <c r="L29" s="3">
        <v>25793.86</v>
      </c>
      <c r="M29" s="3">
        <v>26037.86</v>
      </c>
      <c r="N29" s="3">
        <v>26219.86</v>
      </c>
      <c r="O29" s="4">
        <f>N29*$O$42</f>
        <v>26408.526467838925</v>
      </c>
      <c r="P29" s="4">
        <f t="shared" ref="P29:P41" si="23">O29*$P$42</f>
        <v>26559.400199882351</v>
      </c>
      <c r="Q29" s="4">
        <f t="shared" si="22"/>
        <v>26690.987802219905</v>
      </c>
      <c r="R29" s="4">
        <f t="shared" si="21"/>
        <v>26819.522829569145</v>
      </c>
      <c r="S29" s="4">
        <f t="shared" si="20"/>
        <v>26934.268787797846</v>
      </c>
      <c r="T29" s="4">
        <f t="shared" si="19"/>
        <v>27022.711256964223</v>
      </c>
      <c r="U29" s="4">
        <f t="shared" si="18"/>
        <v>27090.456671545369</v>
      </c>
      <c r="V29" s="4">
        <f t="shared" si="17"/>
        <v>27160.036138797317</v>
      </c>
      <c r="W29" s="4">
        <f t="shared" si="16"/>
        <v>27193.124377741391</v>
      </c>
      <c r="X29" s="4">
        <f t="shared" si="15"/>
        <v>27233.940976283124</v>
      </c>
      <c r="Y29" s="4">
        <f t="shared" si="14"/>
        <v>27272.178868984771</v>
      </c>
      <c r="Z29" s="4">
        <f t="shared" si="13"/>
        <v>27304.323277532956</v>
      </c>
      <c r="AA29" s="4">
        <f t="shared" si="12"/>
        <v>27328.074489451723</v>
      </c>
      <c r="AB29" s="4">
        <f t="shared" si="11"/>
        <v>27349.133554106254</v>
      </c>
      <c r="AC29" s="4">
        <f t="shared" si="10"/>
        <v>27366.471706372249</v>
      </c>
      <c r="AD29" s="4">
        <f t="shared" si="9"/>
        <v>27380.62297194673</v>
      </c>
      <c r="AE29" s="4">
        <f t="shared" si="8"/>
        <v>27400.038914333767</v>
      </c>
      <c r="AF29" s="4">
        <f t="shared" si="7"/>
        <v>27415.392030761373</v>
      </c>
      <c r="AG29" s="4">
        <f t="shared" si="6"/>
        <v>27433.882210306936</v>
      </c>
      <c r="AH29" s="4">
        <f t="shared" si="5"/>
        <v>27445.993822662527</v>
      </c>
      <c r="AI29" s="4">
        <f t="shared" si="4"/>
        <v>27453.06709488864</v>
      </c>
      <c r="AJ29" s="4">
        <f t="shared" si="3"/>
        <v>27461.086141895568</v>
      </c>
      <c r="AK29" s="4">
        <f t="shared" si="2"/>
        <v>27467.417741864465</v>
      </c>
      <c r="AL29" s="16">
        <f t="shared" si="0"/>
        <v>27467.417741864465</v>
      </c>
      <c r="AM29" s="20">
        <f>AL29-N29</f>
        <v>1247.5577418644643</v>
      </c>
      <c r="AN29" s="17">
        <f>'Предявени брой'!N29-N29</f>
        <v>2096</v>
      </c>
      <c r="AO29" s="18">
        <f t="shared" si="1"/>
        <v>0</v>
      </c>
    </row>
    <row r="30" spans="1:41" s="19" customFormat="1" x14ac:dyDescent="0.2">
      <c r="A30" s="1" t="s">
        <v>4</v>
      </c>
      <c r="B30" s="3">
        <v>6755.08</v>
      </c>
      <c r="C30" s="3">
        <v>15261.41</v>
      </c>
      <c r="D30" s="3">
        <v>20060.330000000002</v>
      </c>
      <c r="E30" s="3">
        <v>22451.78</v>
      </c>
      <c r="F30" s="3">
        <v>24652.83</v>
      </c>
      <c r="G30" s="3">
        <v>25887.5</v>
      </c>
      <c r="H30" s="3">
        <v>26589.88</v>
      </c>
      <c r="I30" s="3">
        <v>27070.880000000001</v>
      </c>
      <c r="J30" s="3">
        <v>27416.880000000001</v>
      </c>
      <c r="K30" s="3">
        <v>27711.88</v>
      </c>
      <c r="L30" s="3">
        <v>28016.880000000001</v>
      </c>
      <c r="M30" s="3">
        <v>28274.880000000001</v>
      </c>
      <c r="N30" s="4">
        <f>M30*$N$42</f>
        <v>28504.038746226364</v>
      </c>
      <c r="O30" s="4">
        <f t="shared" ref="O30:O41" si="24">N30*$O$42</f>
        <v>28709.141149877429</v>
      </c>
      <c r="P30" s="4">
        <f t="shared" si="23"/>
        <v>28873.158452180098</v>
      </c>
      <c r="Q30" s="4">
        <f t="shared" si="22"/>
        <v>29016.209487370699</v>
      </c>
      <c r="R30" s="4">
        <f t="shared" si="21"/>
        <v>29155.942018353322</v>
      </c>
      <c r="S30" s="4">
        <f t="shared" si="20"/>
        <v>29280.684226714609</v>
      </c>
      <c r="T30" s="4">
        <f t="shared" si="19"/>
        <v>29376.831481807902</v>
      </c>
      <c r="U30" s="4">
        <f t="shared" si="18"/>
        <v>29450.478630270944</v>
      </c>
      <c r="V30" s="4">
        <f t="shared" si="17"/>
        <v>29526.119607396347</v>
      </c>
      <c r="W30" s="4">
        <f t="shared" si="16"/>
        <v>29562.090373254985</v>
      </c>
      <c r="X30" s="4">
        <f t="shared" si="15"/>
        <v>29606.462765263284</v>
      </c>
      <c r="Y30" s="4">
        <f t="shared" si="14"/>
        <v>29648.031803966838</v>
      </c>
      <c r="Z30" s="4">
        <f t="shared" si="13"/>
        <v>29682.976516361639</v>
      </c>
      <c r="AA30" s="4">
        <f t="shared" si="12"/>
        <v>29708.796847393245</v>
      </c>
      <c r="AB30" s="4">
        <f t="shared" si="11"/>
        <v>29731.690501092085</v>
      </c>
      <c r="AC30" s="4">
        <f t="shared" si="10"/>
        <v>29750.539090061586</v>
      </c>
      <c r="AD30" s="4">
        <f t="shared" si="9"/>
        <v>29765.923162373307</v>
      </c>
      <c r="AE30" s="4">
        <f t="shared" si="8"/>
        <v>29787.03055097472</v>
      </c>
      <c r="AF30" s="4">
        <f t="shared" si="7"/>
        <v>29803.721175010389</v>
      </c>
      <c r="AG30" s="4">
        <f t="shared" si="6"/>
        <v>29823.822151681939</v>
      </c>
      <c r="AH30" s="4">
        <f t="shared" si="5"/>
        <v>29836.988883611975</v>
      </c>
      <c r="AI30" s="4">
        <f t="shared" si="4"/>
        <v>29844.678353563217</v>
      </c>
      <c r="AJ30" s="4">
        <f t="shared" si="3"/>
        <v>29853.395990750952</v>
      </c>
      <c r="AK30" s="4">
        <f t="shared" si="2"/>
        <v>29860.279176658085</v>
      </c>
      <c r="AL30" s="16">
        <f t="shared" si="0"/>
        <v>29860.279176658085</v>
      </c>
      <c r="AM30" s="20">
        <f>AL30-M30</f>
        <v>1585.3991766580839</v>
      </c>
      <c r="AN30" s="17">
        <f>'Предявени брой'!M30-M30</f>
        <v>2033</v>
      </c>
      <c r="AO30" s="18">
        <f t="shared" si="1"/>
        <v>0</v>
      </c>
    </row>
    <row r="31" spans="1:41" s="19" customFormat="1" x14ac:dyDescent="0.2">
      <c r="A31" s="1" t="s">
        <v>3</v>
      </c>
      <c r="B31" s="3">
        <v>7490.28</v>
      </c>
      <c r="C31" s="3">
        <v>15212.619999999999</v>
      </c>
      <c r="D31" s="3">
        <v>18571.989999999998</v>
      </c>
      <c r="E31" s="3">
        <v>21227.040000000001</v>
      </c>
      <c r="F31" s="3">
        <v>22717</v>
      </c>
      <c r="G31" s="3">
        <v>23639.79</v>
      </c>
      <c r="H31" s="3">
        <v>24183.79</v>
      </c>
      <c r="I31" s="3">
        <v>24548.79</v>
      </c>
      <c r="J31" s="3">
        <v>24875.79</v>
      </c>
      <c r="K31" s="3">
        <v>25165.79</v>
      </c>
      <c r="L31" s="3">
        <v>25394.79</v>
      </c>
      <c r="M31" s="4">
        <f>L31*$M$42</f>
        <v>25626.537489110779</v>
      </c>
      <c r="N31" s="4">
        <f t="shared" ref="N31:N40" si="25">M31*$N$42</f>
        <v>25834.232276891576</v>
      </c>
      <c r="O31" s="4">
        <f t="shared" si="24"/>
        <v>26020.123938899364</v>
      </c>
      <c r="P31" s="4">
        <f t="shared" si="23"/>
        <v>26168.778700522478</v>
      </c>
      <c r="Q31" s="4">
        <f t="shared" si="22"/>
        <v>26298.430982554022</v>
      </c>
      <c r="R31" s="4">
        <f t="shared" si="21"/>
        <v>26425.075585242856</v>
      </c>
      <c r="S31" s="4">
        <f t="shared" si="20"/>
        <v>26538.133921088844</v>
      </c>
      <c r="T31" s="4">
        <f t="shared" si="19"/>
        <v>26625.275625567283</v>
      </c>
      <c r="U31" s="4">
        <f t="shared" si="18"/>
        <v>26692.024676705758</v>
      </c>
      <c r="V31" s="4">
        <f t="shared" si="17"/>
        <v>26760.580806246082</v>
      </c>
      <c r="W31" s="4">
        <f t="shared" si="16"/>
        <v>26793.182401011061</v>
      </c>
      <c r="X31" s="4">
        <f t="shared" si="15"/>
        <v>26833.398690780716</v>
      </c>
      <c r="Y31" s="4">
        <f t="shared" si="14"/>
        <v>26871.074200941075</v>
      </c>
      <c r="Z31" s="4">
        <f t="shared" si="13"/>
        <v>26902.745846664475</v>
      </c>
      <c r="AA31" s="4">
        <f t="shared" si="12"/>
        <v>26926.147738420077</v>
      </c>
      <c r="AB31" s="4">
        <f t="shared" si="11"/>
        <v>26946.897077578229</v>
      </c>
      <c r="AC31" s="4">
        <f t="shared" si="10"/>
        <v>26963.980229543638</v>
      </c>
      <c r="AD31" s="4">
        <f t="shared" si="9"/>
        <v>26977.92336584807</v>
      </c>
      <c r="AE31" s="4">
        <f t="shared" si="8"/>
        <v>26997.053748905091</v>
      </c>
      <c r="AF31" s="4">
        <f t="shared" si="7"/>
        <v>27012.181059881008</v>
      </c>
      <c r="AG31" s="4">
        <f t="shared" si="6"/>
        <v>27030.399295722902</v>
      </c>
      <c r="AH31" s="4">
        <f t="shared" si="5"/>
        <v>27042.332776940653</v>
      </c>
      <c r="AI31" s="4">
        <f t="shared" si="4"/>
        <v>27049.302019249619</v>
      </c>
      <c r="AJ31" s="4">
        <f t="shared" si="3"/>
        <v>27057.203126388111</v>
      </c>
      <c r="AK31" s="4">
        <f t="shared" si="2"/>
        <v>27063.44160456003</v>
      </c>
      <c r="AL31" s="16">
        <f t="shared" si="0"/>
        <v>27063.44160456003</v>
      </c>
      <c r="AM31" s="20">
        <f>AL31-L31</f>
        <v>1668.6516045600292</v>
      </c>
      <c r="AN31" s="17">
        <f>'Предявени брой'!L31-L31</f>
        <v>1678</v>
      </c>
      <c r="AO31" s="18">
        <f t="shared" si="1"/>
        <v>0</v>
      </c>
    </row>
    <row r="32" spans="1:41" s="19" customFormat="1" x14ac:dyDescent="0.2">
      <c r="A32" s="1" t="s">
        <v>2</v>
      </c>
      <c r="B32" s="3">
        <v>8378.66</v>
      </c>
      <c r="C32" s="3">
        <v>15667</v>
      </c>
      <c r="D32" s="3">
        <v>20014.02</v>
      </c>
      <c r="E32" s="3">
        <v>22283.87</v>
      </c>
      <c r="F32" s="3">
        <v>23642.16</v>
      </c>
      <c r="G32" s="3">
        <v>24453.16</v>
      </c>
      <c r="H32" s="3">
        <v>24973.16</v>
      </c>
      <c r="I32" s="3">
        <v>25391.16</v>
      </c>
      <c r="J32" s="3">
        <v>25752.16</v>
      </c>
      <c r="K32" s="3">
        <v>26068.16</v>
      </c>
      <c r="L32" s="4">
        <f>K32*$L$42</f>
        <v>26358.49440371355</v>
      </c>
      <c r="M32" s="4">
        <f t="shared" ref="M32:M41" si="26">L32*$M$42</f>
        <v>26599.036455638419</v>
      </c>
      <c r="N32" s="4">
        <f t="shared" si="25"/>
        <v>26814.613032621361</v>
      </c>
      <c r="O32" s="4">
        <f t="shared" si="24"/>
        <v>27007.559079142291</v>
      </c>
      <c r="P32" s="4">
        <f t="shared" si="23"/>
        <v>27161.855125785252</v>
      </c>
      <c r="Q32" s="4">
        <f t="shared" si="22"/>
        <v>27296.427569595857</v>
      </c>
      <c r="R32" s="4">
        <f t="shared" si="21"/>
        <v>27427.878195934336</v>
      </c>
      <c r="S32" s="4">
        <f t="shared" si="20"/>
        <v>27545.226971517422</v>
      </c>
      <c r="T32" s="4">
        <f t="shared" si="19"/>
        <v>27635.675608022193</v>
      </c>
      <c r="U32" s="4">
        <f t="shared" si="18"/>
        <v>27704.957712378506</v>
      </c>
      <c r="V32" s="4">
        <f t="shared" si="17"/>
        <v>27776.115471778321</v>
      </c>
      <c r="W32" s="4">
        <f t="shared" si="16"/>
        <v>27809.954261276671</v>
      </c>
      <c r="X32" s="4">
        <f t="shared" si="15"/>
        <v>27851.696715096197</v>
      </c>
      <c r="Y32" s="4">
        <f t="shared" si="14"/>
        <v>27890.801969509361</v>
      </c>
      <c r="Z32" s="4">
        <f t="shared" si="13"/>
        <v>27923.675519420842</v>
      </c>
      <c r="AA32" s="4">
        <f t="shared" si="12"/>
        <v>27947.96548727946</v>
      </c>
      <c r="AB32" s="4">
        <f t="shared" si="11"/>
        <v>27969.502241081358</v>
      </c>
      <c r="AC32" s="4">
        <f t="shared" si="10"/>
        <v>27987.233679911056</v>
      </c>
      <c r="AD32" s="4">
        <f t="shared" si="9"/>
        <v>28001.705942932353</v>
      </c>
      <c r="AE32" s="4">
        <f t="shared" si="8"/>
        <v>28021.562303026272</v>
      </c>
      <c r="AF32" s="4">
        <f t="shared" si="7"/>
        <v>28037.263678847921</v>
      </c>
      <c r="AG32" s="4">
        <f t="shared" si="6"/>
        <v>28056.173276741192</v>
      </c>
      <c r="AH32" s="4">
        <f t="shared" si="5"/>
        <v>28068.55962047134</v>
      </c>
      <c r="AI32" s="4">
        <f t="shared" si="4"/>
        <v>28075.793337875537</v>
      </c>
      <c r="AJ32" s="4">
        <f t="shared" si="3"/>
        <v>28083.994283356602</v>
      </c>
      <c r="AK32" s="4">
        <f t="shared" si="2"/>
        <v>28090.469504926943</v>
      </c>
      <c r="AL32" s="16">
        <f t="shared" si="0"/>
        <v>28090.469504926943</v>
      </c>
      <c r="AM32" s="20">
        <f>AL32-K32</f>
        <v>2022.3095049269432</v>
      </c>
      <c r="AN32" s="17">
        <f>'Предявени брой'!K32-K32</f>
        <v>1595</v>
      </c>
      <c r="AO32" s="18">
        <f t="shared" si="1"/>
        <v>427.30950492694319</v>
      </c>
    </row>
    <row r="33" spans="1:41" s="19" customFormat="1" x14ac:dyDescent="0.2">
      <c r="A33" s="1" t="s">
        <v>1</v>
      </c>
      <c r="B33" s="3">
        <v>8001.4</v>
      </c>
      <c r="C33" s="3">
        <v>16769.02</v>
      </c>
      <c r="D33" s="3">
        <v>21545.93</v>
      </c>
      <c r="E33" s="3">
        <v>23886.45</v>
      </c>
      <c r="F33" s="3">
        <v>25202.45</v>
      </c>
      <c r="G33" s="3">
        <v>25973.45</v>
      </c>
      <c r="H33" s="3">
        <v>26581.45</v>
      </c>
      <c r="I33" s="3">
        <v>26281.45</v>
      </c>
      <c r="J33" s="3">
        <v>26663.45</v>
      </c>
      <c r="K33" s="4">
        <f>J33*$K$42</f>
        <v>27025.503801402767</v>
      </c>
      <c r="L33" s="4">
        <f t="shared" ref="L33:L41" si="27">K33*$L$42</f>
        <v>27326.500631683022</v>
      </c>
      <c r="M33" s="4">
        <f t="shared" si="26"/>
        <v>27575.876503961419</v>
      </c>
      <c r="N33" s="4">
        <f t="shared" si="25"/>
        <v>27799.370053208695</v>
      </c>
      <c r="O33" s="4">
        <f t="shared" si="24"/>
        <v>27999.401973901106</v>
      </c>
      <c r="P33" s="4">
        <f t="shared" si="23"/>
        <v>28159.36448736929</v>
      </c>
      <c r="Q33" s="4">
        <f t="shared" si="22"/>
        <v>28298.879055784077</v>
      </c>
      <c r="R33" s="4">
        <f t="shared" si="21"/>
        <v>28435.157159102739</v>
      </c>
      <c r="S33" s="4">
        <f t="shared" si="20"/>
        <v>28556.815526268303</v>
      </c>
      <c r="T33" s="4">
        <f t="shared" si="19"/>
        <v>28650.585856421694</v>
      </c>
      <c r="U33" s="4">
        <f t="shared" si="18"/>
        <v>28722.412321145355</v>
      </c>
      <c r="V33" s="4">
        <f t="shared" si="17"/>
        <v>28796.183323669469</v>
      </c>
      <c r="W33" s="4">
        <f t="shared" si="16"/>
        <v>28831.264830543085</v>
      </c>
      <c r="X33" s="4">
        <f t="shared" si="15"/>
        <v>28874.540260967766</v>
      </c>
      <c r="Y33" s="4">
        <f t="shared" si="14"/>
        <v>28915.081641786273</v>
      </c>
      <c r="Z33" s="4">
        <f t="shared" si="13"/>
        <v>28949.162460996311</v>
      </c>
      <c r="AA33" s="4">
        <f t="shared" si="12"/>
        <v>28974.344469189411</v>
      </c>
      <c r="AB33" s="4">
        <f t="shared" si="11"/>
        <v>28996.672152529667</v>
      </c>
      <c r="AC33" s="4">
        <f t="shared" si="10"/>
        <v>29015.054772073832</v>
      </c>
      <c r="AD33" s="4">
        <f t="shared" si="9"/>
        <v>29030.058523750089</v>
      </c>
      <c r="AE33" s="4">
        <f t="shared" si="8"/>
        <v>29050.644101527738</v>
      </c>
      <c r="AF33" s="4">
        <f t="shared" si="7"/>
        <v>29066.922104729929</v>
      </c>
      <c r="AG33" s="4">
        <f t="shared" si="6"/>
        <v>29086.526150805588</v>
      </c>
      <c r="AH33" s="4">
        <f t="shared" si="5"/>
        <v>29099.367378554864</v>
      </c>
      <c r="AI33" s="4">
        <f t="shared" si="4"/>
        <v>29106.86675162935</v>
      </c>
      <c r="AJ33" s="4">
        <f t="shared" si="3"/>
        <v>29115.368873883992</v>
      </c>
      <c r="AK33" s="4">
        <f t="shared" si="2"/>
        <v>29122.081895637893</v>
      </c>
      <c r="AL33" s="16">
        <f t="shared" si="0"/>
        <v>29122.081895637893</v>
      </c>
      <c r="AM33" s="20">
        <f>AL33-J33</f>
        <v>2458.6318956378927</v>
      </c>
      <c r="AN33" s="17">
        <f>'Предявени брой'!J33-J33</f>
        <v>1827</v>
      </c>
      <c r="AO33" s="18">
        <f t="shared" si="1"/>
        <v>631.63189563789274</v>
      </c>
    </row>
    <row r="34" spans="1:41" s="19" customFormat="1" x14ac:dyDescent="0.2">
      <c r="A34" s="2" t="s">
        <v>24</v>
      </c>
      <c r="B34" s="3">
        <v>9162.19</v>
      </c>
      <c r="C34" s="3">
        <v>18270.86</v>
      </c>
      <c r="D34" s="3">
        <v>22986.940000000002</v>
      </c>
      <c r="E34" s="3">
        <v>25376.940000000002</v>
      </c>
      <c r="F34" s="3">
        <v>26710.940000000002</v>
      </c>
      <c r="G34" s="3">
        <v>27573.940000000002</v>
      </c>
      <c r="H34" s="3">
        <v>28126.940000000002</v>
      </c>
      <c r="I34" s="3">
        <v>28654.940000000002</v>
      </c>
      <c r="J34" s="4">
        <f>I34*$J$42</f>
        <v>29154.097210878117</v>
      </c>
      <c r="K34" s="4">
        <f t="shared" ref="K34:K41" si="28">J34*$K$42</f>
        <v>29549.970652674441</v>
      </c>
      <c r="L34" s="4">
        <f t="shared" si="27"/>
        <v>29879.083758823748</v>
      </c>
      <c r="M34" s="4">
        <f t="shared" si="26"/>
        <v>30151.753965509375</v>
      </c>
      <c r="N34" s="4">
        <f t="shared" si="25"/>
        <v>30396.124167443457</v>
      </c>
      <c r="O34" s="4">
        <f t="shared" si="24"/>
        <v>30614.841177475737</v>
      </c>
      <c r="P34" s="4">
        <f t="shared" si="23"/>
        <v>30789.745875395467</v>
      </c>
      <c r="Q34" s="4">
        <f t="shared" si="22"/>
        <v>30942.292574712261</v>
      </c>
      <c r="R34" s="4">
        <f t="shared" si="21"/>
        <v>31091.300488986908</v>
      </c>
      <c r="S34" s="4">
        <f t="shared" si="20"/>
        <v>31224.323029688188</v>
      </c>
      <c r="T34" s="4">
        <f t="shared" si="19"/>
        <v>31326.852496834716</v>
      </c>
      <c r="U34" s="4">
        <f t="shared" si="18"/>
        <v>31405.388310274735</v>
      </c>
      <c r="V34" s="4">
        <f t="shared" si="17"/>
        <v>31486.050301837418</v>
      </c>
      <c r="W34" s="4">
        <f t="shared" si="16"/>
        <v>31524.408791143847</v>
      </c>
      <c r="X34" s="4">
        <f t="shared" si="15"/>
        <v>31571.72660280902</v>
      </c>
      <c r="Y34" s="4">
        <f t="shared" si="14"/>
        <v>31616.054975823241</v>
      </c>
      <c r="Z34" s="4">
        <f t="shared" si="13"/>
        <v>31653.319302693013</v>
      </c>
      <c r="AA34" s="4">
        <f t="shared" si="12"/>
        <v>31680.853575820714</v>
      </c>
      <c r="AB34" s="4">
        <f t="shared" si="11"/>
        <v>31705.266900075283</v>
      </c>
      <c r="AC34" s="4">
        <f t="shared" si="10"/>
        <v>31725.36665000191</v>
      </c>
      <c r="AD34" s="4">
        <f t="shared" si="9"/>
        <v>31741.771910195079</v>
      </c>
      <c r="AE34" s="4">
        <f t="shared" si="8"/>
        <v>31764.280397869094</v>
      </c>
      <c r="AF34" s="4">
        <f t="shared" si="7"/>
        <v>31782.078938108851</v>
      </c>
      <c r="AG34" s="4">
        <f t="shared" si="6"/>
        <v>31803.514208676472</v>
      </c>
      <c r="AH34" s="4">
        <f t="shared" si="5"/>
        <v>31817.554942419083</v>
      </c>
      <c r="AI34" s="4">
        <f t="shared" si="4"/>
        <v>31825.754835967527</v>
      </c>
      <c r="AJ34" s="4">
        <f t="shared" si="3"/>
        <v>31835.051146036578</v>
      </c>
      <c r="AK34" s="4">
        <f t="shared" si="2"/>
        <v>31842.39123476448</v>
      </c>
      <c r="AL34" s="16">
        <f t="shared" si="0"/>
        <v>31842.39123476448</v>
      </c>
      <c r="AM34" s="20">
        <f>AL34-I34</f>
        <v>3187.4512347644777</v>
      </c>
      <c r="AN34" s="17">
        <f>'Предявени брой'!I34-I34</f>
        <v>2143</v>
      </c>
      <c r="AO34" s="18">
        <f t="shared" si="1"/>
        <v>1044.4512347644777</v>
      </c>
    </row>
    <row r="35" spans="1:41" s="19" customFormat="1" x14ac:dyDescent="0.2">
      <c r="A35" s="2" t="s">
        <v>23</v>
      </c>
      <c r="B35" s="3">
        <v>7899.66</v>
      </c>
      <c r="C35" s="3">
        <v>14958.779999999999</v>
      </c>
      <c r="D35" s="3">
        <v>18592.78</v>
      </c>
      <c r="E35" s="3">
        <v>20146.78</v>
      </c>
      <c r="F35" s="3">
        <v>21092.78</v>
      </c>
      <c r="G35" s="3">
        <v>21734.78</v>
      </c>
      <c r="H35" s="3">
        <v>22252.78</v>
      </c>
      <c r="I35" s="4">
        <f>H35*$I$42</f>
        <v>22732.213572045948</v>
      </c>
      <c r="J35" s="4">
        <f t="shared" ref="J35:J41" si="29">I35*$J$42</f>
        <v>23128.199336584559</v>
      </c>
      <c r="K35" s="4">
        <f t="shared" si="28"/>
        <v>23442.249187200716</v>
      </c>
      <c r="L35" s="4">
        <f t="shared" si="27"/>
        <v>23703.337481866329</v>
      </c>
      <c r="M35" s="4">
        <f t="shared" si="26"/>
        <v>23919.649132601298</v>
      </c>
      <c r="N35" s="4">
        <f t="shared" si="25"/>
        <v>24113.510142989369</v>
      </c>
      <c r="O35" s="4">
        <f t="shared" si="24"/>
        <v>24287.020252725881</v>
      </c>
      <c r="P35" s="4">
        <f t="shared" si="23"/>
        <v>24425.77367352751</v>
      </c>
      <c r="Q35" s="4">
        <f t="shared" si="22"/>
        <v>24546.790299232536</v>
      </c>
      <c r="R35" s="4">
        <f t="shared" si="21"/>
        <v>24664.999575930251</v>
      </c>
      <c r="S35" s="4">
        <f t="shared" si="20"/>
        <v>24770.527516491904</v>
      </c>
      <c r="T35" s="4">
        <f t="shared" si="19"/>
        <v>24851.865036116895</v>
      </c>
      <c r="U35" s="4">
        <f t="shared" si="18"/>
        <v>24914.168181200184</v>
      </c>
      <c r="V35" s="4">
        <f t="shared" si="17"/>
        <v>24978.158041913535</v>
      </c>
      <c r="W35" s="4">
        <f t="shared" si="16"/>
        <v>25008.588165697245</v>
      </c>
      <c r="X35" s="4">
        <f t="shared" si="15"/>
        <v>25046.125797970584</v>
      </c>
      <c r="Y35" s="4">
        <f t="shared" si="14"/>
        <v>25081.29188251519</v>
      </c>
      <c r="Z35" s="4">
        <f t="shared" si="13"/>
        <v>25110.853997704478</v>
      </c>
      <c r="AA35" s="4">
        <f t="shared" si="12"/>
        <v>25132.697176482376</v>
      </c>
      <c r="AB35" s="4">
        <f t="shared" si="11"/>
        <v>25152.06447932644</v>
      </c>
      <c r="AC35" s="4">
        <f t="shared" si="10"/>
        <v>25168.009786072042</v>
      </c>
      <c r="AD35" s="4">
        <f t="shared" si="9"/>
        <v>25181.024221922056</v>
      </c>
      <c r="AE35" s="4">
        <f t="shared" si="8"/>
        <v>25198.880401309954</v>
      </c>
      <c r="AF35" s="4">
        <f t="shared" si="7"/>
        <v>25213.000138360556</v>
      </c>
      <c r="AG35" s="4">
        <f t="shared" si="6"/>
        <v>25230.004925267029</v>
      </c>
      <c r="AH35" s="4">
        <f t="shared" si="5"/>
        <v>25241.143561681736</v>
      </c>
      <c r="AI35" s="4">
        <f t="shared" si="4"/>
        <v>25247.648608679261</v>
      </c>
      <c r="AJ35" s="4">
        <f t="shared" si="3"/>
        <v>25255.023452455644</v>
      </c>
      <c r="AK35" s="4">
        <f t="shared" si="2"/>
        <v>25260.846408797566</v>
      </c>
      <c r="AL35" s="16">
        <f t="shared" si="0"/>
        <v>25260.846408797566</v>
      </c>
      <c r="AM35" s="20">
        <f>AL35-H35</f>
        <v>3008.0664087975674</v>
      </c>
      <c r="AN35" s="17">
        <f>'Предявени брой'!H35-H35</f>
        <v>1531</v>
      </c>
      <c r="AO35" s="18">
        <f t="shared" si="1"/>
        <v>1477.0664087975674</v>
      </c>
    </row>
    <row r="36" spans="1:41" s="19" customFormat="1" x14ac:dyDescent="0.2">
      <c r="A36" s="2" t="s">
        <v>22</v>
      </c>
      <c r="B36" s="3">
        <v>6797.47</v>
      </c>
      <c r="C36" s="3">
        <v>13358.470000000001</v>
      </c>
      <c r="D36" s="3">
        <v>15993.470000000001</v>
      </c>
      <c r="E36" s="3">
        <v>17238.47</v>
      </c>
      <c r="F36" s="3">
        <v>17913.47</v>
      </c>
      <c r="G36" s="3">
        <v>18411.47</v>
      </c>
      <c r="H36" s="4">
        <f t="shared" ref="H36:H41" si="30">G36*$H$42</f>
        <v>18982.834329189187</v>
      </c>
      <c r="I36" s="4">
        <f t="shared" ref="I36:I41" si="31">H36*$I$42</f>
        <v>19391.817299856208</v>
      </c>
      <c r="J36" s="4">
        <f t="shared" si="29"/>
        <v>19729.614742016412</v>
      </c>
      <c r="K36" s="4">
        <f t="shared" si="28"/>
        <v>19997.516383310358</v>
      </c>
      <c r="L36" s="4">
        <f t="shared" si="27"/>
        <v>20220.238930467516</v>
      </c>
      <c r="M36" s="4">
        <f t="shared" si="26"/>
        <v>20404.764559596792</v>
      </c>
      <c r="N36" s="4">
        <f>M36*$N$42</f>
        <v>20570.138568735692</v>
      </c>
      <c r="O36" s="4">
        <f t="shared" si="24"/>
        <v>20718.152150300226</v>
      </c>
      <c r="P36" s="4">
        <f t="shared" si="23"/>
        <v>20836.516381631576</v>
      </c>
      <c r="Q36" s="4">
        <f t="shared" si="22"/>
        <v>20939.750159920673</v>
      </c>
      <c r="R36" s="4">
        <f t="shared" si="21"/>
        <v>21040.589116479179</v>
      </c>
      <c r="S36" s="4">
        <f t="shared" si="20"/>
        <v>21130.610202059604</v>
      </c>
      <c r="T36" s="4">
        <f t="shared" si="19"/>
        <v>21199.995539971918</v>
      </c>
      <c r="U36" s="4">
        <f t="shared" si="18"/>
        <v>21253.143518844827</v>
      </c>
      <c r="V36" s="4">
        <f t="shared" si="17"/>
        <v>21307.730358092304</v>
      </c>
      <c r="W36" s="4">
        <f t="shared" si="16"/>
        <v>21333.688912412388</v>
      </c>
      <c r="X36" s="4">
        <f t="shared" si="15"/>
        <v>21365.710558901268</v>
      </c>
      <c r="Y36" s="4">
        <f t="shared" si="14"/>
        <v>21395.709145905519</v>
      </c>
      <c r="Z36" s="4">
        <f t="shared" si="13"/>
        <v>21420.927241579797</v>
      </c>
      <c r="AA36" s="4">
        <f t="shared" si="12"/>
        <v>21439.56066373935</v>
      </c>
      <c r="AB36" s="4">
        <f t="shared" si="11"/>
        <v>21456.082028768444</v>
      </c>
      <c r="AC36" s="4">
        <f t="shared" si="10"/>
        <v>21469.684244594057</v>
      </c>
      <c r="AD36" s="4">
        <f t="shared" si="9"/>
        <v>21480.786267785257</v>
      </c>
      <c r="AE36" s="4">
        <f t="shared" si="8"/>
        <v>21496.01856213557</v>
      </c>
      <c r="AF36" s="4">
        <f t="shared" si="7"/>
        <v>21508.063467500353</v>
      </c>
      <c r="AG36" s="4">
        <f t="shared" si="6"/>
        <v>21522.569477654983</v>
      </c>
      <c r="AH36" s="4">
        <f t="shared" si="5"/>
        <v>21532.071341678871</v>
      </c>
      <c r="AI36" s="4">
        <f t="shared" si="4"/>
        <v>21537.620501354992</v>
      </c>
      <c r="AJ36" s="4">
        <f t="shared" si="3"/>
        <v>21543.911645095715</v>
      </c>
      <c r="AK36" s="4">
        <f t="shared" si="2"/>
        <v>21548.878944262149</v>
      </c>
      <c r="AL36" s="16">
        <f t="shared" si="0"/>
        <v>21548.878944262149</v>
      </c>
      <c r="AM36" s="20">
        <f>AL36-G36</f>
        <v>3137.408944262148</v>
      </c>
      <c r="AN36" s="17">
        <f>'Предявени брой'!G36-G36</f>
        <v>1208</v>
      </c>
      <c r="AO36" s="18">
        <f t="shared" si="1"/>
        <v>1929.408944262148</v>
      </c>
    </row>
    <row r="37" spans="1:41" s="19" customFormat="1" x14ac:dyDescent="0.2">
      <c r="A37" s="8" t="s">
        <v>21</v>
      </c>
      <c r="B37" s="3">
        <v>8841</v>
      </c>
      <c r="C37" s="3">
        <v>17167</v>
      </c>
      <c r="D37" s="3">
        <v>21625</v>
      </c>
      <c r="E37" s="3">
        <v>23746</v>
      </c>
      <c r="F37" s="3">
        <v>24871</v>
      </c>
      <c r="G37" s="4">
        <f>F37*$G$42</f>
        <v>25992.009697229321</v>
      </c>
      <c r="H37" s="4">
        <f t="shared" si="30"/>
        <v>26798.621400962711</v>
      </c>
      <c r="I37" s="4">
        <f t="shared" si="31"/>
        <v>27375.994600363891</v>
      </c>
      <c r="J37" s="4">
        <f t="shared" si="29"/>
        <v>27852.873111005752</v>
      </c>
      <c r="K37" s="4">
        <f t="shared" si="28"/>
        <v>28231.077679050341</v>
      </c>
      <c r="L37" s="4">
        <f t="shared" si="27"/>
        <v>28545.501600958829</v>
      </c>
      <c r="M37" s="4">
        <f t="shared" si="26"/>
        <v>28806.001818579447</v>
      </c>
      <c r="N37" s="4">
        <f t="shared" si="25"/>
        <v>29039.465135153736</v>
      </c>
      <c r="O37" s="4">
        <f t="shared" si="24"/>
        <v>29248.420229306834</v>
      </c>
      <c r="P37" s="4">
        <f t="shared" si="23"/>
        <v>29415.518470162646</v>
      </c>
      <c r="Q37" s="4">
        <f t="shared" si="22"/>
        <v>29561.256608745378</v>
      </c>
      <c r="R37" s="4">
        <f t="shared" si="21"/>
        <v>29703.613907577419</v>
      </c>
      <c r="S37" s="4">
        <f t="shared" si="20"/>
        <v>29830.699302136436</v>
      </c>
      <c r="T37" s="4">
        <f t="shared" si="19"/>
        <v>29928.652609279339</v>
      </c>
      <c r="U37" s="4">
        <f t="shared" si="18"/>
        <v>30003.683162638346</v>
      </c>
      <c r="V37" s="4">
        <f t="shared" si="17"/>
        <v>30080.744997193735</v>
      </c>
      <c r="W37" s="4">
        <f t="shared" si="16"/>
        <v>30117.391446152655</v>
      </c>
      <c r="X37" s="4">
        <f t="shared" si="15"/>
        <v>30162.597339330125</v>
      </c>
      <c r="Y37" s="4">
        <f t="shared" si="14"/>
        <v>30204.947220372633</v>
      </c>
      <c r="Z37" s="4">
        <f t="shared" si="13"/>
        <v>30240.548342244569</v>
      </c>
      <c r="AA37" s="4">
        <f t="shared" si="12"/>
        <v>30266.853688285039</v>
      </c>
      <c r="AB37" s="4">
        <f t="shared" si="11"/>
        <v>30290.177381615751</v>
      </c>
      <c r="AC37" s="4">
        <f t="shared" si="10"/>
        <v>30309.380026795257</v>
      </c>
      <c r="AD37" s="4">
        <f t="shared" si="9"/>
        <v>30325.053077042987</v>
      </c>
      <c r="AE37" s="4">
        <f t="shared" si="8"/>
        <v>30346.556951663773</v>
      </c>
      <c r="AF37" s="4">
        <f t="shared" si="7"/>
        <v>30363.561096202127</v>
      </c>
      <c r="AG37" s="4">
        <f t="shared" si="6"/>
        <v>30384.039654220975</v>
      </c>
      <c r="AH37" s="4">
        <f t="shared" si="5"/>
        <v>30397.453713057701</v>
      </c>
      <c r="AI37" s="4">
        <f t="shared" si="4"/>
        <v>30405.287623772772</v>
      </c>
      <c r="AJ37" s="4">
        <f t="shared" si="3"/>
        <v>30414.169015053078</v>
      </c>
      <c r="AK37" s="4">
        <f t="shared" si="2"/>
        <v>30421.181496299982</v>
      </c>
      <c r="AL37" s="16">
        <f t="shared" si="0"/>
        <v>30421.181496299982</v>
      </c>
      <c r="AM37" s="20">
        <f>AL37-F37</f>
        <v>5550.1814962999815</v>
      </c>
      <c r="AN37" s="17">
        <f>'Предявени брой'!F37-F37</f>
        <v>2030</v>
      </c>
      <c r="AO37" s="18">
        <f t="shared" si="1"/>
        <v>3520.1814962999815</v>
      </c>
    </row>
    <row r="38" spans="1:41" s="19" customFormat="1" x14ac:dyDescent="0.2">
      <c r="A38" s="21" t="s">
        <v>20</v>
      </c>
      <c r="B38" s="3">
        <v>8209</v>
      </c>
      <c r="C38" s="3">
        <v>15863</v>
      </c>
      <c r="D38" s="3">
        <v>20049</v>
      </c>
      <c r="E38" s="3">
        <v>21961</v>
      </c>
      <c r="F38" s="4">
        <f>E38*$F$42</f>
        <v>23527.007274424988</v>
      </c>
      <c r="G38" s="4">
        <f>F38*$G$42</f>
        <v>24587.43923540023</v>
      </c>
      <c r="H38" s="4">
        <f t="shared" si="30"/>
        <v>25350.462813920265</v>
      </c>
      <c r="I38" s="4">
        <f t="shared" si="31"/>
        <v>25896.635604011921</v>
      </c>
      <c r="J38" s="4">
        <f t="shared" si="29"/>
        <v>26347.744292399522</v>
      </c>
      <c r="K38" s="4">
        <f t="shared" si="28"/>
        <v>26705.511234766367</v>
      </c>
      <c r="L38" s="4">
        <f t="shared" si="27"/>
        <v>27002.944144500365</v>
      </c>
      <c r="M38" s="4">
        <f t="shared" si="26"/>
        <v>27249.367308625235</v>
      </c>
      <c r="N38" s="4">
        <f t="shared" si="25"/>
        <v>27470.21460657685</v>
      </c>
      <c r="O38" s="4">
        <f t="shared" si="24"/>
        <v>27667.878070859271</v>
      </c>
      <c r="P38" s="4">
        <f t="shared" si="23"/>
        <v>27825.946565417522</v>
      </c>
      <c r="Q38" s="4">
        <f t="shared" si="22"/>
        <v>27963.809226613175</v>
      </c>
      <c r="R38" s="4">
        <f t="shared" si="21"/>
        <v>28098.47374372905</v>
      </c>
      <c r="S38" s="4">
        <f t="shared" si="20"/>
        <v>28218.691628102944</v>
      </c>
      <c r="T38" s="4">
        <f t="shared" si="19"/>
        <v>28311.351680762873</v>
      </c>
      <c r="U38" s="4">
        <f t="shared" si="18"/>
        <v>28382.327691967952</v>
      </c>
      <c r="V38" s="4">
        <f t="shared" si="17"/>
        <v>28455.225216883122</v>
      </c>
      <c r="W38" s="4">
        <f t="shared" si="16"/>
        <v>28489.891344953499</v>
      </c>
      <c r="X38" s="4">
        <f t="shared" si="15"/>
        <v>28532.654377305764</v>
      </c>
      <c r="Y38" s="4">
        <f t="shared" si="14"/>
        <v>28572.715732271714</v>
      </c>
      <c r="Z38" s="4">
        <f t="shared" si="13"/>
        <v>28606.393021213</v>
      </c>
      <c r="AA38" s="4">
        <f t="shared" si="12"/>
        <v>28631.276864550637</v>
      </c>
      <c r="AB38" s="4">
        <f t="shared" si="11"/>
        <v>28653.340179361388</v>
      </c>
      <c r="AC38" s="4">
        <f t="shared" si="10"/>
        <v>28671.50514147897</v>
      </c>
      <c r="AD38" s="4">
        <f t="shared" si="9"/>
        <v>28686.331242849676</v>
      </c>
      <c r="AE38" s="4">
        <f t="shared" si="8"/>
        <v>28706.67307931108</v>
      </c>
      <c r="AF38" s="4">
        <f t="shared" si="7"/>
        <v>28722.758344569786</v>
      </c>
      <c r="AG38" s="4">
        <f t="shared" si="6"/>
        <v>28742.130271049587</v>
      </c>
      <c r="AH38" s="4">
        <f t="shared" si="5"/>
        <v>28754.819453624925</v>
      </c>
      <c r="AI38" s="4">
        <f t="shared" si="4"/>
        <v>28762.230031180337</v>
      </c>
      <c r="AJ38" s="4">
        <f t="shared" si="3"/>
        <v>28770.631484972255</v>
      </c>
      <c r="AK38" s="4">
        <f t="shared" si="2"/>
        <v>28777.265021915187</v>
      </c>
      <c r="AL38" s="16">
        <f t="shared" si="0"/>
        <v>28777.265021915187</v>
      </c>
      <c r="AM38" s="20">
        <f>AL38-E38</f>
        <v>6816.2650219151874</v>
      </c>
      <c r="AN38" s="17">
        <f>'Предявени брой'!E38-E38</f>
        <v>2380</v>
      </c>
      <c r="AO38" s="18">
        <f t="shared" si="1"/>
        <v>4436.2650219151874</v>
      </c>
    </row>
    <row r="39" spans="1:41" s="19" customFormat="1" x14ac:dyDescent="0.2">
      <c r="A39" s="21" t="s">
        <v>19</v>
      </c>
      <c r="B39" s="3">
        <v>9061</v>
      </c>
      <c r="C39" s="3">
        <v>15980</v>
      </c>
      <c r="D39" s="3">
        <v>19752</v>
      </c>
      <c r="E39" s="4">
        <f>D39*E42</f>
        <v>21996.873104011516</v>
      </c>
      <c r="F39" s="4">
        <f>E39*$F$42</f>
        <v>23565.438437807126</v>
      </c>
      <c r="G39" s="4">
        <f>F39*$G$42</f>
        <v>24627.60260524078</v>
      </c>
      <c r="H39" s="4">
        <f t="shared" si="30"/>
        <v>25391.872576192651</v>
      </c>
      <c r="I39" s="4">
        <f t="shared" si="31"/>
        <v>25938.937534824319</v>
      </c>
      <c r="J39" s="4">
        <f t="shared" si="29"/>
        <v>26390.783105362054</v>
      </c>
      <c r="K39" s="4">
        <f t="shared" si="28"/>
        <v>26749.134456942294</v>
      </c>
      <c r="L39" s="4">
        <f t="shared" si="27"/>
        <v>27047.053220767968</v>
      </c>
      <c r="M39" s="4">
        <f t="shared" si="26"/>
        <v>27293.878915005196</v>
      </c>
      <c r="N39" s="4">
        <f t="shared" si="25"/>
        <v>27515.086965112456</v>
      </c>
      <c r="O39" s="4">
        <f t="shared" si="24"/>
        <v>27713.073310958262</v>
      </c>
      <c r="P39" s="4">
        <f t="shared" si="23"/>
        <v>27871.400009038494</v>
      </c>
      <c r="Q39" s="4">
        <f t="shared" si="22"/>
        <v>28009.487867701675</v>
      </c>
      <c r="R39" s="4">
        <f t="shared" si="21"/>
        <v>28144.372358144319</v>
      </c>
      <c r="S39" s="4">
        <f t="shared" si="20"/>
        <v>28264.78661739505</v>
      </c>
      <c r="T39" s="4">
        <f t="shared" si="19"/>
        <v>28357.598029451492</v>
      </c>
      <c r="U39" s="4">
        <f t="shared" si="18"/>
        <v>28428.689979358463</v>
      </c>
      <c r="V39" s="4">
        <f t="shared" si="17"/>
        <v>28501.70658175159</v>
      </c>
      <c r="W39" s="4">
        <f t="shared" si="16"/>
        <v>28536.429336643057</v>
      </c>
      <c r="X39" s="4">
        <f t="shared" si="15"/>
        <v>28579.262222039695</v>
      </c>
      <c r="Y39" s="4">
        <f t="shared" si="14"/>
        <v>28619.389016883317</v>
      </c>
      <c r="Z39" s="4">
        <f t="shared" si="13"/>
        <v>28653.121317385507</v>
      </c>
      <c r="AA39" s="4">
        <f t="shared" si="12"/>
        <v>28678.045808266528</v>
      </c>
      <c r="AB39" s="4">
        <f t="shared" si="11"/>
        <v>28700.145163311652</v>
      </c>
      <c r="AC39" s="4">
        <f t="shared" si="10"/>
        <v>28718.339797738121</v>
      </c>
      <c r="AD39" s="4">
        <f t="shared" si="9"/>
        <v>28733.190117417489</v>
      </c>
      <c r="AE39" s="4">
        <f t="shared" si="8"/>
        <v>28753.565182093233</v>
      </c>
      <c r="AF39" s="4">
        <f t="shared" si="7"/>
        <v>28769.676722493947</v>
      </c>
      <c r="AG39" s="4">
        <f t="shared" si="6"/>
        <v>28789.080292848503</v>
      </c>
      <c r="AH39" s="4">
        <f t="shared" si="5"/>
        <v>28801.79020309409</v>
      </c>
      <c r="AI39" s="4">
        <f t="shared" si="4"/>
        <v>28809.212885763998</v>
      </c>
      <c r="AJ39" s="4">
        <f t="shared" si="3"/>
        <v>28817.628063258191</v>
      </c>
      <c r="AK39" s="4">
        <f t="shared" si="2"/>
        <v>28824.272436026484</v>
      </c>
      <c r="AL39" s="16">
        <f t="shared" si="0"/>
        <v>28824.272436026484</v>
      </c>
      <c r="AM39" s="20">
        <f>AL39-D39</f>
        <v>9072.2724360264838</v>
      </c>
      <c r="AN39" s="17">
        <f>'Предявени брой'!D39-D39</f>
        <v>3194</v>
      </c>
      <c r="AO39" s="18">
        <f t="shared" si="1"/>
        <v>5878.2724360264838</v>
      </c>
    </row>
    <row r="40" spans="1:41" s="15" customFormat="1" x14ac:dyDescent="0.2">
      <c r="A40" s="21" t="s">
        <v>18</v>
      </c>
      <c r="B40" s="3">
        <v>10202</v>
      </c>
      <c r="C40" s="3">
        <v>18508</v>
      </c>
      <c r="D40" s="4">
        <f>C40*D42</f>
        <v>22610.171803160545</v>
      </c>
      <c r="E40" s="4">
        <f>D40*E42</f>
        <v>25179.884569361166</v>
      </c>
      <c r="F40" s="4">
        <f>E40*$F$42</f>
        <v>26975.425865513484</v>
      </c>
      <c r="G40" s="4">
        <f>F40*$G$42</f>
        <v>28191.288274830811</v>
      </c>
      <c r="H40" s="4">
        <f t="shared" si="30"/>
        <v>29066.150331696863</v>
      </c>
      <c r="I40" s="4">
        <f t="shared" si="31"/>
        <v>29692.377179719897</v>
      </c>
      <c r="J40" s="4">
        <f t="shared" si="29"/>
        <v>30209.606117465708</v>
      </c>
      <c r="K40" s="4">
        <f t="shared" si="28"/>
        <v>30619.811951058462</v>
      </c>
      <c r="L40" s="4">
        <f t="shared" si="27"/>
        <v>30960.840425819686</v>
      </c>
      <c r="M40" s="4">
        <f t="shared" si="26"/>
        <v>31243.382515336598</v>
      </c>
      <c r="N40" s="4">
        <f t="shared" si="25"/>
        <v>31496.600013168074</v>
      </c>
      <c r="O40" s="4">
        <f t="shared" si="24"/>
        <v>31723.235558644665</v>
      </c>
      <c r="P40" s="4">
        <f t="shared" si="23"/>
        <v>31904.472590065339</v>
      </c>
      <c r="Q40" s="4">
        <f t="shared" si="22"/>
        <v>32062.542163187303</v>
      </c>
      <c r="R40" s="4">
        <f t="shared" si="21"/>
        <v>32216.944831397606</v>
      </c>
      <c r="S40" s="4">
        <f t="shared" si="20"/>
        <v>32354.783383909216</v>
      </c>
      <c r="T40" s="4">
        <f t="shared" si="19"/>
        <v>32461.02487701827</v>
      </c>
      <c r="U40" s="4">
        <f t="shared" si="18"/>
        <v>32542.404038683839</v>
      </c>
      <c r="V40" s="4">
        <f t="shared" si="17"/>
        <v>32625.986355643727</v>
      </c>
      <c r="W40" s="4">
        <f t="shared" si="16"/>
        <v>32665.73359407908</v>
      </c>
      <c r="X40" s="4">
        <f t="shared" si="15"/>
        <v>32714.764522473321</v>
      </c>
      <c r="Y40" s="4">
        <f t="shared" si="14"/>
        <v>32760.697781147097</v>
      </c>
      <c r="Z40" s="4">
        <f t="shared" si="13"/>
        <v>32799.311243564596</v>
      </c>
      <c r="AA40" s="4">
        <f t="shared" si="12"/>
        <v>32827.842380711525</v>
      </c>
      <c r="AB40" s="4">
        <f t="shared" si="11"/>
        <v>32853.139576656708</v>
      </c>
      <c r="AC40" s="4">
        <f t="shared" si="10"/>
        <v>32873.967027561841</v>
      </c>
      <c r="AD40" s="4">
        <f t="shared" si="9"/>
        <v>32890.966231656734</v>
      </c>
      <c r="AE40" s="4">
        <f t="shared" si="8"/>
        <v>32914.289627404964</v>
      </c>
      <c r="AF40" s="4">
        <f t="shared" si="7"/>
        <v>32932.73255452494</v>
      </c>
      <c r="AG40" s="4">
        <f t="shared" si="6"/>
        <v>32954.943877900361</v>
      </c>
      <c r="AH40" s="4">
        <f t="shared" si="5"/>
        <v>32969.492949095962</v>
      </c>
      <c r="AI40" s="4">
        <f t="shared" si="4"/>
        <v>32977.989715519965</v>
      </c>
      <c r="AJ40" s="4">
        <f t="shared" si="3"/>
        <v>32987.622593653716</v>
      </c>
      <c r="AK40" s="4">
        <f t="shared" si="2"/>
        <v>32995.228426471425</v>
      </c>
      <c r="AL40" s="16">
        <f t="shared" si="0"/>
        <v>32995.228426471425</v>
      </c>
      <c r="AM40" s="17">
        <f>AL40-C40</f>
        <v>14487.228426471425</v>
      </c>
      <c r="AN40" s="17">
        <f>'Предявени брой'!C40-C40</f>
        <v>5492</v>
      </c>
      <c r="AO40" s="18">
        <f t="shared" si="1"/>
        <v>8995.2284264714253</v>
      </c>
    </row>
    <row r="41" spans="1:41" s="15" customFormat="1" x14ac:dyDescent="0.2">
      <c r="A41" s="21" t="s">
        <v>17</v>
      </c>
      <c r="B41" s="3">
        <v>11124</v>
      </c>
      <c r="C41" s="4">
        <f>B41*C42</f>
        <v>19867.346887270331</v>
      </c>
      <c r="D41" s="4">
        <f>C41*D42</f>
        <v>24270.808644595258</v>
      </c>
      <c r="E41" s="4">
        <f>D41*E42</f>
        <v>27029.257689697632</v>
      </c>
      <c r="F41" s="4">
        <f>E41*$F$42</f>
        <v>28956.675118975625</v>
      </c>
      <c r="G41" s="4">
        <f>F41*$G$42</f>
        <v>30261.838305332858</v>
      </c>
      <c r="H41" s="4">
        <f t="shared" si="30"/>
        <v>31200.955874074414</v>
      </c>
      <c r="I41" s="4">
        <f t="shared" si="31"/>
        <v>31873.176860663756</v>
      </c>
      <c r="J41" s="4">
        <f t="shared" si="29"/>
        <v>32428.39442746354</v>
      </c>
      <c r="K41" s="4">
        <f t="shared" si="28"/>
        <v>32868.728423096189</v>
      </c>
      <c r="L41" s="4">
        <f t="shared" si="27"/>
        <v>33234.804228505629</v>
      </c>
      <c r="M41" s="4">
        <f t="shared" si="26"/>
        <v>33538.098031330715</v>
      </c>
      <c r="N41" s="4">
        <f>M41*$N$42</f>
        <v>33809.913455328155</v>
      </c>
      <c r="O41" s="4">
        <f t="shared" si="24"/>
        <v>34053.194576949572</v>
      </c>
      <c r="P41" s="4">
        <f t="shared" si="23"/>
        <v>34247.742824845278</v>
      </c>
      <c r="Q41" s="4">
        <f t="shared" si="22"/>
        <v>34417.422046886386</v>
      </c>
      <c r="R41" s="4">
        <f t="shared" si="21"/>
        <v>34583.165042869434</v>
      </c>
      <c r="S41" s="4">
        <f t="shared" si="20"/>
        <v>34731.127347666676</v>
      </c>
      <c r="T41" s="4">
        <f t="shared" si="19"/>
        <v>34845.171901233734</v>
      </c>
      <c r="U41" s="4">
        <f t="shared" si="18"/>
        <v>34932.528073386595</v>
      </c>
      <c r="V41" s="4">
        <f t="shared" si="17"/>
        <v>35022.249214767828</v>
      </c>
      <c r="W41" s="4">
        <f t="shared" si="16"/>
        <v>35064.915746743529</v>
      </c>
      <c r="X41" s="4">
        <f t="shared" si="15"/>
        <v>35117.547822743814</v>
      </c>
      <c r="Y41" s="4">
        <f t="shared" si="14"/>
        <v>35166.854716180955</v>
      </c>
      <c r="Z41" s="4">
        <f t="shared" si="13"/>
        <v>35208.304200315761</v>
      </c>
      <c r="AA41" s="4">
        <f t="shared" si="12"/>
        <v>35238.930848186217</v>
      </c>
      <c r="AB41" s="4">
        <f t="shared" si="11"/>
        <v>35266.086033355779</v>
      </c>
      <c r="AC41" s="4">
        <f t="shared" si="10"/>
        <v>35288.443186581942</v>
      </c>
      <c r="AD41" s="4">
        <f t="shared" si="9"/>
        <v>35306.69092186186</v>
      </c>
      <c r="AE41" s="4">
        <f t="shared" si="8"/>
        <v>35331.727338217992</v>
      </c>
      <c r="AF41" s="4">
        <f t="shared" si="7"/>
        <v>35351.52483285324</v>
      </c>
      <c r="AG41" s="4">
        <f t="shared" si="6"/>
        <v>35375.367499069187</v>
      </c>
      <c r="AH41" s="4">
        <f t="shared" si="5"/>
        <v>35390.985147887564</v>
      </c>
      <c r="AI41" s="4">
        <f t="shared" si="4"/>
        <v>35400.105971637611</v>
      </c>
      <c r="AJ41" s="4">
        <f t="shared" si="3"/>
        <v>35410.446350468708</v>
      </c>
      <c r="AK41" s="4">
        <f t="shared" si="2"/>
        <v>35418.610804702337</v>
      </c>
      <c r="AL41" s="16">
        <f t="shared" si="0"/>
        <v>35418.610804702337</v>
      </c>
      <c r="AM41" s="17">
        <f>AL41-B41</f>
        <v>24294.610804702337</v>
      </c>
      <c r="AN41" s="17">
        <f>'Предявени брой'!B41-B41</f>
        <v>8364</v>
      </c>
      <c r="AO41" s="18">
        <f t="shared" si="1"/>
        <v>15930.610804702337</v>
      </c>
    </row>
    <row r="42" spans="1:41" s="15" customFormat="1" ht="25.5" customHeight="1" x14ac:dyDescent="0.2">
      <c r="A42" s="7" t="s">
        <v>41</v>
      </c>
      <c r="B42" s="22"/>
      <c r="C42" s="23">
        <f>IF(SUM(C6:C40)/SUM(B6:B40)&lt;1,1,SUM(C6:C40)/SUM(B6:B40))</f>
        <v>1.7859894720667324</v>
      </c>
      <c r="D42" s="23">
        <f>IF(SUM(D6:D39)/SUM(C6:C39)&lt;1,1,SUM(D6:D39)/SUM(C6:C39))</f>
        <v>1.2216431706916222</v>
      </c>
      <c r="E42" s="23">
        <f>IF(SUM(E6:E38)/SUM(D6:D38)&lt;1,1,SUM(E6:E38)/SUM(D6:D38))</f>
        <v>1.1136529518029321</v>
      </c>
      <c r="F42" s="23">
        <f>IF(SUM(F6:F37)/SUM(E6:E37)&lt;1,1,SUM(F6:F37)/SUM(E6:E37))</f>
        <v>1.0713085594656431</v>
      </c>
      <c r="G42" s="23">
        <f>IF(SUM(G6:G36)/SUM(F6:F36)&lt;1,1,SUM(G6:G36)/SUM(F6:F36))</f>
        <v>1.0450729643854015</v>
      </c>
      <c r="H42" s="23">
        <f>IF(SUM(H6:H35)/SUM(G6:G35)&lt;1,1,SUM(H6:H35)/SUM(G6:G35))</f>
        <v>1.0310330641273719</v>
      </c>
      <c r="I42" s="23">
        <f>IF(SUM(I6:I34)/SUM(H6:H34)&lt;1,1,SUM(I6:I34)/SUM(H6:H34))</f>
        <v>1.0215448843715684</v>
      </c>
      <c r="J42" s="23">
        <f>IF(SUM(J6:J33)/SUM(I6:I33)&lt;1,1,SUM(J6:J33)/SUM(I6:I33))</f>
        <v>1.0174195866708537</v>
      </c>
      <c r="K42" s="23">
        <f>IF(SUM(K6:K32)/SUM(J6:J32)&lt;1,1,SUM(K6:K32)/SUM(J6:J32))</f>
        <v>1.0135786554779207</v>
      </c>
      <c r="L42" s="23">
        <f>IF(SUM(L6:L31)/SUM(K6:K31)&lt;1,1,SUM(L6:L31)/SUM(K6:K31))</f>
        <v>1.0111375104231963</v>
      </c>
      <c r="M42" s="23">
        <f>IF(SUM(M6:M30)/SUM(L6:L30)&lt;1,1,SUM(M6:M30)/SUM(L6:L30))</f>
        <v>1.0091257887586698</v>
      </c>
      <c r="N42" s="23">
        <f>IF(SUM(N6:N29)/SUM(M6:M29)&lt;1,1,SUM(N6:N29)/SUM(M6:M29))</f>
        <v>1.008104676172856</v>
      </c>
      <c r="O42" s="23">
        <f>IF(SUM(O6:O28)/SUM(N6:N28)&lt;1,1,SUM(O6:O28)/SUM(N6:N28))</f>
        <v>1.0071955558816457</v>
      </c>
      <c r="P42" s="23">
        <f>IF(SUM(P6:P27)/SUM(O6:O27)&lt;1,1,SUM(P6:P27)/SUM(O6:O27))</f>
        <v>1.0057130689297324</v>
      </c>
      <c r="Q42" s="23">
        <f>IF(SUM(Q6:Q26)/SUM(P6:P26)&lt;1,1,SUM(Q6:Q26)/SUM(P6:P26))</f>
        <v>1.0049544643835042</v>
      </c>
      <c r="R42" s="23">
        <f>IF(SUM(R6:R25)/SUM(Q6:Q25)&lt;1,1,SUM(R6:R25)/SUM(Q6:Q25))</f>
        <v>1.0048156714281871</v>
      </c>
      <c r="S42" s="23">
        <f>IF(SUM(S6:S24)/SUM(R6:R24)&lt;1,1,SUM(S6:S24)/SUM(R6:R24))</f>
        <v>1.0042784489104404</v>
      </c>
      <c r="T42" s="23">
        <f>IF(SUM(T6:T23)/SUM(S6:S23)&lt;1,1,SUM(T6:T23)/SUM(S6:S23))</f>
        <v>1.003283640995164</v>
      </c>
      <c r="U42" s="23">
        <f>IF(SUM(U6:U22)/SUM(T6:T22)&lt;1,1,SUM(U6:U22)/SUM(T6:T22))</f>
        <v>1.0025069806629299</v>
      </c>
      <c r="V42" s="23">
        <f>IF(SUM(V6:V21)/SUM(U6:U21)&lt;1,1,SUM(V6:V21)/SUM(U6:U21))</f>
        <v>1.002568412489149</v>
      </c>
      <c r="W42" s="23">
        <f>IF(SUM(W6:W20)/SUM(V6:V20)&lt;1,1,SUM(W6:W20)/SUM(V6:V20))</f>
        <v>1.0012182693268514</v>
      </c>
      <c r="X42" s="23">
        <f>IF(SUM(X6:X19)/SUM(W6:W19)&lt;1,1,SUM(X6:X19)/SUM(W6:W19))</f>
        <v>1.0015009896610167</v>
      </c>
      <c r="Y42" s="23">
        <f>IF(SUM(Y6:Y18)/SUM(X6:X18)&lt;1,1,SUM(Y6:Y18)/SUM(X6:X18))</f>
        <v>1.0014040528594428</v>
      </c>
      <c r="Z42" s="23">
        <f>IF(SUM(Z6:Z17)/SUM(Y6:Y17)&lt;1,1,SUM(Z6:Z17)/SUM(Y6:Y17))</f>
        <v>1.0011786520139299</v>
      </c>
      <c r="AA42" s="23">
        <f>IF(SUM(AA6:AA16)/SUM(Z6:Z16)&lt;1,1,SUM(AA6:AA16)/SUM(Z6:Z16))</f>
        <v>1.0008698700083993</v>
      </c>
      <c r="AB42" s="23">
        <f>IF(SUM(AB6:AB15)/SUM(AA6:AA15)&lt;1,1,SUM(AB6:AB15)/SUM(AA6:AA15))</f>
        <v>1.0007706018461953</v>
      </c>
      <c r="AC42" s="23">
        <f>IF(SUM(AC6:AC14)/SUM(AB6:AB14)&lt;1,1,SUM(AC6:AC14)/SUM(AB6:AB14))</f>
        <v>1.0006339561811599</v>
      </c>
      <c r="AD42" s="23">
        <f>IF(SUM(AD6:AD13)/SUM(AC6:AC13)&lt;1,1,SUM(AD6:AD13)/SUM(AC6:AC13))</f>
        <v>1.0005171023041011</v>
      </c>
      <c r="AE42" s="23">
        <f>IF(SUM(AE6:AE12)/SUM(AD6:AD12)&lt;1,1,SUM(AE6:AE12)/SUM(AD6:AD12))</f>
        <v>1.0007091125138727</v>
      </c>
      <c r="AF42" s="23">
        <f>IF(SUM(AF6:AF11)/SUM(AE6:AE11)&lt;1,1,SUM(AF6:AF11)/SUM(AE6:AE11))</f>
        <v>1.0005603319205352</v>
      </c>
      <c r="AG42" s="23">
        <f>IF(SUM(AG6:AG10)/SUM(AF6:AF10)&lt;1,1,SUM(AG6:AG10)/SUM(AF6:AF10))</f>
        <v>1.0006744451994272</v>
      </c>
      <c r="AH42" s="23">
        <f>IF(SUM(AH6:AH9)/SUM(AG6:AG9)&lt;1,1,SUM(AH6:AH9)/SUM(AG6:AG9))</f>
        <v>1.0004414837193929</v>
      </c>
      <c r="AI42" s="23">
        <f>IF(SUM(AI6:AI8)/SUM(AH6:AH8)&lt;1,1,SUM(AI6:AI8)/SUM(AH6:AH8))</f>
        <v>1.0002577160175659</v>
      </c>
      <c r="AJ42" s="23">
        <f>IF(SUM(AJ6:AJ7)/SUM(AI6:AI7)&lt;1,1,SUM(AJ6:AJ7)/SUM(AI6:AI7))</f>
        <v>1.0002921002225074</v>
      </c>
      <c r="AK42" s="23">
        <f>IF(SUM(AK6:AK6)/SUM(AJ6:AJ6)&lt;1,1,SUM(AK6:AK6)/SUM(AJ6:AJ6))</f>
        <v>1.0002305662615156</v>
      </c>
      <c r="AL42" s="17">
        <f>SUM(AL6:AL41)</f>
        <v>941957.85883161204</v>
      </c>
      <c r="AM42" s="17">
        <f>SUM(AM6:AM41)</f>
        <v>84782.647856257958</v>
      </c>
      <c r="AN42" s="17">
        <f>SUM(AN6:AN41)</f>
        <v>62059</v>
      </c>
      <c r="AO42" s="17">
        <f>SUM(AO6:AO41)</f>
        <v>44270.426173804444</v>
      </c>
    </row>
    <row r="43" spans="1:41" s="24" customFormat="1" ht="25.5" customHeight="1" x14ac:dyDescent="0.2">
      <c r="A43" s="11" t="s">
        <v>61</v>
      </c>
    </row>
    <row r="44" spans="1:41" ht="42" customHeight="1" x14ac:dyDescent="0.2">
      <c r="A44" s="59" t="s">
        <v>0</v>
      </c>
      <c r="B44" s="60" t="s">
        <v>38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2" t="s">
        <v>43</v>
      </c>
      <c r="AM44" s="61" t="s">
        <v>44</v>
      </c>
      <c r="AN44" s="61" t="str">
        <f>"Брой на предявените, но неизплатени към " &amp;'Описание на групите'!$B$4&amp; " претенции"</f>
        <v>Брой на предявените, но неизплатени към 30.9.2021 г. претенции</v>
      </c>
      <c r="AO44" s="61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30.9.2021 г.</v>
      </c>
    </row>
    <row r="45" spans="1:41" ht="25.5" customHeight="1" x14ac:dyDescent="0.2">
      <c r="A45" s="59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2"/>
      <c r="AM45" s="61"/>
      <c r="AN45" s="61">
        <v>0</v>
      </c>
      <c r="AO45" s="61">
        <v>0</v>
      </c>
    </row>
    <row r="46" spans="1:41" s="19" customFormat="1" x14ac:dyDescent="0.2">
      <c r="A46" s="1" t="s">
        <v>37</v>
      </c>
      <c r="B46" s="3">
        <v>152</v>
      </c>
      <c r="C46" s="3">
        <v>368.63</v>
      </c>
      <c r="D46" s="3">
        <v>487.3</v>
      </c>
      <c r="E46" s="3">
        <v>630.03</v>
      </c>
      <c r="F46" s="3">
        <v>738.14</v>
      </c>
      <c r="G46" s="3">
        <v>825.31999999999994</v>
      </c>
      <c r="H46" s="3">
        <v>894.32999999999993</v>
      </c>
      <c r="I46" s="3">
        <v>964.25</v>
      </c>
      <c r="J46" s="3">
        <v>1032.83</v>
      </c>
      <c r="K46" s="3">
        <v>1109.24</v>
      </c>
      <c r="L46" s="3">
        <v>1154</v>
      </c>
      <c r="M46" s="3">
        <v>1201.0899999999999</v>
      </c>
      <c r="N46" s="3">
        <v>1235.82</v>
      </c>
      <c r="O46" s="3">
        <v>1247.82</v>
      </c>
      <c r="P46" s="3">
        <v>1277.6399999999999</v>
      </c>
      <c r="Q46" s="3">
        <v>1301.08</v>
      </c>
      <c r="R46" s="3">
        <v>1325.7299999999998</v>
      </c>
      <c r="S46" s="3">
        <v>1358.08</v>
      </c>
      <c r="T46" s="3">
        <v>1379.2382178217822</v>
      </c>
      <c r="U46" s="3">
        <v>1405.438217821782</v>
      </c>
      <c r="V46" s="3">
        <v>1448.6182178217821</v>
      </c>
      <c r="W46" s="3">
        <v>1446.3882178217821</v>
      </c>
      <c r="X46" s="3">
        <v>1470.3882178217821</v>
      </c>
      <c r="Y46" s="3">
        <v>1491.8482178217821</v>
      </c>
      <c r="Z46" s="3">
        <v>1517.7782178217822</v>
      </c>
      <c r="AA46" s="3">
        <v>1556.7782178217822</v>
      </c>
      <c r="AB46" s="3">
        <v>1576.7782178217822</v>
      </c>
      <c r="AC46" s="3">
        <v>1596.168217821782</v>
      </c>
      <c r="AD46" s="3">
        <v>1612.3182178217821</v>
      </c>
      <c r="AE46" s="3">
        <v>1634.0382178217819</v>
      </c>
      <c r="AF46" s="3">
        <v>1643.0382178217819</v>
      </c>
      <c r="AG46" s="3">
        <v>1646.0382178217819</v>
      </c>
      <c r="AH46" s="3">
        <v>1655.0382178217819</v>
      </c>
      <c r="AI46" s="3">
        <v>1666.0382178217819</v>
      </c>
      <c r="AJ46" s="3">
        <v>1672.0382178217819</v>
      </c>
      <c r="AK46" s="3">
        <v>1685.0382178217819</v>
      </c>
      <c r="AL46" s="16">
        <f>AK46</f>
        <v>1685.0382178217819</v>
      </c>
      <c r="AM46" s="17">
        <f>AL46-AK46</f>
        <v>0</v>
      </c>
      <c r="AN46" s="17">
        <f>'Предявени брой'!AK46-AK46</f>
        <v>68</v>
      </c>
      <c r="AO46" s="18">
        <f>IF(AM46-AN46&lt;0,0,AM46-AN46)</f>
        <v>0</v>
      </c>
    </row>
    <row r="47" spans="1:41" s="19" customFormat="1" x14ac:dyDescent="0.2">
      <c r="A47" s="1" t="s">
        <v>36</v>
      </c>
      <c r="B47" s="3">
        <v>82</v>
      </c>
      <c r="C47" s="3">
        <v>328.2</v>
      </c>
      <c r="D47" s="3">
        <v>431.96</v>
      </c>
      <c r="E47" s="3">
        <v>539.76</v>
      </c>
      <c r="F47" s="3">
        <v>631.5</v>
      </c>
      <c r="G47" s="3">
        <v>712.61</v>
      </c>
      <c r="H47" s="3">
        <v>778.98</v>
      </c>
      <c r="I47" s="3">
        <v>855.98</v>
      </c>
      <c r="J47" s="3">
        <v>907.98</v>
      </c>
      <c r="K47" s="3">
        <v>949.74</v>
      </c>
      <c r="L47" s="3">
        <v>979.74</v>
      </c>
      <c r="M47" s="3">
        <v>1007.74</v>
      </c>
      <c r="N47" s="3">
        <v>1032.74</v>
      </c>
      <c r="O47" s="3">
        <v>1055.56</v>
      </c>
      <c r="P47" s="3">
        <v>1079.25</v>
      </c>
      <c r="Q47" s="3">
        <v>1090.25</v>
      </c>
      <c r="R47" s="3">
        <v>1117.25</v>
      </c>
      <c r="S47" s="3">
        <v>1146.0766909975669</v>
      </c>
      <c r="T47" s="3">
        <v>1176.0766909975669</v>
      </c>
      <c r="U47" s="3">
        <v>1232.0766909975669</v>
      </c>
      <c r="V47" s="3">
        <v>1238.0766909975669</v>
      </c>
      <c r="W47" s="3">
        <v>1248.0766909975669</v>
      </c>
      <c r="X47" s="3">
        <v>1267.0766909975669</v>
      </c>
      <c r="Y47" s="3">
        <v>1287.0766909975669</v>
      </c>
      <c r="Z47" s="3">
        <v>1302.156690997567</v>
      </c>
      <c r="AA47" s="3">
        <v>1320.156690997567</v>
      </c>
      <c r="AB47" s="3">
        <v>1339.2566909975669</v>
      </c>
      <c r="AC47" s="3">
        <v>1358.2566909975669</v>
      </c>
      <c r="AD47" s="3">
        <v>1365.2566909975669</v>
      </c>
      <c r="AE47" s="3">
        <v>1381.2566909975669</v>
      </c>
      <c r="AF47" s="3">
        <v>1390.2566909975669</v>
      </c>
      <c r="AG47" s="3">
        <v>1401.2566909975669</v>
      </c>
      <c r="AH47" s="3">
        <v>1406.2566909975669</v>
      </c>
      <c r="AI47" s="3">
        <v>1409.2566909975669</v>
      </c>
      <c r="AJ47" s="3">
        <v>1411.2566909975669</v>
      </c>
      <c r="AK47" s="4">
        <f>AJ47*$AK$82</f>
        <v>1422.229129777626</v>
      </c>
      <c r="AL47" s="16">
        <f t="shared" ref="AL47:AL81" si="32">AK47</f>
        <v>1422.229129777626</v>
      </c>
      <c r="AM47" s="20">
        <f>AL47-AJ47</f>
        <v>10.972438780059065</v>
      </c>
      <c r="AN47" s="17">
        <f>'Предявени брой'!AJ47-AJ47</f>
        <v>59</v>
      </c>
      <c r="AO47" s="18">
        <f t="shared" ref="AO47:AO81" si="33">IF(AM47-AN47&lt;0,0,AM47-AN47)</f>
        <v>0</v>
      </c>
    </row>
    <row r="48" spans="1:41" s="19" customFormat="1" x14ac:dyDescent="0.2">
      <c r="A48" s="1" t="s">
        <v>35</v>
      </c>
      <c r="B48" s="3">
        <v>46.2</v>
      </c>
      <c r="C48" s="3">
        <v>330.45000000000005</v>
      </c>
      <c r="D48" s="3">
        <v>462.8</v>
      </c>
      <c r="E48" s="3">
        <v>587.86</v>
      </c>
      <c r="F48" s="3">
        <v>686.4</v>
      </c>
      <c r="G48" s="3">
        <v>782.35</v>
      </c>
      <c r="H48" s="3">
        <v>862.75</v>
      </c>
      <c r="I48" s="3">
        <v>946.74</v>
      </c>
      <c r="J48" s="3">
        <v>988.23</v>
      </c>
      <c r="K48" s="3">
        <v>1029.22</v>
      </c>
      <c r="L48" s="3">
        <v>1077.8799999999999</v>
      </c>
      <c r="M48" s="3">
        <v>1105.3</v>
      </c>
      <c r="N48" s="3">
        <v>1150.8399999999999</v>
      </c>
      <c r="O48" s="3">
        <v>1189.02</v>
      </c>
      <c r="P48" s="3">
        <v>1212.02</v>
      </c>
      <c r="Q48" s="3">
        <v>1262.46</v>
      </c>
      <c r="R48" s="3">
        <v>1299.8400000000001</v>
      </c>
      <c r="S48" s="3">
        <v>1325.24</v>
      </c>
      <c r="T48" s="3">
        <v>1409.26</v>
      </c>
      <c r="U48" s="3">
        <v>1443.79</v>
      </c>
      <c r="V48" s="3">
        <v>1468.16</v>
      </c>
      <c r="W48" s="3">
        <v>1507.0900000000001</v>
      </c>
      <c r="X48" s="3">
        <v>1534.3200000000002</v>
      </c>
      <c r="Y48" s="3">
        <v>1554.33</v>
      </c>
      <c r="Z48" s="3">
        <v>1578.73</v>
      </c>
      <c r="AA48" s="3">
        <v>1602.1200000000001</v>
      </c>
      <c r="AB48" s="3">
        <v>1626.1200000000001</v>
      </c>
      <c r="AC48" s="3">
        <v>1647.1200000000001</v>
      </c>
      <c r="AD48" s="3">
        <v>1666.1200000000001</v>
      </c>
      <c r="AE48" s="3">
        <v>1677.1200000000001</v>
      </c>
      <c r="AF48" s="3">
        <v>1686.1200000000001</v>
      </c>
      <c r="AG48" s="3">
        <v>1695.1200000000001</v>
      </c>
      <c r="AH48" s="3">
        <v>1701.1200000000001</v>
      </c>
      <c r="AI48" s="3">
        <v>1704.1200000000001</v>
      </c>
      <c r="AJ48" s="4">
        <f>AI48*$AJ$82</f>
        <v>1708.5530577730622</v>
      </c>
      <c r="AK48" s="4">
        <f t="shared" ref="AK48:AK81" si="34">AJ48*$AK$82</f>
        <v>1721.8369585322118</v>
      </c>
      <c r="AL48" s="16">
        <f t="shared" si="32"/>
        <v>1721.8369585322118</v>
      </c>
      <c r="AM48" s="20">
        <f>AL48-AI48</f>
        <v>17.71695853221172</v>
      </c>
      <c r="AN48" s="17">
        <f>'Предявени брой'!AI48-AI48</f>
        <v>88</v>
      </c>
      <c r="AO48" s="18">
        <f t="shared" si="33"/>
        <v>0</v>
      </c>
    </row>
    <row r="49" spans="1:41" s="19" customFormat="1" x14ac:dyDescent="0.2">
      <c r="A49" s="1" t="s">
        <v>34</v>
      </c>
      <c r="B49" s="3">
        <v>103.3</v>
      </c>
      <c r="C49" s="3">
        <v>428.3</v>
      </c>
      <c r="D49" s="3">
        <v>616.47</v>
      </c>
      <c r="E49" s="3">
        <v>754.74</v>
      </c>
      <c r="F49" s="3">
        <v>876.43</v>
      </c>
      <c r="G49" s="3">
        <v>972.51</v>
      </c>
      <c r="H49" s="3">
        <v>1066.6400000000001</v>
      </c>
      <c r="I49" s="3">
        <v>1137.22</v>
      </c>
      <c r="J49" s="3">
        <v>1209.99</v>
      </c>
      <c r="K49" s="3">
        <v>1274.25</v>
      </c>
      <c r="L49" s="3">
        <v>1325.1</v>
      </c>
      <c r="M49" s="3">
        <v>1387.09</v>
      </c>
      <c r="N49" s="3">
        <v>1419.37</v>
      </c>
      <c r="O49" s="3">
        <v>2216.8000000000002</v>
      </c>
      <c r="P49" s="3">
        <v>2274.98</v>
      </c>
      <c r="Q49" s="3">
        <v>2311.38</v>
      </c>
      <c r="R49" s="3">
        <v>2358.38</v>
      </c>
      <c r="S49" s="3">
        <v>2455.52</v>
      </c>
      <c r="T49" s="3">
        <v>2496.79</v>
      </c>
      <c r="U49" s="3">
        <v>2536.5100000000002</v>
      </c>
      <c r="V49" s="3">
        <v>2590.5100000000002</v>
      </c>
      <c r="W49" s="3">
        <v>2626.35</v>
      </c>
      <c r="X49" s="3">
        <v>2674.35</v>
      </c>
      <c r="Y49" s="3">
        <v>2709.78</v>
      </c>
      <c r="Z49" s="3">
        <v>2750.78</v>
      </c>
      <c r="AA49" s="3">
        <v>2784.78</v>
      </c>
      <c r="AB49" s="3">
        <v>2820.78</v>
      </c>
      <c r="AC49" s="3">
        <v>2844.78</v>
      </c>
      <c r="AD49" s="3">
        <v>2863.78</v>
      </c>
      <c r="AE49" s="3">
        <v>2872.78</v>
      </c>
      <c r="AF49" s="3">
        <v>2896.78</v>
      </c>
      <c r="AG49" s="3">
        <v>2910.78</v>
      </c>
      <c r="AH49" s="3">
        <v>2927.78</v>
      </c>
      <c r="AI49" s="4">
        <f>AH49*$AI$82</f>
        <v>2938.2310549695762</v>
      </c>
      <c r="AJ49" s="4">
        <f t="shared" ref="AJ49:AJ81" si="35">AI49*$AJ$82</f>
        <v>2945.8745002769992</v>
      </c>
      <c r="AK49" s="4">
        <f t="shared" si="34"/>
        <v>2968.7785033646151</v>
      </c>
      <c r="AL49" s="16">
        <f>AK49</f>
        <v>2968.7785033646151</v>
      </c>
      <c r="AM49" s="20">
        <f>AL49-AH49</f>
        <v>40.998503364614862</v>
      </c>
      <c r="AN49" s="17">
        <f>'Предявени брой'!AH49-AH49</f>
        <v>175</v>
      </c>
      <c r="AO49" s="18">
        <f t="shared" si="33"/>
        <v>0</v>
      </c>
    </row>
    <row r="50" spans="1:41" s="19" customFormat="1" x14ac:dyDescent="0.2">
      <c r="A50" s="2" t="s">
        <v>33</v>
      </c>
      <c r="B50" s="3">
        <v>68</v>
      </c>
      <c r="C50" s="3">
        <v>338</v>
      </c>
      <c r="D50" s="3">
        <v>496.39</v>
      </c>
      <c r="E50" s="3">
        <v>595.56999999999994</v>
      </c>
      <c r="F50" s="3">
        <v>714.2</v>
      </c>
      <c r="G50" s="3">
        <v>809.89</v>
      </c>
      <c r="H50" s="3">
        <v>880.07999999999993</v>
      </c>
      <c r="I50" s="3">
        <v>934.8</v>
      </c>
      <c r="J50" s="3">
        <v>986.72</v>
      </c>
      <c r="K50" s="3">
        <v>1047.48</v>
      </c>
      <c r="L50" s="3">
        <v>1093.46</v>
      </c>
      <c r="M50" s="3">
        <v>1144.27</v>
      </c>
      <c r="N50" s="3">
        <v>1391.8899999999999</v>
      </c>
      <c r="O50" s="3">
        <v>1461.4099999999999</v>
      </c>
      <c r="P50" s="3">
        <v>1505.49</v>
      </c>
      <c r="Q50" s="3">
        <v>1562.29</v>
      </c>
      <c r="R50" s="3">
        <v>1667.56</v>
      </c>
      <c r="S50" s="3">
        <v>1714.56</v>
      </c>
      <c r="T50" s="3">
        <v>1746.36</v>
      </c>
      <c r="U50" s="3">
        <v>1797.87</v>
      </c>
      <c r="V50" s="3">
        <v>1830.87</v>
      </c>
      <c r="W50" s="3">
        <v>1880.6599999999999</v>
      </c>
      <c r="X50" s="3">
        <v>1915.6599999999999</v>
      </c>
      <c r="Y50" s="3">
        <v>1938.28</v>
      </c>
      <c r="Z50" s="3">
        <v>1985.28</v>
      </c>
      <c r="AA50" s="3">
        <v>2020.9299999999998</v>
      </c>
      <c r="AB50" s="3">
        <v>2036.9299999999998</v>
      </c>
      <c r="AC50" s="3">
        <v>2078.9299999999998</v>
      </c>
      <c r="AD50" s="3">
        <v>2118.9299999999998</v>
      </c>
      <c r="AE50" s="3">
        <v>2139.9299999999998</v>
      </c>
      <c r="AF50" s="3">
        <v>2158.9299999999998</v>
      </c>
      <c r="AG50" s="3">
        <v>2188.9299999999998</v>
      </c>
      <c r="AH50" s="4">
        <f>AG50*$AH$82</f>
        <v>2199.5125620495655</v>
      </c>
      <c r="AI50" s="4">
        <f t="shared" ref="AI50:AI81" si="36">AH50*$AI$82</f>
        <v>2207.3639807669051</v>
      </c>
      <c r="AJ50" s="4">
        <f t="shared" si="35"/>
        <v>2213.1061656206221</v>
      </c>
      <c r="AK50" s="4">
        <f t="shared" si="34"/>
        <v>2230.3129374793111</v>
      </c>
      <c r="AL50" s="16">
        <f t="shared" si="32"/>
        <v>2230.3129374793111</v>
      </c>
      <c r="AM50" s="20">
        <f>AL50-AG50</f>
        <v>41.382937479311295</v>
      </c>
      <c r="AN50" s="17">
        <f>'Предявени брой'!AG50-AG50</f>
        <v>146</v>
      </c>
      <c r="AO50" s="18">
        <f t="shared" si="33"/>
        <v>0</v>
      </c>
    </row>
    <row r="51" spans="1:41" s="19" customFormat="1" x14ac:dyDescent="0.2">
      <c r="A51" s="2" t="s">
        <v>32</v>
      </c>
      <c r="B51" s="3">
        <v>122</v>
      </c>
      <c r="C51" s="3">
        <v>296</v>
      </c>
      <c r="D51" s="3">
        <v>408.15999999999997</v>
      </c>
      <c r="E51" s="3">
        <v>498.8</v>
      </c>
      <c r="F51" s="3">
        <v>582.35</v>
      </c>
      <c r="G51" s="3">
        <v>648.35</v>
      </c>
      <c r="H51" s="3">
        <v>704.51</v>
      </c>
      <c r="I51" s="3">
        <v>770.51</v>
      </c>
      <c r="J51" s="3">
        <v>804.93000000000006</v>
      </c>
      <c r="K51" s="3">
        <v>845.93000000000006</v>
      </c>
      <c r="L51" s="3">
        <v>878.61</v>
      </c>
      <c r="M51" s="3">
        <v>1016.61</v>
      </c>
      <c r="N51" s="3">
        <v>1085.6100000000001</v>
      </c>
      <c r="O51" s="3">
        <v>1118.05</v>
      </c>
      <c r="P51" s="3">
        <v>1171.23</v>
      </c>
      <c r="Q51" s="3">
        <v>1218.42</v>
      </c>
      <c r="R51" s="3">
        <v>1261.42</v>
      </c>
      <c r="S51" s="3">
        <v>1299.23</v>
      </c>
      <c r="T51" s="3">
        <v>1368.05</v>
      </c>
      <c r="U51" s="3">
        <v>1409.05</v>
      </c>
      <c r="V51" s="3">
        <v>1453.05</v>
      </c>
      <c r="W51" s="3">
        <v>1516.05</v>
      </c>
      <c r="X51" s="3">
        <v>1553.05</v>
      </c>
      <c r="Y51" s="3">
        <v>1576.18</v>
      </c>
      <c r="Z51" s="3">
        <v>1614.18</v>
      </c>
      <c r="AA51" s="3">
        <v>1630.18</v>
      </c>
      <c r="AB51" s="3">
        <v>1675.18</v>
      </c>
      <c r="AC51" s="3">
        <v>1713.18</v>
      </c>
      <c r="AD51" s="3">
        <v>1737.18</v>
      </c>
      <c r="AE51" s="3">
        <v>1753.18</v>
      </c>
      <c r="AF51" s="3">
        <v>1770.18</v>
      </c>
      <c r="AG51" s="4">
        <f>AF51*$AG$82</f>
        <v>1782.3130480281632</v>
      </c>
      <c r="AH51" s="4">
        <f t="shared" ref="AH51:AH81" si="37">AG51*$AH$82</f>
        <v>1790.9297869930949</v>
      </c>
      <c r="AI51" s="4">
        <f t="shared" si="36"/>
        <v>1797.3227214521444</v>
      </c>
      <c r="AJ51" s="4">
        <f t="shared" si="35"/>
        <v>1801.9982345973658</v>
      </c>
      <c r="AK51" s="4">
        <f t="shared" si="34"/>
        <v>1816.0086661772634</v>
      </c>
      <c r="AL51" s="16">
        <f t="shared" si="32"/>
        <v>1816.0086661772634</v>
      </c>
      <c r="AM51" s="20">
        <f>AL51-AF51</f>
        <v>45.828666177263358</v>
      </c>
      <c r="AN51" s="17">
        <f>'Предявени брой'!AF51-AF51</f>
        <v>127</v>
      </c>
      <c r="AO51" s="18">
        <f t="shared" si="33"/>
        <v>0</v>
      </c>
    </row>
    <row r="52" spans="1:41" s="19" customFormat="1" x14ac:dyDescent="0.2">
      <c r="A52" s="2" t="s">
        <v>31</v>
      </c>
      <c r="B52" s="3">
        <v>120</v>
      </c>
      <c r="C52" s="3">
        <v>292.39999999999998</v>
      </c>
      <c r="D52" s="3">
        <v>498.85</v>
      </c>
      <c r="E52" s="3">
        <v>615.73</v>
      </c>
      <c r="F52" s="3">
        <v>708.65</v>
      </c>
      <c r="G52" s="3">
        <v>789.3</v>
      </c>
      <c r="H52" s="3">
        <v>848.41</v>
      </c>
      <c r="I52" s="3">
        <v>910.85</v>
      </c>
      <c r="J52" s="3">
        <v>967.94</v>
      </c>
      <c r="K52" s="3">
        <v>1015.4200000000001</v>
      </c>
      <c r="L52" s="3">
        <v>1127.99</v>
      </c>
      <c r="M52" s="3">
        <v>1202.57</v>
      </c>
      <c r="N52" s="3">
        <v>1272.4100000000001</v>
      </c>
      <c r="O52" s="3">
        <v>1338.72</v>
      </c>
      <c r="P52" s="3">
        <v>1400.72</v>
      </c>
      <c r="Q52" s="3">
        <v>1455.44</v>
      </c>
      <c r="R52" s="3">
        <v>1497.21</v>
      </c>
      <c r="S52" s="3">
        <v>1555.21</v>
      </c>
      <c r="T52" s="3">
        <v>1581.53</v>
      </c>
      <c r="U52" s="3">
        <v>1626.53</v>
      </c>
      <c r="V52" s="3">
        <v>1664.46</v>
      </c>
      <c r="W52" s="3">
        <v>1699.58</v>
      </c>
      <c r="X52" s="3">
        <v>1724.58</v>
      </c>
      <c r="Y52" s="3">
        <v>1760.7</v>
      </c>
      <c r="Z52" s="3">
        <v>1782.99</v>
      </c>
      <c r="AA52" s="3">
        <v>1805.99</v>
      </c>
      <c r="AB52" s="3">
        <v>1822.99</v>
      </c>
      <c r="AC52" s="3">
        <v>1837.99</v>
      </c>
      <c r="AD52" s="3">
        <v>1855.99</v>
      </c>
      <c r="AE52" s="3">
        <v>1866.99</v>
      </c>
      <c r="AF52" s="4">
        <f>AE52*$AF$82</f>
        <v>1881.1655810560583</v>
      </c>
      <c r="AG52" s="4">
        <f t="shared" ref="AG52:AG81" si="38">AF52*$AG$82</f>
        <v>1894.0593389472788</v>
      </c>
      <c r="AH52" s="4">
        <f t="shared" si="37"/>
        <v>1903.2163245429665</v>
      </c>
      <c r="AI52" s="4">
        <f t="shared" si="36"/>
        <v>1910.010079000881</v>
      </c>
      <c r="AJ52" s="4">
        <f t="shared" si="35"/>
        <v>1914.9787343933076</v>
      </c>
      <c r="AK52" s="4">
        <f t="shared" si="34"/>
        <v>1929.8675827950769</v>
      </c>
      <c r="AL52" s="16">
        <f t="shared" si="32"/>
        <v>1929.8675827950769</v>
      </c>
      <c r="AM52" s="20">
        <f>AL52-AE52</f>
        <v>62.877582795076933</v>
      </c>
      <c r="AN52" s="17">
        <f>'Предявени брой'!AE52-AE52</f>
        <v>194.99999999999977</v>
      </c>
      <c r="AO52" s="18">
        <f t="shared" si="33"/>
        <v>0</v>
      </c>
    </row>
    <row r="53" spans="1:41" x14ac:dyDescent="0.2">
      <c r="A53" s="2" t="s">
        <v>30</v>
      </c>
      <c r="B53" s="3">
        <v>70</v>
      </c>
      <c r="C53" s="3">
        <v>354.6</v>
      </c>
      <c r="D53" s="3">
        <v>541.16999999999996</v>
      </c>
      <c r="E53" s="3">
        <v>677.17</v>
      </c>
      <c r="F53" s="3">
        <v>774.06999999999994</v>
      </c>
      <c r="G53" s="3">
        <v>848.56</v>
      </c>
      <c r="H53" s="3">
        <v>910.05</v>
      </c>
      <c r="I53" s="3">
        <v>982.27</v>
      </c>
      <c r="J53" s="3">
        <v>1037.6199999999999</v>
      </c>
      <c r="K53" s="3">
        <v>1174.99</v>
      </c>
      <c r="L53" s="3">
        <v>1264.6199999999999</v>
      </c>
      <c r="M53" s="3">
        <v>1325.26</v>
      </c>
      <c r="N53" s="3">
        <v>1422.26</v>
      </c>
      <c r="O53" s="3">
        <v>1532.34</v>
      </c>
      <c r="P53" s="3">
        <v>1607.05</v>
      </c>
      <c r="Q53" s="3">
        <v>1664.78</v>
      </c>
      <c r="R53" s="3">
        <v>1770.58</v>
      </c>
      <c r="S53" s="3">
        <v>1828.6299999999999</v>
      </c>
      <c r="T53" s="3">
        <v>1935.66</v>
      </c>
      <c r="U53" s="3">
        <v>2005.6</v>
      </c>
      <c r="V53" s="3">
        <v>2066.63</v>
      </c>
      <c r="W53" s="3">
        <v>2121.63</v>
      </c>
      <c r="X53" s="3">
        <v>2160.69</v>
      </c>
      <c r="Y53" s="3">
        <v>2216.9700000000003</v>
      </c>
      <c r="Z53" s="3">
        <v>2268.9700000000003</v>
      </c>
      <c r="AA53" s="3">
        <v>2306.9700000000003</v>
      </c>
      <c r="AB53" s="3">
        <v>2360.9700000000003</v>
      </c>
      <c r="AC53" s="3">
        <v>2390.9700000000003</v>
      </c>
      <c r="AD53" s="3">
        <v>2425.9700000000003</v>
      </c>
      <c r="AE53" s="4">
        <f>AD53*$AE$82</f>
        <v>2445.3710435410367</v>
      </c>
      <c r="AF53" s="4">
        <f t="shared" ref="AF53:AF81" si="39">AE53*$AF$82</f>
        <v>2463.938125014346</v>
      </c>
      <c r="AG53" s="4">
        <f t="shared" si="38"/>
        <v>2480.8262830599806</v>
      </c>
      <c r="AH53" s="4">
        <f t="shared" si="37"/>
        <v>2492.8200416884774</v>
      </c>
      <c r="AI53" s="4">
        <f t="shared" si="36"/>
        <v>2501.7184559426041</v>
      </c>
      <c r="AJ53" s="4">
        <f t="shared" si="35"/>
        <v>2508.2263676196744</v>
      </c>
      <c r="AK53" s="4">
        <f t="shared" si="34"/>
        <v>2527.7276819027502</v>
      </c>
      <c r="AL53" s="16">
        <f t="shared" si="32"/>
        <v>2527.7276819027502</v>
      </c>
      <c r="AM53" s="20">
        <f>AL53-AD53</f>
        <v>101.75768190274994</v>
      </c>
      <c r="AN53" s="17">
        <f>'Предявени брой'!AD53-AD53</f>
        <v>214</v>
      </c>
      <c r="AO53" s="18">
        <f t="shared" si="33"/>
        <v>0</v>
      </c>
    </row>
    <row r="54" spans="1:41" x14ac:dyDescent="0.2">
      <c r="A54" s="1" t="s">
        <v>29</v>
      </c>
      <c r="B54" s="3">
        <v>120</v>
      </c>
      <c r="C54" s="3">
        <v>348.68</v>
      </c>
      <c r="D54" s="3">
        <v>494.33</v>
      </c>
      <c r="E54" s="3">
        <v>606.59</v>
      </c>
      <c r="F54" s="3">
        <v>708.97</v>
      </c>
      <c r="G54" s="3">
        <v>786.79</v>
      </c>
      <c r="H54" s="3">
        <v>891.46</v>
      </c>
      <c r="I54" s="3">
        <v>961.26</v>
      </c>
      <c r="J54" s="3">
        <v>1023.37</v>
      </c>
      <c r="K54" s="3">
        <v>1098.8</v>
      </c>
      <c r="L54" s="3">
        <v>1155.0300000000002</v>
      </c>
      <c r="M54" s="3">
        <v>1230.54</v>
      </c>
      <c r="N54" s="3">
        <v>1347.88</v>
      </c>
      <c r="O54" s="3">
        <v>1439.96</v>
      </c>
      <c r="P54" s="3">
        <v>1511.8700000000001</v>
      </c>
      <c r="Q54" s="3">
        <v>1591</v>
      </c>
      <c r="R54" s="3">
        <v>1649.14</v>
      </c>
      <c r="S54" s="3">
        <v>1762.7</v>
      </c>
      <c r="T54" s="3">
        <v>1843.7</v>
      </c>
      <c r="U54" s="3">
        <v>1890.7800000000002</v>
      </c>
      <c r="V54" s="3">
        <v>1965.0900000000001</v>
      </c>
      <c r="W54" s="3">
        <v>2064.21</v>
      </c>
      <c r="X54" s="3">
        <v>2110.2800000000002</v>
      </c>
      <c r="Y54" s="3">
        <v>2220.2800000000002</v>
      </c>
      <c r="Z54" s="3">
        <v>2319.2800000000002</v>
      </c>
      <c r="AA54" s="3">
        <v>2368.2800000000002</v>
      </c>
      <c r="AB54" s="3">
        <v>2401.2800000000002</v>
      </c>
      <c r="AC54" s="3">
        <v>2437.2800000000002</v>
      </c>
      <c r="AD54" s="4">
        <f>AC54*$AD$82</f>
        <v>2465.3520466865702</v>
      </c>
      <c r="AE54" s="4">
        <f t="shared" ref="AE54:AE81" si="40">AD54*$AE$82</f>
        <v>2485.0680375692891</v>
      </c>
      <c r="AF54" s="4">
        <f t="shared" si="39"/>
        <v>2503.9365282395033</v>
      </c>
      <c r="AG54" s="4">
        <f t="shared" si="38"/>
        <v>2521.098840635193</v>
      </c>
      <c r="AH54" s="4">
        <f t="shared" si="37"/>
        <v>2533.2873002543265</v>
      </c>
      <c r="AI54" s="4">
        <f t="shared" si="36"/>
        <v>2542.3301671461991</v>
      </c>
      <c r="AJ54" s="4">
        <f t="shared" si="35"/>
        <v>2548.9437251756558</v>
      </c>
      <c r="AK54" s="4">
        <f t="shared" si="34"/>
        <v>2568.7616145480956</v>
      </c>
      <c r="AL54" s="16">
        <f t="shared" si="32"/>
        <v>2568.7616145480956</v>
      </c>
      <c r="AM54" s="20">
        <f>AL54-AC54</f>
        <v>131.48161454809542</v>
      </c>
      <c r="AN54" s="17">
        <f>'Предявени брой'!AC54-AC54</f>
        <v>212</v>
      </c>
      <c r="AO54" s="18">
        <f t="shared" si="33"/>
        <v>0</v>
      </c>
    </row>
    <row r="55" spans="1:41" x14ac:dyDescent="0.2">
      <c r="A55" s="1" t="s">
        <v>28</v>
      </c>
      <c r="B55" s="3">
        <v>130</v>
      </c>
      <c r="C55" s="3">
        <v>315.64</v>
      </c>
      <c r="D55" s="3">
        <v>437.92</v>
      </c>
      <c r="E55" s="3">
        <v>572.17000000000007</v>
      </c>
      <c r="F55" s="3">
        <v>657.06999999999994</v>
      </c>
      <c r="G55" s="3">
        <v>718.27</v>
      </c>
      <c r="H55" s="3">
        <v>763.36</v>
      </c>
      <c r="I55" s="3">
        <v>1403.1100000000001</v>
      </c>
      <c r="J55" s="3">
        <v>1481.9</v>
      </c>
      <c r="K55" s="3">
        <v>1523.35</v>
      </c>
      <c r="L55" s="3">
        <v>1591.17</v>
      </c>
      <c r="M55" s="3">
        <v>1680.79</v>
      </c>
      <c r="N55" s="3">
        <v>1759.27</v>
      </c>
      <c r="O55" s="3">
        <v>1830.13</v>
      </c>
      <c r="P55" s="3">
        <v>1933.26</v>
      </c>
      <c r="Q55" s="3">
        <v>1992.1599999999999</v>
      </c>
      <c r="R55" s="3">
        <v>2087.0299999999997</v>
      </c>
      <c r="S55" s="3">
        <v>2151.5100000000002</v>
      </c>
      <c r="T55" s="3">
        <v>2220.23</v>
      </c>
      <c r="U55" s="3">
        <v>2266.35</v>
      </c>
      <c r="V55" s="3">
        <v>2311.58</v>
      </c>
      <c r="W55" s="3">
        <v>2360.6800000000003</v>
      </c>
      <c r="X55" s="3">
        <v>2385.6800000000003</v>
      </c>
      <c r="Y55" s="3">
        <v>2425.6800000000003</v>
      </c>
      <c r="Z55" s="3">
        <v>2455.6800000000003</v>
      </c>
      <c r="AA55" s="3">
        <v>2480.6800000000003</v>
      </c>
      <c r="AB55" s="3">
        <v>2510.6800000000003</v>
      </c>
      <c r="AC55" s="4">
        <f>AB55*$AC$82</f>
        <v>2545.4237817887974</v>
      </c>
      <c r="AD55" s="4">
        <f t="shared" ref="AD55:AD81" si="41">AC55*$AD$82</f>
        <v>2574.7414044006764</v>
      </c>
      <c r="AE55" s="4">
        <f t="shared" si="40"/>
        <v>2595.3322072934111</v>
      </c>
      <c r="AF55" s="4">
        <f t="shared" si="39"/>
        <v>2615.037905809143</v>
      </c>
      <c r="AG55" s="4">
        <f t="shared" si="38"/>
        <v>2632.9617217525215</v>
      </c>
      <c r="AH55" s="4">
        <f t="shared" si="37"/>
        <v>2645.6909916673094</v>
      </c>
      <c r="AI55" s="4">
        <f t="shared" si="36"/>
        <v>2655.1350967525368</v>
      </c>
      <c r="AJ55" s="4">
        <f t="shared" si="35"/>
        <v>2662.0421028783899</v>
      </c>
      <c r="AK55" s="4">
        <f t="shared" si="34"/>
        <v>2682.7393255665784</v>
      </c>
      <c r="AL55" s="16">
        <f t="shared" si="32"/>
        <v>2682.7393255665784</v>
      </c>
      <c r="AM55" s="20">
        <f>AL55-AB55</f>
        <v>172.05932556657808</v>
      </c>
      <c r="AN55" s="17">
        <f>'Предявени брой'!AB55-AB55</f>
        <v>258</v>
      </c>
      <c r="AO55" s="18">
        <f t="shared" si="33"/>
        <v>0</v>
      </c>
    </row>
    <row r="56" spans="1:41" x14ac:dyDescent="0.2">
      <c r="A56" s="1" t="s">
        <v>27</v>
      </c>
      <c r="B56" s="3">
        <v>117</v>
      </c>
      <c r="C56" s="3">
        <v>299.27</v>
      </c>
      <c r="D56" s="3">
        <v>438.3</v>
      </c>
      <c r="E56" s="3">
        <v>539.09</v>
      </c>
      <c r="F56" s="3">
        <v>637.80999999999995</v>
      </c>
      <c r="G56" s="3">
        <v>718.58999999999992</v>
      </c>
      <c r="H56" s="3">
        <v>875.81</v>
      </c>
      <c r="I56" s="3">
        <v>959.54</v>
      </c>
      <c r="J56" s="3">
        <v>1027.78</v>
      </c>
      <c r="K56" s="3">
        <v>1096.1199999999999</v>
      </c>
      <c r="L56" s="3">
        <v>1175.57</v>
      </c>
      <c r="M56" s="3">
        <v>1249.04</v>
      </c>
      <c r="N56" s="3">
        <v>1335.99</v>
      </c>
      <c r="O56" s="3">
        <v>1456.4599999999998</v>
      </c>
      <c r="P56" s="3">
        <v>1532.55</v>
      </c>
      <c r="Q56" s="3">
        <v>1644.6499999999999</v>
      </c>
      <c r="R56" s="3">
        <v>1739.6</v>
      </c>
      <c r="S56" s="3">
        <v>1834.9399999999998</v>
      </c>
      <c r="T56" s="3">
        <v>1923.74</v>
      </c>
      <c r="U56" s="3">
        <v>1988.4199999999998</v>
      </c>
      <c r="V56" s="3">
        <v>2028.3</v>
      </c>
      <c r="W56" s="3">
        <v>2089.3000000000002</v>
      </c>
      <c r="X56" s="3">
        <v>2134.3000000000002</v>
      </c>
      <c r="Y56" s="3">
        <v>2182.3000000000002</v>
      </c>
      <c r="Z56" s="3">
        <v>2245.3000000000002</v>
      </c>
      <c r="AA56" s="3">
        <v>2278.3000000000002</v>
      </c>
      <c r="AB56" s="4">
        <f>AA56*$AB$82</f>
        <v>2312.0099453597786</v>
      </c>
      <c r="AC56" s="4">
        <f t="shared" ref="AC56:AC81" si="42">AB56*$AC$82</f>
        <v>2344.0044524395771</v>
      </c>
      <c r="AD56" s="4">
        <f t="shared" si="41"/>
        <v>2371.0021722019401</v>
      </c>
      <c r="AE56" s="4">
        <f t="shared" si="40"/>
        <v>2389.963625302672</v>
      </c>
      <c r="AF56" s="4">
        <f t="shared" si="39"/>
        <v>2408.1100123168007</v>
      </c>
      <c r="AG56" s="4">
        <f t="shared" si="38"/>
        <v>2424.6155170883721</v>
      </c>
      <c r="AH56" s="4">
        <f t="shared" si="37"/>
        <v>2436.3375201473677</v>
      </c>
      <c r="AI56" s="4">
        <f t="shared" si="36"/>
        <v>2445.0343133994224</v>
      </c>
      <c r="AJ56" s="4">
        <f t="shared" si="35"/>
        <v>2451.3947682784328</v>
      </c>
      <c r="AK56" s="4">
        <f t="shared" si="34"/>
        <v>2470.454220178483</v>
      </c>
      <c r="AL56" s="16">
        <f t="shared" si="32"/>
        <v>2470.454220178483</v>
      </c>
      <c r="AM56" s="20">
        <f>AL56-AA56</f>
        <v>192.15422017848277</v>
      </c>
      <c r="AN56" s="17">
        <f>'Предявени брой'!AA56-AA56</f>
        <v>253</v>
      </c>
      <c r="AO56" s="18">
        <f t="shared" si="33"/>
        <v>0</v>
      </c>
    </row>
    <row r="57" spans="1:41" x14ac:dyDescent="0.2">
      <c r="A57" s="1" t="s">
        <v>26</v>
      </c>
      <c r="B57" s="3">
        <v>112</v>
      </c>
      <c r="C57" s="3">
        <v>297</v>
      </c>
      <c r="D57" s="3">
        <v>377.53999999999996</v>
      </c>
      <c r="E57" s="3">
        <v>508.81</v>
      </c>
      <c r="F57" s="3">
        <v>584.31999999999994</v>
      </c>
      <c r="G57" s="3">
        <v>720.84</v>
      </c>
      <c r="H57" s="3">
        <v>821.8</v>
      </c>
      <c r="I57" s="3">
        <v>893.18</v>
      </c>
      <c r="J57" s="3">
        <v>957.65</v>
      </c>
      <c r="K57" s="3">
        <v>1045.98</v>
      </c>
      <c r="L57" s="3">
        <v>1162.22</v>
      </c>
      <c r="M57" s="3">
        <v>1297.2800000000002</v>
      </c>
      <c r="N57" s="3">
        <v>1431.19</v>
      </c>
      <c r="O57" s="3">
        <v>1502.0500000000002</v>
      </c>
      <c r="P57" s="3">
        <v>1657.0500000000002</v>
      </c>
      <c r="Q57" s="3">
        <v>1801.9700000000003</v>
      </c>
      <c r="R57" s="3">
        <v>1981.8100000000002</v>
      </c>
      <c r="S57" s="3">
        <v>2098.64</v>
      </c>
      <c r="T57" s="3">
        <v>2177.3000000000002</v>
      </c>
      <c r="U57" s="3">
        <v>2258.38</v>
      </c>
      <c r="V57" s="3">
        <v>2343.38</v>
      </c>
      <c r="W57" s="3">
        <v>2406.38</v>
      </c>
      <c r="X57" s="3">
        <v>2480.38</v>
      </c>
      <c r="Y57" s="3">
        <v>2549.38</v>
      </c>
      <c r="Z57" s="3">
        <v>2597.38</v>
      </c>
      <c r="AA57" s="4">
        <f>Z57*$AA$82</f>
        <v>2637.1409572753664</v>
      </c>
      <c r="AB57" s="4">
        <f t="shared" ref="AB57:AB81" si="43">AA57*$AB$82</f>
        <v>2676.1603478629918</v>
      </c>
      <c r="AC57" s="4">
        <f t="shared" si="42"/>
        <v>2713.1941120854267</v>
      </c>
      <c r="AD57" s="4">
        <f t="shared" si="41"/>
        <v>2744.4440758910578</v>
      </c>
      <c r="AE57" s="4">
        <f t="shared" si="40"/>
        <v>2766.3920303226055</v>
      </c>
      <c r="AF57" s="4">
        <f t="shared" si="39"/>
        <v>2787.3965426438667</v>
      </c>
      <c r="AG57" s="4">
        <f t="shared" si="38"/>
        <v>2806.5017274981947</v>
      </c>
      <c r="AH57" s="4">
        <f t="shared" si="37"/>
        <v>2820.0699908384854</v>
      </c>
      <c r="AI57" s="4">
        <f t="shared" si="36"/>
        <v>2830.1365622654043</v>
      </c>
      <c r="AJ57" s="4">
        <f t="shared" si="35"/>
        <v>2837.4988130964362</v>
      </c>
      <c r="AK57" s="4">
        <f t="shared" si="34"/>
        <v>2859.5602015127301</v>
      </c>
      <c r="AL57" s="16">
        <f t="shared" si="32"/>
        <v>2859.5602015127301</v>
      </c>
      <c r="AM57" s="20">
        <f>AL57-Z57</f>
        <v>262.18020151273004</v>
      </c>
      <c r="AN57" s="17">
        <f>'Предявени брой'!Z57-Z57</f>
        <v>372</v>
      </c>
      <c r="AO57" s="18">
        <f t="shared" si="33"/>
        <v>0</v>
      </c>
    </row>
    <row r="58" spans="1:41" x14ac:dyDescent="0.2">
      <c r="A58" s="2" t="s">
        <v>16</v>
      </c>
      <c r="B58" s="3">
        <v>92</v>
      </c>
      <c r="C58" s="3">
        <v>227</v>
      </c>
      <c r="D58" s="3">
        <v>359</v>
      </c>
      <c r="E58" s="3">
        <v>451.15</v>
      </c>
      <c r="F58" s="3">
        <v>566.48</v>
      </c>
      <c r="G58" s="3">
        <v>682.54</v>
      </c>
      <c r="H58" s="3">
        <v>763.54333333333329</v>
      </c>
      <c r="I58" s="3">
        <v>854.24333333333323</v>
      </c>
      <c r="J58" s="3">
        <v>948.27333333333331</v>
      </c>
      <c r="K58" s="3">
        <v>1050.2233333333334</v>
      </c>
      <c r="L58" s="3">
        <v>1155.7633333333333</v>
      </c>
      <c r="M58" s="3">
        <v>1284.8733333333334</v>
      </c>
      <c r="N58" s="3">
        <v>1371.4633333333334</v>
      </c>
      <c r="O58" s="3">
        <v>1505.9033333333334</v>
      </c>
      <c r="P58" s="3">
        <v>1610.5633333333335</v>
      </c>
      <c r="Q58" s="3">
        <v>1751.2033333333334</v>
      </c>
      <c r="R58" s="3">
        <v>1843.6733333333334</v>
      </c>
      <c r="S58" s="3">
        <v>1925.3633333333335</v>
      </c>
      <c r="T58" s="3">
        <v>1982.3733333333334</v>
      </c>
      <c r="U58" s="3">
        <v>2060.3733333333334</v>
      </c>
      <c r="V58" s="3">
        <v>2118.3733333333334</v>
      </c>
      <c r="W58" s="3">
        <v>2169.3733333333334</v>
      </c>
      <c r="X58" s="3">
        <v>2222.3733333333334</v>
      </c>
      <c r="Y58" s="3">
        <v>2302.3733333333334</v>
      </c>
      <c r="Z58" s="4">
        <f>Y58*$Z$82</f>
        <v>2351.063154502629</v>
      </c>
      <c r="AA58" s="4">
        <f t="shared" ref="AA58:AA81" si="44">Z58*$AA$82</f>
        <v>2387.0534684489389</v>
      </c>
      <c r="AB58" s="4">
        <f t="shared" si="43"/>
        <v>2422.3725405607256</v>
      </c>
      <c r="AC58" s="4">
        <f t="shared" si="42"/>
        <v>2455.894288836259</v>
      </c>
      <c r="AD58" s="4">
        <f t="shared" si="41"/>
        <v>2484.1807307442432</v>
      </c>
      <c r="AE58" s="4">
        <f t="shared" si="40"/>
        <v>2504.0472989709619</v>
      </c>
      <c r="AF58" s="4">
        <f t="shared" si="39"/>
        <v>2523.059894354315</v>
      </c>
      <c r="AG58" s="4">
        <f t="shared" si="38"/>
        <v>2540.3532808326013</v>
      </c>
      <c r="AH58" s="4">
        <f t="shared" si="37"/>
        <v>2552.6348276258877</v>
      </c>
      <c r="AI58" s="4">
        <f t="shared" si="36"/>
        <v>2561.7467577916696</v>
      </c>
      <c r="AJ58" s="4">
        <f t="shared" si="35"/>
        <v>2568.4108256843328</v>
      </c>
      <c r="AK58" s="4">
        <f t="shared" si="34"/>
        <v>2588.3800706322108</v>
      </c>
      <c r="AL58" s="16">
        <f t="shared" si="32"/>
        <v>2588.3800706322108</v>
      </c>
      <c r="AM58" s="20">
        <f>AL58-Y58</f>
        <v>286.0067372988774</v>
      </c>
      <c r="AN58" s="17">
        <f>'Предявени брой'!Y58-Y58</f>
        <v>331</v>
      </c>
      <c r="AO58" s="18">
        <f t="shared" si="33"/>
        <v>0</v>
      </c>
    </row>
    <row r="59" spans="1:41" x14ac:dyDescent="0.2">
      <c r="A59" s="2" t="s">
        <v>15</v>
      </c>
      <c r="B59" s="3">
        <v>33</v>
      </c>
      <c r="C59" s="3">
        <v>137.86000000000001</v>
      </c>
      <c r="D59" s="3">
        <v>258.02999999999997</v>
      </c>
      <c r="E59" s="3">
        <v>348.91999999999996</v>
      </c>
      <c r="F59" s="3">
        <v>441.95</v>
      </c>
      <c r="G59" s="3">
        <v>522.04999999999995</v>
      </c>
      <c r="H59" s="3">
        <v>614.04999999999995</v>
      </c>
      <c r="I59" s="3">
        <v>695.36</v>
      </c>
      <c r="J59" s="3">
        <v>808.4</v>
      </c>
      <c r="K59" s="3">
        <v>899.97</v>
      </c>
      <c r="L59" s="3">
        <v>1013.89</v>
      </c>
      <c r="M59" s="3">
        <v>1064.72</v>
      </c>
      <c r="N59" s="3">
        <v>1182.3499999999999</v>
      </c>
      <c r="O59" s="3">
        <v>1273.8400000000001</v>
      </c>
      <c r="P59" s="3">
        <v>1391.32</v>
      </c>
      <c r="Q59" s="3">
        <v>1450.81</v>
      </c>
      <c r="R59" s="3">
        <v>1558.81</v>
      </c>
      <c r="S59" s="3">
        <v>1621.81</v>
      </c>
      <c r="T59" s="3">
        <v>1728.81</v>
      </c>
      <c r="U59" s="3">
        <v>1787.81</v>
      </c>
      <c r="V59" s="3">
        <v>1868.81</v>
      </c>
      <c r="W59" s="3">
        <v>1917.81</v>
      </c>
      <c r="X59" s="3">
        <v>1967.81</v>
      </c>
      <c r="Y59" s="4">
        <f>X59*$Y$82</f>
        <v>2012.4929508938553</v>
      </c>
      <c r="Z59" s="4">
        <f t="shared" ref="Z59:Z81" si="45">Y59*$Z$82</f>
        <v>2055.052478692774</v>
      </c>
      <c r="AA59" s="4">
        <f t="shared" si="44"/>
        <v>2086.5114311001767</v>
      </c>
      <c r="AB59" s="4">
        <f t="shared" si="43"/>
        <v>2117.3836543960288</v>
      </c>
      <c r="AC59" s="4">
        <f t="shared" si="42"/>
        <v>2146.6848459662415</v>
      </c>
      <c r="AD59" s="4">
        <f t="shared" si="41"/>
        <v>2171.4098825715214</v>
      </c>
      <c r="AE59" s="4">
        <f t="shared" si="40"/>
        <v>2188.7751499397109</v>
      </c>
      <c r="AF59" s="4">
        <f t="shared" si="39"/>
        <v>2205.3939639405658</v>
      </c>
      <c r="AG59" s="4">
        <f t="shared" si="38"/>
        <v>2220.5100260842528</v>
      </c>
      <c r="AH59" s="4">
        <f t="shared" si="37"/>
        <v>2231.2452643662987</v>
      </c>
      <c r="AI59" s="4">
        <f t="shared" si="36"/>
        <v>2239.2099566958104</v>
      </c>
      <c r="AJ59" s="4">
        <f t="shared" si="35"/>
        <v>2245.0349849238978</v>
      </c>
      <c r="AK59" s="4">
        <f t="shared" si="34"/>
        <v>2262.4900014976411</v>
      </c>
      <c r="AL59" s="16">
        <f t="shared" si="32"/>
        <v>2262.4900014976411</v>
      </c>
      <c r="AM59" s="20">
        <f>AL59-X59</f>
        <v>294.68000149764111</v>
      </c>
      <c r="AN59" s="17">
        <f>'Предявени брой'!X59-X59</f>
        <v>319</v>
      </c>
      <c r="AO59" s="18">
        <f t="shared" si="33"/>
        <v>0</v>
      </c>
    </row>
    <row r="60" spans="1:41" x14ac:dyDescent="0.2">
      <c r="A60" s="2" t="s">
        <v>14</v>
      </c>
      <c r="B60" s="3">
        <v>57</v>
      </c>
      <c r="C60" s="3">
        <v>175.74</v>
      </c>
      <c r="D60" s="3">
        <v>298.13</v>
      </c>
      <c r="E60" s="3">
        <v>441.98</v>
      </c>
      <c r="F60" s="3">
        <v>545.86</v>
      </c>
      <c r="G60" s="3">
        <v>641.51</v>
      </c>
      <c r="H60" s="3">
        <v>708.5</v>
      </c>
      <c r="I60" s="3">
        <v>871.15</v>
      </c>
      <c r="J60" s="3">
        <v>1017.79</v>
      </c>
      <c r="K60" s="3">
        <v>1146.25</v>
      </c>
      <c r="L60" s="3">
        <v>1249.3899999999999</v>
      </c>
      <c r="M60" s="3">
        <v>1376.56</v>
      </c>
      <c r="N60" s="3">
        <v>1498</v>
      </c>
      <c r="O60" s="3">
        <v>1623.68</v>
      </c>
      <c r="P60" s="3">
        <v>1739.28</v>
      </c>
      <c r="Q60" s="3">
        <v>1856.7</v>
      </c>
      <c r="R60" s="3">
        <v>1946.12</v>
      </c>
      <c r="S60" s="3">
        <v>2029.12</v>
      </c>
      <c r="T60" s="3">
        <v>2132.12</v>
      </c>
      <c r="U60" s="3">
        <v>2197.12</v>
      </c>
      <c r="V60" s="3">
        <v>2267.12</v>
      </c>
      <c r="W60" s="3">
        <v>2338.12</v>
      </c>
      <c r="X60" s="4">
        <f>W60*$X$82</f>
        <v>2385.4258813789716</v>
      </c>
      <c r="Y60" s="4">
        <f t="shared" ref="Y60:Y81" si="46">X60*$Y$82</f>
        <v>2439.5916125819781</v>
      </c>
      <c r="Z60" s="4">
        <f t="shared" si="45"/>
        <v>2491.1832800248758</v>
      </c>
      <c r="AA60" s="4">
        <f t="shared" si="44"/>
        <v>2529.3185671073111</v>
      </c>
      <c r="AB60" s="4">
        <f t="shared" si="43"/>
        <v>2566.7426072664916</v>
      </c>
      <c r="AC60" s="4">
        <f t="shared" si="42"/>
        <v>2602.2622055645124</v>
      </c>
      <c r="AD60" s="4">
        <f t="shared" si="41"/>
        <v>2632.2344804468826</v>
      </c>
      <c r="AE60" s="4">
        <f t="shared" si="40"/>
        <v>2653.2850687745895</v>
      </c>
      <c r="AF60" s="4">
        <f t="shared" si="39"/>
        <v>2673.4307886537763</v>
      </c>
      <c r="AG60" s="4">
        <f t="shared" si="38"/>
        <v>2691.754837145289</v>
      </c>
      <c r="AH60" s="4">
        <f t="shared" si="37"/>
        <v>2704.7683472101644</v>
      </c>
      <c r="AI60" s="4">
        <f t="shared" si="36"/>
        <v>2714.4233358625438</v>
      </c>
      <c r="AJ60" s="4">
        <f t="shared" si="35"/>
        <v>2721.4845730221491</v>
      </c>
      <c r="AK60" s="4">
        <f t="shared" si="34"/>
        <v>2742.6439574621641</v>
      </c>
      <c r="AL60" s="16">
        <f t="shared" si="32"/>
        <v>2742.6439574621641</v>
      </c>
      <c r="AM60" s="20">
        <f>AL60-W60</f>
        <v>404.52395746216416</v>
      </c>
      <c r="AN60" s="17">
        <f>'Предявени брой'!W60-W60</f>
        <v>406</v>
      </c>
      <c r="AO60" s="18">
        <f t="shared" si="33"/>
        <v>0</v>
      </c>
    </row>
    <row r="61" spans="1:41" x14ac:dyDescent="0.2">
      <c r="A61" s="2" t="s">
        <v>13</v>
      </c>
      <c r="B61" s="3">
        <v>42</v>
      </c>
      <c r="C61" s="3">
        <v>136</v>
      </c>
      <c r="D61" s="3">
        <v>289.77999999999997</v>
      </c>
      <c r="E61" s="3">
        <v>436.28</v>
      </c>
      <c r="F61" s="3">
        <v>562.66</v>
      </c>
      <c r="G61" s="3">
        <v>689.24</v>
      </c>
      <c r="H61" s="3">
        <v>977.3</v>
      </c>
      <c r="I61" s="3">
        <v>1168</v>
      </c>
      <c r="J61" s="3">
        <v>1360.05</v>
      </c>
      <c r="K61" s="3">
        <v>1453.22</v>
      </c>
      <c r="L61" s="3">
        <v>1589.16</v>
      </c>
      <c r="M61" s="3">
        <v>1732.83</v>
      </c>
      <c r="N61" s="3">
        <v>1865.6100000000001</v>
      </c>
      <c r="O61" s="3">
        <v>2033.6</v>
      </c>
      <c r="P61" s="3">
        <v>2166.16</v>
      </c>
      <c r="Q61" s="3">
        <v>2281.5500000000002</v>
      </c>
      <c r="R61" s="3">
        <v>2426.5500000000002</v>
      </c>
      <c r="S61" s="3">
        <v>2551.5500000000002</v>
      </c>
      <c r="T61" s="3">
        <v>2654.55</v>
      </c>
      <c r="U61" s="3">
        <v>2776.55</v>
      </c>
      <c r="V61" s="3">
        <v>2875.55</v>
      </c>
      <c r="W61" s="4">
        <f>V61*$W$82</f>
        <v>2948.6520812175927</v>
      </c>
      <c r="X61" s="4">
        <f t="shared" ref="X61:X81" si="47">W61*$X$82</f>
        <v>3008.3105185869053</v>
      </c>
      <c r="Y61" s="4">
        <f t="shared" si="46"/>
        <v>3076.6200561822461</v>
      </c>
      <c r="Z61" s="4">
        <f t="shared" si="45"/>
        <v>3141.6833880809454</v>
      </c>
      <c r="AA61" s="4">
        <f t="shared" si="44"/>
        <v>3189.7765969938555</v>
      </c>
      <c r="AB61" s="4">
        <f t="shared" si="43"/>
        <v>3236.9728375216891</v>
      </c>
      <c r="AC61" s="4">
        <f t="shared" si="42"/>
        <v>3281.767346548374</v>
      </c>
      <c r="AD61" s="4">
        <f t="shared" si="41"/>
        <v>3319.5660098807639</v>
      </c>
      <c r="AE61" s="4">
        <f t="shared" si="40"/>
        <v>3346.1133475209826</v>
      </c>
      <c r="AF61" s="4">
        <f t="shared" si="39"/>
        <v>3371.5195366170901</v>
      </c>
      <c r="AG61" s="4">
        <f t="shared" si="38"/>
        <v>3394.6283777889853</v>
      </c>
      <c r="AH61" s="4">
        <f t="shared" si="37"/>
        <v>3411.0399877733921</v>
      </c>
      <c r="AI61" s="4">
        <f t="shared" si="36"/>
        <v>3423.2160960928841</v>
      </c>
      <c r="AJ61" s="4">
        <f t="shared" si="35"/>
        <v>3432.1211701039019</v>
      </c>
      <c r="AK61" s="4">
        <f t="shared" si="34"/>
        <v>3458.8057127990301</v>
      </c>
      <c r="AL61" s="16">
        <f t="shared" si="32"/>
        <v>3458.8057127990301</v>
      </c>
      <c r="AM61" s="20">
        <f>AL61-V61</f>
        <v>583.25571279902988</v>
      </c>
      <c r="AN61" s="17">
        <f>'Предявени брой'!V61-V61</f>
        <v>562</v>
      </c>
      <c r="AO61" s="18">
        <f t="shared" si="33"/>
        <v>21.25571279902988</v>
      </c>
    </row>
    <row r="62" spans="1:41" x14ac:dyDescent="0.2">
      <c r="A62" s="1" t="s">
        <v>12</v>
      </c>
      <c r="B62" s="3">
        <v>41</v>
      </c>
      <c r="C62" s="3">
        <v>152</v>
      </c>
      <c r="D62" s="3">
        <v>284.2</v>
      </c>
      <c r="E62" s="3">
        <v>384.67</v>
      </c>
      <c r="F62" s="3">
        <v>484.69</v>
      </c>
      <c r="G62" s="3">
        <v>1036.2</v>
      </c>
      <c r="H62" s="3">
        <v>1238</v>
      </c>
      <c r="I62" s="3">
        <v>1425.8600000000001</v>
      </c>
      <c r="J62" s="3">
        <v>1505.42</v>
      </c>
      <c r="K62" s="3">
        <v>1667.99</v>
      </c>
      <c r="L62" s="3">
        <v>1817.4</v>
      </c>
      <c r="M62" s="3">
        <v>1941.3600000000001</v>
      </c>
      <c r="N62" s="3">
        <v>2097.2600000000002</v>
      </c>
      <c r="O62" s="3">
        <v>2229.66</v>
      </c>
      <c r="P62" s="3">
        <v>2344.73</v>
      </c>
      <c r="Q62" s="3">
        <v>2544.73</v>
      </c>
      <c r="R62" s="3">
        <v>2666.73</v>
      </c>
      <c r="S62" s="3">
        <v>2791.73</v>
      </c>
      <c r="T62" s="3">
        <v>2862.73</v>
      </c>
      <c r="U62" s="3">
        <v>2970.73</v>
      </c>
      <c r="V62" s="4">
        <f>U62*$V$82</f>
        <v>3053.6021467857759</v>
      </c>
      <c r="W62" s="4">
        <f t="shared" ref="W62:W81" si="48">V62*$W$82</f>
        <v>3131.2306603364182</v>
      </c>
      <c r="X62" s="4">
        <f t="shared" si="47"/>
        <v>3194.5831085375685</v>
      </c>
      <c r="Y62" s="4">
        <f t="shared" si="46"/>
        <v>3267.1223273468663</v>
      </c>
      <c r="Z62" s="4">
        <f t="shared" si="45"/>
        <v>3336.2143375580968</v>
      </c>
      <c r="AA62" s="4">
        <f t="shared" si="44"/>
        <v>3387.2854460355288</v>
      </c>
      <c r="AB62" s="4">
        <f t="shared" si="43"/>
        <v>3437.40404644102</v>
      </c>
      <c r="AC62" s="4">
        <f t="shared" si="42"/>
        <v>3484.9722017254348</v>
      </c>
      <c r="AD62" s="4">
        <f t="shared" si="41"/>
        <v>3525.1113331950382</v>
      </c>
      <c r="AE62" s="4">
        <f t="shared" si="40"/>
        <v>3553.3024643559011</v>
      </c>
      <c r="AF62" s="4">
        <f t="shared" si="39"/>
        <v>3580.2817878124638</v>
      </c>
      <c r="AG62" s="4">
        <f t="shared" si="38"/>
        <v>3604.8215130866656</v>
      </c>
      <c r="AH62" s="4">
        <f t="shared" si="37"/>
        <v>3622.2493190648597</v>
      </c>
      <c r="AI62" s="4">
        <f t="shared" si="36"/>
        <v>3635.1793639271978</v>
      </c>
      <c r="AJ62" s="4">
        <f t="shared" si="35"/>
        <v>3644.6358342084764</v>
      </c>
      <c r="AK62" s="4">
        <f t="shared" si="34"/>
        <v>3672.9726660701513</v>
      </c>
      <c r="AL62" s="16">
        <f t="shared" si="32"/>
        <v>3672.9726660701513</v>
      </c>
      <c r="AM62" s="20">
        <f>AL62-U62</f>
        <v>702.24266607015124</v>
      </c>
      <c r="AN62" s="17">
        <f>'Предявени брой'!U62-U62</f>
        <v>458</v>
      </c>
      <c r="AO62" s="18">
        <f t="shared" si="33"/>
        <v>244.24266607015124</v>
      </c>
    </row>
    <row r="63" spans="1:41" x14ac:dyDescent="0.2">
      <c r="A63" s="1" t="s">
        <v>11</v>
      </c>
      <c r="B63" s="3">
        <v>24</v>
      </c>
      <c r="C63" s="3">
        <v>80</v>
      </c>
      <c r="D63" s="3">
        <v>170.86</v>
      </c>
      <c r="E63" s="3">
        <v>260.74</v>
      </c>
      <c r="F63" s="3">
        <v>1009.21</v>
      </c>
      <c r="G63" s="3">
        <v>1226.97</v>
      </c>
      <c r="H63" s="3">
        <v>1389.62</v>
      </c>
      <c r="I63" s="3">
        <v>1468.55</v>
      </c>
      <c r="J63" s="3">
        <v>1562.05</v>
      </c>
      <c r="K63" s="3">
        <v>1662</v>
      </c>
      <c r="L63" s="3">
        <v>1759.45</v>
      </c>
      <c r="M63" s="3">
        <v>1826.63</v>
      </c>
      <c r="N63" s="3">
        <v>1909.77</v>
      </c>
      <c r="O63" s="3">
        <v>1977.67</v>
      </c>
      <c r="P63" s="3">
        <v>2087.67</v>
      </c>
      <c r="Q63" s="3">
        <v>2203.67</v>
      </c>
      <c r="R63" s="3">
        <v>2271.67</v>
      </c>
      <c r="S63" s="3">
        <v>2382.67</v>
      </c>
      <c r="T63" s="3">
        <v>2442.67</v>
      </c>
      <c r="U63" s="4">
        <f>T63*$U$82</f>
        <v>2520.166514631168</v>
      </c>
      <c r="V63" s="4">
        <f t="shared" ref="V63:V81" si="49">U63*$V$82</f>
        <v>2590.4696419181014</v>
      </c>
      <c r="W63" s="4">
        <f t="shared" si="48"/>
        <v>2656.3244252309305</v>
      </c>
      <c r="X63" s="4">
        <f t="shared" si="47"/>
        <v>2710.0683597441457</v>
      </c>
      <c r="Y63" s="4">
        <f t="shared" si="46"/>
        <v>2771.6057294279258</v>
      </c>
      <c r="Z63" s="4">
        <f t="shared" si="45"/>
        <v>2830.2187203637891</v>
      </c>
      <c r="AA63" s="4">
        <f t="shared" si="44"/>
        <v>2873.5439964575166</v>
      </c>
      <c r="AB63" s="4">
        <f t="shared" si="43"/>
        <v>2916.06122909128</v>
      </c>
      <c r="AC63" s="4">
        <f t="shared" si="42"/>
        <v>2956.4148364909961</v>
      </c>
      <c r="AD63" s="4">
        <f t="shared" si="41"/>
        <v>2990.4661622782851</v>
      </c>
      <c r="AE63" s="4">
        <f t="shared" si="40"/>
        <v>3014.3816122724556</v>
      </c>
      <c r="AF63" s="4">
        <f t="shared" si="39"/>
        <v>3037.2690465268756</v>
      </c>
      <c r="AG63" s="4">
        <f t="shared" si="38"/>
        <v>3058.0868905969496</v>
      </c>
      <c r="AH63" s="4">
        <f t="shared" si="37"/>
        <v>3072.8714630925092</v>
      </c>
      <c r="AI63" s="4">
        <f t="shared" si="36"/>
        <v>3083.8404391000036</v>
      </c>
      <c r="AJ63" s="4">
        <f t="shared" si="35"/>
        <v>3091.8626692419157</v>
      </c>
      <c r="AK63" s="4">
        <f t="shared" si="34"/>
        <v>3115.9017218614831</v>
      </c>
      <c r="AL63" s="16">
        <f t="shared" si="32"/>
        <v>3115.9017218614831</v>
      </c>
      <c r="AM63" s="20">
        <f>AL63-T63</f>
        <v>673.23172186148304</v>
      </c>
      <c r="AN63" s="17">
        <f>'Предявени брой'!T63-T63</f>
        <v>365</v>
      </c>
      <c r="AO63" s="18">
        <f t="shared" si="33"/>
        <v>308.23172186148304</v>
      </c>
    </row>
    <row r="64" spans="1:41" x14ac:dyDescent="0.2">
      <c r="A64" s="1" t="s">
        <v>10</v>
      </c>
      <c r="B64" s="3">
        <v>54</v>
      </c>
      <c r="C64" s="3">
        <v>143</v>
      </c>
      <c r="D64" s="3">
        <v>244</v>
      </c>
      <c r="E64" s="3">
        <v>977</v>
      </c>
      <c r="F64" s="3">
        <v>1250.1599999999999</v>
      </c>
      <c r="G64" s="3">
        <v>1459.12</v>
      </c>
      <c r="H64" s="3">
        <v>1548.12</v>
      </c>
      <c r="I64" s="3">
        <v>1669.06</v>
      </c>
      <c r="J64" s="3">
        <v>1811.87</v>
      </c>
      <c r="K64" s="3">
        <v>1920.69</v>
      </c>
      <c r="L64" s="3">
        <v>2026.83</v>
      </c>
      <c r="M64" s="3">
        <v>2142.83</v>
      </c>
      <c r="N64" s="3">
        <v>2225.3199999999997</v>
      </c>
      <c r="O64" s="3">
        <v>2363.3199999999997</v>
      </c>
      <c r="P64" s="3">
        <v>2493.3199999999997</v>
      </c>
      <c r="Q64" s="3">
        <v>2568.3199999999997</v>
      </c>
      <c r="R64" s="3">
        <v>2658.3199999999997</v>
      </c>
      <c r="S64" s="3">
        <v>2741.3199999999997</v>
      </c>
      <c r="T64" s="4">
        <f>S64*$T$82</f>
        <v>2840.8692592423358</v>
      </c>
      <c r="U64" s="4">
        <f t="shared" ref="U64:U81" si="50">T64*$U$82</f>
        <v>2930.9991032712505</v>
      </c>
      <c r="V64" s="4">
        <f t="shared" si="49"/>
        <v>3012.7629080987754</v>
      </c>
      <c r="W64" s="4">
        <f t="shared" si="48"/>
        <v>3089.353208666384</v>
      </c>
      <c r="X64" s="4">
        <f t="shared" si="47"/>
        <v>3151.8583736822588</v>
      </c>
      <c r="Y64" s="4">
        <f t="shared" si="46"/>
        <v>3223.4274443423487</v>
      </c>
      <c r="Z64" s="4">
        <f t="shared" si="45"/>
        <v>3291.595409782602</v>
      </c>
      <c r="AA64" s="4">
        <f t="shared" si="44"/>
        <v>3341.9834871744961</v>
      </c>
      <c r="AB64" s="4">
        <f t="shared" si="43"/>
        <v>3391.4317954508138</v>
      </c>
      <c r="AC64" s="4">
        <f t="shared" si="42"/>
        <v>3438.3637685627723</v>
      </c>
      <c r="AD64" s="4">
        <f t="shared" si="41"/>
        <v>3477.9660745089518</v>
      </c>
      <c r="AE64" s="4">
        <f t="shared" si="40"/>
        <v>3505.7801741251037</v>
      </c>
      <c r="AF64" s="4">
        <f t="shared" si="39"/>
        <v>3532.3986728974764</v>
      </c>
      <c r="AG64" s="4">
        <f t="shared" si="38"/>
        <v>3556.6102009640485</v>
      </c>
      <c r="AH64" s="4">
        <f t="shared" si="37"/>
        <v>3573.8049253900558</v>
      </c>
      <c r="AI64" s="4">
        <f t="shared" si="36"/>
        <v>3586.5620422928946</v>
      </c>
      <c r="AJ64" s="4">
        <f t="shared" si="35"/>
        <v>3595.8920406147008</v>
      </c>
      <c r="AK64" s="4">
        <f t="shared" si="34"/>
        <v>3623.8498923131447</v>
      </c>
      <c r="AL64" s="16">
        <f t="shared" si="32"/>
        <v>3623.8498923131447</v>
      </c>
      <c r="AM64" s="20">
        <f>AL64-S64</f>
        <v>882.52989231314496</v>
      </c>
      <c r="AN64" s="17">
        <f>'Предявени брой'!S64-S64</f>
        <v>495</v>
      </c>
      <c r="AO64" s="18">
        <f t="shared" si="33"/>
        <v>387.52989231314496</v>
      </c>
    </row>
    <row r="65" spans="1:41" x14ac:dyDescent="0.2">
      <c r="A65" s="1" t="s">
        <v>9</v>
      </c>
      <c r="B65" s="3">
        <v>34</v>
      </c>
      <c r="C65" s="3">
        <v>140</v>
      </c>
      <c r="D65" s="3">
        <v>629.34</v>
      </c>
      <c r="E65" s="3">
        <v>979.03</v>
      </c>
      <c r="F65" s="3">
        <v>1324.01</v>
      </c>
      <c r="G65" s="3">
        <v>1430.38</v>
      </c>
      <c r="H65" s="3">
        <v>1574.83</v>
      </c>
      <c r="I65" s="3">
        <v>1683.3400000000001</v>
      </c>
      <c r="J65" s="3">
        <v>1796.53</v>
      </c>
      <c r="K65" s="3">
        <v>1892.18</v>
      </c>
      <c r="L65" s="3">
        <v>2035.85</v>
      </c>
      <c r="M65" s="3">
        <v>2134.4499999999998</v>
      </c>
      <c r="N65" s="3">
        <v>2266.4499999999998</v>
      </c>
      <c r="O65" s="3">
        <v>2387.4499999999998</v>
      </c>
      <c r="P65" s="3">
        <v>2563.4499999999998</v>
      </c>
      <c r="Q65" s="3">
        <v>2691.45</v>
      </c>
      <c r="R65" s="3">
        <v>2829.45</v>
      </c>
      <c r="S65" s="4">
        <f>R65*$S$82</f>
        <v>2945.9610641479749</v>
      </c>
      <c r="T65" s="4">
        <f t="shared" ref="T65:T81" si="51">S65*$T$82</f>
        <v>3052.9417310138265</v>
      </c>
      <c r="U65" s="4">
        <f t="shared" si="50"/>
        <v>3149.7998180765962</v>
      </c>
      <c r="V65" s="4">
        <f t="shared" si="49"/>
        <v>3237.6673364540502</v>
      </c>
      <c r="W65" s="4">
        <f t="shared" si="48"/>
        <v>3319.9751455983915</v>
      </c>
      <c r="X65" s="4">
        <f t="shared" si="47"/>
        <v>3387.1463559805838</v>
      </c>
      <c r="Y65" s="4">
        <f t="shared" si="46"/>
        <v>3464.0580976093906</v>
      </c>
      <c r="Z65" s="4">
        <f t="shared" si="45"/>
        <v>3537.3148396202364</v>
      </c>
      <c r="AA65" s="4">
        <f t="shared" si="44"/>
        <v>3591.4644150414915</v>
      </c>
      <c r="AB65" s="4">
        <f t="shared" si="43"/>
        <v>3644.6040670595039</v>
      </c>
      <c r="AC65" s="4">
        <f t="shared" si="42"/>
        <v>3695.0395380922432</v>
      </c>
      <c r="AD65" s="4">
        <f t="shared" si="41"/>
        <v>3737.5981782247054</v>
      </c>
      <c r="AE65" s="4">
        <f t="shared" si="40"/>
        <v>3767.4886158618715</v>
      </c>
      <c r="AF65" s="4">
        <f t="shared" si="39"/>
        <v>3796.0942003866553</v>
      </c>
      <c r="AG65" s="4">
        <f t="shared" si="38"/>
        <v>3822.1131325024417</v>
      </c>
      <c r="AH65" s="4">
        <f t="shared" si="37"/>
        <v>3840.5914526794991</v>
      </c>
      <c r="AI65" s="4">
        <f t="shared" si="36"/>
        <v>3854.3008954612783</v>
      </c>
      <c r="AJ65" s="4">
        <f t="shared" si="35"/>
        <v>3864.3273833520047</v>
      </c>
      <c r="AK65" s="4">
        <f t="shared" si="34"/>
        <v>3894.3723042444358</v>
      </c>
      <c r="AL65" s="16">
        <f t="shared" si="32"/>
        <v>3894.3723042444358</v>
      </c>
      <c r="AM65" s="20">
        <f>AL65-R65</f>
        <v>1064.922304244436</v>
      </c>
      <c r="AN65" s="17">
        <f>'Предявени брой'!R65-R65</f>
        <v>461</v>
      </c>
      <c r="AO65" s="18">
        <f t="shared" si="33"/>
        <v>603.92230424443596</v>
      </c>
    </row>
    <row r="66" spans="1:41" x14ac:dyDescent="0.2">
      <c r="A66" s="2" t="s">
        <v>8</v>
      </c>
      <c r="B66" s="3">
        <v>34</v>
      </c>
      <c r="C66" s="3">
        <v>304.33</v>
      </c>
      <c r="D66" s="3">
        <v>668.32999999999993</v>
      </c>
      <c r="E66" s="3">
        <v>1106.81</v>
      </c>
      <c r="F66" s="3">
        <v>1220.3</v>
      </c>
      <c r="G66" s="3">
        <v>1361.12</v>
      </c>
      <c r="H66" s="3">
        <v>1479.76</v>
      </c>
      <c r="I66" s="3">
        <v>1591.78</v>
      </c>
      <c r="J66" s="3">
        <v>1694.52</v>
      </c>
      <c r="K66" s="3">
        <v>1822.79</v>
      </c>
      <c r="L66" s="3">
        <v>1890.79</v>
      </c>
      <c r="M66" s="3">
        <v>2004.79</v>
      </c>
      <c r="N66" s="3">
        <v>2100.79</v>
      </c>
      <c r="O66" s="3">
        <v>2234.79</v>
      </c>
      <c r="P66" s="3">
        <v>2355.79</v>
      </c>
      <c r="Q66" s="3">
        <v>2460.79</v>
      </c>
      <c r="R66" s="4">
        <f>Q66*$R$82</f>
        <v>2577.0634270516362</v>
      </c>
      <c r="S66" s="4">
        <f t="shared" ref="S66:S81" si="52">R66*$S$82</f>
        <v>2683.1817193920606</v>
      </c>
      <c r="T66" s="4">
        <f t="shared" si="51"/>
        <v>2780.6197246515917</v>
      </c>
      <c r="U66" s="4">
        <f t="shared" si="50"/>
        <v>2868.8380829133202</v>
      </c>
      <c r="V66" s="4">
        <f t="shared" si="49"/>
        <v>2948.8678300501579</v>
      </c>
      <c r="W66" s="4">
        <f t="shared" si="48"/>
        <v>3023.8337932962404</v>
      </c>
      <c r="X66" s="4">
        <f t="shared" si="47"/>
        <v>3085.0133404261555</v>
      </c>
      <c r="Y66" s="4">
        <f t="shared" si="46"/>
        <v>3155.0645646790817</v>
      </c>
      <c r="Z66" s="4">
        <f t="shared" si="45"/>
        <v>3221.7868148058228</v>
      </c>
      <c r="AA66" s="4">
        <f t="shared" si="44"/>
        <v>3271.1062551240793</v>
      </c>
      <c r="AB66" s="4">
        <f t="shared" si="43"/>
        <v>3319.5058570756496</v>
      </c>
      <c r="AC66" s="4">
        <f t="shared" si="42"/>
        <v>3365.4424906350318</v>
      </c>
      <c r="AD66" s="4">
        <f t="shared" si="41"/>
        <v>3404.2049055886164</v>
      </c>
      <c r="AE66" s="4">
        <f t="shared" si="40"/>
        <v>3431.4291200660973</v>
      </c>
      <c r="AF66" s="4">
        <f t="shared" si="39"/>
        <v>3457.4830901621426</v>
      </c>
      <c r="AG66" s="4">
        <f t="shared" si="38"/>
        <v>3481.1811369085181</v>
      </c>
      <c r="AH66" s="4">
        <f t="shared" si="37"/>
        <v>3498.01119332289</v>
      </c>
      <c r="AI66" s="4">
        <f t="shared" si="36"/>
        <v>3510.4977555869978</v>
      </c>
      <c r="AJ66" s="4">
        <f t="shared" si="35"/>
        <v>3519.6298820585621</v>
      </c>
      <c r="AK66" s="4">
        <f t="shared" si="34"/>
        <v>3546.9947999049787</v>
      </c>
      <c r="AL66" s="16">
        <f>AK66</f>
        <v>3546.9947999049787</v>
      </c>
      <c r="AM66" s="20">
        <f>AL66-Q66</f>
        <v>1086.2047999049787</v>
      </c>
      <c r="AN66" s="17">
        <f>'Предявени брой'!Q66-Q66</f>
        <v>535</v>
      </c>
      <c r="AO66" s="18">
        <f>IF(AM66-AN66&lt;0,0,AM66-AN66)</f>
        <v>551.2047999049787</v>
      </c>
    </row>
    <row r="67" spans="1:41" x14ac:dyDescent="0.2">
      <c r="A67" s="2" t="s">
        <v>7</v>
      </c>
      <c r="B67" s="3">
        <v>43</v>
      </c>
      <c r="C67" s="3">
        <v>262</v>
      </c>
      <c r="D67" s="3">
        <v>602.04999999999995</v>
      </c>
      <c r="E67" s="3">
        <v>730.11</v>
      </c>
      <c r="F67" s="3">
        <v>835.11</v>
      </c>
      <c r="G67" s="3">
        <v>960</v>
      </c>
      <c r="H67" s="3">
        <v>1073.18</v>
      </c>
      <c r="I67" s="3">
        <v>1175.79</v>
      </c>
      <c r="J67" s="3">
        <v>1283.93</v>
      </c>
      <c r="K67" s="3">
        <v>1364.74</v>
      </c>
      <c r="L67" s="3">
        <v>1484.74</v>
      </c>
      <c r="M67" s="3">
        <v>1632.74</v>
      </c>
      <c r="N67" s="3">
        <v>1750.74</v>
      </c>
      <c r="O67" s="3">
        <v>1852.74</v>
      </c>
      <c r="P67" s="3">
        <v>1950.74</v>
      </c>
      <c r="Q67" s="4">
        <f>P67*$Q$82</f>
        <v>2045.3146088596473</v>
      </c>
      <c r="R67" s="4">
        <f t="shared" ref="R67:R81" si="53">Q67*$R$82</f>
        <v>2141.9566380335664</v>
      </c>
      <c r="S67" s="4">
        <f t="shared" si="52"/>
        <v>2230.1581073142074</v>
      </c>
      <c r="T67" s="4">
        <f t="shared" si="51"/>
        <v>2311.1448536905591</v>
      </c>
      <c r="U67" s="4">
        <f t="shared" si="50"/>
        <v>2384.4685818113362</v>
      </c>
      <c r="V67" s="4">
        <f t="shared" si="49"/>
        <v>2450.9862492930461</v>
      </c>
      <c r="W67" s="4">
        <f t="shared" si="48"/>
        <v>2513.2950931173659</v>
      </c>
      <c r="X67" s="4">
        <f t="shared" si="47"/>
        <v>2564.1451947141022</v>
      </c>
      <c r="Y67" s="4">
        <f t="shared" si="46"/>
        <v>2622.3690953041623</v>
      </c>
      <c r="Z67" s="4">
        <f t="shared" si="45"/>
        <v>2677.8260798173515</v>
      </c>
      <c r="AA67" s="4">
        <f t="shared" si="44"/>
        <v>2718.8185138664621</v>
      </c>
      <c r="AB67" s="4">
        <f t="shared" si="43"/>
        <v>2759.0464134168255</v>
      </c>
      <c r="AC67" s="4">
        <f t="shared" si="42"/>
        <v>2797.2271877619901</v>
      </c>
      <c r="AD67" s="4">
        <f t="shared" si="41"/>
        <v>2829.4450257649269</v>
      </c>
      <c r="AE67" s="4">
        <f t="shared" si="40"/>
        <v>2852.0727524646941</v>
      </c>
      <c r="AF67" s="4">
        <f t="shared" si="39"/>
        <v>2873.7278167555251</v>
      </c>
      <c r="AG67" s="4">
        <f t="shared" si="38"/>
        <v>2893.4247275897696</v>
      </c>
      <c r="AH67" s="4">
        <f t="shared" si="37"/>
        <v>2907.4132273204445</v>
      </c>
      <c r="AI67" s="4">
        <f t="shared" si="36"/>
        <v>2917.7915807001377</v>
      </c>
      <c r="AJ67" s="4">
        <f t="shared" si="35"/>
        <v>2925.3818552389016</v>
      </c>
      <c r="AK67" s="4">
        <f t="shared" si="34"/>
        <v>2948.1265292019461</v>
      </c>
      <c r="AL67" s="16">
        <f t="shared" si="32"/>
        <v>2948.1265292019461</v>
      </c>
      <c r="AM67" s="20">
        <f>AL67-P67</f>
        <v>997.38652920194613</v>
      </c>
      <c r="AN67" s="17">
        <f>'Предявени брой'!P67-P67</f>
        <v>429.99999999999977</v>
      </c>
      <c r="AO67" s="18">
        <f t="shared" si="33"/>
        <v>567.38652920194636</v>
      </c>
    </row>
    <row r="68" spans="1:41" x14ac:dyDescent="0.2">
      <c r="A68" s="2" t="s">
        <v>6</v>
      </c>
      <c r="B68" s="3">
        <v>52</v>
      </c>
      <c r="C68" s="3">
        <v>342.17</v>
      </c>
      <c r="D68" s="3">
        <v>442.17</v>
      </c>
      <c r="E68" s="3">
        <v>536.70000000000005</v>
      </c>
      <c r="F68" s="3">
        <v>646.80999999999995</v>
      </c>
      <c r="G68" s="3">
        <v>777.81</v>
      </c>
      <c r="H68" s="3">
        <v>906.65</v>
      </c>
      <c r="I68" s="3">
        <v>1055.6599999999999</v>
      </c>
      <c r="J68" s="3">
        <v>1172.79</v>
      </c>
      <c r="K68" s="3">
        <v>1283.79</v>
      </c>
      <c r="L68" s="3">
        <v>1452.79</v>
      </c>
      <c r="M68" s="3">
        <v>1596.79</v>
      </c>
      <c r="N68" s="3">
        <v>1700.79</v>
      </c>
      <c r="O68" s="3">
        <v>1873.79</v>
      </c>
      <c r="P68" s="4">
        <f>O68*$P$82</f>
        <v>1975.1844172995341</v>
      </c>
      <c r="Q68" s="4">
        <f t="shared" ref="Q68:Q81" si="54">P68*$Q$82</f>
        <v>2070.9441257649232</v>
      </c>
      <c r="R68" s="4">
        <f t="shared" si="53"/>
        <v>2168.7971610646205</v>
      </c>
      <c r="S68" s="4">
        <f t="shared" si="52"/>
        <v>2258.1038691374779</v>
      </c>
      <c r="T68" s="4">
        <f t="shared" si="51"/>
        <v>2340.1054477437297</v>
      </c>
      <c r="U68" s="4">
        <f t="shared" si="50"/>
        <v>2414.3479840132823</v>
      </c>
      <c r="V68" s="4">
        <f t="shared" si="49"/>
        <v>2481.6991739642676</v>
      </c>
      <c r="W68" s="4">
        <f t="shared" si="48"/>
        <v>2544.7888001480478</v>
      </c>
      <c r="X68" s="4">
        <f t="shared" si="47"/>
        <v>2596.2760964007375</v>
      </c>
      <c r="Y68" s="4">
        <f t="shared" si="46"/>
        <v>2655.229591566615</v>
      </c>
      <c r="Z68" s="4">
        <f t="shared" si="45"/>
        <v>2711.3814988637805</v>
      </c>
      <c r="AA68" s="4">
        <f t="shared" si="44"/>
        <v>2752.8876026812973</v>
      </c>
      <c r="AB68" s="4">
        <f t="shared" si="43"/>
        <v>2793.6195917380492</v>
      </c>
      <c r="AC68" s="4">
        <f t="shared" si="42"/>
        <v>2832.2788033843981</v>
      </c>
      <c r="AD68" s="4">
        <f t="shared" si="41"/>
        <v>2864.900358067483</v>
      </c>
      <c r="AE68" s="4">
        <f t="shared" si="40"/>
        <v>2887.8116292652298</v>
      </c>
      <c r="AF68" s="4">
        <f t="shared" si="39"/>
        <v>2909.73804977379</v>
      </c>
      <c r="AG68" s="4">
        <f t="shared" si="38"/>
        <v>2929.6817795116012</v>
      </c>
      <c r="AH68" s="4">
        <f t="shared" si="37"/>
        <v>2943.8455669406935</v>
      </c>
      <c r="AI68" s="4">
        <f t="shared" si="36"/>
        <v>2954.3539698405152</v>
      </c>
      <c r="AJ68" s="4">
        <f t="shared" si="35"/>
        <v>2962.0393569202856</v>
      </c>
      <c r="AK68" s="4">
        <f t="shared" si="34"/>
        <v>2985.0690408291425</v>
      </c>
      <c r="AL68" s="16">
        <f t="shared" si="32"/>
        <v>2985.0690408291425</v>
      </c>
      <c r="AM68" s="20">
        <f>AL68-O68</f>
        <v>1111.2790408291426</v>
      </c>
      <c r="AN68" s="17">
        <f>'Предявени брой'!O68-O68</f>
        <v>552</v>
      </c>
      <c r="AO68" s="18">
        <f t="shared" si="33"/>
        <v>559.27904082914256</v>
      </c>
    </row>
    <row r="69" spans="1:41" x14ac:dyDescent="0.2">
      <c r="A69" s="2" t="s">
        <v>5</v>
      </c>
      <c r="B69" s="3">
        <v>104</v>
      </c>
      <c r="C69" s="3">
        <v>215.59</v>
      </c>
      <c r="D69" s="3">
        <v>366.85</v>
      </c>
      <c r="E69" s="3">
        <v>504.63</v>
      </c>
      <c r="F69" s="3">
        <v>619.12</v>
      </c>
      <c r="G69" s="3">
        <v>744.23</v>
      </c>
      <c r="H69" s="3">
        <v>883.56999999999994</v>
      </c>
      <c r="I69" s="3">
        <v>1015.62</v>
      </c>
      <c r="J69" s="3">
        <v>1152.6199999999999</v>
      </c>
      <c r="K69" s="3">
        <v>1306.6199999999999</v>
      </c>
      <c r="L69" s="3">
        <v>1472.62</v>
      </c>
      <c r="M69" s="3">
        <v>1664.62</v>
      </c>
      <c r="N69" s="3">
        <v>1808.62</v>
      </c>
      <c r="O69" s="4">
        <f>N69*$O$82</f>
        <v>1954.4519074846894</v>
      </c>
      <c r="P69" s="4">
        <f t="shared" ref="P69:P81" si="55">O69*$P$82</f>
        <v>2060.2110973081881</v>
      </c>
      <c r="Q69" s="4">
        <f t="shared" si="54"/>
        <v>2160.0930183721057</v>
      </c>
      <c r="R69" s="4">
        <f t="shared" si="53"/>
        <v>2262.1583786817778</v>
      </c>
      <c r="S69" s="4">
        <f t="shared" si="52"/>
        <v>2355.3095140513624</v>
      </c>
      <c r="T69" s="4">
        <f t="shared" si="51"/>
        <v>2440.8410526569392</v>
      </c>
      <c r="U69" s="4">
        <f t="shared" si="50"/>
        <v>2518.2795418305009</v>
      </c>
      <c r="V69" s="4">
        <f t="shared" si="49"/>
        <v>2588.5300297032441</v>
      </c>
      <c r="W69" s="4">
        <f t="shared" si="48"/>
        <v>2654.3355042961198</v>
      </c>
      <c r="X69" s="4">
        <f t="shared" si="47"/>
        <v>2708.0391980783997</v>
      </c>
      <c r="Y69" s="4">
        <f t="shared" si="46"/>
        <v>2769.5304917024655</v>
      </c>
      <c r="Z69" s="4">
        <f t="shared" si="45"/>
        <v>2828.0995962050238</v>
      </c>
      <c r="AA69" s="4">
        <f t="shared" si="44"/>
        <v>2871.3924325305475</v>
      </c>
      <c r="AB69" s="4">
        <f t="shared" si="43"/>
        <v>2913.8778304180455</v>
      </c>
      <c r="AC69" s="4">
        <f t="shared" si="42"/>
        <v>2954.2012230842788</v>
      </c>
      <c r="AD69" s="4">
        <f t="shared" si="41"/>
        <v>2988.2270529667476</v>
      </c>
      <c r="AE69" s="4">
        <f t="shared" si="40"/>
        <v>3012.1245962855483</v>
      </c>
      <c r="AF69" s="4">
        <f t="shared" si="39"/>
        <v>3034.9948935906182</v>
      </c>
      <c r="AG69" s="4">
        <f t="shared" si="38"/>
        <v>3055.7971503154513</v>
      </c>
      <c r="AH69" s="4">
        <f t="shared" si="37"/>
        <v>3070.5706528733672</v>
      </c>
      <c r="AI69" s="4">
        <f t="shared" si="36"/>
        <v>3081.5314158682463</v>
      </c>
      <c r="AJ69" s="4">
        <f t="shared" si="35"/>
        <v>3089.5476393713152</v>
      </c>
      <c r="AK69" s="4">
        <f t="shared" si="34"/>
        <v>3113.568692768139</v>
      </c>
      <c r="AL69" s="16">
        <f t="shared" si="32"/>
        <v>3113.568692768139</v>
      </c>
      <c r="AM69" s="20">
        <f>AL69-N69</f>
        <v>1304.9486927681392</v>
      </c>
      <c r="AN69" s="17">
        <f>'Предявени брой'!N69-N69</f>
        <v>819</v>
      </c>
      <c r="AO69" s="18">
        <f t="shared" si="33"/>
        <v>485.94869276813915</v>
      </c>
    </row>
    <row r="70" spans="1:41" x14ac:dyDescent="0.2">
      <c r="A70" s="1" t="s">
        <v>4</v>
      </c>
      <c r="B70" s="3">
        <v>43</v>
      </c>
      <c r="C70" s="3">
        <v>149.42000000000002</v>
      </c>
      <c r="D70" s="3">
        <v>318</v>
      </c>
      <c r="E70" s="3">
        <v>483.15999999999997</v>
      </c>
      <c r="F70" s="3">
        <v>621.79</v>
      </c>
      <c r="G70" s="3">
        <v>786.48</v>
      </c>
      <c r="H70" s="3">
        <v>897.31999999999994</v>
      </c>
      <c r="I70" s="3">
        <v>1004.3199999999999</v>
      </c>
      <c r="J70" s="3">
        <v>1082.32</v>
      </c>
      <c r="K70" s="3">
        <v>1216.32</v>
      </c>
      <c r="L70" s="3">
        <v>1356.32</v>
      </c>
      <c r="M70" s="3">
        <v>1504.32</v>
      </c>
      <c r="N70" s="4">
        <f>M70*$N$82</f>
        <v>1607.2371285660681</v>
      </c>
      <c r="O70" s="4">
        <f t="shared" ref="O70:O81" si="56">N70*$O$82</f>
        <v>1736.8312147970094</v>
      </c>
      <c r="P70" s="4">
        <f t="shared" si="55"/>
        <v>1830.8145261456582</v>
      </c>
      <c r="Q70" s="4">
        <f t="shared" si="54"/>
        <v>1919.5749799758898</v>
      </c>
      <c r="R70" s="4">
        <f t="shared" si="53"/>
        <v>2010.2757555009744</v>
      </c>
      <c r="S70" s="4">
        <f t="shared" si="52"/>
        <v>2093.0548707015587</v>
      </c>
      <c r="T70" s="4">
        <f t="shared" si="51"/>
        <v>2169.0628018923371</v>
      </c>
      <c r="U70" s="4">
        <f t="shared" si="50"/>
        <v>2237.8788135364689</v>
      </c>
      <c r="V70" s="4">
        <f t="shared" si="49"/>
        <v>2300.3071801413685</v>
      </c>
      <c r="W70" s="4">
        <f t="shared" si="48"/>
        <v>2358.7854685759658</v>
      </c>
      <c r="X70" s="4">
        <f t="shared" si="47"/>
        <v>2406.5094628854522</v>
      </c>
      <c r="Y70" s="4">
        <f t="shared" si="46"/>
        <v>2461.1539377868448</v>
      </c>
      <c r="Z70" s="4">
        <f t="shared" si="45"/>
        <v>2513.2015980711376</v>
      </c>
      <c r="AA70" s="4">
        <f t="shared" si="44"/>
        <v>2551.6739438061818</v>
      </c>
      <c r="AB70" s="4">
        <f t="shared" si="43"/>
        <v>2589.4287562635741</v>
      </c>
      <c r="AC70" s="4">
        <f t="shared" si="42"/>
        <v>2625.2622944545255</v>
      </c>
      <c r="AD70" s="4">
        <f t="shared" si="41"/>
        <v>2655.4994792237844</v>
      </c>
      <c r="AE70" s="4">
        <f t="shared" si="40"/>
        <v>2676.7361231310133</v>
      </c>
      <c r="AF70" s="4">
        <f t="shared" si="39"/>
        <v>2697.0599009118919</v>
      </c>
      <c r="AG70" s="4">
        <f t="shared" si="38"/>
        <v>2715.5459064664665</v>
      </c>
      <c r="AH70" s="4">
        <f t="shared" si="37"/>
        <v>2728.6744364119763</v>
      </c>
      <c r="AI70" s="4">
        <f t="shared" si="36"/>
        <v>2738.4147606607307</v>
      </c>
      <c r="AJ70" s="4">
        <f t="shared" si="35"/>
        <v>2745.5384085497381</v>
      </c>
      <c r="AK70" s="4">
        <f t="shared" si="34"/>
        <v>2766.8848101634785</v>
      </c>
      <c r="AL70" s="16">
        <f t="shared" si="32"/>
        <v>2766.8848101634785</v>
      </c>
      <c r="AM70" s="20">
        <f>AL70-M70</f>
        <v>1262.5648101634786</v>
      </c>
      <c r="AN70" s="17">
        <f>'Предявени брой'!M70-M70</f>
        <v>664.99999999999977</v>
      </c>
      <c r="AO70" s="18">
        <f t="shared" si="33"/>
        <v>597.5648101634788</v>
      </c>
    </row>
    <row r="71" spans="1:41" x14ac:dyDescent="0.2">
      <c r="A71" s="1" t="s">
        <v>3</v>
      </c>
      <c r="B71" s="3">
        <v>39</v>
      </c>
      <c r="C71" s="3">
        <v>155</v>
      </c>
      <c r="D71" s="3">
        <v>310.57</v>
      </c>
      <c r="E71" s="3">
        <v>431.57</v>
      </c>
      <c r="F71" s="3">
        <v>525.78</v>
      </c>
      <c r="G71" s="3">
        <v>608.78</v>
      </c>
      <c r="H71" s="3">
        <v>692.78</v>
      </c>
      <c r="I71" s="3">
        <v>794.78</v>
      </c>
      <c r="J71" s="3">
        <v>910.78</v>
      </c>
      <c r="K71" s="3">
        <v>1022.78</v>
      </c>
      <c r="L71" s="3">
        <v>1154.78</v>
      </c>
      <c r="M71" s="4">
        <f>L71*$M$82</f>
        <v>1237.7827995351468</v>
      </c>
      <c r="N71" s="4">
        <f t="shared" ref="N71:N81" si="57">M71*$N$82</f>
        <v>1322.4649492882754</v>
      </c>
      <c r="O71" s="4">
        <f t="shared" si="56"/>
        <v>1429.0974017306637</v>
      </c>
      <c r="P71" s="4">
        <f t="shared" si="55"/>
        <v>1506.4286385889877</v>
      </c>
      <c r="Q71" s="4">
        <f t="shared" si="54"/>
        <v>1579.4624100139467</v>
      </c>
      <c r="R71" s="4">
        <f t="shared" si="53"/>
        <v>1654.0927146362665</v>
      </c>
      <c r="S71" s="4">
        <f t="shared" si="52"/>
        <v>1722.2049280988419</v>
      </c>
      <c r="T71" s="4">
        <f t="shared" si="51"/>
        <v>1784.7456839594277</v>
      </c>
      <c r="U71" s="4">
        <f t="shared" si="50"/>
        <v>1841.3687931022409</v>
      </c>
      <c r="V71" s="4">
        <f t="shared" si="49"/>
        <v>1892.7360277242753</v>
      </c>
      <c r="W71" s="4">
        <f t="shared" si="48"/>
        <v>1940.8530637077095</v>
      </c>
      <c r="X71" s="4">
        <f t="shared" si="47"/>
        <v>1980.1212641447146</v>
      </c>
      <c r="Y71" s="4">
        <f t="shared" si="46"/>
        <v>2025.0837662204522</v>
      </c>
      <c r="Z71" s="4">
        <f t="shared" si="45"/>
        <v>2067.9095603705973</v>
      </c>
      <c r="AA71" s="4">
        <f t="shared" si="44"/>
        <v>2099.5653302922942</v>
      </c>
      <c r="AB71" s="4">
        <f t="shared" si="43"/>
        <v>2130.6307003328679</v>
      </c>
      <c r="AC71" s="4">
        <f t="shared" si="42"/>
        <v>2160.1152097585523</v>
      </c>
      <c r="AD71" s="4">
        <f t="shared" si="41"/>
        <v>2184.9949342943924</v>
      </c>
      <c r="AE71" s="4">
        <f t="shared" si="40"/>
        <v>2202.4688444652475</v>
      </c>
      <c r="AF71" s="4">
        <f t="shared" si="39"/>
        <v>2219.1916312119147</v>
      </c>
      <c r="AG71" s="4">
        <f t="shared" si="38"/>
        <v>2234.4022643933945</v>
      </c>
      <c r="AH71" s="4">
        <f t="shared" si="37"/>
        <v>2245.2046658437071</v>
      </c>
      <c r="AI71" s="4">
        <f t="shared" si="36"/>
        <v>2253.2191878981926</v>
      </c>
      <c r="AJ71" s="4">
        <f t="shared" si="35"/>
        <v>2259.0806594115397</v>
      </c>
      <c r="AK71" s="4">
        <f t="shared" si="34"/>
        <v>2276.644880288386</v>
      </c>
      <c r="AL71" s="16">
        <f t="shared" si="32"/>
        <v>2276.644880288386</v>
      </c>
      <c r="AM71" s="20">
        <f>AL71-L71</f>
        <v>1121.8648802883861</v>
      </c>
      <c r="AN71" s="17">
        <f>'Предявени брой'!L71-L71</f>
        <v>473</v>
      </c>
      <c r="AO71" s="18">
        <f t="shared" si="33"/>
        <v>648.86488028838608</v>
      </c>
    </row>
    <row r="72" spans="1:41" x14ac:dyDescent="0.2">
      <c r="A72" s="1" t="s">
        <v>2</v>
      </c>
      <c r="B72" s="3">
        <v>31</v>
      </c>
      <c r="C72" s="3">
        <v>142.98000000000002</v>
      </c>
      <c r="D72" s="3">
        <v>286.77</v>
      </c>
      <c r="E72" s="3">
        <v>394.28999999999996</v>
      </c>
      <c r="F72" s="3">
        <v>465.74</v>
      </c>
      <c r="G72" s="3">
        <v>581.74</v>
      </c>
      <c r="H72" s="3">
        <v>676.74</v>
      </c>
      <c r="I72" s="3">
        <v>802.74</v>
      </c>
      <c r="J72" s="3">
        <v>943.74</v>
      </c>
      <c r="K72" s="3">
        <v>1089.74</v>
      </c>
      <c r="L72" s="4">
        <f>K72*$L$82</f>
        <v>1173.3266863196477</v>
      </c>
      <c r="M72" s="4">
        <f t="shared" ref="M72:M81" si="58">L72*$M$82</f>
        <v>1257.6625769081822</v>
      </c>
      <c r="N72" s="4">
        <f t="shared" si="57"/>
        <v>1343.70478941642</v>
      </c>
      <c r="O72" s="4">
        <f t="shared" si="56"/>
        <v>1452.0498439535309</v>
      </c>
      <c r="P72" s="4">
        <f t="shared" si="55"/>
        <v>1530.6230820525429</v>
      </c>
      <c r="Q72" s="4">
        <f t="shared" si="54"/>
        <v>1604.8298340013762</v>
      </c>
      <c r="R72" s="4">
        <f t="shared" si="53"/>
        <v>1680.6587607419954</v>
      </c>
      <c r="S72" s="4">
        <f t="shared" si="52"/>
        <v>1749.8649105886675</v>
      </c>
      <c r="T72" s="4">
        <f t="shared" si="51"/>
        <v>1813.4101207878632</v>
      </c>
      <c r="U72" s="4">
        <f t="shared" si="50"/>
        <v>1870.942642150939</v>
      </c>
      <c r="V72" s="4">
        <f t="shared" si="49"/>
        <v>1923.1348754633236</v>
      </c>
      <c r="W72" s="4">
        <f t="shared" si="48"/>
        <v>1972.024709358928</v>
      </c>
      <c r="X72" s="4">
        <f t="shared" si="47"/>
        <v>2011.9235883631427</v>
      </c>
      <c r="Y72" s="4">
        <f t="shared" si="46"/>
        <v>2057.6082240246242</v>
      </c>
      <c r="Z72" s="4">
        <f t="shared" si="45"/>
        <v>2101.1218345298262</v>
      </c>
      <c r="AA72" s="4">
        <f t="shared" si="44"/>
        <v>2133.286021323087</v>
      </c>
      <c r="AB72" s="4">
        <f t="shared" si="43"/>
        <v>2164.8503259430145</v>
      </c>
      <c r="AC72" s="4">
        <f t="shared" si="42"/>
        <v>2194.8083800677819</v>
      </c>
      <c r="AD72" s="4">
        <f t="shared" si="41"/>
        <v>2220.0876927907098</v>
      </c>
      <c r="AE72" s="4">
        <f t="shared" si="40"/>
        <v>2237.8422478729044</v>
      </c>
      <c r="AF72" s="4">
        <f t="shared" si="39"/>
        <v>2254.8336158906195</v>
      </c>
      <c r="AG72" s="4">
        <f t="shared" si="38"/>
        <v>2270.288543952804</v>
      </c>
      <c r="AH72" s="4">
        <f t="shared" si="37"/>
        <v>2281.2644405720648</v>
      </c>
      <c r="AI72" s="4">
        <f t="shared" si="36"/>
        <v>2289.4076822324896</v>
      </c>
      <c r="AJ72" s="4">
        <f t="shared" si="35"/>
        <v>2295.3632936456702</v>
      </c>
      <c r="AK72" s="4">
        <f t="shared" si="34"/>
        <v>2313.2096098957063</v>
      </c>
      <c r="AL72" s="16">
        <f t="shared" si="32"/>
        <v>2313.2096098957063</v>
      </c>
      <c r="AM72" s="20">
        <f>AL72-K72</f>
        <v>1223.4696098957063</v>
      </c>
      <c r="AN72" s="17">
        <f>'Предявени брой'!K72-K72</f>
        <v>588</v>
      </c>
      <c r="AO72" s="18">
        <f t="shared" si="33"/>
        <v>635.4696098957063</v>
      </c>
    </row>
    <row r="73" spans="1:41" x14ac:dyDescent="0.2">
      <c r="A73" s="1" t="s">
        <v>1</v>
      </c>
      <c r="B73" s="3">
        <v>33</v>
      </c>
      <c r="C73" s="3">
        <v>181.31</v>
      </c>
      <c r="D73" s="3">
        <v>373.90999999999997</v>
      </c>
      <c r="E73" s="3">
        <v>524.30999999999995</v>
      </c>
      <c r="F73" s="3">
        <v>656.31</v>
      </c>
      <c r="G73" s="3">
        <v>787.31</v>
      </c>
      <c r="H73" s="3">
        <v>909.31</v>
      </c>
      <c r="I73" s="3">
        <v>1041.31</v>
      </c>
      <c r="J73" s="3">
        <v>1204.31</v>
      </c>
      <c r="K73" s="4">
        <f>J73*$K$82</f>
        <v>1301.1735173089544</v>
      </c>
      <c r="L73" s="4">
        <f t="shared" ref="L73:L81" si="59">K73*$L$82</f>
        <v>1400.9778583799771</v>
      </c>
      <c r="M73" s="4">
        <f t="shared" si="58"/>
        <v>1501.6767658188767</v>
      </c>
      <c r="N73" s="4">
        <f t="shared" si="57"/>
        <v>1604.4130591424109</v>
      </c>
      <c r="O73" s="4">
        <f t="shared" si="56"/>
        <v>1733.7794361636115</v>
      </c>
      <c r="P73" s="4">
        <f t="shared" si="55"/>
        <v>1827.5976098414112</v>
      </c>
      <c r="Q73" s="4">
        <f t="shared" si="54"/>
        <v>1916.2021030612034</v>
      </c>
      <c r="R73" s="4">
        <f t="shared" si="53"/>
        <v>2006.7435086449707</v>
      </c>
      <c r="S73" s="4">
        <f t="shared" si="52"/>
        <v>2089.377173019413</v>
      </c>
      <c r="T73" s="4">
        <f t="shared" si="51"/>
        <v>2165.2515510022567</v>
      </c>
      <c r="U73" s="4">
        <f t="shared" si="50"/>
        <v>2233.9466463292579</v>
      </c>
      <c r="V73" s="4">
        <f t="shared" si="49"/>
        <v>2296.2653203205632</v>
      </c>
      <c r="W73" s="4">
        <f t="shared" si="48"/>
        <v>2354.6408568068755</v>
      </c>
      <c r="X73" s="4">
        <f t="shared" si="47"/>
        <v>2402.2809954918816</v>
      </c>
      <c r="Y73" s="4">
        <f t="shared" si="46"/>
        <v>2456.8294548222061</v>
      </c>
      <c r="Z73" s="4">
        <f t="shared" si="45"/>
        <v>2508.7856623871899</v>
      </c>
      <c r="AA73" s="4">
        <f t="shared" si="44"/>
        <v>2547.1904085295441</v>
      </c>
      <c r="AB73" s="4">
        <f t="shared" si="43"/>
        <v>2584.8788821688731</v>
      </c>
      <c r="AC73" s="4">
        <f t="shared" si="42"/>
        <v>2620.6494574044846</v>
      </c>
      <c r="AD73" s="4">
        <f t="shared" si="41"/>
        <v>2650.8335125468534</v>
      </c>
      <c r="AE73" s="4">
        <f t="shared" si="40"/>
        <v>2672.0328416387056</v>
      </c>
      <c r="AF73" s="4">
        <f t="shared" si="39"/>
        <v>2692.320908597339</v>
      </c>
      <c r="AG73" s="4">
        <f t="shared" si="38"/>
        <v>2710.7744324713176</v>
      </c>
      <c r="AH73" s="4">
        <f t="shared" si="37"/>
        <v>2723.8798943335078</v>
      </c>
      <c r="AI73" s="4">
        <f t="shared" si="36"/>
        <v>2733.6031039005525</v>
      </c>
      <c r="AJ73" s="4">
        <f t="shared" si="35"/>
        <v>2740.7142348585912</v>
      </c>
      <c r="AK73" s="4">
        <f t="shared" si="34"/>
        <v>2762.0231288021623</v>
      </c>
      <c r="AL73" s="16">
        <f t="shared" si="32"/>
        <v>2762.0231288021623</v>
      </c>
      <c r="AM73" s="20">
        <f>AL73-J73</f>
        <v>1557.7131288021624</v>
      </c>
      <c r="AN73" s="17">
        <f>'Предявени брой'!J73-J73</f>
        <v>785</v>
      </c>
      <c r="AO73" s="18">
        <f t="shared" si="33"/>
        <v>772.71312880216237</v>
      </c>
    </row>
    <row r="74" spans="1:41" x14ac:dyDescent="0.2">
      <c r="A74" s="2" t="s">
        <v>24</v>
      </c>
      <c r="B74" s="3">
        <v>46</v>
      </c>
      <c r="C74" s="3">
        <v>178</v>
      </c>
      <c r="D74" s="3">
        <v>315.74</v>
      </c>
      <c r="E74" s="3">
        <v>462.74</v>
      </c>
      <c r="F74" s="3">
        <v>563.74</v>
      </c>
      <c r="G74" s="3">
        <v>674.74</v>
      </c>
      <c r="H74" s="3">
        <v>763.74</v>
      </c>
      <c r="I74" s="3">
        <v>879.74</v>
      </c>
      <c r="J74" s="4">
        <f>I74*$J$82</f>
        <v>957.20925157210206</v>
      </c>
      <c r="K74" s="4">
        <f t="shared" ref="K74:K81" si="60">J74*$K$82</f>
        <v>1034.1982784073402</v>
      </c>
      <c r="L74" s="4">
        <f t="shared" si="59"/>
        <v>1113.5247297531237</v>
      </c>
      <c r="M74" s="4">
        <f t="shared" si="58"/>
        <v>1193.5622000254934</v>
      </c>
      <c r="N74" s="4">
        <f t="shared" si="57"/>
        <v>1275.2190246317095</v>
      </c>
      <c r="O74" s="4">
        <f t="shared" si="56"/>
        <v>1378.041963017223</v>
      </c>
      <c r="P74" s="4">
        <f t="shared" si="55"/>
        <v>1452.6104908962477</v>
      </c>
      <c r="Q74" s="4">
        <f t="shared" si="54"/>
        <v>1523.0350831032731</v>
      </c>
      <c r="R74" s="4">
        <f t="shared" si="53"/>
        <v>1594.9991713157135</v>
      </c>
      <c r="S74" s="4">
        <f t="shared" si="52"/>
        <v>1660.6780314352179</v>
      </c>
      <c r="T74" s="4">
        <f t="shared" si="51"/>
        <v>1720.9844779169848</v>
      </c>
      <c r="U74" s="4">
        <f t="shared" si="50"/>
        <v>1775.5846894776566</v>
      </c>
      <c r="V74" s="4">
        <f t="shared" si="49"/>
        <v>1825.1167960699652</v>
      </c>
      <c r="W74" s="4">
        <f t="shared" si="48"/>
        <v>1871.5148194943185</v>
      </c>
      <c r="X74" s="4">
        <f t="shared" si="47"/>
        <v>1909.3801378056053</v>
      </c>
      <c r="Y74" s="4">
        <f t="shared" si="46"/>
        <v>1952.7363251078707</v>
      </c>
      <c r="Z74" s="4">
        <f t="shared" si="45"/>
        <v>1994.0321397717057</v>
      </c>
      <c r="AA74" s="4">
        <f t="shared" si="44"/>
        <v>2024.5569866232138</v>
      </c>
      <c r="AB74" s="4">
        <f t="shared" si="43"/>
        <v>2054.5125260152281</v>
      </c>
      <c r="AC74" s="4">
        <f t="shared" si="42"/>
        <v>2082.9436820710471</v>
      </c>
      <c r="AD74" s="4">
        <f t="shared" si="41"/>
        <v>2106.9345621868297</v>
      </c>
      <c r="AE74" s="4">
        <f t="shared" si="40"/>
        <v>2123.7842054961457</v>
      </c>
      <c r="AF74" s="4">
        <f t="shared" si="39"/>
        <v>2139.9095597565256</v>
      </c>
      <c r="AG74" s="4">
        <f t="shared" si="38"/>
        <v>2154.5767831261555</v>
      </c>
      <c r="AH74" s="4">
        <f t="shared" si="37"/>
        <v>2164.9932617243685</v>
      </c>
      <c r="AI74" s="4">
        <f t="shared" si="36"/>
        <v>2172.7214597402863</v>
      </c>
      <c r="AJ74" s="4">
        <f t="shared" si="35"/>
        <v>2178.3735263528492</v>
      </c>
      <c r="AK74" s="4">
        <f t="shared" si="34"/>
        <v>2195.3102539591591</v>
      </c>
      <c r="AL74" s="16">
        <f t="shared" si="32"/>
        <v>2195.3102539591591</v>
      </c>
      <c r="AM74" s="20">
        <f>AL74-I74</f>
        <v>1315.5702539591591</v>
      </c>
      <c r="AN74" s="17">
        <f>'Предявени брой'!I74-I74</f>
        <v>657</v>
      </c>
      <c r="AO74" s="18">
        <f t="shared" si="33"/>
        <v>658.57025395915912</v>
      </c>
    </row>
    <row r="75" spans="1:41" x14ac:dyDescent="0.2">
      <c r="A75" s="2" t="s">
        <v>23</v>
      </c>
      <c r="B75" s="3">
        <v>33</v>
      </c>
      <c r="C75" s="3">
        <v>142.92000000000002</v>
      </c>
      <c r="D75" s="3">
        <v>241.92000000000002</v>
      </c>
      <c r="E75" s="3">
        <v>324.92</v>
      </c>
      <c r="F75" s="3">
        <v>398.92</v>
      </c>
      <c r="G75" s="3">
        <v>466.92</v>
      </c>
      <c r="H75" s="3">
        <v>535.92000000000007</v>
      </c>
      <c r="I75" s="4">
        <f>H75*$I$82</f>
        <v>604.81580049444233</v>
      </c>
      <c r="J75" s="4">
        <f t="shared" ref="J75:J81" si="61">I75*$J$82</f>
        <v>658.075431070847</v>
      </c>
      <c r="K75" s="4">
        <f t="shared" si="60"/>
        <v>711.00491011538588</v>
      </c>
      <c r="L75" s="4">
        <f t="shared" si="59"/>
        <v>765.54135403186513</v>
      </c>
      <c r="M75" s="4">
        <f t="shared" si="58"/>
        <v>820.56661905600117</v>
      </c>
      <c r="N75" s="4">
        <f t="shared" si="57"/>
        <v>876.70518015364689</v>
      </c>
      <c r="O75" s="4">
        <f t="shared" si="56"/>
        <v>947.39531336212337</v>
      </c>
      <c r="P75" s="4">
        <f t="shared" si="55"/>
        <v>998.66071436792561</v>
      </c>
      <c r="Q75" s="4">
        <f t="shared" si="54"/>
        <v>1047.0771852686312</v>
      </c>
      <c r="R75" s="4">
        <f t="shared" si="53"/>
        <v>1096.5520501367282</v>
      </c>
      <c r="S75" s="4">
        <f t="shared" si="52"/>
        <v>1141.705859624464</v>
      </c>
      <c r="T75" s="4">
        <f t="shared" si="51"/>
        <v>1183.1661680154034</v>
      </c>
      <c r="U75" s="4">
        <f t="shared" si="50"/>
        <v>1220.7034752450777</v>
      </c>
      <c r="V75" s="4">
        <f t="shared" si="49"/>
        <v>1254.7564917031257</v>
      </c>
      <c r="W75" s="4">
        <f t="shared" si="48"/>
        <v>1286.6548453971263</v>
      </c>
      <c r="X75" s="4">
        <f t="shared" si="47"/>
        <v>1312.68701718131</v>
      </c>
      <c r="Y75" s="4">
        <f t="shared" si="46"/>
        <v>1342.4941273838774</v>
      </c>
      <c r="Z75" s="4">
        <f t="shared" si="45"/>
        <v>1370.8847441603994</v>
      </c>
      <c r="AA75" s="4">
        <f t="shared" si="44"/>
        <v>1391.8703872861695</v>
      </c>
      <c r="AB75" s="4">
        <f t="shared" si="43"/>
        <v>1412.4646350600844</v>
      </c>
      <c r="AC75" s="4">
        <f t="shared" si="42"/>
        <v>1432.0108787330817</v>
      </c>
      <c r="AD75" s="4">
        <f t="shared" si="41"/>
        <v>1448.5044602023715</v>
      </c>
      <c r="AE75" s="4">
        <f t="shared" si="40"/>
        <v>1460.0884856032512</v>
      </c>
      <c r="AF75" s="4">
        <f t="shared" si="39"/>
        <v>1471.1745667695595</v>
      </c>
      <c r="AG75" s="4">
        <f t="shared" si="38"/>
        <v>1481.2581919807963</v>
      </c>
      <c r="AH75" s="4">
        <f t="shared" si="37"/>
        <v>1488.4194564927102</v>
      </c>
      <c r="AI75" s="4">
        <f t="shared" si="36"/>
        <v>1493.7325447567164</v>
      </c>
      <c r="AJ75" s="4">
        <f t="shared" si="35"/>
        <v>1497.6183055414085</v>
      </c>
      <c r="AK75" s="4">
        <f t="shared" si="34"/>
        <v>1509.262200857032</v>
      </c>
      <c r="AL75" s="16">
        <f t="shared" si="32"/>
        <v>1509.262200857032</v>
      </c>
      <c r="AM75" s="20">
        <f>AL75-H75</f>
        <v>973.34220085703191</v>
      </c>
      <c r="AN75" s="17">
        <f>'Предявени брой'!H75-H75</f>
        <v>488</v>
      </c>
      <c r="AO75" s="18">
        <f t="shared" si="33"/>
        <v>485.34220085703191</v>
      </c>
    </row>
    <row r="76" spans="1:41" x14ac:dyDescent="0.2">
      <c r="A76" s="2" t="s">
        <v>22</v>
      </c>
      <c r="B76" s="3">
        <v>25.08</v>
      </c>
      <c r="C76" s="3">
        <v>128.07999999999998</v>
      </c>
      <c r="D76" s="3">
        <v>229.07999999999998</v>
      </c>
      <c r="E76" s="3">
        <v>320.08</v>
      </c>
      <c r="F76" s="3">
        <v>401.08</v>
      </c>
      <c r="G76" s="3">
        <v>474.08</v>
      </c>
      <c r="H76" s="4">
        <f t="shared" ref="H76:H81" si="62">G76*$H$82</f>
        <v>534.57021528279017</v>
      </c>
      <c r="I76" s="4">
        <f t="shared" ref="I76:I81" si="63">H76*$I$82</f>
        <v>603.29249267940565</v>
      </c>
      <c r="J76" s="4">
        <f t="shared" si="61"/>
        <v>656.41798190001794</v>
      </c>
      <c r="K76" s="4">
        <f t="shared" si="60"/>
        <v>709.21415111864223</v>
      </c>
      <c r="L76" s="4">
        <f t="shared" si="59"/>
        <v>763.61323785768934</v>
      </c>
      <c r="M76" s="4">
        <f t="shared" si="58"/>
        <v>818.49991454440556</v>
      </c>
      <c r="N76" s="4">
        <f t="shared" si="57"/>
        <v>874.49708332264584</v>
      </c>
      <c r="O76" s="4">
        <f t="shared" si="56"/>
        <v>945.00917417132541</v>
      </c>
      <c r="P76" s="4">
        <f t="shared" si="55"/>
        <v>996.14545654972187</v>
      </c>
      <c r="Q76" s="4">
        <f t="shared" si="54"/>
        <v>1044.4399842266571</v>
      </c>
      <c r="R76" s="4">
        <f t="shared" si="53"/>
        <v>1093.7902401671438</v>
      </c>
      <c r="S76" s="4">
        <f t="shared" si="52"/>
        <v>1138.8303238712358</v>
      </c>
      <c r="T76" s="4">
        <f t="shared" si="51"/>
        <v>1180.1862090448351</v>
      </c>
      <c r="U76" s="4">
        <f t="shared" si="50"/>
        <v>1217.6289736494464</v>
      </c>
      <c r="V76" s="4">
        <f t="shared" si="49"/>
        <v>1251.5962231251276</v>
      </c>
      <c r="W76" s="4">
        <f t="shared" si="48"/>
        <v>1283.4142366371602</v>
      </c>
      <c r="X76" s="4">
        <f t="shared" si="47"/>
        <v>1309.3808429868945</v>
      </c>
      <c r="Y76" s="4">
        <f t="shared" si="46"/>
        <v>1339.1128800781476</v>
      </c>
      <c r="Z76" s="4">
        <f t="shared" si="45"/>
        <v>1367.4319913675872</v>
      </c>
      <c r="AA76" s="4">
        <f t="shared" si="44"/>
        <v>1388.3647794023514</v>
      </c>
      <c r="AB76" s="4">
        <f t="shared" si="43"/>
        <v>1408.9071578657206</v>
      </c>
      <c r="AC76" s="4">
        <f t="shared" si="42"/>
        <v>1428.4041717637724</v>
      </c>
      <c r="AD76" s="4">
        <f t="shared" si="41"/>
        <v>1444.8562119877286</v>
      </c>
      <c r="AE76" s="4">
        <f t="shared" si="40"/>
        <v>1456.4110615033082</v>
      </c>
      <c r="AF76" s="4">
        <f t="shared" si="39"/>
        <v>1467.4692209220946</v>
      </c>
      <c r="AG76" s="4">
        <f t="shared" si="38"/>
        <v>1477.5274492024382</v>
      </c>
      <c r="AH76" s="4">
        <f t="shared" si="37"/>
        <v>1484.6706771316644</v>
      </c>
      <c r="AI76" s="4">
        <f t="shared" si="36"/>
        <v>1489.9703836869455</v>
      </c>
      <c r="AJ76" s="4">
        <f t="shared" si="35"/>
        <v>1493.8463576741271</v>
      </c>
      <c r="AK76" s="4">
        <f t="shared" si="34"/>
        <v>1505.4609263142286</v>
      </c>
      <c r="AL76" s="16">
        <f t="shared" si="32"/>
        <v>1505.4609263142286</v>
      </c>
      <c r="AM76" s="20">
        <f>AL76-G76</f>
        <v>1031.3809263142286</v>
      </c>
      <c r="AN76" s="17">
        <f>'Предявени брой'!G76-G76</f>
        <v>445.99999999999994</v>
      </c>
      <c r="AO76" s="18">
        <f t="shared" si="33"/>
        <v>585.38092631422865</v>
      </c>
    </row>
    <row r="77" spans="1:41" x14ac:dyDescent="0.2">
      <c r="A77" s="8" t="s">
        <v>21</v>
      </c>
      <c r="B77" s="3">
        <v>52</v>
      </c>
      <c r="C77" s="3">
        <v>208</v>
      </c>
      <c r="D77" s="3">
        <v>411</v>
      </c>
      <c r="E77" s="3">
        <v>567</v>
      </c>
      <c r="F77" s="3">
        <v>678</v>
      </c>
      <c r="G77" s="4">
        <f>F77*$G$82</f>
        <v>798.32715396674291</v>
      </c>
      <c r="H77" s="4">
        <f t="shared" si="62"/>
        <v>900.18966959605757</v>
      </c>
      <c r="I77" s="4">
        <f t="shared" si="63"/>
        <v>1015.9145686176425</v>
      </c>
      <c r="J77" s="4">
        <f t="shared" si="61"/>
        <v>1105.3752516512704</v>
      </c>
      <c r="K77" s="4">
        <f t="shared" si="60"/>
        <v>1194.2813761717118</v>
      </c>
      <c r="L77" s="4">
        <f t="shared" si="59"/>
        <v>1285.8867341171501</v>
      </c>
      <c r="M77" s="4">
        <f t="shared" si="58"/>
        <v>1378.3131692968643</v>
      </c>
      <c r="N77" s="4">
        <f t="shared" si="57"/>
        <v>1472.609617957276</v>
      </c>
      <c r="O77" s="4">
        <f t="shared" si="56"/>
        <v>1591.3484738623358</v>
      </c>
      <c r="P77" s="4">
        <f t="shared" si="55"/>
        <v>1677.4594314551155</v>
      </c>
      <c r="Q77" s="4">
        <f t="shared" si="54"/>
        <v>1758.7850153913621</v>
      </c>
      <c r="R77" s="4">
        <f t="shared" si="53"/>
        <v>1841.8883932442541</v>
      </c>
      <c r="S77" s="4">
        <f t="shared" si="52"/>
        <v>1917.7336553053231</v>
      </c>
      <c r="T77" s="4">
        <f t="shared" si="51"/>
        <v>1987.3749101787939</v>
      </c>
      <c r="U77" s="4">
        <f t="shared" si="50"/>
        <v>2050.426664531321</v>
      </c>
      <c r="V77" s="4">
        <f t="shared" si="49"/>
        <v>2107.625824171042</v>
      </c>
      <c r="W77" s="4">
        <f t="shared" si="48"/>
        <v>2161.2057772843064</v>
      </c>
      <c r="X77" s="4">
        <f t="shared" si="47"/>
        <v>2204.9322516037423</v>
      </c>
      <c r="Y77" s="4">
        <f t="shared" si="46"/>
        <v>2254.9995241161741</v>
      </c>
      <c r="Z77" s="4">
        <f t="shared" si="45"/>
        <v>2302.6874998134531</v>
      </c>
      <c r="AA77" s="4">
        <f t="shared" si="44"/>
        <v>2337.9372743164536</v>
      </c>
      <c r="AB77" s="4">
        <f t="shared" si="43"/>
        <v>2372.5296185080865</v>
      </c>
      <c r="AC77" s="4">
        <f t="shared" si="42"/>
        <v>2405.3616207357313</v>
      </c>
      <c r="AD77" s="4">
        <f t="shared" si="41"/>
        <v>2433.0660386587342</v>
      </c>
      <c r="AE77" s="4">
        <f t="shared" si="40"/>
        <v>2452.5238308631865</v>
      </c>
      <c r="AF77" s="4">
        <f t="shared" si="39"/>
        <v>2471.145221634597</v>
      </c>
      <c r="AG77" s="4">
        <f t="shared" si="38"/>
        <v>2488.0827780744271</v>
      </c>
      <c r="AH77" s="4">
        <f t="shared" si="37"/>
        <v>2500.1116188246692</v>
      </c>
      <c r="AI77" s="4">
        <f t="shared" si="36"/>
        <v>2509.0360612207551</v>
      </c>
      <c r="AJ77" s="4">
        <f t="shared" si="35"/>
        <v>2515.5630087444551</v>
      </c>
      <c r="AK77" s="4">
        <f t="shared" si="34"/>
        <v>2535.1213649860251</v>
      </c>
      <c r="AL77" s="16">
        <f t="shared" si="32"/>
        <v>2535.1213649860251</v>
      </c>
      <c r="AM77" s="20">
        <f>AL77-F77</f>
        <v>1857.1213649860251</v>
      </c>
      <c r="AN77" s="17">
        <f>'Предявени брой'!F77-F77</f>
        <v>682</v>
      </c>
      <c r="AO77" s="18">
        <f t="shared" si="33"/>
        <v>1175.1213649860251</v>
      </c>
    </row>
    <row r="78" spans="1:41" x14ac:dyDescent="0.2">
      <c r="A78" s="21" t="s">
        <v>20</v>
      </c>
      <c r="B78" s="3">
        <v>31</v>
      </c>
      <c r="C78" s="3">
        <v>165</v>
      </c>
      <c r="D78" s="3">
        <v>285</v>
      </c>
      <c r="E78" s="3">
        <v>394</v>
      </c>
      <c r="F78" s="4">
        <f>E78*$F$82</f>
        <v>489.77885626511539</v>
      </c>
      <c r="G78" s="4">
        <f>F78*$G$82</f>
        <v>576.70171149736882</v>
      </c>
      <c r="H78" s="4">
        <f t="shared" si="62"/>
        <v>650.28593922777168</v>
      </c>
      <c r="I78" s="4">
        <f t="shared" si="63"/>
        <v>733.88418212480394</v>
      </c>
      <c r="J78" s="4">
        <f t="shared" si="61"/>
        <v>798.50947860991641</v>
      </c>
      <c r="K78" s="4">
        <f t="shared" si="60"/>
        <v>862.73416884971834</v>
      </c>
      <c r="L78" s="4">
        <f t="shared" si="59"/>
        <v>928.90875209790909</v>
      </c>
      <c r="M78" s="4">
        <f t="shared" si="58"/>
        <v>995.67647143564113</v>
      </c>
      <c r="N78" s="4">
        <f t="shared" si="57"/>
        <v>1063.7950654987069</v>
      </c>
      <c r="O78" s="4">
        <f t="shared" si="56"/>
        <v>1149.5705537574215</v>
      </c>
      <c r="P78" s="4">
        <f t="shared" si="55"/>
        <v>1211.7760498071052</v>
      </c>
      <c r="Q78" s="4">
        <f t="shared" si="54"/>
        <v>1270.5246508180012</v>
      </c>
      <c r="R78" s="4">
        <f t="shared" si="53"/>
        <v>1330.5575082760502</v>
      </c>
      <c r="S78" s="4">
        <f t="shared" si="52"/>
        <v>1385.3471922073161</v>
      </c>
      <c r="T78" s="4">
        <f t="shared" si="51"/>
        <v>1435.6551776952156</v>
      </c>
      <c r="U78" s="4">
        <f t="shared" si="50"/>
        <v>1481.2029890997726</v>
      </c>
      <c r="V78" s="4">
        <f t="shared" si="49"/>
        <v>1522.522958108133</v>
      </c>
      <c r="W78" s="4">
        <f t="shared" si="48"/>
        <v>1561.2284568611612</v>
      </c>
      <c r="X78" s="4">
        <f t="shared" si="47"/>
        <v>1592.8159237943164</v>
      </c>
      <c r="Y78" s="4">
        <f t="shared" si="46"/>
        <v>1628.9839053097332</v>
      </c>
      <c r="Z78" s="4">
        <f t="shared" si="45"/>
        <v>1663.4331120864467</v>
      </c>
      <c r="AA78" s="4">
        <f t="shared" si="44"/>
        <v>1688.8971153898135</v>
      </c>
      <c r="AB78" s="4">
        <f t="shared" si="43"/>
        <v>1713.8861991268448</v>
      </c>
      <c r="AC78" s="4">
        <f t="shared" si="42"/>
        <v>1737.603633492552</v>
      </c>
      <c r="AD78" s="4">
        <f t="shared" si="41"/>
        <v>1757.616964058657</v>
      </c>
      <c r="AE78" s="4">
        <f t="shared" si="40"/>
        <v>1771.6730336919034</v>
      </c>
      <c r="AF78" s="4">
        <f t="shared" si="39"/>
        <v>1785.1248972230053</v>
      </c>
      <c r="AG78" s="4">
        <f t="shared" si="38"/>
        <v>1797.3603795549018</v>
      </c>
      <c r="AH78" s="4">
        <f t="shared" si="37"/>
        <v>1806.0498660812277</v>
      </c>
      <c r="AI78" s="4">
        <f t="shared" si="36"/>
        <v>1812.496773440459</v>
      </c>
      <c r="AJ78" s="4">
        <f t="shared" si="35"/>
        <v>1817.2117600083945</v>
      </c>
      <c r="AK78" s="4">
        <f t="shared" si="34"/>
        <v>1831.340475864474</v>
      </c>
      <c r="AL78" s="16">
        <f t="shared" si="32"/>
        <v>1831.340475864474</v>
      </c>
      <c r="AM78" s="20">
        <f>AL78-E78</f>
        <v>1437.340475864474</v>
      </c>
      <c r="AN78" s="17">
        <f>'Предявени брой'!E78-E78</f>
        <v>580</v>
      </c>
      <c r="AO78" s="18">
        <f t="shared" si="33"/>
        <v>857.340475864474</v>
      </c>
    </row>
    <row r="79" spans="1:41" x14ac:dyDescent="0.2">
      <c r="A79" s="21" t="s">
        <v>19</v>
      </c>
      <c r="B79" s="3">
        <v>42</v>
      </c>
      <c r="C79" s="3">
        <v>176</v>
      </c>
      <c r="D79" s="3">
        <v>283</v>
      </c>
      <c r="E79" s="4">
        <f>D79*$E$82</f>
        <v>393.60550003364972</v>
      </c>
      <c r="F79" s="4">
        <f>E79*$F$82</f>
        <v>489.28845590390813</v>
      </c>
      <c r="G79" s="4">
        <f>F79*$G$82</f>
        <v>576.12427798016108</v>
      </c>
      <c r="H79" s="4">
        <f t="shared" si="62"/>
        <v>649.63482810811843</v>
      </c>
      <c r="I79" s="4">
        <f t="shared" si="63"/>
        <v>733.14936668025268</v>
      </c>
      <c r="J79" s="4">
        <f t="shared" si="61"/>
        <v>797.70995586260187</v>
      </c>
      <c r="K79" s="4">
        <f t="shared" si="60"/>
        <v>861.87033991423516</v>
      </c>
      <c r="L79" s="4">
        <f t="shared" si="59"/>
        <v>927.97866460693183</v>
      </c>
      <c r="M79" s="4">
        <f t="shared" si="58"/>
        <v>994.67953150042013</v>
      </c>
      <c r="N79" s="4">
        <f t="shared" si="57"/>
        <v>1062.7299205303241</v>
      </c>
      <c r="O79" s="4">
        <f t="shared" si="56"/>
        <v>1148.4195244559633</v>
      </c>
      <c r="P79" s="4">
        <f t="shared" si="55"/>
        <v>1210.562736073925</v>
      </c>
      <c r="Q79" s="4">
        <f t="shared" si="54"/>
        <v>1269.2525139347654</v>
      </c>
      <c r="R79" s="4">
        <f t="shared" si="53"/>
        <v>1329.2252623566542</v>
      </c>
      <c r="S79" s="4">
        <f t="shared" si="52"/>
        <v>1383.9600870786126</v>
      </c>
      <c r="T79" s="4">
        <f t="shared" si="51"/>
        <v>1434.2177007426997</v>
      </c>
      <c r="U79" s="4">
        <f t="shared" si="50"/>
        <v>1479.7199065379509</v>
      </c>
      <c r="V79" s="4">
        <f t="shared" si="49"/>
        <v>1520.998503144323</v>
      </c>
      <c r="W79" s="4">
        <f t="shared" si="48"/>
        <v>1559.6652472832507</v>
      </c>
      <c r="X79" s="4">
        <f t="shared" si="47"/>
        <v>1591.2210866665525</v>
      </c>
      <c r="Y79" s="4">
        <f t="shared" si="46"/>
        <v>1627.3528543050893</v>
      </c>
      <c r="Z79" s="4">
        <f t="shared" si="45"/>
        <v>1661.7675681607009</v>
      </c>
      <c r="AA79" s="4">
        <f t="shared" si="44"/>
        <v>1687.206075148214</v>
      </c>
      <c r="AB79" s="4">
        <f t="shared" si="43"/>
        <v>1712.1701380916072</v>
      </c>
      <c r="AC79" s="4">
        <f t="shared" si="42"/>
        <v>1735.8638249267074</v>
      </c>
      <c r="AD79" s="4">
        <f t="shared" si="41"/>
        <v>1755.8571167663279</v>
      </c>
      <c r="AE79" s="4">
        <f t="shared" si="40"/>
        <v>1769.8991124934896</v>
      </c>
      <c r="AF79" s="4">
        <f t="shared" si="39"/>
        <v>1783.3375070913166</v>
      </c>
      <c r="AG79" s="4">
        <f t="shared" si="38"/>
        <v>1795.5607384146642</v>
      </c>
      <c r="AH79" s="4">
        <f t="shared" si="37"/>
        <v>1804.2415244279387</v>
      </c>
      <c r="AI79" s="4">
        <f t="shared" si="36"/>
        <v>1810.6819766990068</v>
      </c>
      <c r="AJ79" s="4">
        <f t="shared" si="35"/>
        <v>1815.3922422972917</v>
      </c>
      <c r="AK79" s="4">
        <f t="shared" si="34"/>
        <v>1829.5068115088793</v>
      </c>
      <c r="AL79" s="16">
        <f t="shared" si="32"/>
        <v>1829.5068115088793</v>
      </c>
      <c r="AM79" s="20">
        <f>AL79-D79</f>
        <v>1546.5068115088793</v>
      </c>
      <c r="AN79" s="17">
        <f>'Предявени брой'!D79-D79</f>
        <v>447</v>
      </c>
      <c r="AO79" s="18">
        <f t="shared" si="33"/>
        <v>1099.5068115088793</v>
      </c>
    </row>
    <row r="80" spans="1:41" x14ac:dyDescent="0.2">
      <c r="A80" s="21" t="s">
        <v>18</v>
      </c>
      <c r="B80" s="3">
        <v>30</v>
      </c>
      <c r="C80" s="3">
        <v>169</v>
      </c>
      <c r="D80" s="4">
        <f>C80*$D$82</f>
        <v>284.35513258274688</v>
      </c>
      <c r="E80" s="4">
        <f>D80*$E$82</f>
        <v>395.49026200482984</v>
      </c>
      <c r="F80" s="4">
        <f>E80*$F$82</f>
        <v>491.63139134191977</v>
      </c>
      <c r="G80" s="4">
        <f>F80*$G$82</f>
        <v>578.88302278865024</v>
      </c>
      <c r="H80" s="4">
        <f t="shared" si="62"/>
        <v>652.74557483057947</v>
      </c>
      <c r="I80" s="4">
        <f t="shared" si="63"/>
        <v>736.66001895872853</v>
      </c>
      <c r="J80" s="4">
        <f t="shared" si="61"/>
        <v>801.52975357557352</v>
      </c>
      <c r="K80" s="4">
        <f t="shared" si="60"/>
        <v>865.99736669770118</v>
      </c>
      <c r="L80" s="4">
        <f t="shared" si="59"/>
        <v>932.42224808574019</v>
      </c>
      <c r="M80" s="4">
        <f t="shared" si="58"/>
        <v>999.44250903585328</v>
      </c>
      <c r="N80" s="4">
        <f t="shared" si="57"/>
        <v>1067.8187542475348</v>
      </c>
      <c r="O80" s="4">
        <f t="shared" si="56"/>
        <v>1153.9186789303553</v>
      </c>
      <c r="P80" s="4">
        <f t="shared" si="55"/>
        <v>1216.3594604806847</v>
      </c>
      <c r="Q80" s="4">
        <f t="shared" si="54"/>
        <v>1275.3302716639753</v>
      </c>
      <c r="R80" s="4">
        <f t="shared" si="53"/>
        <v>1335.590196854286</v>
      </c>
      <c r="S80" s="4">
        <f t="shared" si="52"/>
        <v>1390.5871167861089</v>
      </c>
      <c r="T80" s="4">
        <f t="shared" si="51"/>
        <v>1441.0853867392677</v>
      </c>
      <c r="U80" s="4">
        <f t="shared" si="50"/>
        <v>1486.8054777700668</v>
      </c>
      <c r="V80" s="4">
        <f t="shared" si="49"/>
        <v>1528.2817350521682</v>
      </c>
      <c r="W80" s="4">
        <f t="shared" si="48"/>
        <v>1567.1336331305001</v>
      </c>
      <c r="X80" s="4">
        <f t="shared" si="47"/>
        <v>1598.8405762103541</v>
      </c>
      <c r="Y80" s="4">
        <f t="shared" si="46"/>
        <v>1635.1453591690295</v>
      </c>
      <c r="Z80" s="4">
        <f t="shared" si="45"/>
        <v>1669.7248663111134</v>
      </c>
      <c r="AA80" s="4">
        <f t="shared" si="44"/>
        <v>1695.2851844282209</v>
      </c>
      <c r="AB80" s="4">
        <f t="shared" si="43"/>
        <v>1720.3687866475586</v>
      </c>
      <c r="AC80" s="4">
        <f t="shared" si="42"/>
        <v>1744.1759296205939</v>
      </c>
      <c r="AD80" s="4">
        <f t="shared" si="41"/>
        <v>1764.2649584256146</v>
      </c>
      <c r="AE80" s="4">
        <f t="shared" si="40"/>
        <v>1778.3741936083829</v>
      </c>
      <c r="AF80" s="4">
        <f t="shared" si="39"/>
        <v>1791.8769373453595</v>
      </c>
      <c r="AG80" s="4">
        <f t="shared" si="38"/>
        <v>1804.1586990539818</v>
      </c>
      <c r="AH80" s="4">
        <f t="shared" si="37"/>
        <v>1812.881052614855</v>
      </c>
      <c r="AI80" s="4">
        <f t="shared" si="36"/>
        <v>1819.3523446976551</v>
      </c>
      <c r="AJ80" s="4">
        <f t="shared" si="35"/>
        <v>1824.085165187762</v>
      </c>
      <c r="AK80" s="4">
        <f t="shared" si="34"/>
        <v>1838.2673213697738</v>
      </c>
      <c r="AL80" s="16">
        <f t="shared" si="32"/>
        <v>1838.2673213697738</v>
      </c>
      <c r="AM80" s="17">
        <f>AL80-C80</f>
        <v>1669.2673213697738</v>
      </c>
      <c r="AN80" s="17">
        <f>'Предявени брой'!C80-C80</f>
        <v>609</v>
      </c>
      <c r="AO80" s="18">
        <f t="shared" si="33"/>
        <v>1060.2673213697738</v>
      </c>
    </row>
    <row r="81" spans="1:41" x14ac:dyDescent="0.2">
      <c r="A81" s="21" t="s">
        <v>17</v>
      </c>
      <c r="B81" s="3">
        <v>42</v>
      </c>
      <c r="C81" s="4">
        <f>B81*C82</f>
        <v>150.85177047989441</v>
      </c>
      <c r="D81" s="4">
        <f>C81*$D$82</f>
        <v>253.81937985297321</v>
      </c>
      <c r="E81" s="4">
        <f>D81*$E$82</f>
        <v>353.02015521293424</v>
      </c>
      <c r="F81" s="4">
        <f>E81*$F$82</f>
        <v>438.83707578356461</v>
      </c>
      <c r="G81" s="4">
        <f>F81*$G$82</f>
        <v>516.71910584864463</v>
      </c>
      <c r="H81" s="4">
        <f t="shared" si="62"/>
        <v>582.64985583496627</v>
      </c>
      <c r="I81" s="4">
        <f t="shared" si="63"/>
        <v>657.55306569039499</v>
      </c>
      <c r="J81" s="4">
        <f t="shared" si="61"/>
        <v>715.45670070525864</v>
      </c>
      <c r="K81" s="4">
        <f t="shared" si="60"/>
        <v>773.00139643357716</v>
      </c>
      <c r="L81" s="4">
        <f t="shared" si="59"/>
        <v>832.29317726968759</v>
      </c>
      <c r="M81" s="4">
        <f t="shared" si="58"/>
        <v>892.11640225400174</v>
      </c>
      <c r="N81" s="4">
        <f t="shared" si="57"/>
        <v>953.14999780991627</v>
      </c>
      <c r="O81" s="4">
        <f t="shared" si="56"/>
        <v>1030.0039982631058</v>
      </c>
      <c r="P81" s="4">
        <f t="shared" si="55"/>
        <v>1085.7395157010674</v>
      </c>
      <c r="Q81" s="4">
        <f t="shared" si="54"/>
        <v>1138.3776889178421</v>
      </c>
      <c r="R81" s="4">
        <f t="shared" si="53"/>
        <v>1192.1665433790513</v>
      </c>
      <c r="S81" s="4">
        <f t="shared" si="52"/>
        <v>1241.2575655249475</v>
      </c>
      <c r="T81" s="4">
        <f t="shared" si="51"/>
        <v>1286.3330295995372</v>
      </c>
      <c r="U81" s="4">
        <f t="shared" si="50"/>
        <v>1327.1434241468626</v>
      </c>
      <c r="V81" s="4">
        <f t="shared" si="49"/>
        <v>1364.1657131639313</v>
      </c>
      <c r="W81" s="4">
        <f t="shared" si="48"/>
        <v>1398.8454623451191</v>
      </c>
      <c r="X81" s="4">
        <f t="shared" si="47"/>
        <v>1427.1475244758956</v>
      </c>
      <c r="Y81" s="4">
        <f t="shared" si="46"/>
        <v>1459.5536829741468</v>
      </c>
      <c r="Z81" s="4">
        <f t="shared" si="45"/>
        <v>1490.419836078913</v>
      </c>
      <c r="AA81" s="4">
        <f t="shared" si="44"/>
        <v>1513.2353345522563</v>
      </c>
      <c r="AB81" s="4">
        <f t="shared" si="43"/>
        <v>1535.6253097285908</v>
      </c>
      <c r="AC81" s="4">
        <f t="shared" si="42"/>
        <v>1556.8758994774096</v>
      </c>
      <c r="AD81" s="4">
        <f t="shared" si="41"/>
        <v>1574.8076483676994</v>
      </c>
      <c r="AE81" s="4">
        <f t="shared" si="40"/>
        <v>1587.4017495951421</v>
      </c>
      <c r="AF81" s="4">
        <f t="shared" si="39"/>
        <v>1599.4544880511137</v>
      </c>
      <c r="AG81" s="4">
        <f t="shared" si="38"/>
        <v>1610.4173608224619</v>
      </c>
      <c r="AH81" s="4">
        <f t="shared" si="37"/>
        <v>1618.2030559550615</v>
      </c>
      <c r="AI81" s="4">
        <f t="shared" si="36"/>
        <v>1623.9794220378008</v>
      </c>
      <c r="AJ81" s="4">
        <f t="shared" si="35"/>
        <v>1628.2040039922158</v>
      </c>
      <c r="AK81" s="4">
        <f t="shared" si="34"/>
        <v>1640.8631955264102</v>
      </c>
      <c r="AL81" s="16">
        <f t="shared" si="32"/>
        <v>1640.8631955264102</v>
      </c>
      <c r="AM81" s="17">
        <f>AL81-B81</f>
        <v>1598.8631955264102</v>
      </c>
      <c r="AN81" s="17">
        <f>'Предявени брой'!B81-B81</f>
        <v>367</v>
      </c>
      <c r="AO81" s="18">
        <f t="shared" si="33"/>
        <v>1231.8631955264102</v>
      </c>
    </row>
    <row r="82" spans="1:41" ht="25.5" customHeight="1" x14ac:dyDescent="0.2">
      <c r="A82" s="7" t="s">
        <v>41</v>
      </c>
      <c r="B82" s="25"/>
      <c r="C82" s="23">
        <f>IF(SUM(C46:C80)/SUM(B46:B80)&lt;1,1,SUM(C46:C80)/SUM(B46:B80))</f>
        <v>3.5917088209498669</v>
      </c>
      <c r="D82" s="23">
        <f>IF(SUM(D46:D79)/SUM(C46:C79)&lt;1,1,SUM(D46:D79)/SUM(C46:C79))</f>
        <v>1.6825747490103364</v>
      </c>
      <c r="E82" s="23">
        <f>IF(SUM(E46:E78)/SUM(D46:D78)&lt;1,1,SUM(E46:E78)/SUM(D46:D78))</f>
        <v>1.3908321555959353</v>
      </c>
      <c r="F82" s="23">
        <f>IF(SUM(F46:F77)/SUM(E46:E77)&lt;1,1,SUM(F46:F77)/SUM(E46:E77))</f>
        <v>1.2430935438200899</v>
      </c>
      <c r="G82" s="23">
        <f>IF(SUM(G46:G76)/SUM(F46:F76)&lt;1,1,SUM(G46:G76)/SUM(F46:F76))</f>
        <v>1.177473678417025</v>
      </c>
      <c r="H82" s="23">
        <f>IF(SUM(H46:H75)/SUM(G46:G75)&lt;1,1,SUM(H46:H75)/SUM(G46:G75))</f>
        <v>1.127594952925224</v>
      </c>
      <c r="I82" s="23">
        <f>IF(SUM(I46:I74)/SUM(H46:H74)&lt;1,1,SUM(I46:I74)/SUM(H46:H74))</f>
        <v>1.1285561287028703</v>
      </c>
      <c r="J82" s="23">
        <f>IF(SUM(J46:J73)/SUM(I46:I73)&lt;1,1,SUM(J46:J73)/SUM(I46:I73))</f>
        <v>1.0880592579308683</v>
      </c>
      <c r="K82" s="23">
        <f>IF(SUM(K46:K72)/SUM(J46:J72)&lt;1,1,SUM(K46:K72)/SUM(J46:J72))</f>
        <v>1.0804307174306902</v>
      </c>
      <c r="L82" s="23">
        <f>IF(SUM(L46:L71)/SUM(K46:K71)&lt;1,1,SUM(L46:L71)/SUM(K46:K71))</f>
        <v>1.076703329527821</v>
      </c>
      <c r="M82" s="23">
        <f>IF(SUM(M46:M70)/SUM(L46:L70)&lt;1,1,SUM(M46:M70)/SUM(L46:L70))</f>
        <v>1.0718775866703154</v>
      </c>
      <c r="N82" s="23">
        <f>IF(SUM(N46:N69)/SUM(M46:M69)&lt;1,1,SUM(N46:N69)/SUM(M46:M69))</f>
        <v>1.0684143856134787</v>
      </c>
      <c r="O82" s="23">
        <f>IF(SUM(O46:O68)/SUM(N46:N68)&lt;1,1,SUM(O46:O68)/SUM(N46:N68))</f>
        <v>1.0806315906518171</v>
      </c>
      <c r="P82" s="23">
        <f>IF(SUM(P46:P67)/SUM(O46:O67)&lt;1,1,SUM(P46:P67)/SUM(O46:O67))</f>
        <v>1.054111942800172</v>
      </c>
      <c r="Q82" s="23">
        <f>IF(SUM(Q46:Q66)/SUM(P46:P66)&lt;1,1,SUM(Q46:Q66)/SUM(P46:P66))</f>
        <v>1.0484814013449497</v>
      </c>
      <c r="R82" s="23">
        <f>IF(SUM(R46:R65)/SUM(Q46:Q65)&lt;1,1,SUM(R46:R65)/SUM(Q46:Q65))</f>
        <v>1.047250446828716</v>
      </c>
      <c r="S82" s="23">
        <f>IF(SUM(S46:S64)/SUM(R46:R64)&lt;1,1,SUM(S46:S64)/SUM(R46:R64))</f>
        <v>1.0411779901210394</v>
      </c>
      <c r="T82" s="23">
        <f>IF(SUM(T46:T63)/SUM(S46:S63)&lt;1,1,SUM(T46:T63)/SUM(S46:S63))</f>
        <v>1.0363143519334979</v>
      </c>
      <c r="U82" s="23">
        <f>IF(SUM(U46:U62)/SUM(T46:T62)&lt;1,1,SUM(U46:U62)/SUM(T46:T62))</f>
        <v>1.0317261499224897</v>
      </c>
      <c r="V82" s="23">
        <f>IF(SUM(V46:V61)/SUM(U46:U61)&lt;1,1,SUM(V46:V61)/SUM(U46:U61))</f>
        <v>1.0278962230784272</v>
      </c>
      <c r="W82" s="23">
        <f>IF(SUM(W46:W60)/SUM(V46:V60)&lt;1,1,SUM(W46:W60)/SUM(V46:V60))</f>
        <v>1.0254219475292006</v>
      </c>
      <c r="X82" s="23">
        <f>IF(SUM(X46:X59)/SUM(W46:W59)&lt;1,1,SUM(X46:X59)/SUM(W46:W59))</f>
        <v>1.0202324437492394</v>
      </c>
      <c r="Y82" s="23">
        <f>IF(SUM(Y46:Y58)/SUM(X46:X58)&lt;1,1,SUM(Y46:Y58)/SUM(X46:X58))</f>
        <v>1.0227069437058738</v>
      </c>
      <c r="Z82" s="23">
        <f>IF(SUM(Z46:Z57)/SUM(Y46:Y57)&lt;1,1,SUM(Z46:Z57)/SUM(Y46:Y57))</f>
        <v>1.0211476655259915</v>
      </c>
      <c r="AA82" s="23">
        <f>IF(SUM(AA46:AA56)/SUM(Z46:Z56)&lt;1,1,SUM(AA46:AA56)/SUM(Z46:Z56))</f>
        <v>1.0153081017315011</v>
      </c>
      <c r="AB82" s="23">
        <f>IF(SUM(AB46:AB55)/SUM(AA46:AA55)&lt;1,1,SUM(AB46:AB55)/SUM(AA46:AA55))</f>
        <v>1.0147960959310796</v>
      </c>
      <c r="AC82" s="23">
        <f>IF(SUM(AC46:AC54)/SUM(AB46:AB54)&lt;1,1,SUM(AC46:AC54)/SUM(AB46:AB54))</f>
        <v>1.0138383950916872</v>
      </c>
      <c r="AD82" s="23">
        <f>IF(SUM(AD46:AD53)/SUM(AC46:AC53)&lt;1,1,SUM(AD46:AD53)/SUM(AC46:AC53))</f>
        <v>1.0115177766553576</v>
      </c>
      <c r="AE82" s="23">
        <f>IF(SUM(AE46:AE52)/SUM(AD46:AD52)&lt;1,1,SUM(AE46:AE52)/SUM(AD46:AD52))</f>
        <v>1.0079972314336272</v>
      </c>
      <c r="AF82" s="23">
        <f>IF(SUM(AF46:AF51)/SUM(AE46:AE51)&lt;1,1,SUM(AF46:AF51)/SUM(AE46:AE51))</f>
        <v>1.0075927461079375</v>
      </c>
      <c r="AG82" s="23">
        <f>IF(SUM(AG46:AG50)/SUM(AF46:AF50)&lt;1,1,SUM(AG46:AG50)/SUM(AF46:AF50))</f>
        <v>1.0068541323640325</v>
      </c>
      <c r="AH82" s="23">
        <f>IF(SUM(AH46:AH49)/SUM(AG46:AG49)&lt;1,1,SUM(AH46:AH49)/SUM(AG46:AG49))</f>
        <v>1.00483458221577</v>
      </c>
      <c r="AI82" s="23">
        <f>IF(SUM(AI46:AI48)/SUM(AH46:AH48)&lt;1,1,SUM(AI46:AI48)/SUM(AH46:AH48))</f>
        <v>1.0035696175838267</v>
      </c>
      <c r="AJ82" s="23">
        <f>IF(SUM(AJ46:AJ47)/SUM(AI46:AI47)&lt;1,1,SUM(AJ46:AJ47)/SUM(AI46:AI47))</f>
        <v>1.0026013765304451</v>
      </c>
      <c r="AK82" s="23">
        <f>IF(SUM(AK46:AK46)/SUM(AJ46:AJ46)&lt;1,1,SUM(AK46:AK46)/SUM(AJ46:AJ46))</f>
        <v>1.0077749419011102</v>
      </c>
      <c r="AL82" s="17">
        <f>SUM(AL46:AL81)</f>
        <v>89840.38540877671</v>
      </c>
      <c r="AM82" s="17">
        <f>SUM(AM46:AM81)</f>
        <v>27065.627166624025</v>
      </c>
      <c r="AN82" s="17">
        <f>SUM(AN46:AN81)</f>
        <v>14687</v>
      </c>
      <c r="AO82" s="17">
        <f>SUM(AO46:AO81)</f>
        <v>13537.006339528169</v>
      </c>
    </row>
    <row r="83" spans="1:41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  <c r="AN83" s="24"/>
      <c r="AO83" s="24"/>
    </row>
    <row r="84" spans="1:41" ht="15.75" x14ac:dyDescent="0.2">
      <c r="AO84" s="9">
        <f>AO42+AO82</f>
        <v>57807.432513332613</v>
      </c>
    </row>
  </sheetData>
  <mergeCells count="14">
    <mergeCell ref="A1:AD1"/>
    <mergeCell ref="A4:A5"/>
    <mergeCell ref="B4:AK4"/>
    <mergeCell ref="AL4:AL5"/>
    <mergeCell ref="AM4:AM5"/>
    <mergeCell ref="A2:AK2"/>
    <mergeCell ref="AN4:AN5"/>
    <mergeCell ref="AO4:AO5"/>
    <mergeCell ref="A44:A45"/>
    <mergeCell ref="B44:AK44"/>
    <mergeCell ref="AL44:AL45"/>
    <mergeCell ref="AM44:AM45"/>
    <mergeCell ref="AN44:AN45"/>
    <mergeCell ref="AO44:AO45"/>
  </mergeCells>
  <conditionalFormatting sqref="AN6:AN41">
    <cfRule type="cellIs" dxfId="49" priority="6" operator="lessThan">
      <formula>0</formula>
    </cfRule>
  </conditionalFormatting>
  <conditionalFormatting sqref="AN46:AN81">
    <cfRule type="cellIs" dxfId="48" priority="5" operator="lessThan">
      <formula>0</formula>
    </cfRule>
  </conditionalFormatting>
  <printOptions horizontalCentered="1" verticalCentered="1"/>
  <pageMargins left="0.39370078740157483" right="0.39370078740157483" top="0.43307086614173229" bottom="0.74803149606299213" header="0.31496062992125984" footer="0.31496062992125984"/>
  <pageSetup paperSize="9" scale="3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4"/>
  <sheetViews>
    <sheetView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8.7109375" style="33" customWidth="1"/>
    <col min="5" max="37" width="8.7109375" style="10" customWidth="1"/>
    <col min="38" max="38" width="10.28515625" style="10" customWidth="1"/>
    <col min="39" max="39" width="14.28515625" style="10" customWidth="1"/>
    <col min="40" max="40" width="14.85546875" style="10" customWidth="1"/>
    <col min="41" max="41" width="15.140625" style="10" customWidth="1"/>
    <col min="42" max="16384" width="11" style="10"/>
  </cols>
  <sheetData>
    <row r="1" spans="1:50" ht="17.25" customHeight="1" x14ac:dyDescent="0.2">
      <c r="A1" s="57" t="str">
        <f>'Описание на групите'!B7</f>
        <v>Леки автомобили и товарни автомобили с допустима максимална маса до 5 тона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"/>
      <c r="AF1" s="5"/>
      <c r="AG1" s="5"/>
      <c r="AH1" s="5"/>
      <c r="AI1" s="5"/>
      <c r="AJ1" s="5"/>
      <c r="AK1" s="5"/>
    </row>
    <row r="2" spans="1:50" ht="16.5" customHeight="1" x14ac:dyDescent="0.2">
      <c r="A2" s="58" t="str">
        <f>"Справка № 1.2: Брой на изплатените претенции към края на "&amp;'Описание на групите'!B2&amp;" тримесечие на "&amp;'Описание на групите'!B1&amp; " година"</f>
        <v>Справка № 1.2: Брой на изплатените претенции към края на трето тримесечие на 2021 година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</row>
    <row r="3" spans="1:50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50" s="15" customFormat="1" ht="42" customHeight="1" x14ac:dyDescent="0.2">
      <c r="A4" s="59" t="s">
        <v>0</v>
      </c>
      <c r="B4" s="60" t="s">
        <v>38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2" t="s">
        <v>43</v>
      </c>
      <c r="AM4" s="61" t="s">
        <v>44</v>
      </c>
      <c r="AN4" s="61" t="str">
        <f>"Брой на предявените, но неизплатени към " &amp;'Описание на групите'!$B$4&amp; " претенции"</f>
        <v>Брой на предявените, но неизплатени към 30.9.2021 г. претенции</v>
      </c>
      <c r="AO4" s="61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30.9.2021 г.</v>
      </c>
      <c r="AP4" s="10"/>
      <c r="AQ4" s="10"/>
      <c r="AR4" s="10"/>
      <c r="AS4" s="10"/>
      <c r="AT4" s="10"/>
      <c r="AU4" s="10"/>
      <c r="AV4" s="10"/>
      <c r="AW4" s="10"/>
      <c r="AX4" s="10"/>
    </row>
    <row r="5" spans="1:50" s="15" customFormat="1" ht="25.5" customHeight="1" x14ac:dyDescent="0.2">
      <c r="A5" s="59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2"/>
      <c r="AM5" s="61"/>
      <c r="AN5" s="61">
        <v>0</v>
      </c>
      <c r="AO5" s="61">
        <v>0</v>
      </c>
      <c r="AP5" s="10"/>
      <c r="AQ5" s="10"/>
      <c r="AR5" s="10"/>
      <c r="AS5" s="10"/>
      <c r="AT5" s="10"/>
      <c r="AU5" s="10"/>
      <c r="AV5" s="10"/>
      <c r="AW5" s="10"/>
      <c r="AX5" s="10"/>
    </row>
    <row r="6" spans="1:50" s="19" customFormat="1" ht="12.75" customHeight="1" x14ac:dyDescent="0.2">
      <c r="A6" s="1" t="s">
        <v>37</v>
      </c>
      <c r="B6" s="3">
        <v>7867.388120805369</v>
      </c>
      <c r="C6" s="3">
        <v>12625.196308724831</v>
      </c>
      <c r="D6" s="3">
        <v>14789.808120805368</v>
      </c>
      <c r="E6" s="3">
        <v>15821.013624161073</v>
      </c>
      <c r="F6" s="3">
        <v>16520.123622553314</v>
      </c>
      <c r="G6" s="3">
        <v>16870.792483201869</v>
      </c>
      <c r="H6" s="3">
        <v>17208.578086473852</v>
      </c>
      <c r="I6" s="3">
        <v>17376.307174992697</v>
      </c>
      <c r="J6" s="3">
        <v>17551.462084335119</v>
      </c>
      <c r="K6" s="3">
        <v>17665.419010541889</v>
      </c>
      <c r="L6" s="3">
        <v>17758.752968374331</v>
      </c>
      <c r="M6" s="3">
        <v>17828.989894581096</v>
      </c>
      <c r="N6" s="3">
        <v>17948.978791297341</v>
      </c>
      <c r="O6" s="3">
        <v>17987.874037066882</v>
      </c>
      <c r="P6" s="3">
        <v>18033.874037066882</v>
      </c>
      <c r="Q6" s="3">
        <v>18057.221659951651</v>
      </c>
      <c r="R6" s="3">
        <v>18234.181427813164</v>
      </c>
      <c r="S6" s="3">
        <v>18277.461427813163</v>
      </c>
      <c r="T6" s="3">
        <v>18333.301427813163</v>
      </c>
      <c r="U6" s="3">
        <v>18379.111427813164</v>
      </c>
      <c r="V6" s="3">
        <v>18444.351427813162</v>
      </c>
      <c r="W6" s="3">
        <v>18270.801427813163</v>
      </c>
      <c r="X6" s="3">
        <v>18294.431427813164</v>
      </c>
      <c r="Y6" s="3">
        <v>18332.001427813164</v>
      </c>
      <c r="Z6" s="3">
        <v>18361.001427813164</v>
      </c>
      <c r="AA6" s="3">
        <v>18375.221427813165</v>
      </c>
      <c r="AB6" s="3">
        <v>18385.481427813163</v>
      </c>
      <c r="AC6" s="3">
        <v>18399.481427813163</v>
      </c>
      <c r="AD6" s="3">
        <v>18404.481427813163</v>
      </c>
      <c r="AE6" s="3">
        <v>18411.181427813164</v>
      </c>
      <c r="AF6" s="3">
        <v>18417.181427813164</v>
      </c>
      <c r="AG6" s="3">
        <v>18428.181427813164</v>
      </c>
      <c r="AH6" s="3">
        <v>18439.181427813164</v>
      </c>
      <c r="AI6" s="3">
        <v>18441.181427813164</v>
      </c>
      <c r="AJ6" s="3">
        <v>18447.181427813164</v>
      </c>
      <c r="AK6" s="3">
        <v>18451.181427813164</v>
      </c>
      <c r="AL6" s="16">
        <f>AK6</f>
        <v>18451.181427813164</v>
      </c>
      <c r="AM6" s="17">
        <f>AL6-AK6</f>
        <v>0</v>
      </c>
      <c r="AN6" s="17">
        <f>'Предявени брой (1)'!AK6-AK6</f>
        <v>340</v>
      </c>
      <c r="AO6" s="18">
        <f>IF(AM6-AN6&lt;0,0,AM6-AN6)</f>
        <v>0</v>
      </c>
      <c r="AP6" s="14"/>
      <c r="AQ6" s="14"/>
      <c r="AR6" s="14"/>
      <c r="AS6" s="14"/>
      <c r="AT6" s="14"/>
      <c r="AU6" s="14"/>
      <c r="AV6" s="14"/>
      <c r="AW6" s="14"/>
      <c r="AX6" s="14"/>
    </row>
    <row r="7" spans="1:50" s="19" customFormat="1" x14ac:dyDescent="0.2">
      <c r="A7" s="1" t="s">
        <v>36</v>
      </c>
      <c r="B7" s="3">
        <v>7300.9004149306547</v>
      </c>
      <c r="C7" s="3">
        <v>11182.016122367444</v>
      </c>
      <c r="D7" s="3">
        <v>12891.011951372639</v>
      </c>
      <c r="E7" s="3">
        <v>14012.346394041437</v>
      </c>
      <c r="F7" s="3">
        <v>14521.879237195944</v>
      </c>
      <c r="G7" s="3">
        <v>14871.11642487272</v>
      </c>
      <c r="H7" s="3">
        <v>15053.236815630304</v>
      </c>
      <c r="I7" s="3">
        <v>15191.45210869849</v>
      </c>
      <c r="J7" s="3">
        <v>15329.506572274055</v>
      </c>
      <c r="K7" s="3">
        <v>15417.315857547985</v>
      </c>
      <c r="L7" s="3">
        <v>15498.073357034236</v>
      </c>
      <c r="M7" s="3">
        <v>15591.490856520488</v>
      </c>
      <c r="N7" s="3">
        <v>15628.368917349037</v>
      </c>
      <c r="O7" s="3">
        <v>15658.734865475375</v>
      </c>
      <c r="P7" s="3">
        <v>15675.806761728047</v>
      </c>
      <c r="Q7" s="3">
        <v>15794.055885603646</v>
      </c>
      <c r="R7" s="3">
        <v>15825.755885603645</v>
      </c>
      <c r="S7" s="3">
        <v>15857.045885603646</v>
      </c>
      <c r="T7" s="3">
        <v>15903.585885603647</v>
      </c>
      <c r="U7" s="3">
        <v>15948.965885603646</v>
      </c>
      <c r="V7" s="3">
        <v>15842.965885603646</v>
      </c>
      <c r="W7" s="3">
        <v>15866.315885603646</v>
      </c>
      <c r="X7" s="3">
        <v>15918.615885603645</v>
      </c>
      <c r="Y7" s="3">
        <v>15945.295885603646</v>
      </c>
      <c r="Z7" s="3">
        <v>15981.295885603646</v>
      </c>
      <c r="AA7" s="3">
        <v>15995.605885603645</v>
      </c>
      <c r="AB7" s="3">
        <v>16015.965885603646</v>
      </c>
      <c r="AC7" s="3">
        <v>16026.965885603646</v>
      </c>
      <c r="AD7" s="3">
        <v>16040.745885603646</v>
      </c>
      <c r="AE7" s="3">
        <v>16045.745885603646</v>
      </c>
      <c r="AF7" s="3">
        <v>16055.745885603646</v>
      </c>
      <c r="AG7" s="3">
        <v>16067.745885603646</v>
      </c>
      <c r="AH7" s="3">
        <v>16074.745885603646</v>
      </c>
      <c r="AI7" s="3">
        <v>16078.745885603646</v>
      </c>
      <c r="AJ7" s="3">
        <v>16081.745885603646</v>
      </c>
      <c r="AK7" s="4">
        <f>AJ7*$AK$42</f>
        <v>16085.232975693485</v>
      </c>
      <c r="AL7" s="16">
        <f t="shared" ref="AL7:AL41" si="0">AK7</f>
        <v>16085.232975693485</v>
      </c>
      <c r="AM7" s="20">
        <f>AL7-AJ7</f>
        <v>3.4870900898386026</v>
      </c>
      <c r="AN7" s="17">
        <f>'Предявени брой (1)'!AJ7-AJ7</f>
        <v>327</v>
      </c>
      <c r="AO7" s="18">
        <f t="shared" ref="AO7:AO41" si="1">IF(AM7-AN7&lt;0,0,AM7-AN7)</f>
        <v>0</v>
      </c>
      <c r="AP7" s="10"/>
      <c r="AQ7" s="10"/>
      <c r="AR7" s="10"/>
      <c r="AS7" s="10"/>
      <c r="AT7" s="10"/>
      <c r="AU7" s="10"/>
      <c r="AV7" s="10"/>
      <c r="AW7" s="10"/>
      <c r="AX7" s="10"/>
    </row>
    <row r="8" spans="1:50" s="19" customFormat="1" x14ac:dyDescent="0.2">
      <c r="A8" s="1" t="s">
        <v>35</v>
      </c>
      <c r="B8" s="3">
        <v>7609.7118931567838</v>
      </c>
      <c r="C8" s="3">
        <v>11953.382425660637</v>
      </c>
      <c r="D8" s="3">
        <v>14130.019273443297</v>
      </c>
      <c r="E8" s="3">
        <v>15183.683028365962</v>
      </c>
      <c r="F8" s="3">
        <v>15800.129839867717</v>
      </c>
      <c r="G8" s="3">
        <v>16090.906832165703</v>
      </c>
      <c r="H8" s="3">
        <v>16309.041929855097</v>
      </c>
      <c r="I8" s="3">
        <v>16508.743824463687</v>
      </c>
      <c r="J8" s="3">
        <v>16634.041565492582</v>
      </c>
      <c r="K8" s="3">
        <v>16748.627279191154</v>
      </c>
      <c r="L8" s="3">
        <v>16847.368350252764</v>
      </c>
      <c r="M8" s="3">
        <v>16906.524778677409</v>
      </c>
      <c r="N8" s="3">
        <v>16950.934524222503</v>
      </c>
      <c r="O8" s="3">
        <v>16989.060212980516</v>
      </c>
      <c r="P8" s="3">
        <v>17162.655106288574</v>
      </c>
      <c r="Q8" s="3">
        <v>17212.865106288573</v>
      </c>
      <c r="R8" s="3">
        <v>17254.065106288574</v>
      </c>
      <c r="S8" s="3">
        <v>17316.295106288573</v>
      </c>
      <c r="T8" s="3">
        <v>17363.295106288573</v>
      </c>
      <c r="U8" s="3">
        <v>17180.295106288573</v>
      </c>
      <c r="V8" s="3">
        <v>17203.415106288572</v>
      </c>
      <c r="W8" s="3">
        <v>17252.645106288572</v>
      </c>
      <c r="X8" s="3">
        <v>17285.215106288571</v>
      </c>
      <c r="Y8" s="3">
        <v>17333.485106288572</v>
      </c>
      <c r="Z8" s="3">
        <v>17348.485106288572</v>
      </c>
      <c r="AA8" s="3">
        <v>17361.555106288572</v>
      </c>
      <c r="AB8" s="3">
        <v>17383.555106288572</v>
      </c>
      <c r="AC8" s="3">
        <v>17394.555106288572</v>
      </c>
      <c r="AD8" s="3">
        <v>17403.865106288573</v>
      </c>
      <c r="AE8" s="3">
        <v>17414.865106288573</v>
      </c>
      <c r="AF8" s="3">
        <v>17436.865106288573</v>
      </c>
      <c r="AG8" s="3">
        <v>17449.865106288573</v>
      </c>
      <c r="AH8" s="3">
        <v>17456.865106288573</v>
      </c>
      <c r="AI8" s="3">
        <v>17463.865106288573</v>
      </c>
      <c r="AJ8" s="4">
        <f>AI8*$AJ$42</f>
        <v>17468.418267265119</v>
      </c>
      <c r="AK8" s="4">
        <f t="shared" ref="AK8:AK41" si="2">AJ8*$AK$42</f>
        <v>17472.206036867887</v>
      </c>
      <c r="AL8" s="16">
        <f>AK8</f>
        <v>17472.206036867887</v>
      </c>
      <c r="AM8" s="20">
        <f>AL8-AI8</f>
        <v>8.3409305793138628</v>
      </c>
      <c r="AN8" s="17">
        <f>'Предявени брой (1)'!AI8-AI8</f>
        <v>353</v>
      </c>
      <c r="AO8" s="18">
        <f t="shared" si="1"/>
        <v>0</v>
      </c>
      <c r="AP8" s="10"/>
      <c r="AQ8" s="10"/>
      <c r="AR8" s="10"/>
      <c r="AS8" s="10"/>
      <c r="AT8" s="10"/>
      <c r="AU8" s="10"/>
      <c r="AV8" s="10"/>
      <c r="AW8" s="10"/>
      <c r="AX8" s="10"/>
    </row>
    <row r="9" spans="1:50" s="19" customFormat="1" ht="15.75" x14ac:dyDescent="0.2">
      <c r="A9" s="1" t="s">
        <v>34</v>
      </c>
      <c r="B9" s="3">
        <v>7690.1832498145095</v>
      </c>
      <c r="C9" s="3">
        <v>12464.404720050226</v>
      </c>
      <c r="D9" s="3">
        <v>14341.724848467557</v>
      </c>
      <c r="E9" s="3">
        <v>15440.941063866219</v>
      </c>
      <c r="F9" s="3">
        <v>15947.102778817285</v>
      </c>
      <c r="G9" s="3">
        <v>16336.94166572386</v>
      </c>
      <c r="H9" s="3">
        <v>16568.388658021846</v>
      </c>
      <c r="I9" s="3">
        <v>16737.734146468822</v>
      </c>
      <c r="J9" s="3">
        <v>16868.436197032595</v>
      </c>
      <c r="K9" s="3">
        <v>16991.143696518848</v>
      </c>
      <c r="L9" s="3">
        <v>17052.131196005099</v>
      </c>
      <c r="M9" s="3">
        <v>17113.267624429744</v>
      </c>
      <c r="N9" s="3">
        <v>17155.579725303542</v>
      </c>
      <c r="O9" s="3">
        <v>17535.310192005167</v>
      </c>
      <c r="P9" s="3">
        <v>17594.310192005167</v>
      </c>
      <c r="Q9" s="3">
        <v>17644.200192005166</v>
      </c>
      <c r="R9" s="3">
        <v>17708.200192005166</v>
      </c>
      <c r="S9" s="3">
        <v>17762.200192005166</v>
      </c>
      <c r="T9" s="3">
        <v>17570.330192005164</v>
      </c>
      <c r="U9" s="3">
        <v>17592.330192005164</v>
      </c>
      <c r="V9" s="3">
        <v>17634.880192005166</v>
      </c>
      <c r="W9" s="3">
        <v>17670.880192005166</v>
      </c>
      <c r="X9" s="3">
        <v>17717.880192005166</v>
      </c>
      <c r="Y9" s="3">
        <v>17733.870192005164</v>
      </c>
      <c r="Z9" s="3">
        <v>17760.870192005164</v>
      </c>
      <c r="AA9" s="3">
        <v>17786.870192005164</v>
      </c>
      <c r="AB9" s="3">
        <v>17800.100192005168</v>
      </c>
      <c r="AC9" s="3">
        <v>17803.100192005168</v>
      </c>
      <c r="AD9" s="3">
        <v>17808.100192005168</v>
      </c>
      <c r="AE9" s="3">
        <v>17822.100192005168</v>
      </c>
      <c r="AF9" s="3">
        <v>17836.100192005168</v>
      </c>
      <c r="AG9" s="3">
        <v>17843.100192005168</v>
      </c>
      <c r="AH9" s="3">
        <v>17852.100192005168</v>
      </c>
      <c r="AI9" s="4">
        <f>AH9*$AI$42</f>
        <v>17856.565725272812</v>
      </c>
      <c r="AJ9" s="4">
        <f t="shared" ref="AJ9:AJ41" si="3">AI9*$AJ$42</f>
        <v>17861.221270751466</v>
      </c>
      <c r="AK9" s="4">
        <f t="shared" si="2"/>
        <v>17865.0942139088</v>
      </c>
      <c r="AL9" s="16">
        <f t="shared" si="0"/>
        <v>17865.0942139088</v>
      </c>
      <c r="AM9" s="20">
        <f>AL9-AH9</f>
        <v>12.994021903632529</v>
      </c>
      <c r="AN9" s="17">
        <f>'Предявени брой (1)'!AH9-AH9</f>
        <v>422</v>
      </c>
      <c r="AO9" s="18">
        <f t="shared" si="1"/>
        <v>0</v>
      </c>
      <c r="AP9" s="14"/>
      <c r="AQ9" s="14"/>
      <c r="AR9" s="14"/>
      <c r="AS9" s="14"/>
      <c r="AT9" s="14"/>
      <c r="AU9" s="14"/>
      <c r="AV9" s="14"/>
      <c r="AW9" s="14"/>
      <c r="AX9" s="14"/>
    </row>
    <row r="10" spans="1:50" s="19" customFormat="1" x14ac:dyDescent="0.2">
      <c r="A10" s="2" t="s">
        <v>33</v>
      </c>
      <c r="B10" s="3">
        <v>8212.2596124650427</v>
      </c>
      <c r="C10" s="3">
        <v>13411.025264539694</v>
      </c>
      <c r="D10" s="3">
        <v>15575.680313909024</v>
      </c>
      <c r="E10" s="3">
        <v>16572.594730894358</v>
      </c>
      <c r="F10" s="3">
        <v>17224.434295722553</v>
      </c>
      <c r="G10" s="3">
        <v>17586.352987250339</v>
      </c>
      <c r="H10" s="3">
        <v>17792.729784169533</v>
      </c>
      <c r="I10" s="3">
        <v>17953.343378007921</v>
      </c>
      <c r="J10" s="3">
        <v>18089.337096707903</v>
      </c>
      <c r="K10" s="3">
        <v>18158.455310920224</v>
      </c>
      <c r="L10" s="3">
        <v>18218.82995355719</v>
      </c>
      <c r="M10" s="3">
        <v>18270.471024618801</v>
      </c>
      <c r="N10" s="3">
        <v>18420.595438263885</v>
      </c>
      <c r="O10" s="3">
        <v>18486.515438263883</v>
      </c>
      <c r="P10" s="3">
        <v>18540.515438263883</v>
      </c>
      <c r="Q10" s="3">
        <v>18602.045438263882</v>
      </c>
      <c r="R10" s="3">
        <v>18650.255438263885</v>
      </c>
      <c r="S10" s="3">
        <v>18693.915438263884</v>
      </c>
      <c r="T10" s="3">
        <v>18716.545438263885</v>
      </c>
      <c r="U10" s="3">
        <v>18774.765438263883</v>
      </c>
      <c r="V10" s="3">
        <v>18825.765438263883</v>
      </c>
      <c r="W10" s="3">
        <v>18879.855438263883</v>
      </c>
      <c r="X10" s="3">
        <v>18899.915438263884</v>
      </c>
      <c r="Y10" s="3">
        <v>18918.475438263882</v>
      </c>
      <c r="Z10" s="3">
        <v>18932.475438263882</v>
      </c>
      <c r="AA10" s="3">
        <v>18951.475438263882</v>
      </c>
      <c r="AB10" s="3">
        <v>18964.815438263886</v>
      </c>
      <c r="AC10" s="3">
        <v>18973.815438263886</v>
      </c>
      <c r="AD10" s="3">
        <v>18985.815438263886</v>
      </c>
      <c r="AE10" s="3">
        <v>18999.815438263886</v>
      </c>
      <c r="AF10" s="3">
        <v>19004.815438263886</v>
      </c>
      <c r="AG10" s="3">
        <v>19024.815438263886</v>
      </c>
      <c r="AH10" s="4">
        <f>AG10*$AH$42</f>
        <v>19034.084015263667</v>
      </c>
      <c r="AI10" s="4">
        <f t="shared" ref="AI10:AI41" si="4">AH10*$AI$42</f>
        <v>19038.845210555824</v>
      </c>
      <c r="AJ10" s="4">
        <f t="shared" si="3"/>
        <v>19043.808998727778</v>
      </c>
      <c r="AK10" s="4">
        <f t="shared" si="2"/>
        <v>19047.938368642252</v>
      </c>
      <c r="AL10" s="16">
        <f t="shared" si="0"/>
        <v>19047.938368642252</v>
      </c>
      <c r="AM10" s="20">
        <f>AL10-AG10</f>
        <v>23.122930378365709</v>
      </c>
      <c r="AN10" s="17">
        <f>'Предявени брой (1)'!AG10-AG10</f>
        <v>432</v>
      </c>
      <c r="AO10" s="18">
        <f t="shared" si="1"/>
        <v>0</v>
      </c>
      <c r="AP10" s="10"/>
      <c r="AQ10" s="10"/>
      <c r="AR10" s="10"/>
      <c r="AS10" s="10"/>
      <c r="AT10" s="10"/>
      <c r="AU10" s="10"/>
      <c r="AV10" s="10"/>
      <c r="AW10" s="10"/>
      <c r="AX10" s="10"/>
    </row>
    <row r="11" spans="1:50" s="19" customFormat="1" x14ac:dyDescent="0.2">
      <c r="A11" s="2" t="s">
        <v>32</v>
      </c>
      <c r="B11" s="3">
        <v>7510.0082926829264</v>
      </c>
      <c r="C11" s="3">
        <v>12081.8</v>
      </c>
      <c r="D11" s="3">
        <v>13607.138536585366</v>
      </c>
      <c r="E11" s="3">
        <v>14744.722195121951</v>
      </c>
      <c r="F11" s="3">
        <v>15395.290118373649</v>
      </c>
      <c r="G11" s="3">
        <v>15700.07395779722</v>
      </c>
      <c r="H11" s="3">
        <v>15932.245074626866</v>
      </c>
      <c r="I11" s="3">
        <v>16054.544673185796</v>
      </c>
      <c r="J11" s="3">
        <v>16140.067573964498</v>
      </c>
      <c r="K11" s="3">
        <v>16210.73177514793</v>
      </c>
      <c r="L11" s="3">
        <v>16265.384043392503</v>
      </c>
      <c r="M11" s="3">
        <v>16303.544043392503</v>
      </c>
      <c r="N11" s="3">
        <v>16380.644043392504</v>
      </c>
      <c r="O11" s="3">
        <v>16436.824043392506</v>
      </c>
      <c r="P11" s="3">
        <v>16500.824043392506</v>
      </c>
      <c r="Q11" s="3">
        <v>16526.614043392507</v>
      </c>
      <c r="R11" s="3">
        <v>16471.614043392507</v>
      </c>
      <c r="S11" s="3">
        <v>16500.054043392505</v>
      </c>
      <c r="T11" s="3">
        <v>16561.054043392505</v>
      </c>
      <c r="U11" s="3">
        <v>16593.054043392505</v>
      </c>
      <c r="V11" s="3">
        <v>16622.504043392506</v>
      </c>
      <c r="W11" s="3">
        <v>16641.904043392507</v>
      </c>
      <c r="X11" s="3">
        <v>16660.904043392507</v>
      </c>
      <c r="Y11" s="3">
        <v>16674.904043392507</v>
      </c>
      <c r="Z11" s="3">
        <v>16681.904043392507</v>
      </c>
      <c r="AA11" s="3">
        <v>16686.904043392507</v>
      </c>
      <c r="AB11" s="3">
        <v>16695.904043392507</v>
      </c>
      <c r="AC11" s="3">
        <v>16707.904043392507</v>
      </c>
      <c r="AD11" s="3">
        <v>16714.904043392507</v>
      </c>
      <c r="AE11" s="3">
        <v>16721.904043392507</v>
      </c>
      <c r="AF11" s="3">
        <v>16726.904043392507</v>
      </c>
      <c r="AG11" s="4">
        <f>AF11*$AG$42</f>
        <v>16738.77769463302</v>
      </c>
      <c r="AH11" s="4">
        <f t="shared" ref="AH11:AH41" si="5">AG11*$AH$42</f>
        <v>16746.932551664268</v>
      </c>
      <c r="AI11" s="4">
        <f t="shared" si="4"/>
        <v>16751.1216377458</v>
      </c>
      <c r="AJ11" s="4">
        <f t="shared" si="3"/>
        <v>16755.488972977157</v>
      </c>
      <c r="AK11" s="4">
        <f t="shared" si="2"/>
        <v>16759.122154347122</v>
      </c>
      <c r="AL11" s="16">
        <f t="shared" si="0"/>
        <v>16759.122154347122</v>
      </c>
      <c r="AM11" s="20">
        <f>AL11-AF11</f>
        <v>32.218110954614531</v>
      </c>
      <c r="AN11" s="17">
        <f>'Предявени брой (1)'!AF11-AF11</f>
        <v>358</v>
      </c>
      <c r="AO11" s="18">
        <f t="shared" si="1"/>
        <v>0</v>
      </c>
      <c r="AP11" s="10"/>
      <c r="AQ11" s="10"/>
      <c r="AR11" s="10"/>
      <c r="AS11" s="10"/>
      <c r="AT11" s="10"/>
      <c r="AU11" s="10"/>
      <c r="AV11" s="10"/>
      <c r="AW11" s="10"/>
      <c r="AX11" s="10"/>
    </row>
    <row r="12" spans="1:50" s="19" customFormat="1" ht="15.75" x14ac:dyDescent="0.2">
      <c r="A12" s="2" t="s">
        <v>31</v>
      </c>
      <c r="B12" s="3">
        <v>7930.9658536585366</v>
      </c>
      <c r="C12" s="3">
        <v>12524.549756097562</v>
      </c>
      <c r="D12" s="3">
        <v>14780.678292682927</v>
      </c>
      <c r="E12" s="3">
        <v>15971.331951219512</v>
      </c>
      <c r="F12" s="3">
        <v>16645.360432321151</v>
      </c>
      <c r="G12" s="3">
        <v>17060.943870303658</v>
      </c>
      <c r="H12" s="3">
        <v>17280.954987133297</v>
      </c>
      <c r="I12" s="3">
        <v>17442.090344827586</v>
      </c>
      <c r="J12" s="3">
        <v>17552.459921104535</v>
      </c>
      <c r="K12" s="3">
        <v>17639.0083234714</v>
      </c>
      <c r="L12" s="3">
        <v>17874.776863905325</v>
      </c>
      <c r="M12" s="3">
        <v>17977.276863905325</v>
      </c>
      <c r="N12" s="3">
        <v>18061.446863905327</v>
      </c>
      <c r="O12" s="3">
        <v>18134.446863905327</v>
      </c>
      <c r="P12" s="3">
        <v>18175.446863905327</v>
      </c>
      <c r="Q12" s="3">
        <v>18155.476863905325</v>
      </c>
      <c r="R12" s="3">
        <v>18197.476863905325</v>
      </c>
      <c r="S12" s="3">
        <v>18264.476863905325</v>
      </c>
      <c r="T12" s="3">
        <v>18319.456863905325</v>
      </c>
      <c r="U12" s="3">
        <v>18374.676863905326</v>
      </c>
      <c r="V12" s="3">
        <v>18407.956863905325</v>
      </c>
      <c r="W12" s="3">
        <v>18439.956863905325</v>
      </c>
      <c r="X12" s="3">
        <v>18458.466863905327</v>
      </c>
      <c r="Y12" s="3">
        <v>18480.466863905327</v>
      </c>
      <c r="Z12" s="3">
        <v>18485.466863905327</v>
      </c>
      <c r="AA12" s="3">
        <v>18498.466863905327</v>
      </c>
      <c r="AB12" s="3">
        <v>18512.466863905327</v>
      </c>
      <c r="AC12" s="3">
        <v>18523.466863905327</v>
      </c>
      <c r="AD12" s="3">
        <v>18530.466863905327</v>
      </c>
      <c r="AE12" s="3">
        <v>18551.466863905327</v>
      </c>
      <c r="AF12" s="4">
        <f>AE12*$AF$42</f>
        <v>18562.37787530792</v>
      </c>
      <c r="AG12" s="4">
        <f t="shared" ref="AG12:AG41" si="6">AF12*$AG$42</f>
        <v>18575.554444056939</v>
      </c>
      <c r="AH12" s="4">
        <f t="shared" si="5"/>
        <v>18584.604148493603</v>
      </c>
      <c r="AI12" s="4">
        <f t="shared" si="4"/>
        <v>18589.252910667157</v>
      </c>
      <c r="AJ12" s="4">
        <f t="shared" si="3"/>
        <v>18594.099481596379</v>
      </c>
      <c r="AK12" s="4">
        <f t="shared" si="2"/>
        <v>18598.131338615694</v>
      </c>
      <c r="AL12" s="16">
        <f t="shared" si="0"/>
        <v>18598.131338615694</v>
      </c>
      <c r="AM12" s="20">
        <f>AL12-AE12</f>
        <v>46.664474710367358</v>
      </c>
      <c r="AN12" s="17">
        <f>'Предявени брой (1)'!AE12-AE12</f>
        <v>407</v>
      </c>
      <c r="AO12" s="18">
        <f t="shared" si="1"/>
        <v>0</v>
      </c>
      <c r="AP12" s="14"/>
      <c r="AQ12" s="14"/>
      <c r="AR12" s="14"/>
      <c r="AS12" s="14"/>
      <c r="AT12" s="14"/>
      <c r="AU12" s="14"/>
      <c r="AV12" s="14"/>
      <c r="AW12" s="14"/>
      <c r="AX12" s="14"/>
    </row>
    <row r="13" spans="1:50" s="19" customFormat="1" x14ac:dyDescent="0.2">
      <c r="A13" s="2" t="s">
        <v>30</v>
      </c>
      <c r="B13" s="3">
        <v>7438.7568292682927</v>
      </c>
      <c r="C13" s="3">
        <v>13111.421219512196</v>
      </c>
      <c r="D13" s="3">
        <v>15136.407073170732</v>
      </c>
      <c r="E13" s="3">
        <v>16283.983658536587</v>
      </c>
      <c r="F13" s="3">
        <v>17066.401775604732</v>
      </c>
      <c r="G13" s="3">
        <v>17573.620972722594</v>
      </c>
      <c r="H13" s="3">
        <v>17863.610571281526</v>
      </c>
      <c r="I13" s="3">
        <v>18053.228250128668</v>
      </c>
      <c r="J13" s="3">
        <v>18180.993274161734</v>
      </c>
      <c r="K13" s="3">
        <v>18398.942406311638</v>
      </c>
      <c r="L13" s="3">
        <v>18494.492406311638</v>
      </c>
      <c r="M13" s="3">
        <v>18605.762406311635</v>
      </c>
      <c r="N13" s="3">
        <v>18690.862406311637</v>
      </c>
      <c r="O13" s="3">
        <v>18755.942406311635</v>
      </c>
      <c r="P13" s="3">
        <v>18662.072406311636</v>
      </c>
      <c r="Q13" s="3">
        <v>18695.522406311637</v>
      </c>
      <c r="R13" s="3">
        <v>18770.682406311636</v>
      </c>
      <c r="S13" s="3">
        <v>18849.682406311636</v>
      </c>
      <c r="T13" s="3">
        <v>18948.402406311634</v>
      </c>
      <c r="U13" s="3">
        <v>19004.402406311634</v>
      </c>
      <c r="V13" s="3">
        <v>19043.622406311635</v>
      </c>
      <c r="W13" s="3">
        <v>19078.622406311635</v>
      </c>
      <c r="X13" s="3">
        <v>19101.622406311635</v>
      </c>
      <c r="Y13" s="3">
        <v>19114.622406311635</v>
      </c>
      <c r="Z13" s="3">
        <v>19136.622406311635</v>
      </c>
      <c r="AA13" s="3">
        <v>19155.622406311635</v>
      </c>
      <c r="AB13" s="3">
        <v>19170.622406311635</v>
      </c>
      <c r="AC13" s="3">
        <v>19182.622406311635</v>
      </c>
      <c r="AD13" s="3">
        <v>19197.622406311635</v>
      </c>
      <c r="AE13" s="4">
        <f>AD13*$AE$42</f>
        <v>19209.817681575489</v>
      </c>
      <c r="AF13" s="4">
        <f t="shared" ref="AF13:AF41" si="7">AE13*$AF$42</f>
        <v>19221.115900810822</v>
      </c>
      <c r="AG13" s="4">
        <f t="shared" si="6"/>
        <v>19234.760077047358</v>
      </c>
      <c r="AH13" s="4">
        <f t="shared" si="5"/>
        <v>19244.1309356202</v>
      </c>
      <c r="AI13" s="4">
        <f t="shared" si="4"/>
        <v>19248.944672154033</v>
      </c>
      <c r="AJ13" s="4">
        <f t="shared" si="3"/>
        <v>19253.96323724186</v>
      </c>
      <c r="AK13" s="4">
        <f t="shared" si="2"/>
        <v>19258.138176012333</v>
      </c>
      <c r="AL13" s="16">
        <f t="shared" si="0"/>
        <v>19258.138176012333</v>
      </c>
      <c r="AM13" s="20">
        <f>AL13-AD13</f>
        <v>60.515769700698002</v>
      </c>
      <c r="AN13" s="17">
        <f>'Предявени брой (1)'!AD13-AD13</f>
        <v>470</v>
      </c>
      <c r="AO13" s="18">
        <f t="shared" si="1"/>
        <v>0</v>
      </c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50" s="19" customFormat="1" x14ac:dyDescent="0.2">
      <c r="A14" s="1" t="s">
        <v>29</v>
      </c>
      <c r="B14" s="3">
        <v>7752.9982926829261</v>
      </c>
      <c r="C14" s="3">
        <v>14155.618048780487</v>
      </c>
      <c r="D14" s="3">
        <v>16105.781219512195</v>
      </c>
      <c r="E14" s="3">
        <v>17425.525609756096</v>
      </c>
      <c r="F14" s="3">
        <v>18288.749366958313</v>
      </c>
      <c r="G14" s="3">
        <v>18838.100885229025</v>
      </c>
      <c r="H14" s="3">
        <v>19087.12200205867</v>
      </c>
      <c r="I14" s="3">
        <v>19225.356958311888</v>
      </c>
      <c r="J14" s="3">
        <v>19499.407100591718</v>
      </c>
      <c r="K14" s="3">
        <v>19660.657100591718</v>
      </c>
      <c r="L14" s="3">
        <v>19764.657100591718</v>
      </c>
      <c r="M14" s="3">
        <v>19861.947100591715</v>
      </c>
      <c r="N14" s="3">
        <v>19944.677100591718</v>
      </c>
      <c r="O14" s="3">
        <v>19996.817100591717</v>
      </c>
      <c r="P14" s="3">
        <v>20054.977100591717</v>
      </c>
      <c r="Q14" s="3">
        <v>20157.977100591717</v>
      </c>
      <c r="R14" s="3">
        <v>20242.977100591717</v>
      </c>
      <c r="S14" s="3">
        <v>20294.247100591718</v>
      </c>
      <c r="T14" s="3">
        <v>20341.247100591718</v>
      </c>
      <c r="U14" s="3">
        <v>20393.017100591715</v>
      </c>
      <c r="V14" s="3">
        <v>20428.017100591715</v>
      </c>
      <c r="W14" s="3">
        <v>20460.477100591717</v>
      </c>
      <c r="X14" s="3">
        <v>20484.477100591717</v>
      </c>
      <c r="Y14" s="3">
        <v>20505.477100591717</v>
      </c>
      <c r="Z14" s="3">
        <v>20522.477100591717</v>
      </c>
      <c r="AA14" s="3">
        <v>20533.477100591717</v>
      </c>
      <c r="AB14" s="3">
        <v>20551.477100591717</v>
      </c>
      <c r="AC14" s="3">
        <v>20564.477100591717</v>
      </c>
      <c r="AD14" s="4">
        <f>AC14*$AD$42</f>
        <v>20575.130913227709</v>
      </c>
      <c r="AE14" s="4">
        <f t="shared" ref="AE14:AE41" si="8">AD14*$AE$42</f>
        <v>20588.201249739494</v>
      </c>
      <c r="AF14" s="4">
        <f t="shared" si="7"/>
        <v>20600.310162756603</v>
      </c>
      <c r="AG14" s="4">
        <f t="shared" si="6"/>
        <v>20614.933364855711</v>
      </c>
      <c r="AH14" s="4">
        <f t="shared" si="5"/>
        <v>20624.976621141563</v>
      </c>
      <c r="AI14" s="4">
        <f t="shared" si="4"/>
        <v>20630.135763105562</v>
      </c>
      <c r="AJ14" s="4">
        <f t="shared" si="3"/>
        <v>20635.51443091625</v>
      </c>
      <c r="AK14" s="4">
        <f t="shared" si="2"/>
        <v>20639.988938745351</v>
      </c>
      <c r="AL14" s="16">
        <f t="shared" si="0"/>
        <v>20639.988938745351</v>
      </c>
      <c r="AM14" s="20">
        <f>AL14-AC14</f>
        <v>75.511838153634017</v>
      </c>
      <c r="AN14" s="17">
        <f>'Предявени брой (1)'!AC14-AC14</f>
        <v>453</v>
      </c>
      <c r="AO14" s="18">
        <f t="shared" si="1"/>
        <v>0</v>
      </c>
      <c r="AP14" s="10"/>
      <c r="AQ14" s="10"/>
      <c r="AR14" s="10"/>
      <c r="AS14" s="10"/>
      <c r="AT14" s="10"/>
      <c r="AU14" s="10"/>
      <c r="AV14" s="10"/>
      <c r="AW14" s="10"/>
      <c r="AX14" s="10"/>
    </row>
    <row r="15" spans="1:50" s="19" customFormat="1" ht="15.75" x14ac:dyDescent="0.2">
      <c r="A15" s="1" t="s">
        <v>28</v>
      </c>
      <c r="B15" s="3">
        <v>8334.9595945945948</v>
      </c>
      <c r="C15" s="3">
        <v>12943.799594594595</v>
      </c>
      <c r="D15" s="3">
        <v>14861.332432432433</v>
      </c>
      <c r="E15" s="3">
        <v>16005.83445945946</v>
      </c>
      <c r="F15" s="3">
        <v>16819.912581453635</v>
      </c>
      <c r="G15" s="3">
        <v>17235.215864661655</v>
      </c>
      <c r="H15" s="3">
        <v>17464.173458646619</v>
      </c>
      <c r="I15" s="3">
        <v>18198.026666666668</v>
      </c>
      <c r="J15" s="3">
        <v>18362.976666666666</v>
      </c>
      <c r="K15" s="3">
        <v>18504.106666666667</v>
      </c>
      <c r="L15" s="3">
        <v>18632.106666666667</v>
      </c>
      <c r="M15" s="3">
        <v>18737.256666666668</v>
      </c>
      <c r="N15" s="3">
        <v>18802.286666666667</v>
      </c>
      <c r="O15" s="3">
        <v>18848.956666666669</v>
      </c>
      <c r="P15" s="3">
        <v>18938.516666666666</v>
      </c>
      <c r="Q15" s="3">
        <v>19042.526666666668</v>
      </c>
      <c r="R15" s="3">
        <v>19121.706666666669</v>
      </c>
      <c r="S15" s="3">
        <v>19178.726666666666</v>
      </c>
      <c r="T15" s="3">
        <v>19237.296666666665</v>
      </c>
      <c r="U15" s="3">
        <v>19292.296666666665</v>
      </c>
      <c r="V15" s="3">
        <v>19339.296666666665</v>
      </c>
      <c r="W15" s="3">
        <v>19367.296666666665</v>
      </c>
      <c r="X15" s="3">
        <v>19380.296666666665</v>
      </c>
      <c r="Y15" s="3">
        <v>19400.296666666665</v>
      </c>
      <c r="Z15" s="3">
        <v>19416.296666666665</v>
      </c>
      <c r="AA15" s="3">
        <v>19427.296666666665</v>
      </c>
      <c r="AB15" s="3">
        <v>19438.296666666665</v>
      </c>
      <c r="AC15" s="4">
        <f>AB15*$AC$42</f>
        <v>19449.71134764174</v>
      </c>
      <c r="AD15" s="4">
        <f t="shared" ref="AD15:AD41" si="9">AC15*$AD$42</f>
        <v>19459.787634994358</v>
      </c>
      <c r="AE15" s="4">
        <f t="shared" si="8"/>
        <v>19472.149450523495</v>
      </c>
      <c r="AF15" s="4">
        <f t="shared" si="7"/>
        <v>19483.601959710304</v>
      </c>
      <c r="AG15" s="4">
        <f t="shared" si="6"/>
        <v>19497.432462592271</v>
      </c>
      <c r="AH15" s="4">
        <f t="shared" si="5"/>
        <v>19506.931290828685</v>
      </c>
      <c r="AI15" s="4">
        <f t="shared" si="4"/>
        <v>19511.810764374764</v>
      </c>
      <c r="AJ15" s="4">
        <f t="shared" si="3"/>
        <v>19516.89786364021</v>
      </c>
      <c r="AK15" s="4">
        <f t="shared" si="2"/>
        <v>19521.129815917582</v>
      </c>
      <c r="AL15" s="16">
        <f t="shared" si="0"/>
        <v>19521.129815917582</v>
      </c>
      <c r="AM15" s="20">
        <f>AL15-AB15</f>
        <v>82.833149250916904</v>
      </c>
      <c r="AN15" s="17">
        <f>'Предявени брой (1)'!AB15-AB15</f>
        <v>499</v>
      </c>
      <c r="AO15" s="18">
        <f t="shared" si="1"/>
        <v>0</v>
      </c>
      <c r="AP15" s="14"/>
      <c r="AQ15" s="14"/>
      <c r="AR15" s="14"/>
      <c r="AS15" s="14"/>
      <c r="AT15" s="14"/>
      <c r="AU15" s="14"/>
      <c r="AV15" s="14"/>
      <c r="AW15" s="14"/>
      <c r="AX15" s="14"/>
    </row>
    <row r="16" spans="1:50" s="19" customFormat="1" x14ac:dyDescent="0.2">
      <c r="A16" s="1" t="s">
        <v>27</v>
      </c>
      <c r="B16" s="3">
        <v>7902.7108108108114</v>
      </c>
      <c r="C16" s="3">
        <v>13145.788918918919</v>
      </c>
      <c r="D16" s="3">
        <v>15151.429459459459</v>
      </c>
      <c r="E16" s="3">
        <v>16409.599999999999</v>
      </c>
      <c r="F16" s="3">
        <v>17102.708721804509</v>
      </c>
      <c r="G16" s="3">
        <v>17464.534761904761</v>
      </c>
      <c r="H16" s="3">
        <v>18460.031704260651</v>
      </c>
      <c r="I16" s="3">
        <v>18726.351704260651</v>
      </c>
      <c r="J16" s="3">
        <v>18916.001704260652</v>
      </c>
      <c r="K16" s="3">
        <v>19095.851704260651</v>
      </c>
      <c r="L16" s="3">
        <v>19224.911704260652</v>
      </c>
      <c r="M16" s="3">
        <v>19284.911704260652</v>
      </c>
      <c r="N16" s="3">
        <v>19385.381704260653</v>
      </c>
      <c r="O16" s="3">
        <v>19514.771704260653</v>
      </c>
      <c r="P16" s="3">
        <v>19647.501704260649</v>
      </c>
      <c r="Q16" s="3">
        <v>19771.031704260651</v>
      </c>
      <c r="R16" s="3">
        <v>19855.771704260653</v>
      </c>
      <c r="S16" s="3">
        <v>19930.83170426065</v>
      </c>
      <c r="T16" s="3">
        <v>20016.031704260651</v>
      </c>
      <c r="U16" s="3">
        <v>20074.661704260652</v>
      </c>
      <c r="V16" s="3">
        <v>20120.661704260652</v>
      </c>
      <c r="W16" s="3">
        <v>20150.661704260652</v>
      </c>
      <c r="X16" s="3">
        <v>20181.661704260652</v>
      </c>
      <c r="Y16" s="3">
        <v>20214.661704260652</v>
      </c>
      <c r="Z16" s="3">
        <v>20230.661704260652</v>
      </c>
      <c r="AA16" s="3">
        <v>20256.661704260652</v>
      </c>
      <c r="AB16" s="4">
        <f>AA16*$AB$42</f>
        <v>20272.863930817912</v>
      </c>
      <c r="AC16" s="4">
        <f t="shared" ref="AC16:AC41" si="10">AB16*$AC$42</f>
        <v>20284.768691723129</v>
      </c>
      <c r="AD16" s="4">
        <f t="shared" si="9"/>
        <v>20295.277596177588</v>
      </c>
      <c r="AE16" s="4">
        <f t="shared" si="8"/>
        <v>20308.170156079188</v>
      </c>
      <c r="AF16" s="4">
        <f t="shared" si="7"/>
        <v>20320.114369319272</v>
      </c>
      <c r="AG16" s="4">
        <f t="shared" si="6"/>
        <v>20334.538673456049</v>
      </c>
      <c r="AH16" s="4">
        <f t="shared" si="5"/>
        <v>20344.445326062563</v>
      </c>
      <c r="AI16" s="4">
        <f t="shared" si="4"/>
        <v>20349.534295788155</v>
      </c>
      <c r="AJ16" s="4">
        <f t="shared" si="3"/>
        <v>20354.839805472438</v>
      </c>
      <c r="AK16" s="4">
        <f t="shared" si="2"/>
        <v>20359.253453136742</v>
      </c>
      <c r="AL16" s="16">
        <f t="shared" si="0"/>
        <v>20359.253453136742</v>
      </c>
      <c r="AM16" s="20">
        <f>AL16-AA16</f>
        <v>102.5917488760897</v>
      </c>
      <c r="AN16" s="17">
        <f>'Предявени брой (1)'!AA16-AA16</f>
        <v>592</v>
      </c>
      <c r="AO16" s="18">
        <f t="shared" si="1"/>
        <v>0</v>
      </c>
      <c r="AP16" s="10"/>
      <c r="AQ16" s="10"/>
      <c r="AR16" s="10"/>
      <c r="AS16" s="10"/>
      <c r="AT16" s="10"/>
      <c r="AU16" s="10"/>
      <c r="AV16" s="10"/>
      <c r="AW16" s="10"/>
      <c r="AX16" s="10"/>
    </row>
    <row r="17" spans="1:50" s="19" customFormat="1" x14ac:dyDescent="0.2">
      <c r="A17" s="1" t="s">
        <v>26</v>
      </c>
      <c r="B17" s="3">
        <v>8144.5163513513517</v>
      </c>
      <c r="C17" s="3">
        <v>13327.186351351351</v>
      </c>
      <c r="D17" s="3">
        <v>15331.380540540542</v>
      </c>
      <c r="E17" s="3">
        <v>16518.879594594593</v>
      </c>
      <c r="F17" s="3">
        <v>17196.57192982456</v>
      </c>
      <c r="G17" s="3">
        <v>18430.190626566418</v>
      </c>
      <c r="H17" s="3">
        <v>18859.350626566415</v>
      </c>
      <c r="I17" s="3">
        <v>19156.000626566416</v>
      </c>
      <c r="J17" s="3">
        <v>19377.710626566415</v>
      </c>
      <c r="K17" s="3">
        <v>19525.440626566415</v>
      </c>
      <c r="L17" s="3">
        <v>19548.690626566415</v>
      </c>
      <c r="M17" s="3">
        <v>19660.490626566418</v>
      </c>
      <c r="N17" s="3">
        <v>19808.720626566414</v>
      </c>
      <c r="O17" s="3">
        <v>19980.720626566414</v>
      </c>
      <c r="P17" s="3">
        <v>20099.300626566415</v>
      </c>
      <c r="Q17" s="3">
        <v>20197.030626566415</v>
      </c>
      <c r="R17" s="3">
        <v>20282.340626566416</v>
      </c>
      <c r="S17" s="3">
        <v>20381.340626566416</v>
      </c>
      <c r="T17" s="3">
        <v>20436.340626566416</v>
      </c>
      <c r="U17" s="3">
        <v>20482.630626566417</v>
      </c>
      <c r="V17" s="3">
        <v>20520.630626566417</v>
      </c>
      <c r="W17" s="3">
        <v>20550.630626566417</v>
      </c>
      <c r="X17" s="3">
        <v>20584.630626566417</v>
      </c>
      <c r="Y17" s="3">
        <v>20626.630626566417</v>
      </c>
      <c r="Z17" s="3">
        <v>20679.630626566417</v>
      </c>
      <c r="AA17" s="4">
        <f>Z17*$AA$42</f>
        <v>20697.123810803096</v>
      </c>
      <c r="AB17" s="4">
        <f t="shared" ref="AB17:AB41" si="11">AA17*$AB$42</f>
        <v>20713.678339577982</v>
      </c>
      <c r="AC17" s="4">
        <f t="shared" si="10"/>
        <v>20725.841958341556</v>
      </c>
      <c r="AD17" s="4">
        <f t="shared" si="9"/>
        <v>20736.579369065264</v>
      </c>
      <c r="AE17" s="4">
        <f t="shared" si="8"/>
        <v>20749.752265587769</v>
      </c>
      <c r="AF17" s="4">
        <f t="shared" si="7"/>
        <v>20761.95619454022</v>
      </c>
      <c r="AG17" s="4">
        <f t="shared" si="6"/>
        <v>20776.694141639411</v>
      </c>
      <c r="AH17" s="4">
        <f t="shared" si="5"/>
        <v>20786.816205113697</v>
      </c>
      <c r="AI17" s="4">
        <f t="shared" si="4"/>
        <v>20792.015829712149</v>
      </c>
      <c r="AJ17" s="4">
        <f t="shared" si="3"/>
        <v>20797.436702727566</v>
      </c>
      <c r="AK17" s="4">
        <f t="shared" si="2"/>
        <v>20801.946321020008</v>
      </c>
      <c r="AL17" s="16">
        <f t="shared" si="0"/>
        <v>20801.946321020008</v>
      </c>
      <c r="AM17" s="20">
        <f>AL17-Z17</f>
        <v>122.31569445359128</v>
      </c>
      <c r="AN17" s="17">
        <f>'Предявени брой (1)'!Z17-Z17</f>
        <v>634</v>
      </c>
      <c r="AO17" s="18">
        <f t="shared" si="1"/>
        <v>0</v>
      </c>
      <c r="AP17" s="10"/>
      <c r="AQ17" s="10"/>
      <c r="AR17" s="10"/>
      <c r="AS17" s="10"/>
      <c r="AT17" s="10"/>
      <c r="AU17" s="10"/>
      <c r="AV17" s="10"/>
      <c r="AW17" s="10"/>
      <c r="AX17" s="10"/>
    </row>
    <row r="18" spans="1:50" s="19" customFormat="1" ht="15.75" x14ac:dyDescent="0.2">
      <c r="A18" s="2" t="s">
        <v>16</v>
      </c>
      <c r="B18" s="3">
        <v>8514.4097297297303</v>
      </c>
      <c r="C18" s="3">
        <v>13829.560270270271</v>
      </c>
      <c r="D18" s="3">
        <v>15861.075000000001</v>
      </c>
      <c r="E18" s="3">
        <v>17068.457297297296</v>
      </c>
      <c r="F18" s="3">
        <v>19235.61619047619</v>
      </c>
      <c r="G18" s="3">
        <v>19999.41619047619</v>
      </c>
      <c r="H18" s="3">
        <v>20409.806190476189</v>
      </c>
      <c r="I18" s="3">
        <v>20687.306190476189</v>
      </c>
      <c r="J18" s="3">
        <v>20896.646190476193</v>
      </c>
      <c r="K18" s="3">
        <v>20854.826190476189</v>
      </c>
      <c r="L18" s="3">
        <v>20974.856190476192</v>
      </c>
      <c r="M18" s="3">
        <v>21134.856190476192</v>
      </c>
      <c r="N18" s="3">
        <v>21410.91619047619</v>
      </c>
      <c r="O18" s="3">
        <v>21556.966190476192</v>
      </c>
      <c r="P18" s="3">
        <v>21669.876190476189</v>
      </c>
      <c r="Q18" s="3">
        <v>21760.386190476191</v>
      </c>
      <c r="R18" s="3">
        <v>21878.386190476191</v>
      </c>
      <c r="S18" s="3">
        <v>21924.50619047619</v>
      </c>
      <c r="T18" s="3">
        <v>22000.656190476191</v>
      </c>
      <c r="U18" s="3">
        <v>22042.656190476191</v>
      </c>
      <c r="V18" s="3">
        <v>22086.656190476191</v>
      </c>
      <c r="W18" s="3">
        <v>22125.656190476191</v>
      </c>
      <c r="X18" s="3">
        <v>22147.656190476191</v>
      </c>
      <c r="Y18" s="3">
        <v>22180.656190476191</v>
      </c>
      <c r="Z18" s="4">
        <f>Y18*$Z$42</f>
        <v>22206.186573201849</v>
      </c>
      <c r="AA18" s="4">
        <f t="shared" ref="AA18:AA41" si="12">Z18*$AA$42</f>
        <v>22224.971092129381</v>
      </c>
      <c r="AB18" s="4">
        <f t="shared" si="11"/>
        <v>22242.747664701925</v>
      </c>
      <c r="AC18" s="4">
        <f t="shared" si="10"/>
        <v>22255.809193340752</v>
      </c>
      <c r="AD18" s="4">
        <f t="shared" si="9"/>
        <v>22267.33923225438</v>
      </c>
      <c r="AE18" s="4">
        <f t="shared" si="8"/>
        <v>22281.484542834176</v>
      </c>
      <c r="AF18" s="4">
        <f t="shared" si="7"/>
        <v>22294.589357331977</v>
      </c>
      <c r="AG18" s="4">
        <f t="shared" si="6"/>
        <v>22310.41524943327</v>
      </c>
      <c r="AH18" s="4">
        <f t="shared" si="5"/>
        <v>22321.284516591601</v>
      </c>
      <c r="AI18" s="4">
        <f t="shared" si="4"/>
        <v>22326.867973860681</v>
      </c>
      <c r="AJ18" s="4">
        <f t="shared" si="3"/>
        <v>22332.689011950952</v>
      </c>
      <c r="AK18" s="4">
        <f t="shared" si="2"/>
        <v>22337.531527128533</v>
      </c>
      <c r="AL18" s="16">
        <f t="shared" si="0"/>
        <v>22337.531527128533</v>
      </c>
      <c r="AM18" s="20">
        <f>AL18-Y18</f>
        <v>156.8753366523415</v>
      </c>
      <c r="AN18" s="17">
        <f>'Предявени брой (1)'!Y18-Y18</f>
        <v>804</v>
      </c>
      <c r="AO18" s="18">
        <f t="shared" si="1"/>
        <v>0</v>
      </c>
      <c r="AP18" s="14"/>
      <c r="AQ18" s="14"/>
      <c r="AR18" s="14"/>
      <c r="AS18" s="14"/>
      <c r="AT18" s="14"/>
      <c r="AU18" s="14"/>
      <c r="AV18" s="14"/>
      <c r="AW18" s="14"/>
      <c r="AX18" s="14"/>
    </row>
    <row r="19" spans="1:50" s="19" customFormat="1" x14ac:dyDescent="0.2">
      <c r="A19" s="2" t="s">
        <v>15</v>
      </c>
      <c r="B19" s="3">
        <v>8749.77</v>
      </c>
      <c r="C19" s="3">
        <v>12515.181904761905</v>
      </c>
      <c r="D19" s="3">
        <v>14513.18</v>
      </c>
      <c r="E19" s="3">
        <v>17138.235714285714</v>
      </c>
      <c r="F19" s="3">
        <v>18288.425714285713</v>
      </c>
      <c r="G19" s="3">
        <v>18894.405714285713</v>
      </c>
      <c r="H19" s="3">
        <v>19324.045714285716</v>
      </c>
      <c r="I19" s="3">
        <v>19635.135714285716</v>
      </c>
      <c r="J19" s="3">
        <v>19776.225714285712</v>
      </c>
      <c r="K19" s="3">
        <v>19929.225714285712</v>
      </c>
      <c r="L19" s="3">
        <v>20105.605714285713</v>
      </c>
      <c r="M19" s="3">
        <v>20391.835714285713</v>
      </c>
      <c r="N19" s="3">
        <v>20552.965714285714</v>
      </c>
      <c r="O19" s="3">
        <v>20668.185714285715</v>
      </c>
      <c r="P19" s="3">
        <v>20765.355714285717</v>
      </c>
      <c r="Q19" s="3">
        <v>20873.135714285716</v>
      </c>
      <c r="R19" s="3">
        <v>20953.135714285716</v>
      </c>
      <c r="S19" s="3">
        <v>21029.135714285716</v>
      </c>
      <c r="T19" s="3">
        <v>21082.135714285716</v>
      </c>
      <c r="U19" s="3">
        <v>21160.135714285716</v>
      </c>
      <c r="V19" s="3">
        <v>21206.135714285716</v>
      </c>
      <c r="W19" s="3">
        <v>21249.135714285716</v>
      </c>
      <c r="X19" s="3">
        <v>21294.135714285716</v>
      </c>
      <c r="Y19" s="4">
        <f>X19*$Y$42</f>
        <v>21324.113252252555</v>
      </c>
      <c r="Z19" s="4">
        <f t="shared" ref="Z19:Z41" si="13">Y19*$Z$42</f>
        <v>21348.657736777273</v>
      </c>
      <c r="AA19" s="4">
        <f t="shared" si="12"/>
        <v>21366.716860256754</v>
      </c>
      <c r="AB19" s="4">
        <f t="shared" si="11"/>
        <v>21383.806960906553</v>
      </c>
      <c r="AC19" s="4">
        <f t="shared" si="10"/>
        <v>21396.364096888017</v>
      </c>
      <c r="AD19" s="4">
        <f t="shared" si="9"/>
        <v>21407.448884167785</v>
      </c>
      <c r="AE19" s="4">
        <f t="shared" si="8"/>
        <v>21421.047950047603</v>
      </c>
      <c r="AF19" s="4">
        <f t="shared" si="7"/>
        <v>21433.646700332585</v>
      </c>
      <c r="AG19" s="4">
        <f t="shared" si="6"/>
        <v>21448.861449282653</v>
      </c>
      <c r="AH19" s="4">
        <f t="shared" si="5"/>
        <v>21459.310981607705</v>
      </c>
      <c r="AI19" s="4">
        <f t="shared" si="4"/>
        <v>21464.678824385777</v>
      </c>
      <c r="AJ19" s="4">
        <f t="shared" si="3"/>
        <v>21470.275073406396</v>
      </c>
      <c r="AK19" s="4">
        <f t="shared" si="2"/>
        <v>21474.930586804454</v>
      </c>
      <c r="AL19" s="16">
        <f t="shared" si="0"/>
        <v>21474.930586804454</v>
      </c>
      <c r="AM19" s="20">
        <f>AL19-X19</f>
        <v>180.79487251873798</v>
      </c>
      <c r="AN19" s="17">
        <f>'Предявени брой (1)'!X19-X19</f>
        <v>1001</v>
      </c>
      <c r="AO19" s="18">
        <f t="shared" si="1"/>
        <v>0</v>
      </c>
      <c r="AP19" s="10"/>
      <c r="AQ19" s="10"/>
      <c r="AR19" s="10"/>
      <c r="AS19" s="10"/>
      <c r="AT19" s="10"/>
      <c r="AU19" s="10"/>
      <c r="AV19" s="10"/>
      <c r="AW19" s="10"/>
      <c r="AX19" s="10"/>
    </row>
    <row r="20" spans="1:50" s="19" customFormat="1" x14ac:dyDescent="0.2">
      <c r="A20" s="2" t="s">
        <v>14</v>
      </c>
      <c r="B20" s="3">
        <v>7654.9466666666667</v>
      </c>
      <c r="C20" s="3">
        <v>12375.151428571429</v>
      </c>
      <c r="D20" s="3">
        <v>15363.912857142857</v>
      </c>
      <c r="E20" s="3">
        <v>17244.782857142858</v>
      </c>
      <c r="F20" s="3">
        <v>18403.702857142856</v>
      </c>
      <c r="G20" s="3">
        <v>19106.592857142856</v>
      </c>
      <c r="H20" s="3">
        <v>19564.892857142855</v>
      </c>
      <c r="I20" s="3">
        <v>19888.552857142855</v>
      </c>
      <c r="J20" s="3">
        <v>20121.682857142856</v>
      </c>
      <c r="K20" s="3">
        <v>20351.622857142855</v>
      </c>
      <c r="L20" s="3">
        <v>20798.622857142855</v>
      </c>
      <c r="M20" s="3">
        <v>21041.122857142855</v>
      </c>
      <c r="N20" s="3">
        <v>21239.902857142857</v>
      </c>
      <c r="O20" s="3">
        <v>21332.352857142858</v>
      </c>
      <c r="P20" s="3">
        <v>21505.352857142858</v>
      </c>
      <c r="Q20" s="3">
        <v>21616.352857142858</v>
      </c>
      <c r="R20" s="3">
        <v>21737.352857142858</v>
      </c>
      <c r="S20" s="3">
        <v>21796.352857142858</v>
      </c>
      <c r="T20" s="3">
        <v>21891.352857142858</v>
      </c>
      <c r="U20" s="3">
        <v>21937.352857142858</v>
      </c>
      <c r="V20" s="3">
        <v>21982.352857142858</v>
      </c>
      <c r="W20" s="3">
        <v>22035.352857142858</v>
      </c>
      <c r="X20" s="4">
        <f>W20*$X$42</f>
        <v>22068.908112765661</v>
      </c>
      <c r="Y20" s="4">
        <f t="shared" ref="Y20:Y41" si="14">X20*$Y$42</f>
        <v>22099.976362715497</v>
      </c>
      <c r="Z20" s="4">
        <f t="shared" si="13"/>
        <v>22125.413881331846</v>
      </c>
      <c r="AA20" s="4">
        <f t="shared" si="12"/>
        <v>22144.130073527354</v>
      </c>
      <c r="AB20" s="4">
        <f t="shared" si="11"/>
        <v>22161.841985667808</v>
      </c>
      <c r="AC20" s="4">
        <f t="shared" si="10"/>
        <v>22174.856004355992</v>
      </c>
      <c r="AD20" s="4">
        <f t="shared" si="9"/>
        <v>22186.344103953412</v>
      </c>
      <c r="AE20" s="4">
        <f t="shared" si="8"/>
        <v>22200.43796243858</v>
      </c>
      <c r="AF20" s="4">
        <f t="shared" si="7"/>
        <v>22213.495109537933</v>
      </c>
      <c r="AG20" s="4">
        <f t="shared" si="6"/>
        <v>22229.263436604269</v>
      </c>
      <c r="AH20" s="4">
        <f t="shared" si="5"/>
        <v>22240.093167934865</v>
      </c>
      <c r="AI20" s="4">
        <f t="shared" si="4"/>
        <v>22245.656315959401</v>
      </c>
      <c r="AJ20" s="4">
        <f t="shared" si="3"/>
        <v>22251.456180629619</v>
      </c>
      <c r="AK20" s="4">
        <f t="shared" si="2"/>
        <v>22256.281081662375</v>
      </c>
      <c r="AL20" s="16">
        <f t="shared" si="0"/>
        <v>22256.281081662375</v>
      </c>
      <c r="AM20" s="20">
        <f>AL20-W20</f>
        <v>220.92822451951724</v>
      </c>
      <c r="AN20" s="17">
        <f>'Предявени брой (1)'!W20-W20</f>
        <v>948</v>
      </c>
      <c r="AO20" s="18">
        <f t="shared" si="1"/>
        <v>0</v>
      </c>
      <c r="AP20" s="10"/>
      <c r="AQ20" s="10"/>
      <c r="AR20" s="10"/>
      <c r="AS20" s="10"/>
      <c r="AT20" s="10"/>
      <c r="AU20" s="10"/>
      <c r="AV20" s="10"/>
      <c r="AW20" s="10"/>
      <c r="AX20" s="10"/>
    </row>
    <row r="21" spans="1:50" s="19" customFormat="1" ht="15.75" x14ac:dyDescent="0.2">
      <c r="A21" s="2" t="s">
        <v>13</v>
      </c>
      <c r="B21" s="3">
        <v>6764.6847619047612</v>
      </c>
      <c r="C21" s="3">
        <v>11414.4</v>
      </c>
      <c r="D21" s="3">
        <v>14486.210000000001</v>
      </c>
      <c r="E21" s="3">
        <v>16186.75</v>
      </c>
      <c r="F21" s="3">
        <v>17441.349999999999</v>
      </c>
      <c r="G21" s="3">
        <v>18315.829999999998</v>
      </c>
      <c r="H21" s="3">
        <v>18793.37</v>
      </c>
      <c r="I21" s="3">
        <v>19112.21</v>
      </c>
      <c r="J21" s="3">
        <v>19456.339999999997</v>
      </c>
      <c r="K21" s="3">
        <v>20168.719999999998</v>
      </c>
      <c r="L21" s="3">
        <v>20465.489999999998</v>
      </c>
      <c r="M21" s="3">
        <v>20720.489999999998</v>
      </c>
      <c r="N21" s="3">
        <v>20893.61</v>
      </c>
      <c r="O21" s="3">
        <v>21087.659999999996</v>
      </c>
      <c r="P21" s="3">
        <v>21222.36</v>
      </c>
      <c r="Q21" s="3">
        <v>21376</v>
      </c>
      <c r="R21" s="3">
        <v>21447</v>
      </c>
      <c r="S21" s="3">
        <v>21562</v>
      </c>
      <c r="T21" s="3">
        <v>21646</v>
      </c>
      <c r="U21" s="3">
        <v>21693</v>
      </c>
      <c r="V21" s="3">
        <v>21748</v>
      </c>
      <c r="W21" s="4">
        <f>V21*$W$42</f>
        <v>21773.018847969335</v>
      </c>
      <c r="X21" s="4">
        <f t="shared" ref="X21:X41" si="15">W21*$X$42</f>
        <v>21806.174623502418</v>
      </c>
      <c r="Y21" s="4">
        <f t="shared" si="14"/>
        <v>21836.873001518721</v>
      </c>
      <c r="Z21" s="4">
        <f t="shared" si="13"/>
        <v>21862.007682858748</v>
      </c>
      <c r="AA21" s="4">
        <f t="shared" si="12"/>
        <v>21880.50105612474</v>
      </c>
      <c r="AB21" s="4">
        <f t="shared" si="11"/>
        <v>21898.002105432541</v>
      </c>
      <c r="AC21" s="4">
        <f t="shared" si="10"/>
        <v>21910.861190377658</v>
      </c>
      <c r="AD21" s="4">
        <f t="shared" si="9"/>
        <v>21922.212522515772</v>
      </c>
      <c r="AE21" s="4">
        <f t="shared" si="8"/>
        <v>21936.13859161154</v>
      </c>
      <c r="AF21" s="4">
        <f t="shared" si="7"/>
        <v>21949.040291517958</v>
      </c>
      <c r="AG21" s="4">
        <f t="shared" si="6"/>
        <v>21964.62089440833</v>
      </c>
      <c r="AH21" s="4">
        <f t="shared" si="5"/>
        <v>21975.321696247454</v>
      </c>
      <c r="AI21" s="4">
        <f t="shared" si="4"/>
        <v>21980.818614203683</v>
      </c>
      <c r="AJ21" s="4">
        <f t="shared" si="3"/>
        <v>21986.549430660267</v>
      </c>
      <c r="AK21" s="4">
        <f t="shared" si="2"/>
        <v>21991.316890560131</v>
      </c>
      <c r="AL21" s="16">
        <f t="shared" si="0"/>
        <v>21991.316890560131</v>
      </c>
      <c r="AM21" s="20">
        <f>AL21-V21</f>
        <v>243.31689056013056</v>
      </c>
      <c r="AN21" s="17">
        <f>'Предявени брой (1)'!V21-V21</f>
        <v>1448</v>
      </c>
      <c r="AO21" s="18">
        <f t="shared" si="1"/>
        <v>0</v>
      </c>
      <c r="AP21" s="14"/>
      <c r="AQ21" s="14"/>
      <c r="AR21" s="14"/>
      <c r="AS21" s="14"/>
      <c r="AT21" s="14"/>
      <c r="AU21" s="14"/>
      <c r="AV21" s="14"/>
      <c r="AW21" s="14"/>
      <c r="AX21" s="14"/>
    </row>
    <row r="22" spans="1:50" s="19" customFormat="1" x14ac:dyDescent="0.2">
      <c r="A22" s="1" t="s">
        <v>12</v>
      </c>
      <c r="B22" s="3">
        <v>8168.47</v>
      </c>
      <c r="C22" s="3">
        <v>13267.26</v>
      </c>
      <c r="D22" s="3">
        <v>15340.61</v>
      </c>
      <c r="E22" s="3">
        <v>17156.349999999999</v>
      </c>
      <c r="F22" s="3">
        <v>18547.91</v>
      </c>
      <c r="G22" s="3">
        <v>19351.689999999999</v>
      </c>
      <c r="H22" s="3">
        <v>19852.650000000001</v>
      </c>
      <c r="I22" s="3">
        <v>20279.96</v>
      </c>
      <c r="J22" s="3">
        <v>21364.03</v>
      </c>
      <c r="K22" s="3">
        <v>21698.86</v>
      </c>
      <c r="L22" s="3">
        <v>22000.27</v>
      </c>
      <c r="M22" s="3">
        <v>22190.9</v>
      </c>
      <c r="N22" s="3">
        <v>22450.080000000002</v>
      </c>
      <c r="O22" s="3">
        <v>22589.27</v>
      </c>
      <c r="P22" s="3">
        <v>22760.41</v>
      </c>
      <c r="Q22" s="3">
        <v>22836.41</v>
      </c>
      <c r="R22" s="3">
        <v>22963.41</v>
      </c>
      <c r="S22" s="3">
        <v>23042.41</v>
      </c>
      <c r="T22" s="3">
        <v>23099.41</v>
      </c>
      <c r="U22" s="3">
        <v>23150.41</v>
      </c>
      <c r="V22" s="4">
        <f>U22*$V$42</f>
        <v>23190.416939564922</v>
      </c>
      <c r="W22" s="4">
        <f t="shared" ref="W22:W41" si="16">V22*$W$42</f>
        <v>23217.095140583704</v>
      </c>
      <c r="X22" s="4">
        <f t="shared" si="15"/>
        <v>23252.4499437181</v>
      </c>
      <c r="Y22" s="4">
        <f t="shared" si="14"/>
        <v>23285.184364610432</v>
      </c>
      <c r="Z22" s="4">
        <f t="shared" si="13"/>
        <v>23311.986081546165</v>
      </c>
      <c r="AA22" s="4">
        <f t="shared" si="12"/>
        <v>23331.706011500981</v>
      </c>
      <c r="AB22" s="4">
        <f t="shared" si="11"/>
        <v>23350.367802485336</v>
      </c>
      <c r="AC22" s="4">
        <f t="shared" si="10"/>
        <v>23364.079754910319</v>
      </c>
      <c r="AD22" s="4">
        <f t="shared" si="9"/>
        <v>23376.18395415174</v>
      </c>
      <c r="AE22" s="4">
        <f t="shared" si="8"/>
        <v>23391.033657511132</v>
      </c>
      <c r="AF22" s="4">
        <f t="shared" si="7"/>
        <v>23404.791051297179</v>
      </c>
      <c r="AG22" s="4">
        <f t="shared" si="6"/>
        <v>23421.40502394742</v>
      </c>
      <c r="AH22" s="4">
        <f t="shared" si="5"/>
        <v>23432.8155470409</v>
      </c>
      <c r="AI22" s="4">
        <f t="shared" si="4"/>
        <v>23438.677043237676</v>
      </c>
      <c r="AJ22" s="4">
        <f t="shared" si="3"/>
        <v>23444.787951046776</v>
      </c>
      <c r="AK22" s="4">
        <f t="shared" si="2"/>
        <v>23449.871608524267</v>
      </c>
      <c r="AL22" s="16">
        <f t="shared" si="0"/>
        <v>23449.871608524267</v>
      </c>
      <c r="AM22" s="20">
        <f>AL22-U22</f>
        <v>299.46160852426692</v>
      </c>
      <c r="AN22" s="17">
        <f>'Предявени брой (1)'!U22-U22</f>
        <v>1630</v>
      </c>
      <c r="AO22" s="18">
        <f>IF(AM22-AN22&lt;0,0,AM22-AN22)</f>
        <v>0</v>
      </c>
      <c r="AP22" s="10"/>
      <c r="AQ22" s="10"/>
      <c r="AR22" s="10"/>
      <c r="AS22" s="10"/>
      <c r="AT22" s="10"/>
      <c r="AU22" s="10"/>
      <c r="AV22" s="10"/>
      <c r="AW22" s="10"/>
      <c r="AX22" s="10"/>
    </row>
    <row r="23" spans="1:50" s="19" customFormat="1" x14ac:dyDescent="0.2">
      <c r="A23" s="1" t="s">
        <v>11</v>
      </c>
      <c r="B23" s="3">
        <v>7632.45</v>
      </c>
      <c r="C23" s="3">
        <v>12127.33</v>
      </c>
      <c r="D23" s="3">
        <v>14196.99</v>
      </c>
      <c r="E23" s="3">
        <v>15968.61</v>
      </c>
      <c r="F23" s="3">
        <v>17046.63</v>
      </c>
      <c r="G23" s="3">
        <v>17683.28</v>
      </c>
      <c r="H23" s="3">
        <v>18166.88</v>
      </c>
      <c r="I23" s="3">
        <v>19516.560000000001</v>
      </c>
      <c r="J23" s="3">
        <v>19921.93</v>
      </c>
      <c r="K23" s="3">
        <v>20219.260000000002</v>
      </c>
      <c r="L23" s="3">
        <v>20436.96</v>
      </c>
      <c r="M23" s="3">
        <v>20751.77</v>
      </c>
      <c r="N23" s="3">
        <v>20941.07</v>
      </c>
      <c r="O23" s="3">
        <v>21105.55</v>
      </c>
      <c r="P23" s="3">
        <v>21181.55</v>
      </c>
      <c r="Q23" s="3">
        <v>21248.55</v>
      </c>
      <c r="R23" s="3">
        <v>21361.55</v>
      </c>
      <c r="S23" s="3">
        <v>21417.55</v>
      </c>
      <c r="T23" s="3">
        <v>21477.55</v>
      </c>
      <c r="U23" s="4">
        <f>T23*$U$42</f>
        <v>21516.901632637375</v>
      </c>
      <c r="V23" s="4">
        <f t="shared" ref="V23:V41" si="17">U23*$V$42</f>
        <v>21554.085655868119</v>
      </c>
      <c r="W23" s="4">
        <f t="shared" si="16"/>
        <v>21578.881425232761</v>
      </c>
      <c r="X23" s="4">
        <f t="shared" si="15"/>
        <v>21611.741569881779</v>
      </c>
      <c r="Y23" s="4">
        <f t="shared" si="14"/>
        <v>21642.166228207123</v>
      </c>
      <c r="Z23" s="4">
        <f t="shared" si="13"/>
        <v>21667.076798123249</v>
      </c>
      <c r="AA23" s="4">
        <f t="shared" si="12"/>
        <v>21685.405276670295</v>
      </c>
      <c r="AB23" s="4">
        <f t="shared" si="11"/>
        <v>21702.750279238251</v>
      </c>
      <c r="AC23" s="4">
        <f t="shared" si="10"/>
        <v>21715.494707156366</v>
      </c>
      <c r="AD23" s="4">
        <f t="shared" si="9"/>
        <v>21726.744826027672</v>
      </c>
      <c r="AE23" s="4">
        <f t="shared" si="8"/>
        <v>21740.546724415559</v>
      </c>
      <c r="AF23" s="4">
        <f t="shared" si="7"/>
        <v>21753.333387322</v>
      </c>
      <c r="AG23" s="4">
        <f t="shared" si="6"/>
        <v>21768.775066983078</v>
      </c>
      <c r="AH23" s="4">
        <f t="shared" si="5"/>
        <v>21779.380455958017</v>
      </c>
      <c r="AI23" s="4">
        <f t="shared" si="4"/>
        <v>21784.828361074433</v>
      </c>
      <c r="AJ23" s="4">
        <f t="shared" si="3"/>
        <v>21790.508079153489</v>
      </c>
      <c r="AK23" s="4">
        <f t="shared" si="2"/>
        <v>21795.233030369352</v>
      </c>
      <c r="AL23" s="16">
        <f>AK23</f>
        <v>21795.233030369352</v>
      </c>
      <c r="AM23" s="20">
        <f>AL23-T23</f>
        <v>317.68303036935322</v>
      </c>
      <c r="AN23" s="17">
        <f>'Предявени брой (1)'!T23-T23</f>
        <v>1293</v>
      </c>
      <c r="AO23" s="18">
        <f t="shared" si="1"/>
        <v>0</v>
      </c>
      <c r="AP23" s="10"/>
      <c r="AQ23" s="10"/>
      <c r="AR23" s="10"/>
      <c r="AS23" s="10"/>
      <c r="AT23" s="10"/>
      <c r="AU23" s="10"/>
      <c r="AV23" s="10"/>
      <c r="AW23" s="10"/>
      <c r="AX23" s="10"/>
    </row>
    <row r="24" spans="1:50" s="19" customFormat="1" ht="15.75" x14ac:dyDescent="0.2">
      <c r="A24" s="1" t="s">
        <v>10</v>
      </c>
      <c r="B24" s="3">
        <v>6191.97</v>
      </c>
      <c r="C24" s="3">
        <v>11303.46</v>
      </c>
      <c r="D24" s="3">
        <v>13754.3</v>
      </c>
      <c r="E24" s="3">
        <v>15194.15</v>
      </c>
      <c r="F24" s="3">
        <v>15981.369999999999</v>
      </c>
      <c r="G24" s="3">
        <v>16607.55</v>
      </c>
      <c r="H24" s="3">
        <v>18184.59</v>
      </c>
      <c r="I24" s="3">
        <v>18585.59</v>
      </c>
      <c r="J24" s="3">
        <v>18971.739999999998</v>
      </c>
      <c r="K24" s="3">
        <v>19238.669999999998</v>
      </c>
      <c r="L24" s="3">
        <v>19637.669999999998</v>
      </c>
      <c r="M24" s="3">
        <v>19830.169999999998</v>
      </c>
      <c r="N24" s="3">
        <v>20019.03</v>
      </c>
      <c r="O24" s="3">
        <v>20123.03</v>
      </c>
      <c r="P24" s="3">
        <v>20211.03</v>
      </c>
      <c r="Q24" s="3">
        <v>20322.03</v>
      </c>
      <c r="R24" s="3">
        <v>20394.03</v>
      </c>
      <c r="S24" s="3">
        <v>20476.03</v>
      </c>
      <c r="T24" s="4">
        <f>S24*$T$42</f>
        <v>20526.380536075012</v>
      </c>
      <c r="U24" s="4">
        <f t="shared" ref="U24:U41" si="18">T24*$U$42</f>
        <v>20563.989415403918</v>
      </c>
      <c r="V24" s="4">
        <f t="shared" si="17"/>
        <v>20599.526681558415</v>
      </c>
      <c r="W24" s="4">
        <f t="shared" si="16"/>
        <v>20623.224328527616</v>
      </c>
      <c r="X24" s="4">
        <f t="shared" si="15"/>
        <v>20654.629206343579</v>
      </c>
      <c r="Y24" s="4">
        <f t="shared" si="14"/>
        <v>20683.706457448388</v>
      </c>
      <c r="Z24" s="4">
        <f t="shared" si="13"/>
        <v>20707.513820833359</v>
      </c>
      <c r="AA24" s="4">
        <f t="shared" si="12"/>
        <v>20725.030591847928</v>
      </c>
      <c r="AB24" s="4">
        <f t="shared" si="11"/>
        <v>20741.607441773038</v>
      </c>
      <c r="AC24" s="4">
        <f t="shared" si="10"/>
        <v>20753.787461242751</v>
      </c>
      <c r="AD24" s="4">
        <f t="shared" si="9"/>
        <v>20764.539349657793</v>
      </c>
      <c r="AE24" s="4">
        <f t="shared" si="8"/>
        <v>20777.730007737042</v>
      </c>
      <c r="AF24" s="4">
        <f t="shared" si="7"/>
        <v>20789.950391747512</v>
      </c>
      <c r="AG24" s="4">
        <f t="shared" si="6"/>
        <v>20804.708210625337</v>
      </c>
      <c r="AH24" s="4">
        <f t="shared" si="5"/>
        <v>20814.843922093016</v>
      </c>
      <c r="AI24" s="4">
        <f t="shared" si="4"/>
        <v>20820.050557558607</v>
      </c>
      <c r="AJ24" s="4">
        <f t="shared" si="3"/>
        <v>20825.478739759477</v>
      </c>
      <c r="AK24" s="4">
        <f t="shared" si="2"/>
        <v>20829.994438555252</v>
      </c>
      <c r="AL24" s="16">
        <f t="shared" si="0"/>
        <v>20829.994438555252</v>
      </c>
      <c r="AM24" s="20">
        <f>AL24-S24</f>
        <v>353.96443855525285</v>
      </c>
      <c r="AN24" s="17">
        <f>'Предявени брой (1)'!S24-S24</f>
        <v>1408</v>
      </c>
      <c r="AO24" s="18">
        <f t="shared" si="1"/>
        <v>0</v>
      </c>
      <c r="AP24" s="14"/>
      <c r="AQ24" s="14"/>
      <c r="AR24" s="14"/>
      <c r="AS24" s="14"/>
      <c r="AT24" s="14"/>
      <c r="AU24" s="14"/>
      <c r="AV24" s="14"/>
      <c r="AW24" s="14"/>
      <c r="AX24" s="14"/>
    </row>
    <row r="25" spans="1:50" s="19" customFormat="1" x14ac:dyDescent="0.2">
      <c r="A25" s="1" t="s">
        <v>9</v>
      </c>
      <c r="B25" s="3">
        <v>6252.03</v>
      </c>
      <c r="C25" s="3">
        <v>11894.3</v>
      </c>
      <c r="D25" s="3">
        <v>14609.21</v>
      </c>
      <c r="E25" s="3">
        <v>15941.68</v>
      </c>
      <c r="F25" s="3">
        <v>16889.12</v>
      </c>
      <c r="G25" s="3">
        <v>18594.830000000002</v>
      </c>
      <c r="H25" s="3">
        <v>19138.3</v>
      </c>
      <c r="I25" s="3">
        <v>19571.21</v>
      </c>
      <c r="J25" s="3">
        <v>19863.7</v>
      </c>
      <c r="K25" s="3">
        <v>20434.45</v>
      </c>
      <c r="L25" s="3">
        <v>20645.760000000002</v>
      </c>
      <c r="M25" s="3">
        <v>20818.849999999999</v>
      </c>
      <c r="N25" s="3">
        <v>20932.849999999999</v>
      </c>
      <c r="O25" s="3">
        <v>21052.85</v>
      </c>
      <c r="P25" s="3">
        <v>21166.85</v>
      </c>
      <c r="Q25" s="3">
        <v>21243.85</v>
      </c>
      <c r="R25" s="3">
        <v>21309.85</v>
      </c>
      <c r="S25" s="4">
        <f>R25*$S$42</f>
        <v>21378.962566293805</v>
      </c>
      <c r="T25" s="4">
        <f t="shared" ref="T25:T41" si="19">S25*$T$42</f>
        <v>21431.533412592649</v>
      </c>
      <c r="U25" s="4">
        <f t="shared" si="18"/>
        <v>21470.800732641164</v>
      </c>
      <c r="V25" s="4">
        <f t="shared" si="17"/>
        <v>21507.905087480722</v>
      </c>
      <c r="W25" s="4">
        <f t="shared" si="16"/>
        <v>21532.647730828274</v>
      </c>
      <c r="X25" s="4">
        <f t="shared" si="15"/>
        <v>21565.437471184508</v>
      </c>
      <c r="Y25" s="4">
        <f t="shared" si="14"/>
        <v>21595.796943352718</v>
      </c>
      <c r="Z25" s="4">
        <f t="shared" si="13"/>
        <v>21620.65414128657</v>
      </c>
      <c r="AA25" s="4">
        <f t="shared" si="12"/>
        <v>21638.94335026911</v>
      </c>
      <c r="AB25" s="4">
        <f t="shared" si="11"/>
        <v>21656.251190412731</v>
      </c>
      <c r="AC25" s="4">
        <f t="shared" si="10"/>
        <v>21668.968312838308</v>
      </c>
      <c r="AD25" s="4">
        <f t="shared" si="9"/>
        <v>21680.194327839366</v>
      </c>
      <c r="AE25" s="4">
        <f t="shared" si="8"/>
        <v>21693.966655058121</v>
      </c>
      <c r="AF25" s="4">
        <f t="shared" si="7"/>
        <v>21706.725921981717</v>
      </c>
      <c r="AG25" s="4">
        <f t="shared" si="6"/>
        <v>21722.134517170784</v>
      </c>
      <c r="AH25" s="4">
        <f t="shared" si="5"/>
        <v>21732.717183637393</v>
      </c>
      <c r="AI25" s="4">
        <f t="shared" si="4"/>
        <v>21738.15341637954</v>
      </c>
      <c r="AJ25" s="4">
        <f t="shared" si="3"/>
        <v>21743.820965414947</v>
      </c>
      <c r="AK25" s="4">
        <f t="shared" si="2"/>
        <v>21748.535793216797</v>
      </c>
      <c r="AL25" s="16">
        <f t="shared" si="0"/>
        <v>21748.535793216797</v>
      </c>
      <c r="AM25" s="20">
        <f>AL25-R25</f>
        <v>438.68579321679863</v>
      </c>
      <c r="AN25" s="17">
        <f>'Предявени брой (1)'!R25-R25</f>
        <v>1241</v>
      </c>
      <c r="AO25" s="18">
        <f t="shared" si="1"/>
        <v>0</v>
      </c>
      <c r="AP25" s="10"/>
      <c r="AQ25" s="10"/>
      <c r="AR25" s="10"/>
      <c r="AS25" s="10"/>
      <c r="AT25" s="10"/>
      <c r="AU25" s="10"/>
      <c r="AV25" s="10"/>
      <c r="AW25" s="10"/>
      <c r="AX25" s="10"/>
    </row>
    <row r="26" spans="1:50" s="19" customFormat="1" x14ac:dyDescent="0.2">
      <c r="A26" s="2" t="s">
        <v>8</v>
      </c>
      <c r="B26" s="3">
        <v>6737.79</v>
      </c>
      <c r="C26" s="3">
        <v>12577.68</v>
      </c>
      <c r="D26" s="3">
        <v>15111.85</v>
      </c>
      <c r="E26" s="3">
        <v>16448.400000000001</v>
      </c>
      <c r="F26" s="3">
        <v>18753.91</v>
      </c>
      <c r="G26" s="3">
        <v>19500.169999999998</v>
      </c>
      <c r="H26" s="3">
        <v>20077.5</v>
      </c>
      <c r="I26" s="3">
        <v>20417.309999999998</v>
      </c>
      <c r="J26" s="3">
        <v>21078.309999999998</v>
      </c>
      <c r="K26" s="3">
        <v>21320.989999999998</v>
      </c>
      <c r="L26" s="3">
        <v>21562.5</v>
      </c>
      <c r="M26" s="3">
        <v>21686.5</v>
      </c>
      <c r="N26" s="3">
        <v>21816.5</v>
      </c>
      <c r="O26" s="3">
        <v>21952.5</v>
      </c>
      <c r="P26" s="3">
        <v>22052.5</v>
      </c>
      <c r="Q26" s="3">
        <v>22120.5</v>
      </c>
      <c r="R26" s="4">
        <f>Q26*$R$42</f>
        <v>22206.828765179427</v>
      </c>
      <c r="S26" s="4">
        <f t="shared" ref="S26:S41" si="20">R26*$S$42</f>
        <v>22278.850432399453</v>
      </c>
      <c r="T26" s="4">
        <f t="shared" si="19"/>
        <v>22333.634102007592</v>
      </c>
      <c r="U26" s="4">
        <f t="shared" si="18"/>
        <v>22374.554270492346</v>
      </c>
      <c r="V26" s="4">
        <f t="shared" si="17"/>
        <v>22413.220429773828</v>
      </c>
      <c r="W26" s="4">
        <f t="shared" si="16"/>
        <v>22439.004545758551</v>
      </c>
      <c r="X26" s="4">
        <f t="shared" si="15"/>
        <v>22473.174478880821</v>
      </c>
      <c r="Y26" s="4">
        <f t="shared" si="14"/>
        <v>22504.81184844657</v>
      </c>
      <c r="Z26" s="4">
        <f t="shared" si="13"/>
        <v>22530.715340873743</v>
      </c>
      <c r="AA26" s="4">
        <f t="shared" si="12"/>
        <v>22549.77438315353</v>
      </c>
      <c r="AB26" s="4">
        <f t="shared" si="11"/>
        <v>22567.810748607277</v>
      </c>
      <c r="AC26" s="4">
        <f t="shared" si="10"/>
        <v>22581.063162870661</v>
      </c>
      <c r="AD26" s="4">
        <f t="shared" si="9"/>
        <v>22592.761705696816</v>
      </c>
      <c r="AE26" s="4">
        <f t="shared" si="8"/>
        <v>22607.113740659282</v>
      </c>
      <c r="AF26" s="4">
        <f t="shared" si="7"/>
        <v>22620.410073375915</v>
      </c>
      <c r="AG26" s="4">
        <f t="shared" si="6"/>
        <v>22636.467250450158</v>
      </c>
      <c r="AH26" s="4">
        <f t="shared" si="5"/>
        <v>22647.495364777711</v>
      </c>
      <c r="AI26" s="4">
        <f t="shared" si="4"/>
        <v>22653.160420591455</v>
      </c>
      <c r="AJ26" s="4">
        <f t="shared" si="3"/>
        <v>22659.066529313361</v>
      </c>
      <c r="AK26" s="4">
        <f t="shared" si="2"/>
        <v>22663.979814655726</v>
      </c>
      <c r="AL26" s="16">
        <f t="shared" si="0"/>
        <v>22663.979814655726</v>
      </c>
      <c r="AM26" s="20">
        <f>AL26-Q26</f>
        <v>543.47981465572593</v>
      </c>
      <c r="AN26" s="17">
        <f>'Предявени брой (1)'!Q26-Q26</f>
        <v>1430</v>
      </c>
      <c r="AO26" s="18">
        <f t="shared" si="1"/>
        <v>0</v>
      </c>
      <c r="AP26" s="10"/>
      <c r="AQ26" s="10"/>
      <c r="AR26" s="10"/>
      <c r="AS26" s="10"/>
      <c r="AT26" s="10"/>
      <c r="AU26" s="10"/>
      <c r="AV26" s="10"/>
      <c r="AW26" s="10"/>
      <c r="AX26" s="10"/>
    </row>
    <row r="27" spans="1:50" s="19" customFormat="1" ht="15.75" x14ac:dyDescent="0.2">
      <c r="A27" s="2" t="s">
        <v>7</v>
      </c>
      <c r="B27" s="3">
        <v>5341.01</v>
      </c>
      <c r="C27" s="3">
        <v>10587.16</v>
      </c>
      <c r="D27" s="3">
        <v>13290.76</v>
      </c>
      <c r="E27" s="3">
        <v>15826.08</v>
      </c>
      <c r="F27" s="3">
        <v>16956.629999999997</v>
      </c>
      <c r="G27" s="3">
        <v>17800.16</v>
      </c>
      <c r="H27" s="3">
        <v>18268.34</v>
      </c>
      <c r="I27" s="3">
        <v>19037.169999999998</v>
      </c>
      <c r="J27" s="3">
        <v>19336.349999999999</v>
      </c>
      <c r="K27" s="3">
        <v>19574.18</v>
      </c>
      <c r="L27" s="3">
        <v>19740.18</v>
      </c>
      <c r="M27" s="3">
        <v>19883.18</v>
      </c>
      <c r="N27" s="3">
        <v>20053.18</v>
      </c>
      <c r="O27" s="3">
        <v>20170.18</v>
      </c>
      <c r="P27" s="3">
        <v>20249.18</v>
      </c>
      <c r="Q27" s="4">
        <f>P27*$Q$42</f>
        <v>20329.498456605845</v>
      </c>
      <c r="R27" s="4">
        <f t="shared" ref="R27:R41" si="21">Q27*$R$42</f>
        <v>20408.837553754456</v>
      </c>
      <c r="S27" s="4">
        <f t="shared" si="20"/>
        <v>20475.027937000392</v>
      </c>
      <c r="T27" s="4">
        <f t="shared" si="19"/>
        <v>20525.37600900355</v>
      </c>
      <c r="U27" s="4">
        <f t="shared" si="18"/>
        <v>20562.983047816182</v>
      </c>
      <c r="V27" s="4">
        <f t="shared" si="17"/>
        <v>20598.518574835725</v>
      </c>
      <c r="W27" s="4">
        <f t="shared" si="16"/>
        <v>20622.215062081326</v>
      </c>
      <c r="X27" s="4">
        <f t="shared" si="15"/>
        <v>20653.618402994576</v>
      </c>
      <c r="Y27" s="4">
        <f t="shared" si="14"/>
        <v>20682.694231106867</v>
      </c>
      <c r="Z27" s="4">
        <f t="shared" si="13"/>
        <v>20706.5004293989</v>
      </c>
      <c r="AA27" s="4">
        <f t="shared" si="12"/>
        <v>20724.016343171705</v>
      </c>
      <c r="AB27" s="4">
        <f t="shared" si="11"/>
        <v>20740.592381853232</v>
      </c>
      <c r="AC27" s="4">
        <f t="shared" si="10"/>
        <v>20752.771805252964</v>
      </c>
      <c r="AD27" s="4">
        <f t="shared" si="9"/>
        <v>20763.523167488391</v>
      </c>
      <c r="AE27" s="4">
        <f t="shared" si="8"/>
        <v>20776.713180038678</v>
      </c>
      <c r="AF27" s="4">
        <f t="shared" si="7"/>
        <v>20788.932966003791</v>
      </c>
      <c r="AG27" s="4">
        <f t="shared" si="6"/>
        <v>20803.690062658399</v>
      </c>
      <c r="AH27" s="4">
        <f t="shared" si="5"/>
        <v>20813.825278101147</v>
      </c>
      <c r="AI27" s="4">
        <f t="shared" si="4"/>
        <v>20819.031658762618</v>
      </c>
      <c r="AJ27" s="4">
        <f t="shared" si="3"/>
        <v>20824.45957531724</v>
      </c>
      <c r="AK27" s="4">
        <f t="shared" si="2"/>
        <v>20828.975053122194</v>
      </c>
      <c r="AL27" s="16">
        <f t="shared" si="0"/>
        <v>20828.975053122194</v>
      </c>
      <c r="AM27" s="20">
        <f>AL27-P27</f>
        <v>579.79505312219408</v>
      </c>
      <c r="AN27" s="17">
        <f>'Предявени брой (1)'!P27-P27</f>
        <v>1512</v>
      </c>
      <c r="AO27" s="18">
        <f t="shared" si="1"/>
        <v>0</v>
      </c>
      <c r="AP27" s="14"/>
      <c r="AQ27" s="14"/>
      <c r="AR27" s="14"/>
      <c r="AS27" s="14"/>
      <c r="AT27" s="14"/>
      <c r="AU27" s="14"/>
      <c r="AV27" s="14"/>
      <c r="AW27" s="14"/>
      <c r="AX27" s="14"/>
    </row>
    <row r="28" spans="1:50" s="19" customFormat="1" x14ac:dyDescent="0.2">
      <c r="A28" s="2" t="s">
        <v>6</v>
      </c>
      <c r="B28" s="3">
        <v>5265.08</v>
      </c>
      <c r="C28" s="3">
        <v>10177.01</v>
      </c>
      <c r="D28" s="3">
        <v>13909.61</v>
      </c>
      <c r="E28" s="3">
        <v>15841.34</v>
      </c>
      <c r="F28" s="3">
        <v>17037.810000000001</v>
      </c>
      <c r="G28" s="3">
        <v>17593.09</v>
      </c>
      <c r="H28" s="3">
        <v>18493.760000000002</v>
      </c>
      <c r="I28" s="3">
        <v>18864.12</v>
      </c>
      <c r="J28" s="3">
        <v>19115.400000000001</v>
      </c>
      <c r="K28" s="3">
        <v>19314.400000000001</v>
      </c>
      <c r="L28" s="3">
        <v>19498.400000000001</v>
      </c>
      <c r="M28" s="3">
        <v>19635.400000000001</v>
      </c>
      <c r="N28" s="3">
        <v>19790.400000000001</v>
      </c>
      <c r="O28" s="3">
        <v>19891.400000000001</v>
      </c>
      <c r="P28" s="4">
        <f>O28*$P$42</f>
        <v>19979.565348585369</v>
      </c>
      <c r="Q28" s="4">
        <f t="shared" ref="Q28:Q41" si="22">P28*$Q$42</f>
        <v>20058.814377556122</v>
      </c>
      <c r="R28" s="4">
        <f t="shared" si="21"/>
        <v>20137.097087087001</v>
      </c>
      <c r="S28" s="4">
        <f t="shared" si="20"/>
        <v>20202.406155775712</v>
      </c>
      <c r="T28" s="4">
        <f t="shared" si="19"/>
        <v>20252.083851107691</v>
      </c>
      <c r="U28" s="4">
        <f t="shared" si="18"/>
        <v>20289.190158105001</v>
      </c>
      <c r="V28" s="4">
        <f t="shared" si="17"/>
        <v>20324.252535163399</v>
      </c>
      <c r="W28" s="4">
        <f t="shared" si="16"/>
        <v>20347.633507403036</v>
      </c>
      <c r="X28" s="4">
        <f t="shared" si="15"/>
        <v>20378.618717764155</v>
      </c>
      <c r="Y28" s="4">
        <f t="shared" si="14"/>
        <v>20407.307405791707</v>
      </c>
      <c r="Z28" s="4">
        <f t="shared" si="13"/>
        <v>20430.796628292424</v>
      </c>
      <c r="AA28" s="4">
        <f t="shared" si="12"/>
        <v>20448.079320424349</v>
      </c>
      <c r="AB28" s="4">
        <f t="shared" si="11"/>
        <v>20464.434651754222</v>
      </c>
      <c r="AC28" s="4">
        <f t="shared" si="10"/>
        <v>20476.451908044255</v>
      </c>
      <c r="AD28" s="4">
        <f t="shared" si="9"/>
        <v>20487.060117580102</v>
      </c>
      <c r="AE28" s="4">
        <f t="shared" si="8"/>
        <v>20500.074507184872</v>
      </c>
      <c r="AF28" s="4">
        <f t="shared" si="7"/>
        <v>20512.131588619071</v>
      </c>
      <c r="AG28" s="4">
        <f t="shared" si="6"/>
        <v>20526.692196849435</v>
      </c>
      <c r="AH28" s="4">
        <f t="shared" si="5"/>
        <v>20536.692463490373</v>
      </c>
      <c r="AI28" s="4">
        <f t="shared" si="4"/>
        <v>20541.829522011038</v>
      </c>
      <c r="AJ28" s="4">
        <f t="shared" si="3"/>
        <v>20547.185166709231</v>
      </c>
      <c r="AK28" s="4">
        <f t="shared" si="2"/>
        <v>20551.6405216364</v>
      </c>
      <c r="AL28" s="16">
        <f t="shared" si="0"/>
        <v>20551.6405216364</v>
      </c>
      <c r="AM28" s="20">
        <f>AL28-O28</f>
        <v>660.24052163639863</v>
      </c>
      <c r="AN28" s="17">
        <f>'Предявени брой (1)'!O28-O28</f>
        <v>1437</v>
      </c>
      <c r="AO28" s="18">
        <f t="shared" si="1"/>
        <v>0</v>
      </c>
      <c r="AP28" s="10"/>
      <c r="AQ28" s="10"/>
      <c r="AR28" s="10"/>
      <c r="AS28" s="10"/>
      <c r="AT28" s="10"/>
      <c r="AU28" s="10"/>
      <c r="AV28" s="10"/>
      <c r="AW28" s="10"/>
      <c r="AX28" s="10"/>
    </row>
    <row r="29" spans="1:50" s="19" customFormat="1" x14ac:dyDescent="0.2">
      <c r="A29" s="2" t="s">
        <v>5</v>
      </c>
      <c r="B29" s="3">
        <v>5189.92</v>
      </c>
      <c r="C29" s="3">
        <v>11862.22</v>
      </c>
      <c r="D29" s="3">
        <v>15687.689999999999</v>
      </c>
      <c r="E29" s="3">
        <v>17831.25</v>
      </c>
      <c r="F29" s="3">
        <v>18719</v>
      </c>
      <c r="G29" s="3">
        <v>19742.28</v>
      </c>
      <c r="H29" s="3">
        <v>20200.099999999999</v>
      </c>
      <c r="I29" s="3">
        <v>20502.86</v>
      </c>
      <c r="J29" s="3">
        <v>20753.86</v>
      </c>
      <c r="K29" s="3">
        <v>20961.86</v>
      </c>
      <c r="L29" s="3">
        <v>21142.86</v>
      </c>
      <c r="M29" s="3">
        <v>21318.86</v>
      </c>
      <c r="N29" s="3">
        <v>21427.86</v>
      </c>
      <c r="O29" s="4">
        <f>N29*$O$42</f>
        <v>21551.313716865781</v>
      </c>
      <c r="P29" s="4">
        <f t="shared" ref="P29:P41" si="23">O29*$P$42</f>
        <v>21646.836359129273</v>
      </c>
      <c r="Q29" s="4">
        <f t="shared" si="22"/>
        <v>21732.698625490899</v>
      </c>
      <c r="R29" s="4">
        <f t="shared" si="21"/>
        <v>21817.513934202514</v>
      </c>
      <c r="S29" s="4">
        <f t="shared" si="20"/>
        <v>21888.272967144727</v>
      </c>
      <c r="T29" s="4">
        <f t="shared" si="19"/>
        <v>21942.096207179635</v>
      </c>
      <c r="U29" s="4">
        <f t="shared" si="18"/>
        <v>21982.298991446874</v>
      </c>
      <c r="V29" s="4">
        <f t="shared" si="17"/>
        <v>22020.287282248155</v>
      </c>
      <c r="W29" s="4">
        <f t="shared" si="16"/>
        <v>22045.619368865577</v>
      </c>
      <c r="X29" s="4">
        <f t="shared" si="15"/>
        <v>22079.190258248706</v>
      </c>
      <c r="Y29" s="4">
        <f t="shared" si="14"/>
        <v>22110.27298323574</v>
      </c>
      <c r="Z29" s="4">
        <f t="shared" si="13"/>
        <v>22135.722353470021</v>
      </c>
      <c r="AA29" s="4">
        <f t="shared" si="12"/>
        <v>22154.447265744024</v>
      </c>
      <c r="AB29" s="4">
        <f t="shared" si="11"/>
        <v>22172.167430057918</v>
      </c>
      <c r="AC29" s="4">
        <f t="shared" si="10"/>
        <v>22185.187512119639</v>
      </c>
      <c r="AD29" s="4">
        <f t="shared" si="9"/>
        <v>22196.680964148218</v>
      </c>
      <c r="AE29" s="4">
        <f t="shared" si="8"/>
        <v>22210.781389116088</v>
      </c>
      <c r="AF29" s="4">
        <f t="shared" si="7"/>
        <v>22223.844619682975</v>
      </c>
      <c r="AG29" s="4">
        <f t="shared" si="6"/>
        <v>22239.620293385226</v>
      </c>
      <c r="AH29" s="4">
        <f t="shared" si="5"/>
        <v>22250.455070406006</v>
      </c>
      <c r="AI29" s="4">
        <f t="shared" si="4"/>
        <v>22256.020810362006</v>
      </c>
      <c r="AJ29" s="4">
        <f t="shared" si="3"/>
        <v>22261.823377252564</v>
      </c>
      <c r="AK29" s="4">
        <f t="shared" si="2"/>
        <v>22266.65052625944</v>
      </c>
      <c r="AL29" s="16">
        <f t="shared" si="0"/>
        <v>22266.65052625944</v>
      </c>
      <c r="AM29" s="20">
        <f>AL29-N29</f>
        <v>838.7905262594395</v>
      </c>
      <c r="AN29" s="17">
        <f>'Предявени брой (1)'!N29-N29</f>
        <v>1521</v>
      </c>
      <c r="AO29" s="18">
        <f t="shared" si="1"/>
        <v>0</v>
      </c>
      <c r="AP29" s="10"/>
      <c r="AQ29" s="10"/>
      <c r="AR29" s="10"/>
      <c r="AS29" s="10"/>
      <c r="AT29" s="10"/>
      <c r="AU29" s="10"/>
      <c r="AV29" s="10"/>
      <c r="AW29" s="10"/>
      <c r="AX29" s="10"/>
    </row>
    <row r="30" spans="1:50" s="19" customFormat="1" ht="15.75" x14ac:dyDescent="0.2">
      <c r="A30" s="1" t="s">
        <v>4</v>
      </c>
      <c r="B30" s="3">
        <v>6230.08</v>
      </c>
      <c r="C30" s="3">
        <v>13930.41</v>
      </c>
      <c r="D30" s="3">
        <v>17895.330000000002</v>
      </c>
      <c r="E30" s="3">
        <v>19562.78</v>
      </c>
      <c r="F30" s="3">
        <v>21169.83</v>
      </c>
      <c r="G30" s="3">
        <v>21985.5</v>
      </c>
      <c r="H30" s="3">
        <v>22395.88</v>
      </c>
      <c r="I30" s="3">
        <v>22716.880000000001</v>
      </c>
      <c r="J30" s="3">
        <v>22919.88</v>
      </c>
      <c r="K30" s="3">
        <v>23099.88</v>
      </c>
      <c r="L30" s="3">
        <v>23316.880000000001</v>
      </c>
      <c r="M30" s="3">
        <v>23475.88</v>
      </c>
      <c r="N30" s="4">
        <f>M30*$N$42</f>
        <v>23635.277028272245</v>
      </c>
      <c r="O30" s="4">
        <f t="shared" ref="O30:O41" si="24">N30*$O$42</f>
        <v>23771.448479751423</v>
      </c>
      <c r="P30" s="4">
        <f t="shared" si="23"/>
        <v>23876.811503047738</v>
      </c>
      <c r="Q30" s="4">
        <f t="shared" si="22"/>
        <v>23971.51897508332</v>
      </c>
      <c r="R30" s="4">
        <f t="shared" si="21"/>
        <v>24065.07163585474</v>
      </c>
      <c r="S30" s="4">
        <f t="shared" si="20"/>
        <v>24143.119996532936</v>
      </c>
      <c r="T30" s="4">
        <f t="shared" si="19"/>
        <v>24202.48790302403</v>
      </c>
      <c r="U30" s="4">
        <f t="shared" si="18"/>
        <v>24246.83222595054</v>
      </c>
      <c r="V30" s="4">
        <f t="shared" si="17"/>
        <v>24288.733926676548</v>
      </c>
      <c r="W30" s="4">
        <f t="shared" si="16"/>
        <v>24316.675628970053</v>
      </c>
      <c r="X30" s="4">
        <f t="shared" si="15"/>
        <v>24353.7048643046</v>
      </c>
      <c r="Y30" s="4">
        <f t="shared" si="14"/>
        <v>24387.98961396519</v>
      </c>
      <c r="Z30" s="4">
        <f t="shared" si="13"/>
        <v>24416.060681989824</v>
      </c>
      <c r="AA30" s="4">
        <f t="shared" si="12"/>
        <v>24436.714563848589</v>
      </c>
      <c r="AB30" s="4">
        <f t="shared" si="11"/>
        <v>24456.260192415575</v>
      </c>
      <c r="AC30" s="4">
        <f t="shared" si="10"/>
        <v>24470.62155404756</v>
      </c>
      <c r="AD30" s="4">
        <f t="shared" si="9"/>
        <v>24483.299017999005</v>
      </c>
      <c r="AE30" s="4">
        <f t="shared" si="8"/>
        <v>24498.85201537401</v>
      </c>
      <c r="AF30" s="4">
        <f t="shared" si="7"/>
        <v>24513.260970506843</v>
      </c>
      <c r="AG30" s="4">
        <f t="shared" si="6"/>
        <v>24530.661794399679</v>
      </c>
      <c r="AH30" s="4">
        <f t="shared" si="5"/>
        <v>24542.612729137247</v>
      </c>
      <c r="AI30" s="4">
        <f t="shared" si="4"/>
        <v>24548.751830556022</v>
      </c>
      <c r="AJ30" s="4">
        <f t="shared" si="3"/>
        <v>24555.152155923715</v>
      </c>
      <c r="AK30" s="4">
        <f t="shared" si="2"/>
        <v>24560.476579549515</v>
      </c>
      <c r="AL30" s="16">
        <f t="shared" si="0"/>
        <v>24560.476579549515</v>
      </c>
      <c r="AM30" s="20">
        <f>AL30-M30</f>
        <v>1084.596579549514</v>
      </c>
      <c r="AN30" s="17">
        <f>'Предявени брой (1)'!M30-M30</f>
        <v>1372</v>
      </c>
      <c r="AO30" s="18">
        <f t="shared" si="1"/>
        <v>0</v>
      </c>
      <c r="AP30" s="14"/>
      <c r="AQ30" s="14"/>
      <c r="AR30" s="14"/>
      <c r="AS30" s="14"/>
      <c r="AT30" s="14"/>
      <c r="AU30" s="14"/>
      <c r="AV30" s="14"/>
      <c r="AW30" s="14"/>
      <c r="AX30" s="14"/>
    </row>
    <row r="31" spans="1:50" s="19" customFormat="1" x14ac:dyDescent="0.2">
      <c r="A31" s="1" t="s">
        <v>3</v>
      </c>
      <c r="B31" s="3">
        <v>7027.28</v>
      </c>
      <c r="C31" s="3">
        <v>14036.619999999999</v>
      </c>
      <c r="D31" s="3">
        <v>16609.989999999998</v>
      </c>
      <c r="E31" s="3">
        <v>18500.04</v>
      </c>
      <c r="F31" s="3">
        <v>19492</v>
      </c>
      <c r="G31" s="3">
        <v>20019.79</v>
      </c>
      <c r="H31" s="3">
        <v>20361.79</v>
      </c>
      <c r="I31" s="3">
        <v>20571.79</v>
      </c>
      <c r="J31" s="3">
        <v>20764.79</v>
      </c>
      <c r="K31" s="3">
        <v>20948.79</v>
      </c>
      <c r="L31" s="3">
        <v>21069.79</v>
      </c>
      <c r="M31" s="4">
        <f>L31*$M$42</f>
        <v>21222.354949479144</v>
      </c>
      <c r="N31" s="4">
        <f t="shared" ref="N31:N40" si="25">M31*$N$42</f>
        <v>21366.450945534911</v>
      </c>
      <c r="O31" s="4">
        <f t="shared" si="24"/>
        <v>21489.55086244013</v>
      </c>
      <c r="P31" s="4">
        <f t="shared" si="23"/>
        <v>21584.799751041737</v>
      </c>
      <c r="Q31" s="4">
        <f t="shared" si="22"/>
        <v>21670.415948939622</v>
      </c>
      <c r="R31" s="4">
        <f t="shared" si="21"/>
        <v>21754.988189612144</v>
      </c>
      <c r="S31" s="4">
        <f t="shared" si="20"/>
        <v>21825.544437707536</v>
      </c>
      <c r="T31" s="4">
        <f t="shared" si="19"/>
        <v>21879.213428355019</v>
      </c>
      <c r="U31" s="4">
        <f t="shared" si="18"/>
        <v>21919.300997431907</v>
      </c>
      <c r="V31" s="4">
        <f t="shared" si="17"/>
        <v>21957.180419451197</v>
      </c>
      <c r="W31" s="4">
        <f t="shared" si="16"/>
        <v>21982.439908082313</v>
      </c>
      <c r="X31" s="4">
        <f t="shared" si="15"/>
        <v>22015.914588297815</v>
      </c>
      <c r="Y31" s="4">
        <f t="shared" si="14"/>
        <v>22046.9082348257</v>
      </c>
      <c r="Z31" s="4">
        <f t="shared" si="13"/>
        <v>22072.284670956305</v>
      </c>
      <c r="AA31" s="4">
        <f t="shared" si="12"/>
        <v>22090.955920421344</v>
      </c>
      <c r="AB31" s="4">
        <f t="shared" si="11"/>
        <v>22108.62530138424</v>
      </c>
      <c r="AC31" s="4">
        <f t="shared" si="10"/>
        <v>22121.608069830487</v>
      </c>
      <c r="AD31" s="4">
        <f t="shared" si="9"/>
        <v>22133.06858333783</v>
      </c>
      <c r="AE31" s="4">
        <f t="shared" si="8"/>
        <v>22147.128598588406</v>
      </c>
      <c r="AF31" s="4">
        <f t="shared" si="7"/>
        <v>22160.154391882632</v>
      </c>
      <c r="AG31" s="4">
        <f t="shared" si="6"/>
        <v>22175.884854854292</v>
      </c>
      <c r="AH31" s="4">
        <f t="shared" si="5"/>
        <v>22186.688581018283</v>
      </c>
      <c r="AI31" s="4">
        <f t="shared" si="4"/>
        <v>22192.238370392744</v>
      </c>
      <c r="AJ31" s="4">
        <f t="shared" si="3"/>
        <v>22198.024307991051</v>
      </c>
      <c r="AK31" s="4">
        <f t="shared" si="2"/>
        <v>22202.837623108018</v>
      </c>
      <c r="AL31" s="16">
        <f t="shared" si="0"/>
        <v>22202.837623108018</v>
      </c>
      <c r="AM31" s="20">
        <f>AL31-L31</f>
        <v>1133.0476231080174</v>
      </c>
      <c r="AN31" s="17">
        <f>'Предявени брой (1)'!L31-L31</f>
        <v>1020</v>
      </c>
      <c r="AO31" s="18">
        <f t="shared" si="1"/>
        <v>113.04762310801743</v>
      </c>
      <c r="AP31" s="10"/>
      <c r="AQ31" s="10"/>
      <c r="AR31" s="10"/>
      <c r="AS31" s="10"/>
      <c r="AT31" s="10"/>
      <c r="AU31" s="10"/>
      <c r="AV31" s="10"/>
      <c r="AW31" s="10"/>
      <c r="AX31" s="10"/>
    </row>
    <row r="32" spans="1:50" s="19" customFormat="1" x14ac:dyDescent="0.2">
      <c r="A32" s="1" t="s">
        <v>2</v>
      </c>
      <c r="B32" s="3">
        <v>7759.66</v>
      </c>
      <c r="C32" s="3">
        <v>14262</v>
      </c>
      <c r="D32" s="3">
        <v>17666.02</v>
      </c>
      <c r="E32" s="3">
        <v>19224.87</v>
      </c>
      <c r="F32" s="3">
        <v>20022.16</v>
      </c>
      <c r="G32" s="3">
        <v>20515.16</v>
      </c>
      <c r="H32" s="3">
        <v>20829.16</v>
      </c>
      <c r="I32" s="3">
        <v>21073.16</v>
      </c>
      <c r="J32" s="3">
        <v>21295.16</v>
      </c>
      <c r="K32" s="3">
        <v>21479.16</v>
      </c>
      <c r="L32" s="4">
        <f>K32*$L$42</f>
        <v>21669.281462386345</v>
      </c>
      <c r="M32" s="4">
        <f t="shared" ref="M32:M41" si="26">L32*$M$42</f>
        <v>21826.187289713445</v>
      </c>
      <c r="N32" s="4">
        <f t="shared" si="25"/>
        <v>21974.383199408574</v>
      </c>
      <c r="O32" s="4">
        <f t="shared" si="24"/>
        <v>22100.985635760124</v>
      </c>
      <c r="P32" s="4">
        <f t="shared" si="23"/>
        <v>22198.944608112848</v>
      </c>
      <c r="Q32" s="4">
        <f t="shared" si="22"/>
        <v>22286.996814138092</v>
      </c>
      <c r="R32" s="4">
        <f t="shared" si="21"/>
        <v>22373.975359583375</v>
      </c>
      <c r="S32" s="4">
        <f t="shared" si="20"/>
        <v>22446.539120252513</v>
      </c>
      <c r="T32" s="4">
        <f t="shared" si="19"/>
        <v>22501.735136166411</v>
      </c>
      <c r="U32" s="4">
        <f t="shared" si="18"/>
        <v>22542.963303009554</v>
      </c>
      <c r="V32" s="4">
        <f t="shared" si="17"/>
        <v>22581.920495149036</v>
      </c>
      <c r="W32" s="4">
        <f t="shared" si="16"/>
        <v>22607.898683291565</v>
      </c>
      <c r="X32" s="4">
        <f t="shared" si="15"/>
        <v>22642.325807029065</v>
      </c>
      <c r="Y32" s="4">
        <f t="shared" si="14"/>
        <v>22674.201305083789</v>
      </c>
      <c r="Z32" s="4">
        <f t="shared" si="13"/>
        <v>22700.299768192646</v>
      </c>
      <c r="AA32" s="4">
        <f t="shared" si="12"/>
        <v>22719.502264274113</v>
      </c>
      <c r="AB32" s="4">
        <f t="shared" si="11"/>
        <v>22737.674386034756</v>
      </c>
      <c r="AC32" s="4">
        <f t="shared" si="10"/>
        <v>22751.026548710448</v>
      </c>
      <c r="AD32" s="4">
        <f t="shared" si="9"/>
        <v>22762.813144252887</v>
      </c>
      <c r="AE32" s="4">
        <f t="shared" si="8"/>
        <v>22777.273204264409</v>
      </c>
      <c r="AF32" s="4">
        <f t="shared" si="7"/>
        <v>22790.669615959232</v>
      </c>
      <c r="AG32" s="4">
        <f t="shared" si="6"/>
        <v>22806.847652364271</v>
      </c>
      <c r="AH32" s="4">
        <f t="shared" si="5"/>
        <v>22817.958773219772</v>
      </c>
      <c r="AI32" s="4">
        <f t="shared" si="4"/>
        <v>22823.66646883573</v>
      </c>
      <c r="AJ32" s="4">
        <f t="shared" si="3"/>
        <v>22829.617031719437</v>
      </c>
      <c r="AK32" s="4">
        <f t="shared" si="2"/>
        <v>22834.567298430055</v>
      </c>
      <c r="AL32" s="16">
        <f t="shared" si="0"/>
        <v>22834.567298430055</v>
      </c>
      <c r="AM32" s="20">
        <f>AL32-K32</f>
        <v>1355.4072984300547</v>
      </c>
      <c r="AN32" s="17">
        <f>'Предявени брой (1)'!K32-K32</f>
        <v>1041</v>
      </c>
      <c r="AO32" s="18">
        <f t="shared" si="1"/>
        <v>314.40729843005465</v>
      </c>
      <c r="AP32" s="10"/>
      <c r="AQ32" s="10"/>
      <c r="AR32" s="10"/>
      <c r="AS32" s="10"/>
      <c r="AT32" s="10"/>
      <c r="AU32" s="10"/>
      <c r="AV32" s="10"/>
      <c r="AW32" s="10"/>
      <c r="AX32" s="10"/>
    </row>
    <row r="33" spans="1:50" s="19" customFormat="1" ht="15.75" x14ac:dyDescent="0.2">
      <c r="A33" s="1" t="s">
        <v>1</v>
      </c>
      <c r="B33" s="3">
        <v>7439.4</v>
      </c>
      <c r="C33" s="3">
        <v>15291.02</v>
      </c>
      <c r="D33" s="3">
        <v>19061.93</v>
      </c>
      <c r="E33" s="3">
        <v>20605.45</v>
      </c>
      <c r="F33" s="3">
        <v>21453.45</v>
      </c>
      <c r="G33" s="3">
        <v>21933.45</v>
      </c>
      <c r="H33" s="3">
        <v>22307.45</v>
      </c>
      <c r="I33" s="3">
        <v>22609.45</v>
      </c>
      <c r="J33" s="3">
        <v>22844.45</v>
      </c>
      <c r="K33" s="4">
        <f>J33*$K$42</f>
        <v>23085.714171673426</v>
      </c>
      <c r="L33" s="4">
        <f t="shared" ref="L33:L41" si="27">K33*$L$42</f>
        <v>23290.055949403642</v>
      </c>
      <c r="M33" s="4">
        <f t="shared" si="26"/>
        <v>23458.697697104362</v>
      </c>
      <c r="N33" s="4">
        <f t="shared" si="25"/>
        <v>23617.978060611731</v>
      </c>
      <c r="O33" s="4">
        <f t="shared" si="24"/>
        <v>23754.049846428745</v>
      </c>
      <c r="P33" s="4">
        <f t="shared" si="23"/>
        <v>23859.335753153486</v>
      </c>
      <c r="Q33" s="4">
        <f t="shared" si="22"/>
        <v>23953.9739075545</v>
      </c>
      <c r="R33" s="4">
        <f t="shared" si="21"/>
        <v>24047.458095912785</v>
      </c>
      <c r="S33" s="4">
        <f t="shared" si="20"/>
        <v>24125.44933197739</v>
      </c>
      <c r="T33" s="4">
        <f t="shared" si="19"/>
        <v>24184.773786323061</v>
      </c>
      <c r="U33" s="4">
        <f t="shared" si="18"/>
        <v>24229.085653061</v>
      </c>
      <c r="V33" s="4">
        <f t="shared" si="17"/>
        <v>24270.956685385496</v>
      </c>
      <c r="W33" s="4">
        <f t="shared" si="16"/>
        <v>24298.877936782497</v>
      </c>
      <c r="X33" s="4">
        <f t="shared" si="15"/>
        <v>24335.880069936527</v>
      </c>
      <c r="Y33" s="4">
        <f t="shared" si="14"/>
        <v>24370.139726141479</v>
      </c>
      <c r="Z33" s="4">
        <f t="shared" si="13"/>
        <v>24398.190248585142</v>
      </c>
      <c r="AA33" s="4">
        <f t="shared" si="12"/>
        <v>24418.829013598272</v>
      </c>
      <c r="AB33" s="4">
        <f t="shared" si="11"/>
        <v>24438.36033646467</v>
      </c>
      <c r="AC33" s="4">
        <f t="shared" si="10"/>
        <v>24452.711186828685</v>
      </c>
      <c r="AD33" s="4">
        <f t="shared" si="9"/>
        <v>24465.379371978841</v>
      </c>
      <c r="AE33" s="4">
        <f t="shared" si="8"/>
        <v>24480.920985912126</v>
      </c>
      <c r="AF33" s="4">
        <f t="shared" si="7"/>
        <v>24495.319394942682</v>
      </c>
      <c r="AG33" s="4">
        <f t="shared" si="6"/>
        <v>24512.707482945458</v>
      </c>
      <c r="AH33" s="4">
        <f t="shared" si="5"/>
        <v>24524.649670637948</v>
      </c>
      <c r="AI33" s="4">
        <f t="shared" si="4"/>
        <v>24530.784278768289</v>
      </c>
      <c r="AJ33" s="4">
        <f t="shared" si="3"/>
        <v>24537.179919654332</v>
      </c>
      <c r="AK33" s="4">
        <f t="shared" si="2"/>
        <v>24542.500446265003</v>
      </c>
      <c r="AL33" s="16">
        <f t="shared" si="0"/>
        <v>24542.500446265003</v>
      </c>
      <c r="AM33" s="20">
        <f>AL33-J33</f>
        <v>1698.0504462650024</v>
      </c>
      <c r="AN33" s="17">
        <f>'Предявени брой (1)'!J33-J33</f>
        <v>1242</v>
      </c>
      <c r="AO33" s="18">
        <f t="shared" si="1"/>
        <v>456.05044626500239</v>
      </c>
      <c r="AP33" s="14"/>
      <c r="AQ33" s="14"/>
      <c r="AR33" s="14"/>
      <c r="AS33" s="14"/>
      <c r="AT33" s="14"/>
      <c r="AU33" s="14"/>
      <c r="AV33" s="14"/>
      <c r="AW33" s="14"/>
      <c r="AX33" s="14"/>
    </row>
    <row r="34" spans="1:50" s="19" customFormat="1" x14ac:dyDescent="0.2">
      <c r="A34" s="2" t="s">
        <v>24</v>
      </c>
      <c r="B34" s="3">
        <v>8510.19</v>
      </c>
      <c r="C34" s="3">
        <v>16613.86</v>
      </c>
      <c r="D34" s="3">
        <v>20157.940000000002</v>
      </c>
      <c r="E34" s="3">
        <v>21855.940000000002</v>
      </c>
      <c r="F34" s="3">
        <v>22736.940000000002</v>
      </c>
      <c r="G34" s="3">
        <v>23252.940000000002</v>
      </c>
      <c r="H34" s="3">
        <v>23598.940000000002</v>
      </c>
      <c r="I34" s="3">
        <v>23940.940000000002</v>
      </c>
      <c r="J34" s="4">
        <f>I34*$J$42</f>
        <v>24267.982738546871</v>
      </c>
      <c r="K34" s="4">
        <f t="shared" ref="K34:K41" si="28">J34*$K$42</f>
        <v>24524.281084692233</v>
      </c>
      <c r="L34" s="4">
        <f t="shared" si="27"/>
        <v>24741.356248888387</v>
      </c>
      <c r="M34" s="4">
        <f t="shared" si="26"/>
        <v>24920.506765630944</v>
      </c>
      <c r="N34" s="4">
        <f t="shared" si="25"/>
        <v>25089.71255137699</v>
      </c>
      <c r="O34" s="4">
        <f t="shared" si="24"/>
        <v>25234.263536382561</v>
      </c>
      <c r="P34" s="4">
        <f t="shared" si="23"/>
        <v>25346.110246065145</v>
      </c>
      <c r="Q34" s="4">
        <f t="shared" si="22"/>
        <v>25446.645697669879</v>
      </c>
      <c r="R34" s="4">
        <f t="shared" si="21"/>
        <v>25545.95527480594</v>
      </c>
      <c r="S34" s="4">
        <f t="shared" si="20"/>
        <v>25628.806469322499</v>
      </c>
      <c r="T34" s="4">
        <f t="shared" si="19"/>
        <v>25691.827677276051</v>
      </c>
      <c r="U34" s="4">
        <f t="shared" si="18"/>
        <v>25738.90080081849</v>
      </c>
      <c r="V34" s="4">
        <f t="shared" si="17"/>
        <v>25783.380991398521</v>
      </c>
      <c r="W34" s="4">
        <f t="shared" si="16"/>
        <v>25813.042132154416</v>
      </c>
      <c r="X34" s="4">
        <f t="shared" si="15"/>
        <v>25852.350022196479</v>
      </c>
      <c r="Y34" s="4">
        <f t="shared" si="14"/>
        <v>25888.744540138923</v>
      </c>
      <c r="Z34" s="4">
        <f t="shared" si="13"/>
        <v>25918.543007358316</v>
      </c>
      <c r="AA34" s="4">
        <f t="shared" si="12"/>
        <v>25940.467859700289</v>
      </c>
      <c r="AB34" s="4">
        <f t="shared" si="11"/>
        <v>25961.21626056714</v>
      </c>
      <c r="AC34" s="4">
        <f t="shared" si="10"/>
        <v>25976.461372133293</v>
      </c>
      <c r="AD34" s="4">
        <f t="shared" si="9"/>
        <v>25989.918964614302</v>
      </c>
      <c r="AE34" s="4">
        <f t="shared" si="8"/>
        <v>26006.429041182666</v>
      </c>
      <c r="AF34" s="4">
        <f t="shared" si="7"/>
        <v>26021.724674993769</v>
      </c>
      <c r="AG34" s="4">
        <f t="shared" si="6"/>
        <v>26040.196287114337</v>
      </c>
      <c r="AH34" s="4">
        <f t="shared" si="5"/>
        <v>26052.882642215111</v>
      </c>
      <c r="AI34" s="4">
        <f t="shared" si="4"/>
        <v>26059.399523305045</v>
      </c>
      <c r="AJ34" s="4">
        <f t="shared" si="3"/>
        <v>26066.193703187881</v>
      </c>
      <c r="AK34" s="4">
        <f t="shared" si="2"/>
        <v>26071.84577395114</v>
      </c>
      <c r="AL34" s="16">
        <f t="shared" si="0"/>
        <v>26071.84577395114</v>
      </c>
      <c r="AM34" s="20">
        <f>AL34-I34</f>
        <v>2130.9057739511372</v>
      </c>
      <c r="AN34" s="17">
        <f>'Предявени брой (1)'!I34-I34</f>
        <v>1553</v>
      </c>
      <c r="AO34" s="18">
        <f t="shared" si="1"/>
        <v>577.90577395113723</v>
      </c>
      <c r="AP34" s="10"/>
      <c r="AQ34" s="10"/>
      <c r="AR34" s="10"/>
      <c r="AS34" s="10"/>
      <c r="AT34" s="10"/>
      <c r="AU34" s="10"/>
      <c r="AV34" s="10"/>
      <c r="AW34" s="10"/>
      <c r="AX34" s="10"/>
    </row>
    <row r="35" spans="1:50" s="19" customFormat="1" x14ac:dyDescent="0.2">
      <c r="A35" s="2" t="s">
        <v>23</v>
      </c>
      <c r="B35" s="3">
        <v>7410.66</v>
      </c>
      <c r="C35" s="3">
        <v>13301.779999999999</v>
      </c>
      <c r="D35" s="3">
        <v>15935.779999999999</v>
      </c>
      <c r="E35" s="3">
        <v>16948.78</v>
      </c>
      <c r="F35" s="3">
        <v>17510.78</v>
      </c>
      <c r="G35" s="3">
        <v>17869.78</v>
      </c>
      <c r="H35" s="3">
        <v>18165.78</v>
      </c>
      <c r="I35" s="4">
        <f>H35*$I$42</f>
        <v>18490.284501550475</v>
      </c>
      <c r="J35" s="4">
        <f t="shared" ref="J35:J41" si="29">I35*$J$42</f>
        <v>18742.869123536821</v>
      </c>
      <c r="K35" s="4">
        <f t="shared" si="28"/>
        <v>18940.815793028687</v>
      </c>
      <c r="L35" s="4">
        <f t="shared" si="27"/>
        <v>19108.469257938908</v>
      </c>
      <c r="M35" s="4">
        <f t="shared" si="26"/>
        <v>19246.832414238103</v>
      </c>
      <c r="N35" s="4">
        <f t="shared" si="25"/>
        <v>19377.514965455925</v>
      </c>
      <c r="O35" s="4">
        <f t="shared" si="24"/>
        <v>19489.155896753207</v>
      </c>
      <c r="P35" s="4">
        <f t="shared" si="23"/>
        <v>19575.538364717846</v>
      </c>
      <c r="Q35" s="4">
        <f t="shared" si="22"/>
        <v>19653.184818978345</v>
      </c>
      <c r="R35" s="4">
        <f t="shared" si="21"/>
        <v>19729.884494721002</v>
      </c>
      <c r="S35" s="4">
        <f t="shared" si="20"/>
        <v>19793.872882725169</v>
      </c>
      <c r="T35" s="4">
        <f t="shared" si="19"/>
        <v>19842.545995171571</v>
      </c>
      <c r="U35" s="4">
        <f t="shared" si="18"/>
        <v>19878.901938032475</v>
      </c>
      <c r="V35" s="4">
        <f t="shared" si="17"/>
        <v>19913.255283327522</v>
      </c>
      <c r="W35" s="4">
        <f t="shared" si="16"/>
        <v>19936.163445296814</v>
      </c>
      <c r="X35" s="4">
        <f t="shared" si="15"/>
        <v>19966.522072403077</v>
      </c>
      <c r="Y35" s="4">
        <f t="shared" si="14"/>
        <v>19994.630617474933</v>
      </c>
      <c r="Z35" s="4">
        <f t="shared" si="13"/>
        <v>20017.644840667366</v>
      </c>
      <c r="AA35" s="4">
        <f t="shared" si="12"/>
        <v>20034.578042014411</v>
      </c>
      <c r="AB35" s="4">
        <f t="shared" si="11"/>
        <v>20050.602635659452</v>
      </c>
      <c r="AC35" s="4">
        <f t="shared" si="10"/>
        <v>20062.376878864441</v>
      </c>
      <c r="AD35" s="4">
        <f t="shared" si="9"/>
        <v>20072.770569073753</v>
      </c>
      <c r="AE35" s="4">
        <f t="shared" si="8"/>
        <v>20085.521781552936</v>
      </c>
      <c r="AF35" s="4">
        <f t="shared" si="7"/>
        <v>20097.3350445576</v>
      </c>
      <c r="AG35" s="4">
        <f t="shared" si="6"/>
        <v>20111.601208012817</v>
      </c>
      <c r="AH35" s="4">
        <f t="shared" si="5"/>
        <v>20121.399249154936</v>
      </c>
      <c r="AI35" s="4">
        <f t="shared" si="4"/>
        <v>20126.43242602333</v>
      </c>
      <c r="AJ35" s="4">
        <f t="shared" si="3"/>
        <v>20131.679768817237</v>
      </c>
      <c r="AK35" s="4">
        <f t="shared" si="2"/>
        <v>20136.045027509484</v>
      </c>
      <c r="AL35" s="16">
        <f t="shared" si="0"/>
        <v>20136.045027509484</v>
      </c>
      <c r="AM35" s="20">
        <f>AL35-H35</f>
        <v>1970.2650275094857</v>
      </c>
      <c r="AN35" s="17">
        <f>'Предявени брой (1)'!H35-H35</f>
        <v>958</v>
      </c>
      <c r="AO35" s="18">
        <f t="shared" si="1"/>
        <v>1012.2650275094857</v>
      </c>
      <c r="AP35" s="10"/>
      <c r="AQ35" s="10"/>
      <c r="AR35" s="10"/>
      <c r="AS35" s="10"/>
      <c r="AT35" s="10"/>
      <c r="AU35" s="10"/>
      <c r="AV35" s="10"/>
      <c r="AW35" s="10"/>
      <c r="AX35" s="10"/>
    </row>
    <row r="36" spans="1:50" s="19" customFormat="1" ht="15.75" x14ac:dyDescent="0.2">
      <c r="A36" s="2" t="s">
        <v>22</v>
      </c>
      <c r="B36" s="3">
        <v>6297.47</v>
      </c>
      <c r="C36" s="3">
        <v>11987.470000000001</v>
      </c>
      <c r="D36" s="3">
        <v>13909.470000000001</v>
      </c>
      <c r="E36" s="3">
        <v>14785.470000000001</v>
      </c>
      <c r="F36" s="3">
        <v>15228.470000000001</v>
      </c>
      <c r="G36" s="3">
        <v>15533.470000000001</v>
      </c>
      <c r="H36" s="4">
        <f t="shared" ref="H36:H41" si="30">G36*$H$42</f>
        <v>15904.031014231501</v>
      </c>
      <c r="I36" s="4">
        <f t="shared" ref="I36:I41" si="31">H36*$I$42</f>
        <v>16188.132751504359</v>
      </c>
      <c r="J36" s="4">
        <f t="shared" si="29"/>
        <v>16409.26906724686</v>
      </c>
      <c r="K36" s="4">
        <f t="shared" si="28"/>
        <v>16582.570184554374</v>
      </c>
      <c r="L36" s="4">
        <f t="shared" si="27"/>
        <v>16729.349783645386</v>
      </c>
      <c r="M36" s="4">
        <f t="shared" si="26"/>
        <v>16850.485893903759</v>
      </c>
      <c r="N36" s="4">
        <f>M36*$N$42</f>
        <v>16964.897680658145</v>
      </c>
      <c r="O36" s="4">
        <f t="shared" si="24"/>
        <v>17062.638643821283</v>
      </c>
      <c r="P36" s="4">
        <f t="shared" si="23"/>
        <v>17138.265974417351</v>
      </c>
      <c r="Q36" s="4">
        <f t="shared" si="22"/>
        <v>17206.244977614795</v>
      </c>
      <c r="R36" s="4">
        <f t="shared" si="21"/>
        <v>17273.395081920404</v>
      </c>
      <c r="S36" s="4">
        <f t="shared" si="20"/>
        <v>17329.416530345352</v>
      </c>
      <c r="T36" s="4">
        <f t="shared" si="19"/>
        <v>17372.029547232418</v>
      </c>
      <c r="U36" s="4">
        <f t="shared" si="18"/>
        <v>17403.858956308792</v>
      </c>
      <c r="V36" s="4">
        <f t="shared" si="17"/>
        <v>17433.935103273856</v>
      </c>
      <c r="W36" s="4">
        <f t="shared" si="16"/>
        <v>17453.991061148423</v>
      </c>
      <c r="X36" s="4">
        <f t="shared" si="15"/>
        <v>17480.569856391317</v>
      </c>
      <c r="Y36" s="4">
        <f t="shared" si="14"/>
        <v>17505.178718360785</v>
      </c>
      <c r="Z36" s="4">
        <f t="shared" si="13"/>
        <v>17525.327532197622</v>
      </c>
      <c r="AA36" s="4">
        <f t="shared" si="12"/>
        <v>17540.152448022523</v>
      </c>
      <c r="AB36" s="4">
        <f t="shared" si="11"/>
        <v>17554.181883275025</v>
      </c>
      <c r="AC36" s="4">
        <f t="shared" si="10"/>
        <v>17564.490162308528</v>
      </c>
      <c r="AD36" s="4">
        <f t="shared" si="9"/>
        <v>17573.589775506596</v>
      </c>
      <c r="AE36" s="4">
        <f t="shared" si="8"/>
        <v>17584.753385257347</v>
      </c>
      <c r="AF36" s="4">
        <f t="shared" si="7"/>
        <v>17595.095825890527</v>
      </c>
      <c r="AG36" s="4">
        <f t="shared" si="6"/>
        <v>17607.58576609931</v>
      </c>
      <c r="AH36" s="4">
        <f t="shared" si="5"/>
        <v>17616.163892125442</v>
      </c>
      <c r="AI36" s="4">
        <f t="shared" si="4"/>
        <v>17620.570408169071</v>
      </c>
      <c r="AJ36" s="4">
        <f t="shared" si="3"/>
        <v>17625.164425190997</v>
      </c>
      <c r="AK36" s="4">
        <f t="shared" si="2"/>
        <v>17628.986182892932</v>
      </c>
      <c r="AL36" s="16">
        <f t="shared" si="0"/>
        <v>17628.986182892932</v>
      </c>
      <c r="AM36" s="20">
        <f>AL36-G36</f>
        <v>2095.5161828929304</v>
      </c>
      <c r="AN36" s="17">
        <f>'Предявени брой (1)'!G36-G36</f>
        <v>821</v>
      </c>
      <c r="AO36" s="18">
        <f t="shared" si="1"/>
        <v>1274.5161828929304</v>
      </c>
      <c r="AP36" s="14"/>
      <c r="AQ36" s="14"/>
      <c r="AR36" s="14"/>
      <c r="AS36" s="14"/>
      <c r="AT36" s="14"/>
      <c r="AU36" s="14"/>
      <c r="AV36" s="14"/>
      <c r="AW36" s="14"/>
      <c r="AX36" s="14"/>
    </row>
    <row r="37" spans="1:50" s="19" customFormat="1" x14ac:dyDescent="0.2">
      <c r="A37" s="8" t="s">
        <v>21</v>
      </c>
      <c r="B37" s="3">
        <v>8142</v>
      </c>
      <c r="C37" s="3">
        <v>15114</v>
      </c>
      <c r="D37" s="3">
        <v>18556</v>
      </c>
      <c r="E37" s="3">
        <v>20080</v>
      </c>
      <c r="F37" s="3">
        <v>20804</v>
      </c>
      <c r="G37" s="4">
        <f>F37*$G$42</f>
        <v>21520.170311577309</v>
      </c>
      <c r="H37" s="4">
        <f t="shared" si="30"/>
        <v>22033.547949483887</v>
      </c>
      <c r="I37" s="4">
        <f t="shared" si="31"/>
        <v>22427.144343073141</v>
      </c>
      <c r="J37" s="4">
        <f t="shared" si="29"/>
        <v>22733.508032374586</v>
      </c>
      <c r="K37" s="4">
        <f t="shared" si="28"/>
        <v>22973.600526816866</v>
      </c>
      <c r="L37" s="4">
        <f t="shared" si="27"/>
        <v>23176.949937521855</v>
      </c>
      <c r="M37" s="4">
        <f t="shared" si="26"/>
        <v>23344.772692105485</v>
      </c>
      <c r="N37" s="4">
        <f t="shared" si="25"/>
        <v>23503.279525195987</v>
      </c>
      <c r="O37" s="4">
        <f t="shared" si="24"/>
        <v>23638.690490916353</v>
      </c>
      <c r="P37" s="4">
        <f t="shared" si="23"/>
        <v>23743.465086331114</v>
      </c>
      <c r="Q37" s="4">
        <f t="shared" si="22"/>
        <v>23837.643639250731</v>
      </c>
      <c r="R37" s="4">
        <f t="shared" si="21"/>
        <v>23930.673830257434</v>
      </c>
      <c r="S37" s="4">
        <f t="shared" si="20"/>
        <v>24008.286309066491</v>
      </c>
      <c r="T37" s="4">
        <f t="shared" si="19"/>
        <v>24067.322659662965</v>
      </c>
      <c r="U37" s="4">
        <f t="shared" si="18"/>
        <v>24111.419329900873</v>
      </c>
      <c r="V37" s="4">
        <f t="shared" si="17"/>
        <v>24153.087019412887</v>
      </c>
      <c r="W37" s="4">
        <f t="shared" si="16"/>
        <v>24180.872673823815</v>
      </c>
      <c r="X37" s="4">
        <f t="shared" si="15"/>
        <v>24217.695109525797</v>
      </c>
      <c r="Y37" s="4">
        <f t="shared" si="14"/>
        <v>24251.788386865443</v>
      </c>
      <c r="Z37" s="4">
        <f t="shared" si="13"/>
        <v>24279.702684530097</v>
      </c>
      <c r="AA37" s="4">
        <f t="shared" si="12"/>
        <v>24300.241219281615</v>
      </c>
      <c r="AB37" s="4">
        <f t="shared" si="11"/>
        <v>24319.677690077198</v>
      </c>
      <c r="AC37" s="4">
        <f t="shared" si="10"/>
        <v>24333.958846858026</v>
      </c>
      <c r="AD37" s="4">
        <f t="shared" si="9"/>
        <v>24346.565510133645</v>
      </c>
      <c r="AE37" s="4">
        <f t="shared" si="8"/>
        <v>24362.031647650128</v>
      </c>
      <c r="AF37" s="4">
        <f t="shared" si="7"/>
        <v>24376.36013213321</v>
      </c>
      <c r="AG37" s="4">
        <f t="shared" si="6"/>
        <v>24393.663776487909</v>
      </c>
      <c r="AH37" s="4">
        <f t="shared" si="5"/>
        <v>24405.547968045656</v>
      </c>
      <c r="AI37" s="4">
        <f t="shared" si="4"/>
        <v>24411.652784016565</v>
      </c>
      <c r="AJ37" s="4">
        <f t="shared" si="3"/>
        <v>24418.017365061634</v>
      </c>
      <c r="AK37" s="4">
        <f t="shared" si="2"/>
        <v>24423.312053024802</v>
      </c>
      <c r="AL37" s="16">
        <f t="shared" si="0"/>
        <v>24423.312053024802</v>
      </c>
      <c r="AM37" s="20">
        <f>AL37-F37</f>
        <v>3619.3120530248016</v>
      </c>
      <c r="AN37" s="17">
        <f>'Предявени брой (1)'!F37-F37</f>
        <v>1372</v>
      </c>
      <c r="AO37" s="18">
        <f t="shared" si="1"/>
        <v>2247.3120530248016</v>
      </c>
      <c r="AP37" s="10"/>
      <c r="AQ37" s="10"/>
      <c r="AR37" s="10"/>
      <c r="AS37" s="10"/>
      <c r="AT37" s="10"/>
      <c r="AU37" s="10"/>
      <c r="AV37" s="10"/>
      <c r="AW37" s="10"/>
      <c r="AX37" s="10"/>
    </row>
    <row r="38" spans="1:50" s="19" customFormat="1" x14ac:dyDescent="0.2">
      <c r="A38" s="21" t="s">
        <v>20</v>
      </c>
      <c r="B38" s="3">
        <v>7537</v>
      </c>
      <c r="C38" s="3">
        <v>13982</v>
      </c>
      <c r="D38" s="3">
        <v>17275</v>
      </c>
      <c r="E38" s="3">
        <v>18633</v>
      </c>
      <c r="F38" s="4">
        <f>E38*$F$42</f>
        <v>19684.011123430864</v>
      </c>
      <c r="G38" s="4">
        <f>F38*$G$42</f>
        <v>20361.626215689983</v>
      </c>
      <c r="H38" s="4">
        <f t="shared" si="30"/>
        <v>20847.366031834656</v>
      </c>
      <c r="I38" s="4">
        <f t="shared" si="31"/>
        <v>21219.773058827213</v>
      </c>
      <c r="J38" s="4">
        <f t="shared" si="29"/>
        <v>21509.643577382536</v>
      </c>
      <c r="K38" s="4">
        <f t="shared" si="28"/>
        <v>21736.810628490693</v>
      </c>
      <c r="L38" s="4">
        <f t="shared" si="27"/>
        <v>21929.212669552995</v>
      </c>
      <c r="M38" s="4">
        <f t="shared" si="26"/>
        <v>22088.00064148094</v>
      </c>
      <c r="N38" s="4">
        <f t="shared" si="25"/>
        <v>22237.974217028583</v>
      </c>
      <c r="O38" s="4">
        <f t="shared" si="24"/>
        <v>22366.095297372471</v>
      </c>
      <c r="P38" s="4">
        <f t="shared" si="23"/>
        <v>22465.229324559412</v>
      </c>
      <c r="Q38" s="4">
        <f t="shared" si="22"/>
        <v>22554.337750018862</v>
      </c>
      <c r="R38" s="4">
        <f t="shared" si="21"/>
        <v>22642.35963593459</v>
      </c>
      <c r="S38" s="4">
        <f t="shared" si="20"/>
        <v>22715.793826291949</v>
      </c>
      <c r="T38" s="4">
        <f t="shared" si="19"/>
        <v>22771.651939242714</v>
      </c>
      <c r="U38" s="4">
        <f t="shared" si="18"/>
        <v>22813.374653502917</v>
      </c>
      <c r="V38" s="4">
        <f t="shared" si="17"/>
        <v>22852.799151861029</v>
      </c>
      <c r="W38" s="4">
        <f t="shared" si="16"/>
        <v>22879.088958172146</v>
      </c>
      <c r="X38" s="4">
        <f t="shared" si="15"/>
        <v>22913.929048248556</v>
      </c>
      <c r="Y38" s="4">
        <f t="shared" si="14"/>
        <v>22946.186904929375</v>
      </c>
      <c r="Z38" s="4">
        <f t="shared" si="13"/>
        <v>22972.598428950419</v>
      </c>
      <c r="AA38" s="4">
        <f t="shared" si="12"/>
        <v>22992.031266217669</v>
      </c>
      <c r="AB38" s="4">
        <f t="shared" si="11"/>
        <v>23010.421369435346</v>
      </c>
      <c r="AC38" s="4">
        <f t="shared" si="10"/>
        <v>23023.933696340231</v>
      </c>
      <c r="AD38" s="4">
        <f t="shared" si="9"/>
        <v>23035.861676543394</v>
      </c>
      <c r="AE38" s="4">
        <f t="shared" si="8"/>
        <v>23050.495190430673</v>
      </c>
      <c r="AF38" s="4">
        <f t="shared" si="7"/>
        <v>23064.052297138369</v>
      </c>
      <c r="AG38" s="4">
        <f t="shared" si="6"/>
        <v>23080.424395194215</v>
      </c>
      <c r="AH38" s="4">
        <f t="shared" si="5"/>
        <v>23091.66879813671</v>
      </c>
      <c r="AI38" s="4">
        <f t="shared" si="4"/>
        <v>23097.444959715151</v>
      </c>
      <c r="AJ38" s="4">
        <f t="shared" si="3"/>
        <v>23103.466901845852</v>
      </c>
      <c r="AK38" s="4">
        <f t="shared" si="2"/>
        <v>23108.476548873445</v>
      </c>
      <c r="AL38" s="16">
        <f t="shared" si="0"/>
        <v>23108.476548873445</v>
      </c>
      <c r="AM38" s="20">
        <f>AL38-E38</f>
        <v>4475.4765488734447</v>
      </c>
      <c r="AN38" s="17">
        <f>'Предявени брой (1)'!E38-E38</f>
        <v>1615</v>
      </c>
      <c r="AO38" s="18">
        <f t="shared" si="1"/>
        <v>2860.4765488734447</v>
      </c>
      <c r="AP38" s="10"/>
      <c r="AQ38" s="10"/>
      <c r="AR38" s="10"/>
      <c r="AS38" s="10"/>
      <c r="AT38" s="10"/>
      <c r="AU38" s="10"/>
      <c r="AV38" s="10"/>
      <c r="AW38" s="10"/>
      <c r="AX38" s="10"/>
    </row>
    <row r="39" spans="1:50" s="19" customFormat="1" ht="15.75" x14ac:dyDescent="0.2">
      <c r="A39" s="21" t="s">
        <v>19</v>
      </c>
      <c r="B39" s="3">
        <v>8371</v>
      </c>
      <c r="C39" s="3">
        <v>14136</v>
      </c>
      <c r="D39" s="3">
        <v>16910</v>
      </c>
      <c r="E39" s="4">
        <f>D39*E42</f>
        <v>18519.685896334453</v>
      </c>
      <c r="F39" s="4">
        <f>E39*$F$42</f>
        <v>19564.3054358339</v>
      </c>
      <c r="G39" s="4">
        <f>F39*$G$42</f>
        <v>20237.799702310287</v>
      </c>
      <c r="H39" s="4">
        <f t="shared" si="30"/>
        <v>20720.58555656578</v>
      </c>
      <c r="I39" s="4">
        <f t="shared" si="31"/>
        <v>21090.727839906624</v>
      </c>
      <c r="J39" s="4">
        <f t="shared" si="29"/>
        <v>21378.835549575069</v>
      </c>
      <c r="K39" s="4">
        <f t="shared" si="28"/>
        <v>21604.621114568341</v>
      </c>
      <c r="L39" s="4">
        <f t="shared" si="27"/>
        <v>21795.853088286338</v>
      </c>
      <c r="M39" s="4">
        <f t="shared" si="26"/>
        <v>21953.675412346958</v>
      </c>
      <c r="N39" s="4">
        <f t="shared" si="25"/>
        <v>22102.736943602933</v>
      </c>
      <c r="O39" s="4">
        <f t="shared" si="24"/>
        <v>22230.078872689384</v>
      </c>
      <c r="P39" s="4">
        <f t="shared" si="23"/>
        <v>22328.61002951549</v>
      </c>
      <c r="Q39" s="4">
        <f t="shared" si="22"/>
        <v>22417.176553973492</v>
      </c>
      <c r="R39" s="4">
        <f t="shared" si="21"/>
        <v>22504.66314653305</v>
      </c>
      <c r="S39" s="4">
        <f t="shared" si="20"/>
        <v>22577.65075665863</v>
      </c>
      <c r="T39" s="4">
        <f t="shared" si="19"/>
        <v>22633.169175947532</v>
      </c>
      <c r="U39" s="4">
        <f t="shared" si="18"/>
        <v>22674.638159087204</v>
      </c>
      <c r="V39" s="4">
        <f t="shared" si="17"/>
        <v>22713.822902618187</v>
      </c>
      <c r="W39" s="4">
        <f t="shared" si="16"/>
        <v>22739.952830979553</v>
      </c>
      <c r="X39" s="4">
        <f t="shared" si="15"/>
        <v>22774.581045696192</v>
      </c>
      <c r="Y39" s="4">
        <f t="shared" si="14"/>
        <v>22806.642730525138</v>
      </c>
      <c r="Z39" s="4">
        <f t="shared" si="13"/>
        <v>22832.89363638642</v>
      </c>
      <c r="AA39" s="4">
        <f t="shared" si="12"/>
        <v>22852.208295446369</v>
      </c>
      <c r="AB39" s="4">
        <f t="shared" si="11"/>
        <v>22870.486561704754</v>
      </c>
      <c r="AC39" s="4">
        <f t="shared" si="10"/>
        <v>22883.916715196254</v>
      </c>
      <c r="AD39" s="4">
        <f t="shared" si="9"/>
        <v>22895.772156979128</v>
      </c>
      <c r="AE39" s="4">
        <f t="shared" si="8"/>
        <v>22910.316679103962</v>
      </c>
      <c r="AF39" s="4">
        <f t="shared" si="7"/>
        <v>22923.791340075873</v>
      </c>
      <c r="AG39" s="4">
        <f t="shared" si="6"/>
        <v>22940.063873401599</v>
      </c>
      <c r="AH39" s="4">
        <f t="shared" si="5"/>
        <v>22951.239895007719</v>
      </c>
      <c r="AI39" s="4">
        <f t="shared" si="4"/>
        <v>22956.980929630117</v>
      </c>
      <c r="AJ39" s="4">
        <f t="shared" si="3"/>
        <v>22962.96625012314</v>
      </c>
      <c r="AK39" s="4">
        <f t="shared" si="2"/>
        <v>22967.945431650674</v>
      </c>
      <c r="AL39" s="16">
        <f t="shared" si="0"/>
        <v>22967.945431650674</v>
      </c>
      <c r="AM39" s="20">
        <f>AL39-D39</f>
        <v>6057.9454316506744</v>
      </c>
      <c r="AN39" s="17">
        <f>'Предявени брой (1)'!D39-D39</f>
        <v>2112</v>
      </c>
      <c r="AO39" s="18">
        <f t="shared" si="1"/>
        <v>3945.9454316506744</v>
      </c>
      <c r="AP39" s="14"/>
      <c r="AQ39" s="14"/>
      <c r="AR39" s="14"/>
      <c r="AS39" s="14"/>
      <c r="AT39" s="14"/>
      <c r="AU39" s="14"/>
      <c r="AV39" s="14"/>
      <c r="AW39" s="14"/>
      <c r="AX39" s="14"/>
    </row>
    <row r="40" spans="1:50" s="15" customFormat="1" x14ac:dyDescent="0.2">
      <c r="A40" s="21" t="s">
        <v>18</v>
      </c>
      <c r="B40" s="3">
        <v>9483</v>
      </c>
      <c r="C40" s="3">
        <v>16353</v>
      </c>
      <c r="D40" s="4">
        <f>C40*D42</f>
        <v>19600.932466293318</v>
      </c>
      <c r="E40" s="4">
        <f>D40*E42</f>
        <v>21466.771883560996</v>
      </c>
      <c r="F40" s="4">
        <f>E40*$F$42</f>
        <v>22677.624458764963</v>
      </c>
      <c r="G40" s="4">
        <f>F40*$G$42</f>
        <v>23458.293626928145</v>
      </c>
      <c r="H40" s="4">
        <f t="shared" si="30"/>
        <v>24017.906455132972</v>
      </c>
      <c r="I40" s="4">
        <f t="shared" si="31"/>
        <v>24446.950446775991</v>
      </c>
      <c r="J40" s="4">
        <f t="shared" si="29"/>
        <v>24780.905488776563</v>
      </c>
      <c r="K40" s="4">
        <f t="shared" si="28"/>
        <v>25042.620900444039</v>
      </c>
      <c r="L40" s="4">
        <f t="shared" si="27"/>
        <v>25264.284117607993</v>
      </c>
      <c r="M40" s="4">
        <f t="shared" si="26"/>
        <v>25447.221120303773</v>
      </c>
      <c r="N40" s="4">
        <f t="shared" si="25"/>
        <v>25620.003202354077</v>
      </c>
      <c r="O40" s="4">
        <f t="shared" si="24"/>
        <v>25767.609385213393</v>
      </c>
      <c r="P40" s="4">
        <f t="shared" si="23"/>
        <v>25881.820062373314</v>
      </c>
      <c r="Q40" s="4">
        <f t="shared" si="22"/>
        <v>25984.480409190321</v>
      </c>
      <c r="R40" s="4">
        <f t="shared" si="21"/>
        <v>26085.888971725275</v>
      </c>
      <c r="S40" s="4">
        <f t="shared" si="20"/>
        <v>26170.491290882437</v>
      </c>
      <c r="T40" s="4">
        <f t="shared" si="19"/>
        <v>26234.844501238273</v>
      </c>
      <c r="U40" s="4">
        <f t="shared" si="18"/>
        <v>26282.9125519755</v>
      </c>
      <c r="V40" s="4">
        <f t="shared" si="17"/>
        <v>26328.332866089029</v>
      </c>
      <c r="W40" s="4">
        <f t="shared" si="16"/>
        <v>26358.620918197856</v>
      </c>
      <c r="X40" s="4">
        <f t="shared" si="15"/>
        <v>26398.759611165871</v>
      </c>
      <c r="Y40" s="4">
        <f t="shared" si="14"/>
        <v>26435.923355641789</v>
      </c>
      <c r="Z40" s="4">
        <f t="shared" si="13"/>
        <v>26466.351636716063</v>
      </c>
      <c r="AA40" s="4">
        <f t="shared" si="12"/>
        <v>26488.73988791911</v>
      </c>
      <c r="AB40" s="4">
        <f t="shared" si="11"/>
        <v>26509.926822427184</v>
      </c>
      <c r="AC40" s="4">
        <f t="shared" si="10"/>
        <v>26525.494151321258</v>
      </c>
      <c r="AD40" s="4">
        <f t="shared" si="9"/>
        <v>26539.236180519612</v>
      </c>
      <c r="AE40" s="4">
        <f t="shared" si="8"/>
        <v>26556.095210438205</v>
      </c>
      <c r="AF40" s="4">
        <f t="shared" si="7"/>
        <v>26571.714129404296</v>
      </c>
      <c r="AG40" s="4">
        <f t="shared" si="6"/>
        <v>26590.576153459475</v>
      </c>
      <c r="AH40" s="4">
        <f t="shared" si="5"/>
        <v>26603.53064457381</v>
      </c>
      <c r="AI40" s="4">
        <f t="shared" si="4"/>
        <v>26610.185265030363</v>
      </c>
      <c r="AJ40" s="4">
        <f t="shared" si="3"/>
        <v>26617.123045206168</v>
      </c>
      <c r="AK40" s="4">
        <f t="shared" si="2"/>
        <v>26622.894576895029</v>
      </c>
      <c r="AL40" s="16">
        <f t="shared" si="0"/>
        <v>26622.894576895029</v>
      </c>
      <c r="AM40" s="17">
        <f>AL40-C40</f>
        <v>10269.894576895029</v>
      </c>
      <c r="AN40" s="17">
        <f>'Предявени брой (1)'!C40-C40</f>
        <v>3775</v>
      </c>
      <c r="AO40" s="18">
        <f t="shared" si="1"/>
        <v>6494.8945768950289</v>
      </c>
      <c r="AP40" s="10"/>
      <c r="AQ40" s="10"/>
      <c r="AR40" s="10"/>
      <c r="AS40" s="10"/>
      <c r="AT40" s="10"/>
      <c r="AU40" s="10"/>
      <c r="AV40" s="10"/>
      <c r="AW40" s="10"/>
      <c r="AX40" s="10"/>
    </row>
    <row r="41" spans="1:50" s="15" customFormat="1" x14ac:dyDescent="0.2">
      <c r="A41" s="21" t="s">
        <v>17</v>
      </c>
      <c r="B41" s="3">
        <v>10243</v>
      </c>
      <c r="C41" s="4">
        <f>B41*C42</f>
        <v>17934.109909126939</v>
      </c>
      <c r="D41" s="4">
        <f>C41*D42</f>
        <v>21496.072718882097</v>
      </c>
      <c r="E41" s="4">
        <f>D41*E42</f>
        <v>23542.313114042612</v>
      </c>
      <c r="F41" s="4">
        <f>E41*$F$42</f>
        <v>24870.238459083725</v>
      </c>
      <c r="G41" s="4">
        <f>F41*$G$42</f>
        <v>25726.387585513447</v>
      </c>
      <c r="H41" s="4">
        <f t="shared" si="30"/>
        <v>26340.107267992669</v>
      </c>
      <c r="I41" s="4">
        <f t="shared" si="31"/>
        <v>26810.633905427785</v>
      </c>
      <c r="J41" s="4">
        <f t="shared" si="29"/>
        <v>27176.877801223382</v>
      </c>
      <c r="K41" s="4">
        <f t="shared" si="28"/>
        <v>27463.897489216833</v>
      </c>
      <c r="L41" s="4">
        <f t="shared" si="27"/>
        <v>27706.992487041636</v>
      </c>
      <c r="M41" s="4">
        <f t="shared" si="26"/>
        <v>27907.616978743001</v>
      </c>
      <c r="N41" s="4">
        <f>M41*$N$42</f>
        <v>28097.104708811974</v>
      </c>
      <c r="O41" s="4">
        <f t="shared" si="24"/>
        <v>28258.982376925815</v>
      </c>
      <c r="P41" s="4">
        <f t="shared" si="23"/>
        <v>28384.235653815795</v>
      </c>
      <c r="Q41" s="4">
        <f t="shared" si="22"/>
        <v>28496.821842473855</v>
      </c>
      <c r="R41" s="4">
        <f t="shared" si="21"/>
        <v>28608.035216547629</v>
      </c>
      <c r="S41" s="4">
        <f t="shared" si="20"/>
        <v>28700.817414941292</v>
      </c>
      <c r="T41" s="4">
        <f t="shared" si="19"/>
        <v>28771.39269455523</v>
      </c>
      <c r="U41" s="4">
        <f t="shared" si="18"/>
        <v>28824.108263872109</v>
      </c>
      <c r="V41" s="4">
        <f t="shared" si="17"/>
        <v>28873.920096894741</v>
      </c>
      <c r="W41" s="4">
        <f t="shared" si="16"/>
        <v>28907.136586557375</v>
      </c>
      <c r="X41" s="4">
        <f t="shared" si="15"/>
        <v>28951.156138400896</v>
      </c>
      <c r="Y41" s="4">
        <f t="shared" si="14"/>
        <v>28991.913105200005</v>
      </c>
      <c r="Z41" s="4">
        <f t="shared" si="13"/>
        <v>29025.283382038007</v>
      </c>
      <c r="AA41" s="4">
        <f t="shared" si="12"/>
        <v>29049.836268832394</v>
      </c>
      <c r="AB41" s="4">
        <f t="shared" si="11"/>
        <v>29073.071688150274</v>
      </c>
      <c r="AC41" s="4">
        <f t="shared" si="10"/>
        <v>29090.144163376706</v>
      </c>
      <c r="AD41" s="4">
        <f t="shared" si="9"/>
        <v>29105.214857562343</v>
      </c>
      <c r="AE41" s="4">
        <f t="shared" si="8"/>
        <v>29123.703923514848</v>
      </c>
      <c r="AF41" s="4">
        <f t="shared" si="7"/>
        <v>29140.832976862835</v>
      </c>
      <c r="AG41" s="4">
        <f t="shared" si="6"/>
        <v>29161.51869890247</v>
      </c>
      <c r="AH41" s="4">
        <f t="shared" si="5"/>
        <v>29175.725710916246</v>
      </c>
      <c r="AI41" s="4">
        <f t="shared" si="4"/>
        <v>29183.023741532728</v>
      </c>
      <c r="AJ41" s="4">
        <f t="shared" si="3"/>
        <v>29190.632309514032</v>
      </c>
      <c r="AK41" s="4">
        <f t="shared" si="2"/>
        <v>29196.961868839662</v>
      </c>
      <c r="AL41" s="16">
        <f t="shared" si="0"/>
        <v>29196.961868839662</v>
      </c>
      <c r="AM41" s="17">
        <f>AL41-B41</f>
        <v>18953.961868839662</v>
      </c>
      <c r="AN41" s="17">
        <f>'Предявени брой (1)'!B41-B41</f>
        <v>6616</v>
      </c>
      <c r="AO41" s="18">
        <f t="shared" si="1"/>
        <v>12337.961868839662</v>
      </c>
      <c r="AP41" s="10"/>
      <c r="AQ41" s="10"/>
      <c r="AR41" s="10"/>
      <c r="AS41" s="10"/>
      <c r="AT41" s="10"/>
      <c r="AU41" s="10"/>
      <c r="AV41" s="10"/>
      <c r="AW41" s="10"/>
      <c r="AX41" s="10"/>
    </row>
    <row r="42" spans="1:50" s="15" customFormat="1" ht="25.5" customHeight="1" x14ac:dyDescent="0.2">
      <c r="A42" s="7" t="s">
        <v>41</v>
      </c>
      <c r="B42" s="22"/>
      <c r="C42" s="23">
        <f>IF(SUM(C6:C40)/SUM(B6:B40)&lt;1,1,SUM(C6:C40)/SUM(B6:B40))</f>
        <v>1.7508649720908853</v>
      </c>
      <c r="D42" s="23">
        <f>IF(SUM(D6:D39)/SUM(C6:C39)&lt;1,1,SUM(D6:D39)/SUM(C6:C39))</f>
        <v>1.1986138608385812</v>
      </c>
      <c r="E42" s="23">
        <f>IF(SUM(E6:E38)/SUM(D6:D38)&lt;1,1,SUM(E6:E38)/SUM(D6:D38))</f>
        <v>1.0951913599251599</v>
      </c>
      <c r="F42" s="23">
        <f>IF(SUM(F6:F37)/SUM(E6:E37)&lt;1,1,SUM(F6:F37)/SUM(E6:E37))</f>
        <v>1.0564058993952055</v>
      </c>
      <c r="G42" s="23">
        <f>IF(SUM(G6:G36)/SUM(F6:F36)&lt;1,1,SUM(G6:G36)/SUM(F6:F36))</f>
        <v>1.0344246448556675</v>
      </c>
      <c r="H42" s="23">
        <f>IF(SUM(H6:H35)/SUM(G6:G35)&lt;1,1,SUM(H6:H35)/SUM(G6:G35))</f>
        <v>1.023855649396529</v>
      </c>
      <c r="I42" s="23">
        <f>IF(SUM(I6:I34)/SUM(H6:H34)&lt;1,1,SUM(I6:I34)/SUM(H6:H34))</f>
        <v>1.0178635049830218</v>
      </c>
      <c r="J42" s="23">
        <f>IF(SUM(J6:J33)/SUM(I6:I33)&lt;1,1,SUM(J6:J33)/SUM(I6:I33))</f>
        <v>1.0136603967324118</v>
      </c>
      <c r="K42" s="23">
        <f>IF(SUM(K6:K32)/SUM(J6:J32)&lt;1,1,SUM(K6:K32)/SUM(J6:J32))</f>
        <v>1.0105611722616838</v>
      </c>
      <c r="L42" s="23">
        <f>IF(SUM(L6:L31)/SUM(K6:K31)&lt;1,1,SUM(L6:L31)/SUM(K6:K31))</f>
        <v>1.0088514384355043</v>
      </c>
      <c r="M42" s="23">
        <f>IF(SUM(M6:M30)/SUM(L6:L30)&lt;1,1,SUM(M6:M30)/SUM(L6:L30))</f>
        <v>1.0072409335583858</v>
      </c>
      <c r="N42" s="23">
        <f>IF(SUM(N6:N29)/SUM(M6:M29)&lt;1,1,SUM(N6:N29)/SUM(M6:M29))</f>
        <v>1.0067898212238366</v>
      </c>
      <c r="O42" s="23">
        <f>IF(SUM(O6:O28)/SUM(N6:N28)&lt;1,1,SUM(O6:O28)/SUM(N6:N28))</f>
        <v>1.0057613647310455</v>
      </c>
      <c r="P42" s="23">
        <f>IF(SUM(P6:P27)/SUM(O6:O27)&lt;1,1,SUM(P6:P27)/SUM(O6:O27))</f>
        <v>1.0044323350083637</v>
      </c>
      <c r="Q42" s="23">
        <f>IF(SUM(Q6:Q26)/SUM(P6:P26)&lt;1,1,SUM(Q6:Q26)/SUM(P6:P26))</f>
        <v>1.0039665041550248</v>
      </c>
      <c r="R42" s="23">
        <f>IF(SUM(R6:R25)/SUM(Q6:Q25)&lt;1,1,SUM(R6:R25)/SUM(Q6:Q25))</f>
        <v>1.0039026588539783</v>
      </c>
      <c r="S42" s="23">
        <f>IF(SUM(S6:S24)/SUM(R6:R24)&lt;1,1,SUM(S6:S24)/SUM(R6:R24))</f>
        <v>1.003243221622574</v>
      </c>
      <c r="T42" s="23">
        <f>IF(SUM(T6:T23)/SUM(S6:S23)&lt;1,1,SUM(T6:T23)/SUM(S6:S23))</f>
        <v>1.0024589989404691</v>
      </c>
      <c r="U42" s="23">
        <f>IF(SUM(U6:U22)/SUM(T6:T22)&lt;1,1,SUM(U6:U22)/SUM(T6:T22))</f>
        <v>1.0018322216750688</v>
      </c>
      <c r="V42" s="23">
        <f>IF(SUM(V6:V21)/SUM(U6:U21)&lt;1,1,SUM(V6:V21)/SUM(U6:U21))</f>
        <v>1.0017281309300752</v>
      </c>
      <c r="W42" s="23">
        <f>IF(SUM(W6:W20)/SUM(V6:V20)&lt;1,1,SUM(W6:W20)/SUM(V6:V20))</f>
        <v>1.0011503976443505</v>
      </c>
      <c r="X42" s="23">
        <f>IF(SUM(X6:X19)/SUM(W6:W19)&lt;1,1,SUM(X6:X19)/SUM(W6:W19))</f>
        <v>1.0015227918445575</v>
      </c>
      <c r="Y42" s="23">
        <f>IF(SUM(Y6:Y18)/SUM(X6:X18)&lt;1,1,SUM(Y6:Y18)/SUM(X6:X18))</f>
        <v>1.0014077837376949</v>
      </c>
      <c r="Z42" s="23">
        <f>IF(SUM(Z6:Z17)/SUM(Y6:Y17)&lt;1,1,SUM(Z6:Z17)/SUM(Y6:Y17))</f>
        <v>1.0011510201730018</v>
      </c>
      <c r="AA42" s="23">
        <f>IF(SUM(AA6:AA16)/SUM(Z6:Z16)&lt;1,1,SUM(AA6:AA16)/SUM(Z6:Z16))</f>
        <v>1.0008459137666708</v>
      </c>
      <c r="AB42" s="23">
        <f>IF(SUM(AB6:AB15)/SUM(AA6:AA15)&lt;1,1,SUM(AB6:AB15)/SUM(AA6:AA15))</f>
        <v>1.0007998468253954</v>
      </c>
      <c r="AC42" s="23">
        <f>IF(SUM(AC6:AC14)/SUM(AB6:AB14)&lt;1,1,SUM(AC6:AC14)/SUM(AB6:AB14))</f>
        <v>1.0005872264000708</v>
      </c>
      <c r="AD42" s="23">
        <f>IF(SUM(AD6:AD13)/SUM(AC6:AC13)&lt;1,1,SUM(AD6:AD13)/SUM(AC6:AC13))</f>
        <v>1.0005180687349295</v>
      </c>
      <c r="AE42" s="23">
        <f>IF(SUM(AE6:AE12)/SUM(AD6:AD12)&lt;1,1,SUM(AE6:AE12)/SUM(AD6:AD12))</f>
        <v>1.0006352492514825</v>
      </c>
      <c r="AF42" s="23">
        <f>IF(SUM(AF6:AF11)/SUM(AE6:AE11)&lt;1,1,SUM(AF6:AF11)/SUM(AE6:AE11))</f>
        <v>1.0005881481762406</v>
      </c>
      <c r="AG42" s="23">
        <f>IF(SUM(AG6:AG10)/SUM(AF6:AF10)&lt;1,1,SUM(AG6:AG10)/SUM(AF6:AF10))</f>
        <v>1.0007098534916987</v>
      </c>
      <c r="AH42" s="23">
        <f>IF(SUM(AH6:AH9)/SUM(AG6:AG9)&lt;1,1,SUM(AH6:AH9)/SUM(AG6:AG9))</f>
        <v>1.000487183543507</v>
      </c>
      <c r="AI42" s="23">
        <f>IF(SUM(AI6:AI8)/SUM(AH6:AH8)&lt;1,1,SUM(AI6:AI8)/SUM(AH6:AH8))</f>
        <v>1.0002501404999757</v>
      </c>
      <c r="AJ42" s="23">
        <f>IF(SUM(AJ6:AJ7)/SUM(AI6:AI7)&lt;1,1,SUM(AJ6:AJ7)/SUM(AI6:AI7))</f>
        <v>1.0002607189730814</v>
      </c>
      <c r="AK42" s="23">
        <f>IF(SUM(AK6:AK6)/SUM(AJ6:AJ6)&lt;1,1,SUM(AK6:AK6)/SUM(AJ6:AJ6))</f>
        <v>1.0002168352935461</v>
      </c>
      <c r="AL42" s="17">
        <f>SUM(AL6:AL41)</f>
        <v>771351.15350420505</v>
      </c>
      <c r="AM42" s="17">
        <f>SUM(AM6:AM41)</f>
        <v>60248.991280630973</v>
      </c>
      <c r="AN42" s="17">
        <f>SUM(AN6:AN41)</f>
        <v>44457</v>
      </c>
      <c r="AO42" s="17">
        <f>SUM(AO6:AO41)</f>
        <v>31634.78283144024</v>
      </c>
      <c r="AP42" s="14"/>
      <c r="AQ42" s="14"/>
      <c r="AR42" s="14"/>
      <c r="AS42" s="14"/>
      <c r="AT42" s="14"/>
      <c r="AU42" s="14"/>
      <c r="AV42" s="14"/>
      <c r="AW42" s="14"/>
      <c r="AX42" s="14"/>
    </row>
    <row r="43" spans="1:50" s="24" customFormat="1" ht="25.5" customHeight="1" x14ac:dyDescent="0.2">
      <c r="A43" s="11" t="s">
        <v>61</v>
      </c>
      <c r="AP43" s="10"/>
      <c r="AQ43" s="10"/>
      <c r="AR43" s="10"/>
      <c r="AS43" s="10"/>
      <c r="AT43" s="10"/>
      <c r="AU43" s="10"/>
      <c r="AV43" s="10"/>
      <c r="AW43" s="10"/>
      <c r="AX43" s="10"/>
    </row>
    <row r="44" spans="1:50" ht="42" customHeight="1" x14ac:dyDescent="0.2">
      <c r="A44" s="59" t="s">
        <v>0</v>
      </c>
      <c r="B44" s="60" t="s">
        <v>38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2" t="s">
        <v>43</v>
      </c>
      <c r="AM44" s="61" t="s">
        <v>44</v>
      </c>
      <c r="AN44" s="61" t="str">
        <f>"Брой на предявените, но неизплатени към " &amp;'Описание на групите'!$B$4&amp; " претенции"</f>
        <v>Брой на предявените, но неизплатени към 30.9.2021 г. претенции</v>
      </c>
      <c r="AO44" s="61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30.9.2021 г.</v>
      </c>
    </row>
    <row r="45" spans="1:50" ht="25.5" customHeight="1" x14ac:dyDescent="0.2">
      <c r="A45" s="59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2"/>
      <c r="AM45" s="61"/>
      <c r="AN45" s="61">
        <v>0</v>
      </c>
      <c r="AO45" s="61">
        <v>0</v>
      </c>
      <c r="AP45" s="14"/>
      <c r="AQ45" s="14"/>
      <c r="AR45" s="14"/>
      <c r="AS45" s="14"/>
      <c r="AT45" s="14"/>
      <c r="AU45" s="14"/>
      <c r="AV45" s="14"/>
      <c r="AW45" s="14"/>
      <c r="AX45" s="14"/>
    </row>
    <row r="46" spans="1:50" s="19" customFormat="1" x14ac:dyDescent="0.2">
      <c r="A46" s="1" t="s">
        <v>37</v>
      </c>
      <c r="B46" s="3">
        <v>146</v>
      </c>
      <c r="C46" s="3">
        <v>353.63</v>
      </c>
      <c r="D46" s="3">
        <v>463.3</v>
      </c>
      <c r="E46" s="3">
        <v>596.03</v>
      </c>
      <c r="F46" s="3">
        <v>693.14</v>
      </c>
      <c r="G46" s="3">
        <v>767.31999999999994</v>
      </c>
      <c r="H46" s="3">
        <v>822.32999999999993</v>
      </c>
      <c r="I46" s="3">
        <v>880.25</v>
      </c>
      <c r="J46" s="3">
        <v>942.34343283582086</v>
      </c>
      <c r="K46" s="3">
        <v>1003.7534328358209</v>
      </c>
      <c r="L46" s="3">
        <v>1041.513432835821</v>
      </c>
      <c r="M46" s="3">
        <v>1085.603432835821</v>
      </c>
      <c r="N46" s="3">
        <v>1112.3790361445783</v>
      </c>
      <c r="O46" s="3">
        <v>1124.3790361445783</v>
      </c>
      <c r="P46" s="3">
        <v>1149.1267469879517</v>
      </c>
      <c r="Q46" s="3">
        <v>1164.5667469879518</v>
      </c>
      <c r="R46" s="3">
        <v>1183.3082178217819</v>
      </c>
      <c r="S46" s="3">
        <v>1206.658217821782</v>
      </c>
      <c r="T46" s="3">
        <v>1224.2382178217822</v>
      </c>
      <c r="U46" s="3">
        <v>1249.438217821782</v>
      </c>
      <c r="V46" s="3">
        <v>1260.6182178217821</v>
      </c>
      <c r="W46" s="3">
        <v>1254.3882178217821</v>
      </c>
      <c r="X46" s="3">
        <v>1270.3882178217821</v>
      </c>
      <c r="Y46" s="3">
        <v>1289.8482178217821</v>
      </c>
      <c r="Z46" s="3">
        <v>1309.7782178217822</v>
      </c>
      <c r="AA46" s="3">
        <v>1346.7782178217822</v>
      </c>
      <c r="AB46" s="3">
        <v>1365.7782178217822</v>
      </c>
      <c r="AC46" s="3">
        <v>1384.168217821782</v>
      </c>
      <c r="AD46" s="3">
        <v>1395.3182178217821</v>
      </c>
      <c r="AE46" s="3">
        <v>1415.0382178217819</v>
      </c>
      <c r="AF46" s="3">
        <v>1424.0382178217819</v>
      </c>
      <c r="AG46" s="3">
        <v>1427.0382178217819</v>
      </c>
      <c r="AH46" s="3">
        <v>1433.0382178217819</v>
      </c>
      <c r="AI46" s="3">
        <v>1441.0382178217819</v>
      </c>
      <c r="AJ46" s="3">
        <v>1445.0382178217819</v>
      </c>
      <c r="AK46" s="3">
        <v>1458.0382178217819</v>
      </c>
      <c r="AL46" s="16">
        <f>AK46</f>
        <v>1458.0382178217819</v>
      </c>
      <c r="AM46" s="17">
        <f>AL46-AK46</f>
        <v>0</v>
      </c>
      <c r="AN46" s="17">
        <f>'Предявени брой (1)'!AK46-AK46</f>
        <v>58</v>
      </c>
      <c r="AO46" s="18">
        <f>IF(AM46-AN46&lt;0,0,AM46-AN46)</f>
        <v>0</v>
      </c>
      <c r="AP46" s="10"/>
      <c r="AQ46" s="10"/>
      <c r="AR46" s="10"/>
      <c r="AS46" s="10"/>
      <c r="AT46" s="10"/>
      <c r="AU46" s="10"/>
      <c r="AV46" s="10"/>
      <c r="AW46" s="10"/>
      <c r="AX46" s="10"/>
    </row>
    <row r="47" spans="1:50" s="19" customFormat="1" x14ac:dyDescent="0.2">
      <c r="A47" s="1" t="s">
        <v>36</v>
      </c>
      <c r="B47" s="3">
        <v>62</v>
      </c>
      <c r="C47" s="3">
        <v>287.13103448275859</v>
      </c>
      <c r="D47" s="3">
        <v>375.89103448275858</v>
      </c>
      <c r="E47" s="3">
        <v>466.53011494252871</v>
      </c>
      <c r="F47" s="3">
        <v>545.32708933717583</v>
      </c>
      <c r="G47" s="3">
        <v>620.32181556195962</v>
      </c>
      <c r="H47" s="3">
        <v>673.6053602305476</v>
      </c>
      <c r="I47" s="3">
        <v>741.6053602305476</v>
      </c>
      <c r="J47" s="3">
        <v>785.74449275362326</v>
      </c>
      <c r="K47" s="3">
        <v>815.50449275362325</v>
      </c>
      <c r="L47" s="3">
        <v>837.48637681159425</v>
      </c>
      <c r="M47" s="3">
        <v>860.43202898550726</v>
      </c>
      <c r="N47" s="3">
        <v>880.52102189781021</v>
      </c>
      <c r="O47" s="3">
        <v>897.34102189781015</v>
      </c>
      <c r="P47" s="3">
        <v>920.00669099756692</v>
      </c>
      <c r="Q47" s="3">
        <v>926.00669099756692</v>
      </c>
      <c r="R47" s="3">
        <v>951.00669099756692</v>
      </c>
      <c r="S47" s="3">
        <v>976.07669099756686</v>
      </c>
      <c r="T47" s="3">
        <v>999.07669099756686</v>
      </c>
      <c r="U47" s="3">
        <v>1020.0766909975669</v>
      </c>
      <c r="V47" s="3">
        <v>1031.0766909975669</v>
      </c>
      <c r="W47" s="3">
        <v>1038.0766909975669</v>
      </c>
      <c r="X47" s="3">
        <v>1057.0766909975669</v>
      </c>
      <c r="Y47" s="3">
        <v>1076.0766909975669</v>
      </c>
      <c r="Z47" s="3">
        <v>1090.156690997567</v>
      </c>
      <c r="AA47" s="3">
        <v>1107.156690997567</v>
      </c>
      <c r="AB47" s="3">
        <v>1124.2566909975669</v>
      </c>
      <c r="AC47" s="3">
        <v>1143.2566909975669</v>
      </c>
      <c r="AD47" s="3">
        <v>1150.2566909975669</v>
      </c>
      <c r="AE47" s="3">
        <v>1166.2566909975669</v>
      </c>
      <c r="AF47" s="3">
        <v>1174.2566909975669</v>
      </c>
      <c r="AG47" s="3">
        <v>1185.2566909975669</v>
      </c>
      <c r="AH47" s="3">
        <v>1189.2566909975669</v>
      </c>
      <c r="AI47" s="3">
        <v>1192.2566909975669</v>
      </c>
      <c r="AJ47" s="3">
        <v>1194.2566909975669</v>
      </c>
      <c r="AK47" s="4">
        <f>AJ47*$AK$82</f>
        <v>1205.0005846825181</v>
      </c>
      <c r="AL47" s="16">
        <f t="shared" ref="AL47:AL81" si="32">AK47</f>
        <v>1205.0005846825181</v>
      </c>
      <c r="AM47" s="20">
        <f>AL47-AJ47</f>
        <v>10.743893684951217</v>
      </c>
      <c r="AN47" s="17">
        <f>'Предявени брой (1)'!AJ47-AJ47</f>
        <v>52</v>
      </c>
      <c r="AO47" s="18">
        <f t="shared" ref="AO47:AO81" si="33">IF(AM47-AN47&lt;0,0,AM47-AN47)</f>
        <v>0</v>
      </c>
      <c r="AP47" s="10"/>
      <c r="AQ47" s="10"/>
      <c r="AR47" s="10"/>
      <c r="AS47" s="10"/>
      <c r="AT47" s="10"/>
      <c r="AU47" s="10"/>
      <c r="AV47" s="10"/>
      <c r="AW47" s="10"/>
      <c r="AX47" s="10"/>
    </row>
    <row r="48" spans="1:50" s="19" customFormat="1" ht="15.75" x14ac:dyDescent="0.2">
      <c r="A48" s="1" t="s">
        <v>35</v>
      </c>
      <c r="B48" s="3">
        <v>42.131034482758622</v>
      </c>
      <c r="C48" s="3">
        <v>318.15689655172417</v>
      </c>
      <c r="D48" s="3">
        <v>438.50689655172414</v>
      </c>
      <c r="E48" s="3">
        <v>548.10712643678164</v>
      </c>
      <c r="F48" s="3">
        <v>624.907204610951</v>
      </c>
      <c r="G48" s="3">
        <v>709.65547550432279</v>
      </c>
      <c r="H48" s="3">
        <v>781.96902017291063</v>
      </c>
      <c r="I48" s="3">
        <v>850.69965417867434</v>
      </c>
      <c r="J48" s="3">
        <v>888.48543478260865</v>
      </c>
      <c r="K48" s="3">
        <v>920.43920289855077</v>
      </c>
      <c r="L48" s="3">
        <v>956.08108695652174</v>
      </c>
      <c r="M48" s="3">
        <v>974.50108695652182</v>
      </c>
      <c r="N48" s="3">
        <v>1013.2548418491484</v>
      </c>
      <c r="O48" s="3">
        <v>1044.4348418491486</v>
      </c>
      <c r="P48" s="3">
        <v>1064.4348418491486</v>
      </c>
      <c r="Q48" s="3">
        <v>1113.5748418491485</v>
      </c>
      <c r="R48" s="3">
        <v>1149.0948418491485</v>
      </c>
      <c r="S48" s="3">
        <v>1171.4948418491483</v>
      </c>
      <c r="T48" s="3">
        <v>1236.5148418491483</v>
      </c>
      <c r="U48" s="3">
        <v>1271.0448418491483</v>
      </c>
      <c r="V48" s="3">
        <v>1291.4148418491484</v>
      </c>
      <c r="W48" s="3">
        <v>1328.6148418491484</v>
      </c>
      <c r="X48" s="3">
        <v>1355.8448418491485</v>
      </c>
      <c r="Y48" s="3">
        <v>1373.8548418491482</v>
      </c>
      <c r="Z48" s="3">
        <v>1393.2548418491483</v>
      </c>
      <c r="AA48" s="3">
        <v>1413.5048418491483</v>
      </c>
      <c r="AB48" s="3">
        <v>1437.5048418491483</v>
      </c>
      <c r="AC48" s="3">
        <v>1457.5048418491483</v>
      </c>
      <c r="AD48" s="3">
        <v>1472.5048418491483</v>
      </c>
      <c r="AE48" s="3">
        <v>1482.5048418491483</v>
      </c>
      <c r="AF48" s="3">
        <v>1489.5048418491483</v>
      </c>
      <c r="AG48" s="3">
        <v>1497.5048418491483</v>
      </c>
      <c r="AH48" s="3">
        <v>1502.5048418491483</v>
      </c>
      <c r="AI48" s="3">
        <v>1504.5048418491483</v>
      </c>
      <c r="AJ48" s="4">
        <f>AI48*$AJ$82</f>
        <v>1507.9328775852375</v>
      </c>
      <c r="AK48" s="4">
        <f t="shared" ref="AK48:AK81" si="34">AJ48*$AK$82</f>
        <v>1521.4986969295574</v>
      </c>
      <c r="AL48" s="16">
        <f t="shared" si="32"/>
        <v>1521.4986969295574</v>
      </c>
      <c r="AM48" s="20">
        <f>AL48-AI48</f>
        <v>16.993855080409048</v>
      </c>
      <c r="AN48" s="17">
        <f>'Предявени брой (1)'!AI48-AI48</f>
        <v>77</v>
      </c>
      <c r="AO48" s="18">
        <f t="shared" si="33"/>
        <v>0</v>
      </c>
      <c r="AP48" s="14"/>
      <c r="AQ48" s="14"/>
      <c r="AR48" s="14"/>
      <c r="AS48" s="14"/>
      <c r="AT48" s="14"/>
      <c r="AU48" s="14"/>
      <c r="AV48" s="14"/>
      <c r="AW48" s="14"/>
      <c r="AX48" s="14"/>
    </row>
    <row r="49" spans="1:50" s="19" customFormat="1" x14ac:dyDescent="0.2">
      <c r="A49" s="1" t="s">
        <v>34</v>
      </c>
      <c r="B49" s="3">
        <v>80.225287356321843</v>
      </c>
      <c r="C49" s="3">
        <v>393.82298850574711</v>
      </c>
      <c r="D49" s="3">
        <v>568.76057471264369</v>
      </c>
      <c r="E49" s="3">
        <v>684.7432183908046</v>
      </c>
      <c r="F49" s="3">
        <v>780.7738040345821</v>
      </c>
      <c r="G49" s="3">
        <v>859.82498559077817</v>
      </c>
      <c r="H49" s="3">
        <v>940.95498559077805</v>
      </c>
      <c r="I49" s="3">
        <v>1002.3620749279538</v>
      </c>
      <c r="J49" s="3">
        <v>1059.7548550724637</v>
      </c>
      <c r="K49" s="3">
        <v>1111.6286231884058</v>
      </c>
      <c r="L49" s="3">
        <v>1147.4242753623189</v>
      </c>
      <c r="M49" s="3">
        <v>1201.1244202898552</v>
      </c>
      <c r="N49" s="3">
        <v>1227.6485888077859</v>
      </c>
      <c r="O49" s="3">
        <v>2006.1248175182482</v>
      </c>
      <c r="P49" s="3">
        <v>2058.4048175182484</v>
      </c>
      <c r="Q49" s="3">
        <v>2087.2248175182481</v>
      </c>
      <c r="R49" s="3">
        <v>2127.2248175182481</v>
      </c>
      <c r="S49" s="3">
        <v>2196.3648175182479</v>
      </c>
      <c r="T49" s="3">
        <v>2234.6348175182479</v>
      </c>
      <c r="U49" s="3">
        <v>2271.3548175182482</v>
      </c>
      <c r="V49" s="3">
        <v>2322.3548175182482</v>
      </c>
      <c r="W49" s="3">
        <v>2356.1948175182483</v>
      </c>
      <c r="X49" s="3">
        <v>2392.1948175182483</v>
      </c>
      <c r="Y49" s="3">
        <v>2423.6248175182482</v>
      </c>
      <c r="Z49" s="3">
        <v>2459.6248175182482</v>
      </c>
      <c r="AA49" s="3">
        <v>2490.6248175182482</v>
      </c>
      <c r="AB49" s="3">
        <v>2520.6248175182482</v>
      </c>
      <c r="AC49" s="3">
        <v>2541.6248175182482</v>
      </c>
      <c r="AD49" s="3">
        <v>2557.6248175182482</v>
      </c>
      <c r="AE49" s="3">
        <v>2565.6248175182482</v>
      </c>
      <c r="AF49" s="3">
        <v>2582.6248175182482</v>
      </c>
      <c r="AG49" s="3">
        <v>2592.6248175182482</v>
      </c>
      <c r="AH49" s="3">
        <v>2609.6248175182482</v>
      </c>
      <c r="AI49" s="4">
        <f>AH49*$AI$82</f>
        <v>2617.8494889395065</v>
      </c>
      <c r="AJ49" s="4">
        <f t="shared" ref="AJ49:AJ81" si="35">AI49*$AJ$82</f>
        <v>2623.8142963300616</v>
      </c>
      <c r="AK49" s="4">
        <f t="shared" si="34"/>
        <v>2647.4189217521539</v>
      </c>
      <c r="AL49" s="16">
        <f>AK49</f>
        <v>2647.4189217521539</v>
      </c>
      <c r="AM49" s="20">
        <f>AL49-AH49</f>
        <v>37.794104233905728</v>
      </c>
      <c r="AN49" s="17">
        <f>'Предявени брой (1)'!AH49-AH49</f>
        <v>153</v>
      </c>
      <c r="AO49" s="18">
        <f t="shared" si="33"/>
        <v>0</v>
      </c>
      <c r="AP49" s="10"/>
      <c r="AQ49" s="10"/>
      <c r="AR49" s="10"/>
      <c r="AS49" s="10"/>
      <c r="AT49" s="10"/>
      <c r="AU49" s="10"/>
      <c r="AV49" s="10"/>
      <c r="AW49" s="10"/>
      <c r="AX49" s="10"/>
    </row>
    <row r="50" spans="1:50" s="19" customFormat="1" x14ac:dyDescent="0.2">
      <c r="A50" s="2" t="s">
        <v>33</v>
      </c>
      <c r="B50" s="3">
        <v>68</v>
      </c>
      <c r="C50" s="3">
        <v>332.71264367816093</v>
      </c>
      <c r="D50" s="3">
        <v>475.98770114942528</v>
      </c>
      <c r="E50" s="3">
        <v>569.11022988505738</v>
      </c>
      <c r="F50" s="3">
        <v>674.89063400576367</v>
      </c>
      <c r="G50" s="3">
        <v>748.52299711815567</v>
      </c>
      <c r="H50" s="3">
        <v>807.79536023054754</v>
      </c>
      <c r="I50" s="3">
        <v>852.48654178674349</v>
      </c>
      <c r="J50" s="3">
        <v>887.43826086956528</v>
      </c>
      <c r="K50" s="3">
        <v>930.14391304347828</v>
      </c>
      <c r="L50" s="3">
        <v>961.1057971014493</v>
      </c>
      <c r="M50" s="3">
        <v>1000.8252173913044</v>
      </c>
      <c r="N50" s="3">
        <v>1233.240097323601</v>
      </c>
      <c r="O50" s="3">
        <v>1288.4600973236011</v>
      </c>
      <c r="P50" s="3">
        <v>1324.6800973236009</v>
      </c>
      <c r="Q50" s="3">
        <v>1378.4800973236011</v>
      </c>
      <c r="R50" s="3">
        <v>1452.750097323601</v>
      </c>
      <c r="S50" s="3">
        <v>1492.750097323601</v>
      </c>
      <c r="T50" s="3">
        <v>1518.550097323601</v>
      </c>
      <c r="U50" s="3">
        <v>1569.060097323601</v>
      </c>
      <c r="V50" s="3">
        <v>1601.060097323601</v>
      </c>
      <c r="W50" s="3">
        <v>1646.8500973236009</v>
      </c>
      <c r="X50" s="3">
        <v>1680.8500973236009</v>
      </c>
      <c r="Y50" s="3">
        <v>1701.4700973236008</v>
      </c>
      <c r="Z50" s="3">
        <v>1748.4700973236008</v>
      </c>
      <c r="AA50" s="3">
        <v>1782.1200973236009</v>
      </c>
      <c r="AB50" s="3">
        <v>1798.1200973236009</v>
      </c>
      <c r="AC50" s="3">
        <v>1840.1200973236009</v>
      </c>
      <c r="AD50" s="3">
        <v>1878.1200973236009</v>
      </c>
      <c r="AE50" s="3">
        <v>1898.1200973236009</v>
      </c>
      <c r="AF50" s="3">
        <v>1916.1200973236009</v>
      </c>
      <c r="AG50" s="3">
        <v>1946.1200973236009</v>
      </c>
      <c r="AH50" s="4">
        <f>AG50*$AH$82</f>
        <v>1955.4116368971979</v>
      </c>
      <c r="AI50" s="4">
        <f t="shared" ref="AI50:AI81" si="36">AH50*$AI$82</f>
        <v>1961.5744454736734</v>
      </c>
      <c r="AJ50" s="4">
        <f t="shared" si="35"/>
        <v>1966.0439208193416</v>
      </c>
      <c r="AK50" s="4">
        <f t="shared" si="34"/>
        <v>1983.7310453918515</v>
      </c>
      <c r="AL50" s="16">
        <f t="shared" si="32"/>
        <v>1983.7310453918515</v>
      </c>
      <c r="AM50" s="20">
        <f>AL50-AG50</f>
        <v>37.610948068250536</v>
      </c>
      <c r="AN50" s="17">
        <f>'Предявени брой (1)'!AG50-AG50</f>
        <v>131</v>
      </c>
      <c r="AO50" s="18">
        <f t="shared" si="33"/>
        <v>0</v>
      </c>
      <c r="AP50" s="10"/>
      <c r="AQ50" s="10"/>
      <c r="AR50" s="10"/>
      <c r="AS50" s="10"/>
      <c r="AT50" s="10"/>
      <c r="AU50" s="10"/>
      <c r="AV50" s="10"/>
      <c r="AW50" s="10"/>
      <c r="AX50" s="10"/>
    </row>
    <row r="51" spans="1:50" s="19" customFormat="1" ht="15.75" x14ac:dyDescent="0.2">
      <c r="A51" s="2" t="s">
        <v>32</v>
      </c>
      <c r="B51" s="3">
        <v>119</v>
      </c>
      <c r="C51" s="3">
        <v>281</v>
      </c>
      <c r="D51" s="3">
        <v>378.15999999999997</v>
      </c>
      <c r="E51" s="3">
        <v>455.8</v>
      </c>
      <c r="F51" s="3">
        <v>527.28103448275863</v>
      </c>
      <c r="G51" s="3">
        <v>583.28103448275863</v>
      </c>
      <c r="H51" s="3">
        <v>620.3720689655172</v>
      </c>
      <c r="I51" s="3">
        <v>671.3720689655172</v>
      </c>
      <c r="J51" s="3">
        <v>692.78454545454554</v>
      </c>
      <c r="K51" s="3">
        <v>719.63909090909101</v>
      </c>
      <c r="L51" s="3">
        <v>743.17363636363643</v>
      </c>
      <c r="M51" s="3">
        <v>867.95545454545459</v>
      </c>
      <c r="N51" s="3">
        <v>928.95545454545459</v>
      </c>
      <c r="O51" s="3">
        <v>954.39545454545453</v>
      </c>
      <c r="P51" s="3">
        <v>999.57545454545459</v>
      </c>
      <c r="Q51" s="3">
        <v>1028.7654545454545</v>
      </c>
      <c r="R51" s="3">
        <v>1066.7654545454545</v>
      </c>
      <c r="S51" s="3">
        <v>1100.5754545454545</v>
      </c>
      <c r="T51" s="3">
        <v>1158.3954545454544</v>
      </c>
      <c r="U51" s="3">
        <v>1192.3954545454544</v>
      </c>
      <c r="V51" s="3">
        <v>1232.3954545454544</v>
      </c>
      <c r="W51" s="3">
        <v>1289.3954545454544</v>
      </c>
      <c r="X51" s="3">
        <v>1324.3954545454544</v>
      </c>
      <c r="Y51" s="3">
        <v>1345.5254545454545</v>
      </c>
      <c r="Z51" s="3">
        <v>1380.5254545454545</v>
      </c>
      <c r="AA51" s="3">
        <v>1393.5254545454545</v>
      </c>
      <c r="AB51" s="3">
        <v>1437.5254545454545</v>
      </c>
      <c r="AC51" s="3">
        <v>1475.5254545454545</v>
      </c>
      <c r="AD51" s="3">
        <v>1498.5254545454545</v>
      </c>
      <c r="AE51" s="3">
        <v>1512.5254545454545</v>
      </c>
      <c r="AF51" s="3">
        <v>1528.5254545454545</v>
      </c>
      <c r="AG51" s="4">
        <f>AF51*$AG$82</f>
        <v>1539.5623246571861</v>
      </c>
      <c r="AH51" s="4">
        <f t="shared" ref="AH51:AH81" si="37">AG51*$AH$82</f>
        <v>1546.9127981892377</v>
      </c>
      <c r="AI51" s="4">
        <f t="shared" si="36"/>
        <v>1551.788153986377</v>
      </c>
      <c r="AJ51" s="4">
        <f t="shared" si="35"/>
        <v>1555.3239254234213</v>
      </c>
      <c r="AK51" s="4">
        <f t="shared" si="34"/>
        <v>1569.3160889393334</v>
      </c>
      <c r="AL51" s="16">
        <f t="shared" si="32"/>
        <v>1569.3160889393334</v>
      </c>
      <c r="AM51" s="20">
        <f>AL51-AF51</f>
        <v>40.790634393878918</v>
      </c>
      <c r="AN51" s="17">
        <f>'Предявени брой (1)'!AF51-AF51</f>
        <v>116</v>
      </c>
      <c r="AO51" s="18">
        <f t="shared" si="33"/>
        <v>0</v>
      </c>
      <c r="AP51" s="14"/>
      <c r="AQ51" s="14"/>
      <c r="AR51" s="14"/>
      <c r="AS51" s="14"/>
      <c r="AT51" s="14"/>
      <c r="AU51" s="14"/>
      <c r="AV51" s="14"/>
      <c r="AW51" s="14"/>
      <c r="AX51" s="14"/>
    </row>
    <row r="52" spans="1:50" s="19" customFormat="1" x14ac:dyDescent="0.2">
      <c r="A52" s="2" t="s">
        <v>31</v>
      </c>
      <c r="B52" s="3">
        <v>117</v>
      </c>
      <c r="C52" s="3">
        <v>279.39999999999998</v>
      </c>
      <c r="D52" s="3">
        <v>473.83</v>
      </c>
      <c r="E52" s="3">
        <v>574.71</v>
      </c>
      <c r="F52" s="3">
        <v>654.8862068965517</v>
      </c>
      <c r="G52" s="3">
        <v>711.12827586206902</v>
      </c>
      <c r="H52" s="3">
        <v>748.55137931034483</v>
      </c>
      <c r="I52" s="3">
        <v>789.7844827586207</v>
      </c>
      <c r="J52" s="3">
        <v>830.79090909090917</v>
      </c>
      <c r="K52" s="3">
        <v>860.66818181818178</v>
      </c>
      <c r="L52" s="3">
        <v>956.54090909090917</v>
      </c>
      <c r="M52" s="3">
        <v>1013.1209090909091</v>
      </c>
      <c r="N52" s="3">
        <v>1068.550909090909</v>
      </c>
      <c r="O52" s="3">
        <v>1125.860909090909</v>
      </c>
      <c r="P52" s="3">
        <v>1146.860909090909</v>
      </c>
      <c r="Q52" s="3">
        <v>1196.580909090909</v>
      </c>
      <c r="R52" s="3">
        <v>1235.310909090909</v>
      </c>
      <c r="S52" s="3">
        <v>1289.310909090909</v>
      </c>
      <c r="T52" s="3">
        <v>1312.630909090909</v>
      </c>
      <c r="U52" s="3">
        <v>1352.630909090909</v>
      </c>
      <c r="V52" s="3">
        <v>1385.560909090909</v>
      </c>
      <c r="W52" s="3">
        <v>1418.6809090909092</v>
      </c>
      <c r="X52" s="3">
        <v>1442.6809090909092</v>
      </c>
      <c r="Y52" s="3">
        <v>1474.800909090909</v>
      </c>
      <c r="Z52" s="3">
        <v>1495.090909090909</v>
      </c>
      <c r="AA52" s="3">
        <v>1518.090909090909</v>
      </c>
      <c r="AB52" s="3">
        <v>1535.090909090909</v>
      </c>
      <c r="AC52" s="3">
        <v>1550.090909090909</v>
      </c>
      <c r="AD52" s="3">
        <v>1568.090909090909</v>
      </c>
      <c r="AE52" s="3">
        <v>1579.090909090909</v>
      </c>
      <c r="AF52" s="4">
        <f>AE52*$AF$82</f>
        <v>1590.8868245342921</v>
      </c>
      <c r="AG52" s="4">
        <f t="shared" ref="AG52:AG81" si="38">AF52*$AG$82</f>
        <v>1602.3739811221237</v>
      </c>
      <c r="AH52" s="4">
        <f t="shared" si="37"/>
        <v>1610.024342103326</v>
      </c>
      <c r="AI52" s="4">
        <f t="shared" si="36"/>
        <v>1615.0986045433272</v>
      </c>
      <c r="AJ52" s="4">
        <f t="shared" si="35"/>
        <v>1618.7786297447599</v>
      </c>
      <c r="AK52" s="4">
        <f t="shared" si="34"/>
        <v>1633.341650934887</v>
      </c>
      <c r="AL52" s="16">
        <f t="shared" si="32"/>
        <v>1633.341650934887</v>
      </c>
      <c r="AM52" s="20">
        <f>AL52-AE52</f>
        <v>54.250741843977949</v>
      </c>
      <c r="AN52" s="17">
        <f>'Предявени брой (1)'!AE52-AE52</f>
        <v>168</v>
      </c>
      <c r="AO52" s="18">
        <f t="shared" si="33"/>
        <v>0</v>
      </c>
      <c r="AP52" s="10"/>
      <c r="AQ52" s="10"/>
      <c r="AR52" s="10"/>
      <c r="AS52" s="10"/>
      <c r="AT52" s="10"/>
      <c r="AU52" s="10"/>
      <c r="AV52" s="10"/>
      <c r="AW52" s="10"/>
      <c r="AX52" s="10"/>
    </row>
    <row r="53" spans="1:50" x14ac:dyDescent="0.2">
      <c r="A53" s="2" t="s">
        <v>30</v>
      </c>
      <c r="B53" s="3">
        <v>68</v>
      </c>
      <c r="C53" s="3">
        <v>336.46000000000004</v>
      </c>
      <c r="D53" s="3">
        <v>512.04</v>
      </c>
      <c r="E53" s="3">
        <v>634.04</v>
      </c>
      <c r="F53" s="3">
        <v>717.97931034482758</v>
      </c>
      <c r="G53" s="3">
        <v>775.4003448275862</v>
      </c>
      <c r="H53" s="3">
        <v>822.5203448275862</v>
      </c>
      <c r="I53" s="3">
        <v>875.67137931034495</v>
      </c>
      <c r="J53" s="3">
        <v>920.83454545454538</v>
      </c>
      <c r="K53" s="3">
        <v>1037.95</v>
      </c>
      <c r="L53" s="3">
        <v>1105.28</v>
      </c>
      <c r="M53" s="3">
        <v>1156.1199999999999</v>
      </c>
      <c r="N53" s="3">
        <v>1235.1199999999999</v>
      </c>
      <c r="O53" s="3">
        <v>1311.2</v>
      </c>
      <c r="P53" s="3">
        <v>1366.47</v>
      </c>
      <c r="Q53" s="3">
        <v>1416.2</v>
      </c>
      <c r="R53" s="3">
        <v>1507.48</v>
      </c>
      <c r="S53" s="3">
        <v>1556.6399999999999</v>
      </c>
      <c r="T53" s="3">
        <v>1640.67</v>
      </c>
      <c r="U53" s="3">
        <v>1696.15</v>
      </c>
      <c r="V53" s="3">
        <v>1748.18</v>
      </c>
      <c r="W53" s="3">
        <v>1799.18</v>
      </c>
      <c r="X53" s="3">
        <v>1835.24</v>
      </c>
      <c r="Y53" s="3">
        <v>1891.52</v>
      </c>
      <c r="Z53" s="3">
        <v>1936.52</v>
      </c>
      <c r="AA53" s="3">
        <v>1970.52</v>
      </c>
      <c r="AB53" s="3">
        <v>2021.52</v>
      </c>
      <c r="AC53" s="3">
        <v>2046.52</v>
      </c>
      <c r="AD53" s="3">
        <v>2076.52</v>
      </c>
      <c r="AE53" s="4">
        <f>AD53*$AE$82</f>
        <v>2094.3139415584315</v>
      </c>
      <c r="AF53" s="4">
        <f t="shared" ref="AF53:AF81" si="39">AE53*$AF$82</f>
        <v>2109.958607754847</v>
      </c>
      <c r="AG53" s="4">
        <f t="shared" si="38"/>
        <v>2125.1937737939006</v>
      </c>
      <c r="AH53" s="4">
        <f t="shared" si="37"/>
        <v>2135.3402812360282</v>
      </c>
      <c r="AI53" s="4">
        <f t="shared" si="36"/>
        <v>2142.0701651901691</v>
      </c>
      <c r="AJ53" s="4">
        <f t="shared" si="35"/>
        <v>2146.9509026070436</v>
      </c>
      <c r="AK53" s="4">
        <f t="shared" si="34"/>
        <v>2166.265520995451</v>
      </c>
      <c r="AL53" s="16">
        <f t="shared" si="32"/>
        <v>2166.265520995451</v>
      </c>
      <c r="AM53" s="20">
        <f>AL53-AD53</f>
        <v>89.745520995450988</v>
      </c>
      <c r="AN53" s="17">
        <f>'Предявени брой (1)'!AD53-AD53</f>
        <v>179</v>
      </c>
      <c r="AO53" s="18">
        <f t="shared" si="33"/>
        <v>0</v>
      </c>
    </row>
    <row r="54" spans="1:50" ht="15.75" x14ac:dyDescent="0.2">
      <c r="A54" s="1" t="s">
        <v>29</v>
      </c>
      <c r="B54" s="3">
        <v>120</v>
      </c>
      <c r="C54" s="3">
        <v>340.68</v>
      </c>
      <c r="D54" s="3">
        <v>469.22</v>
      </c>
      <c r="E54" s="3">
        <v>564.59</v>
      </c>
      <c r="F54" s="3">
        <v>636.55620689655177</v>
      </c>
      <c r="G54" s="3">
        <v>692.36724137931037</v>
      </c>
      <c r="H54" s="3">
        <v>764.04241379310349</v>
      </c>
      <c r="I54" s="3">
        <v>817.84241379310356</v>
      </c>
      <c r="J54" s="3">
        <v>861.9072727272727</v>
      </c>
      <c r="K54" s="3">
        <v>921.07727272727277</v>
      </c>
      <c r="L54" s="3">
        <v>969.40727272727281</v>
      </c>
      <c r="M54" s="3">
        <v>1036.4972727272727</v>
      </c>
      <c r="N54" s="3">
        <v>1115.8372727272729</v>
      </c>
      <c r="O54" s="3">
        <v>1193.8372727272729</v>
      </c>
      <c r="P54" s="3">
        <v>1254.7472727272727</v>
      </c>
      <c r="Q54" s="3">
        <v>1327.8772727272728</v>
      </c>
      <c r="R54" s="3">
        <v>1382.0172727272727</v>
      </c>
      <c r="S54" s="3">
        <v>1487.5772727272727</v>
      </c>
      <c r="T54" s="3">
        <v>1562.5772727272727</v>
      </c>
      <c r="U54" s="3">
        <v>1601.6572727272728</v>
      </c>
      <c r="V54" s="3">
        <v>1666.9672727272728</v>
      </c>
      <c r="W54" s="3">
        <v>1764.0872727272729</v>
      </c>
      <c r="X54" s="3">
        <v>1808.1572727272728</v>
      </c>
      <c r="Y54" s="3">
        <v>1912.1572727272728</v>
      </c>
      <c r="Z54" s="3">
        <v>2008.1572727272728</v>
      </c>
      <c r="AA54" s="3">
        <v>2052.1572727272728</v>
      </c>
      <c r="AB54" s="3">
        <v>2081.1572727272728</v>
      </c>
      <c r="AC54" s="3">
        <v>2114.1572727272728</v>
      </c>
      <c r="AD54" s="4">
        <f>AC54*$AD$82</f>
        <v>2139.0370014440959</v>
      </c>
      <c r="AE54" s="4">
        <f t="shared" ref="AE54:AE81" si="40">AD54*$AE$82</f>
        <v>2157.3666584640232</v>
      </c>
      <c r="AF54" s="4">
        <f t="shared" si="39"/>
        <v>2173.4823327023523</v>
      </c>
      <c r="AG54" s="4">
        <f t="shared" si="38"/>
        <v>2189.1761781171235</v>
      </c>
      <c r="AH54" s="4">
        <f t="shared" si="37"/>
        <v>2199.628162617219</v>
      </c>
      <c r="AI54" s="4">
        <f t="shared" si="36"/>
        <v>2206.5606606395509</v>
      </c>
      <c r="AJ54" s="4">
        <f t="shared" si="35"/>
        <v>2211.5883405699287</v>
      </c>
      <c r="AK54" s="4">
        <f t="shared" si="34"/>
        <v>2231.4844568614049</v>
      </c>
      <c r="AL54" s="16">
        <f t="shared" si="32"/>
        <v>2231.4844568614049</v>
      </c>
      <c r="AM54" s="20">
        <f>AL54-AC54</f>
        <v>117.32718413413204</v>
      </c>
      <c r="AN54" s="17">
        <f>'Предявени брой (1)'!AC54-AC54</f>
        <v>183</v>
      </c>
      <c r="AO54" s="18">
        <f t="shared" si="33"/>
        <v>0</v>
      </c>
      <c r="AP54" s="14"/>
      <c r="AQ54" s="14"/>
      <c r="AR54" s="14"/>
      <c r="AS54" s="14"/>
      <c r="AT54" s="14"/>
      <c r="AU54" s="14"/>
      <c r="AV54" s="14"/>
      <c r="AW54" s="14"/>
      <c r="AX54" s="14"/>
    </row>
    <row r="55" spans="1:50" x14ac:dyDescent="0.2">
      <c r="A55" s="1" t="s">
        <v>28</v>
      </c>
      <c r="B55" s="3">
        <v>126</v>
      </c>
      <c r="C55" s="3">
        <v>299.30666666666667</v>
      </c>
      <c r="D55" s="3">
        <v>412.5866666666667</v>
      </c>
      <c r="E55" s="3">
        <v>524.72555555555562</v>
      </c>
      <c r="F55" s="3">
        <v>581.95095238095234</v>
      </c>
      <c r="G55" s="3">
        <v>624.12714285714287</v>
      </c>
      <c r="H55" s="3">
        <v>655.14571428571435</v>
      </c>
      <c r="I55" s="3">
        <v>1268.6100000000001</v>
      </c>
      <c r="J55" s="3">
        <v>1332.65</v>
      </c>
      <c r="K55" s="3">
        <v>1368.6</v>
      </c>
      <c r="L55" s="3">
        <v>1429.42</v>
      </c>
      <c r="M55" s="3">
        <v>1501.04</v>
      </c>
      <c r="N55" s="3">
        <v>1570.1399999999999</v>
      </c>
      <c r="O55" s="3">
        <v>1625</v>
      </c>
      <c r="P55" s="3">
        <v>1707.13</v>
      </c>
      <c r="Q55" s="3">
        <v>1752.03</v>
      </c>
      <c r="R55" s="3">
        <v>1834.9</v>
      </c>
      <c r="S55" s="3">
        <v>1897.38</v>
      </c>
      <c r="T55" s="3">
        <v>1952.1</v>
      </c>
      <c r="U55" s="3">
        <v>1990.22</v>
      </c>
      <c r="V55" s="3">
        <v>2027.45</v>
      </c>
      <c r="W55" s="3">
        <v>2072.5500000000002</v>
      </c>
      <c r="X55" s="3">
        <v>2096.5500000000002</v>
      </c>
      <c r="Y55" s="3">
        <v>2129.5500000000002</v>
      </c>
      <c r="Z55" s="3">
        <v>2159.5500000000002</v>
      </c>
      <c r="AA55" s="3">
        <v>2178.5500000000002</v>
      </c>
      <c r="AB55" s="3">
        <v>2203.5500000000002</v>
      </c>
      <c r="AC55" s="4">
        <f>AB55*$AC$82</f>
        <v>2236.8285189915873</v>
      </c>
      <c r="AD55" s="4">
        <f t="shared" ref="AD55:AD81" si="41">AC55*$AD$82</f>
        <v>2263.151861846196</v>
      </c>
      <c r="AE55" s="4">
        <f t="shared" si="40"/>
        <v>2282.5450735501754</v>
      </c>
      <c r="AF55" s="4">
        <f t="shared" si="39"/>
        <v>2299.5958389800198</v>
      </c>
      <c r="AG55" s="4">
        <f t="shared" si="38"/>
        <v>2316.2002995134221</v>
      </c>
      <c r="AH55" s="4">
        <f t="shared" si="37"/>
        <v>2327.2587469200867</v>
      </c>
      <c r="AI55" s="4">
        <f t="shared" si="36"/>
        <v>2334.5934941899532</v>
      </c>
      <c r="AJ55" s="4">
        <f t="shared" si="35"/>
        <v>2339.9128987572976</v>
      </c>
      <c r="AK55" s="4">
        <f t="shared" si="34"/>
        <v>2360.9634615096779</v>
      </c>
      <c r="AL55" s="16">
        <f t="shared" si="32"/>
        <v>2360.9634615096779</v>
      </c>
      <c r="AM55" s="20">
        <f>AL55-AB55</f>
        <v>157.41346150967775</v>
      </c>
      <c r="AN55" s="17">
        <f>'Предявени брой (1)'!AB55-AB55</f>
        <v>238</v>
      </c>
      <c r="AO55" s="18">
        <f t="shared" si="33"/>
        <v>0</v>
      </c>
    </row>
    <row r="56" spans="1:50" x14ac:dyDescent="0.2">
      <c r="A56" s="1" t="s">
        <v>27</v>
      </c>
      <c r="B56" s="3">
        <v>112.88888888888889</v>
      </c>
      <c r="C56" s="3">
        <v>277.04777777777775</v>
      </c>
      <c r="D56" s="3">
        <v>405.54666666666668</v>
      </c>
      <c r="E56" s="3">
        <v>493.11444444444442</v>
      </c>
      <c r="F56" s="3">
        <v>571.59571428571428</v>
      </c>
      <c r="G56" s="3">
        <v>637.3280952380951</v>
      </c>
      <c r="H56" s="3">
        <v>773.14333333333332</v>
      </c>
      <c r="I56" s="3">
        <v>839.57333333333327</v>
      </c>
      <c r="J56" s="3">
        <v>899.01333333333332</v>
      </c>
      <c r="K56" s="3">
        <v>955.35333333333324</v>
      </c>
      <c r="L56" s="3">
        <v>1004.8033333333333</v>
      </c>
      <c r="M56" s="3">
        <v>1069.2733333333333</v>
      </c>
      <c r="N56" s="3">
        <v>1140.2233333333334</v>
      </c>
      <c r="O56" s="3">
        <v>1245.6933333333332</v>
      </c>
      <c r="P56" s="3">
        <v>1311.7833333333333</v>
      </c>
      <c r="Q56" s="3">
        <v>1415.8833333333332</v>
      </c>
      <c r="R56" s="3">
        <v>1508.8333333333333</v>
      </c>
      <c r="S56" s="3">
        <v>1589.1733333333332</v>
      </c>
      <c r="T56" s="3">
        <v>1668.9733333333334</v>
      </c>
      <c r="U56" s="3">
        <v>1732.6533333333332</v>
      </c>
      <c r="V56" s="3">
        <v>1769.5333333333333</v>
      </c>
      <c r="W56" s="3">
        <v>1824.5333333333333</v>
      </c>
      <c r="X56" s="3">
        <v>1866.5333333333333</v>
      </c>
      <c r="Y56" s="3">
        <v>1913.5333333333333</v>
      </c>
      <c r="Z56" s="3">
        <v>1976.5333333333333</v>
      </c>
      <c r="AA56" s="3">
        <v>2008.5333333333333</v>
      </c>
      <c r="AB56" s="4">
        <f>AA56*$AB$82</f>
        <v>2040.2102024856686</v>
      </c>
      <c r="AC56" s="4">
        <f t="shared" ref="AC56:AC81" si="42">AB56*$AC$82</f>
        <v>2071.0219262814749</v>
      </c>
      <c r="AD56" s="4">
        <f t="shared" si="41"/>
        <v>2095.394031591316</v>
      </c>
      <c r="AE56" s="4">
        <f t="shared" si="40"/>
        <v>2113.3497069231321</v>
      </c>
      <c r="AF56" s="4">
        <f t="shared" si="39"/>
        <v>2129.1365715688894</v>
      </c>
      <c r="AG56" s="4">
        <f t="shared" si="38"/>
        <v>2144.5102140036051</v>
      </c>
      <c r="AH56" s="4">
        <f t="shared" si="37"/>
        <v>2154.7489456968856</v>
      </c>
      <c r="AI56" s="4">
        <f t="shared" si="36"/>
        <v>2161.5399993206452</v>
      </c>
      <c r="AJ56" s="4">
        <f t="shared" si="35"/>
        <v>2166.465099032222</v>
      </c>
      <c r="AK56" s="4">
        <f t="shared" si="34"/>
        <v>2185.9552730221344</v>
      </c>
      <c r="AL56" s="16">
        <f t="shared" si="32"/>
        <v>2185.9552730221344</v>
      </c>
      <c r="AM56" s="20">
        <f>AL56-AA56</f>
        <v>177.4219396888011</v>
      </c>
      <c r="AN56" s="17">
        <f>'Предявени брой (1)'!AA56-AA56</f>
        <v>224</v>
      </c>
      <c r="AO56" s="18">
        <f t="shared" si="33"/>
        <v>0</v>
      </c>
    </row>
    <row r="57" spans="1:50" ht="15.75" x14ac:dyDescent="0.2">
      <c r="A57" s="1" t="s">
        <v>26</v>
      </c>
      <c r="B57" s="3">
        <v>105</v>
      </c>
      <c r="C57" s="3">
        <v>279.88888888888891</v>
      </c>
      <c r="D57" s="3">
        <v>347.20666666666665</v>
      </c>
      <c r="E57" s="3">
        <v>446.53222222222223</v>
      </c>
      <c r="F57" s="3">
        <v>493.95952380952377</v>
      </c>
      <c r="G57" s="3">
        <v>606.14952380952388</v>
      </c>
      <c r="H57" s="3">
        <v>673.95952380952372</v>
      </c>
      <c r="I57" s="3">
        <v>739.43952380952373</v>
      </c>
      <c r="J57" s="3">
        <v>783.90952380952376</v>
      </c>
      <c r="K57" s="3">
        <v>837.18952380952373</v>
      </c>
      <c r="L57" s="3">
        <v>927.70952380952372</v>
      </c>
      <c r="M57" s="3">
        <v>1031.7695238095239</v>
      </c>
      <c r="N57" s="3">
        <v>1132.6795238095237</v>
      </c>
      <c r="O57" s="3">
        <v>1179.2595238095237</v>
      </c>
      <c r="P57" s="3">
        <v>1314.2595238095237</v>
      </c>
      <c r="Q57" s="3">
        <v>1417.1795238095237</v>
      </c>
      <c r="R57" s="3">
        <v>1571.0195238095239</v>
      </c>
      <c r="S57" s="3">
        <v>1668.0595238095239</v>
      </c>
      <c r="T57" s="3">
        <v>1738.5095238095237</v>
      </c>
      <c r="U57" s="3">
        <v>1812.5895238095238</v>
      </c>
      <c r="V57" s="3">
        <v>1884.5895238095238</v>
      </c>
      <c r="W57" s="3">
        <v>1933.5895238095238</v>
      </c>
      <c r="X57" s="3">
        <v>1996.5895238095238</v>
      </c>
      <c r="Y57" s="3">
        <v>2054.5895238095236</v>
      </c>
      <c r="Z57" s="3">
        <v>2096.5895238095241</v>
      </c>
      <c r="AA57" s="4">
        <f>Z57*$AA$82</f>
        <v>2130.1988142666564</v>
      </c>
      <c r="AB57" s="4">
        <f t="shared" ref="AB57:AB81" si="43">AA57*$AB$82</f>
        <v>2163.7944872824478</v>
      </c>
      <c r="AC57" s="4">
        <f t="shared" si="42"/>
        <v>2196.4726093758518</v>
      </c>
      <c r="AD57" s="4">
        <f t="shared" si="41"/>
        <v>2222.3210376645893</v>
      </c>
      <c r="AE57" s="4">
        <f t="shared" si="40"/>
        <v>2241.3643652840087</v>
      </c>
      <c r="AF57" s="4">
        <f t="shared" si="39"/>
        <v>2258.1075080495657</v>
      </c>
      <c r="AG57" s="4">
        <f t="shared" si="38"/>
        <v>2274.4123979619681</v>
      </c>
      <c r="AH57" s="4">
        <f t="shared" si="37"/>
        <v>2285.2713335597277</v>
      </c>
      <c r="AI57" s="4">
        <f t="shared" si="36"/>
        <v>2292.4737504361983</v>
      </c>
      <c r="AJ57" s="4">
        <f t="shared" si="35"/>
        <v>2297.6971845667808</v>
      </c>
      <c r="AK57" s="4">
        <f t="shared" si="34"/>
        <v>2318.3679620112653</v>
      </c>
      <c r="AL57" s="16">
        <f t="shared" si="32"/>
        <v>2318.3679620112653</v>
      </c>
      <c r="AM57" s="20">
        <f>AL57-Z57</f>
        <v>221.77843820174121</v>
      </c>
      <c r="AN57" s="17">
        <f>'Предявени брой (1)'!Z57-Z57</f>
        <v>313</v>
      </c>
      <c r="AO57" s="18">
        <f t="shared" si="33"/>
        <v>0</v>
      </c>
      <c r="AP57" s="14"/>
      <c r="AQ57" s="14"/>
      <c r="AR57" s="14"/>
      <c r="AS57" s="14"/>
      <c r="AT57" s="14"/>
      <c r="AU57" s="14"/>
      <c r="AV57" s="14"/>
      <c r="AW57" s="14"/>
      <c r="AX57" s="14"/>
    </row>
    <row r="58" spans="1:50" x14ac:dyDescent="0.2">
      <c r="A58" s="2" t="s">
        <v>16</v>
      </c>
      <c r="B58" s="3">
        <v>78.777777777777771</v>
      </c>
      <c r="C58" s="3">
        <v>205.55555555555554</v>
      </c>
      <c r="D58" s="3">
        <v>309.33333333333331</v>
      </c>
      <c r="E58" s="3">
        <v>382.37222222222221</v>
      </c>
      <c r="F58" s="3">
        <v>481.31333333333333</v>
      </c>
      <c r="G58" s="3">
        <v>575.22333333333324</v>
      </c>
      <c r="H58" s="3">
        <v>632.54333333333329</v>
      </c>
      <c r="I58" s="3">
        <v>677.24333333333323</v>
      </c>
      <c r="J58" s="3">
        <v>737.27333333333331</v>
      </c>
      <c r="K58" s="3">
        <v>828.22333333333324</v>
      </c>
      <c r="L58" s="3">
        <v>918.76333333333332</v>
      </c>
      <c r="M58" s="3">
        <v>1032.8733333333334</v>
      </c>
      <c r="N58" s="3">
        <v>1099.9933333333333</v>
      </c>
      <c r="O58" s="3">
        <v>1222.4333333333334</v>
      </c>
      <c r="P58" s="3">
        <v>1317.0933333333335</v>
      </c>
      <c r="Q58" s="3">
        <v>1432.2433333333333</v>
      </c>
      <c r="R58" s="3">
        <v>1519.7133333333334</v>
      </c>
      <c r="S58" s="3">
        <v>1595.9033333333334</v>
      </c>
      <c r="T58" s="3">
        <v>1647.9033333333334</v>
      </c>
      <c r="U58" s="3">
        <v>1719.9033333333334</v>
      </c>
      <c r="V58" s="3">
        <v>1767.9033333333334</v>
      </c>
      <c r="W58" s="3">
        <v>1816.9033333333334</v>
      </c>
      <c r="X58" s="3">
        <v>1863.9033333333334</v>
      </c>
      <c r="Y58" s="3">
        <v>1934.9033333333334</v>
      </c>
      <c r="Z58" s="4">
        <f>Y58*$Z$82</f>
        <v>1978.8618517859802</v>
      </c>
      <c r="AA58" s="4">
        <f t="shared" ref="AA58:AA81" si="44">Z58*$AA$82</f>
        <v>2010.5839137327403</v>
      </c>
      <c r="AB58" s="4">
        <f t="shared" si="43"/>
        <v>2042.2931228845769</v>
      </c>
      <c r="AC58" s="4">
        <f t="shared" si="42"/>
        <v>2073.13630342339</v>
      </c>
      <c r="AD58" s="4">
        <f t="shared" si="41"/>
        <v>2097.5332910494026</v>
      </c>
      <c r="AE58" s="4">
        <f t="shared" si="40"/>
        <v>2115.5072979444953</v>
      </c>
      <c r="AF58" s="4">
        <f t="shared" si="39"/>
        <v>2131.3102799404969</v>
      </c>
      <c r="AG58" s="4">
        <f t="shared" si="38"/>
        <v>2146.6996178527638</v>
      </c>
      <c r="AH58" s="4">
        <f t="shared" si="37"/>
        <v>2156.948802617535</v>
      </c>
      <c r="AI58" s="4">
        <f t="shared" si="36"/>
        <v>2163.746789460286</v>
      </c>
      <c r="AJ58" s="4">
        <f t="shared" si="35"/>
        <v>2168.6769173746643</v>
      </c>
      <c r="AK58" s="4">
        <f t="shared" si="34"/>
        <v>2188.186989550034</v>
      </c>
      <c r="AL58" s="16">
        <f t="shared" si="32"/>
        <v>2188.186989550034</v>
      </c>
      <c r="AM58" s="20">
        <f>AL58-Y58</f>
        <v>253.28365621670059</v>
      </c>
      <c r="AN58" s="17">
        <f>'Предявени брой (1)'!Y58-Y58</f>
        <v>280.00000000000023</v>
      </c>
      <c r="AO58" s="18">
        <f t="shared" si="33"/>
        <v>0</v>
      </c>
    </row>
    <row r="59" spans="1:50" x14ac:dyDescent="0.2">
      <c r="A59" s="2" t="s">
        <v>15</v>
      </c>
      <c r="B59" s="3">
        <v>30</v>
      </c>
      <c r="C59" s="3">
        <v>126.73</v>
      </c>
      <c r="D59" s="3">
        <v>216.9</v>
      </c>
      <c r="E59" s="3">
        <v>290.34000000000003</v>
      </c>
      <c r="F59" s="3">
        <v>363.37</v>
      </c>
      <c r="G59" s="3">
        <v>430.4</v>
      </c>
      <c r="H59" s="3">
        <v>500.4</v>
      </c>
      <c r="I59" s="3">
        <v>558.71</v>
      </c>
      <c r="J59" s="3">
        <v>658.75</v>
      </c>
      <c r="K59" s="3">
        <v>736.31999999999994</v>
      </c>
      <c r="L59" s="3">
        <v>839.24</v>
      </c>
      <c r="M59" s="3">
        <v>882.64</v>
      </c>
      <c r="N59" s="3">
        <v>985.27</v>
      </c>
      <c r="O59" s="3">
        <v>1066.27</v>
      </c>
      <c r="P59" s="3">
        <v>1172.75</v>
      </c>
      <c r="Q59" s="3">
        <v>1222.24</v>
      </c>
      <c r="R59" s="3">
        <v>1322.24</v>
      </c>
      <c r="S59" s="3">
        <v>1381.24</v>
      </c>
      <c r="T59" s="3">
        <v>1485.24</v>
      </c>
      <c r="U59" s="3">
        <v>1537.24</v>
      </c>
      <c r="V59" s="3">
        <v>1609.24</v>
      </c>
      <c r="W59" s="3">
        <v>1654.24</v>
      </c>
      <c r="X59" s="3">
        <v>1703.24</v>
      </c>
      <c r="Y59" s="4">
        <f>X59*$Y$82</f>
        <v>1744.3718310363342</v>
      </c>
      <c r="Z59" s="4">
        <f t="shared" ref="Z59:Z81" si="45">Y59*$Z$82</f>
        <v>1784.0017184844005</v>
      </c>
      <c r="AA59" s="4">
        <f t="shared" si="44"/>
        <v>1812.6000832342249</v>
      </c>
      <c r="AB59" s="4">
        <f t="shared" si="43"/>
        <v>1841.1868608142779</v>
      </c>
      <c r="AC59" s="4">
        <f t="shared" si="42"/>
        <v>1868.9928883220125</v>
      </c>
      <c r="AD59" s="4">
        <f t="shared" si="41"/>
        <v>1890.987484767119</v>
      </c>
      <c r="AE59" s="4">
        <f t="shared" si="40"/>
        <v>1907.1915766090815</v>
      </c>
      <c r="AF59" s="4">
        <f t="shared" si="39"/>
        <v>1921.4384261365512</v>
      </c>
      <c r="AG59" s="4">
        <f t="shared" si="38"/>
        <v>1935.3123634490739</v>
      </c>
      <c r="AH59" s="4">
        <f t="shared" si="37"/>
        <v>1944.5523026681326</v>
      </c>
      <c r="AI59" s="4">
        <f t="shared" si="36"/>
        <v>1950.6808862267862</v>
      </c>
      <c r="AJ59" s="4">
        <f t="shared" si="35"/>
        <v>1955.1255404423705</v>
      </c>
      <c r="AK59" s="4">
        <f t="shared" si="34"/>
        <v>1972.7144399692381</v>
      </c>
      <c r="AL59" s="16">
        <f t="shared" si="32"/>
        <v>1972.7144399692381</v>
      </c>
      <c r="AM59" s="20">
        <f>AL59-X59</f>
        <v>269.47443996923812</v>
      </c>
      <c r="AN59" s="17">
        <f>'Предявени брой (1)'!X59-X59</f>
        <v>288</v>
      </c>
      <c r="AO59" s="18">
        <f t="shared" si="33"/>
        <v>0</v>
      </c>
    </row>
    <row r="60" spans="1:50" ht="15.75" x14ac:dyDescent="0.2">
      <c r="A60" s="2" t="s">
        <v>14</v>
      </c>
      <c r="B60" s="3">
        <v>56</v>
      </c>
      <c r="C60" s="3">
        <v>168.74</v>
      </c>
      <c r="D60" s="3">
        <v>283.13</v>
      </c>
      <c r="E60" s="3">
        <v>406.98</v>
      </c>
      <c r="F60" s="3">
        <v>494.86</v>
      </c>
      <c r="G60" s="3">
        <v>571.51</v>
      </c>
      <c r="H60" s="3">
        <v>622.5</v>
      </c>
      <c r="I60" s="3">
        <v>767.15</v>
      </c>
      <c r="J60" s="3">
        <v>896.79</v>
      </c>
      <c r="K60" s="3">
        <v>1001.25</v>
      </c>
      <c r="L60" s="3">
        <v>1051.3899999999999</v>
      </c>
      <c r="M60" s="3">
        <v>1154.56</v>
      </c>
      <c r="N60" s="3">
        <v>1252.94</v>
      </c>
      <c r="O60" s="3">
        <v>1353.62</v>
      </c>
      <c r="P60" s="3">
        <v>1452.22</v>
      </c>
      <c r="Q60" s="3">
        <v>1554.6399999999999</v>
      </c>
      <c r="R60" s="3">
        <v>1632.06</v>
      </c>
      <c r="S60" s="3">
        <v>1699.06</v>
      </c>
      <c r="T60" s="3">
        <v>1793.06</v>
      </c>
      <c r="U60" s="3">
        <v>1855.06</v>
      </c>
      <c r="V60" s="3">
        <v>1918.06</v>
      </c>
      <c r="W60" s="3">
        <v>1983.06</v>
      </c>
      <c r="X60" s="4">
        <f>W60*$X$82</f>
        <v>2025.4921933855926</v>
      </c>
      <c r="Y60" s="4">
        <f t="shared" ref="Y60:Y81" si="46">X60*$Y$82</f>
        <v>2074.4061471817399</v>
      </c>
      <c r="Z60" s="4">
        <f t="shared" si="45"/>
        <v>2121.5339903810586</v>
      </c>
      <c r="AA60" s="4">
        <f t="shared" si="44"/>
        <v>2155.5431520637126</v>
      </c>
      <c r="AB60" s="4">
        <f t="shared" si="43"/>
        <v>2189.5385342896161</v>
      </c>
      <c r="AC60" s="4">
        <f t="shared" si="42"/>
        <v>2222.6054489029302</v>
      </c>
      <c r="AD60" s="4">
        <f t="shared" si="41"/>
        <v>2248.7614124760203</v>
      </c>
      <c r="AE60" s="4">
        <f t="shared" si="40"/>
        <v>2268.0313107444958</v>
      </c>
      <c r="AF60" s="4">
        <f t="shared" si="39"/>
        <v>2284.9736573886735</v>
      </c>
      <c r="AG60" s="4">
        <f t="shared" si="38"/>
        <v>2301.4725370051901</v>
      </c>
      <c r="AH60" s="4">
        <f t="shared" si="37"/>
        <v>2312.4606683052775</v>
      </c>
      <c r="AI60" s="4">
        <f t="shared" si="36"/>
        <v>2319.74877694209</v>
      </c>
      <c r="AJ60" s="4">
        <f t="shared" si="35"/>
        <v>2325.0343576095029</v>
      </c>
      <c r="AK60" s="4">
        <f t="shared" si="34"/>
        <v>2345.9510685145506</v>
      </c>
      <c r="AL60" s="16">
        <f t="shared" si="32"/>
        <v>2345.9510685145506</v>
      </c>
      <c r="AM60" s="20">
        <f>AL60-W60</f>
        <v>362.89106851455062</v>
      </c>
      <c r="AN60" s="17">
        <f>'Предявени брой (1)'!W60-W60</f>
        <v>346</v>
      </c>
      <c r="AO60" s="18">
        <f t="shared" si="33"/>
        <v>16.891068514550625</v>
      </c>
      <c r="AP60" s="14"/>
      <c r="AQ60" s="14"/>
      <c r="AR60" s="14"/>
      <c r="AS60" s="14"/>
      <c r="AT60" s="14"/>
      <c r="AU60" s="14"/>
      <c r="AV60" s="14"/>
      <c r="AW60" s="14"/>
      <c r="AX60" s="14"/>
    </row>
    <row r="61" spans="1:50" x14ac:dyDescent="0.2">
      <c r="A61" s="2" t="s">
        <v>13</v>
      </c>
      <c r="B61" s="3">
        <v>38</v>
      </c>
      <c r="C61" s="3">
        <v>125</v>
      </c>
      <c r="D61" s="3">
        <v>268.77999999999997</v>
      </c>
      <c r="E61" s="3">
        <v>392.28</v>
      </c>
      <c r="F61" s="3">
        <v>478.65999999999997</v>
      </c>
      <c r="G61" s="3">
        <v>581.24</v>
      </c>
      <c r="H61" s="3">
        <v>857.3</v>
      </c>
      <c r="I61" s="3">
        <v>1008.39</v>
      </c>
      <c r="J61" s="3">
        <v>1173.06</v>
      </c>
      <c r="K61" s="3">
        <v>1251.23</v>
      </c>
      <c r="L61" s="3">
        <v>1361.29</v>
      </c>
      <c r="M61" s="3">
        <v>1485.3400000000001</v>
      </c>
      <c r="N61" s="3">
        <v>1599.12</v>
      </c>
      <c r="O61" s="3">
        <v>1751.1100000000001</v>
      </c>
      <c r="P61" s="3">
        <v>1876.54</v>
      </c>
      <c r="Q61" s="3">
        <v>1981.93</v>
      </c>
      <c r="R61" s="3">
        <v>2113.9300000000003</v>
      </c>
      <c r="S61" s="3">
        <v>2221.9300000000003</v>
      </c>
      <c r="T61" s="3">
        <v>2314.9300000000003</v>
      </c>
      <c r="U61" s="3">
        <v>2434.9300000000003</v>
      </c>
      <c r="V61" s="3">
        <v>2524.9300000000003</v>
      </c>
      <c r="W61" s="4">
        <f>V61*$W$82</f>
        <v>2593.3087879549416</v>
      </c>
      <c r="X61" s="4">
        <f t="shared" ref="X61:X81" si="47">W61*$X$82</f>
        <v>2648.798677317372</v>
      </c>
      <c r="Y61" s="4">
        <f t="shared" si="46"/>
        <v>2712.7649648896954</v>
      </c>
      <c r="Z61" s="4">
        <f t="shared" si="45"/>
        <v>2774.3955004893023</v>
      </c>
      <c r="AA61" s="4">
        <f t="shared" si="44"/>
        <v>2818.870331237039</v>
      </c>
      <c r="AB61" s="4">
        <f t="shared" si="43"/>
        <v>2863.3271421637496</v>
      </c>
      <c r="AC61" s="4">
        <f t="shared" si="42"/>
        <v>2906.5697673275185</v>
      </c>
      <c r="AD61" s="4">
        <f t="shared" si="41"/>
        <v>2940.7747284439365</v>
      </c>
      <c r="AE61" s="4">
        <f t="shared" si="40"/>
        <v>2965.9745693577943</v>
      </c>
      <c r="AF61" s="4">
        <f t="shared" si="39"/>
        <v>2988.1305991506019</v>
      </c>
      <c r="AG61" s="4">
        <f t="shared" si="38"/>
        <v>3009.7066934195213</v>
      </c>
      <c r="AH61" s="4">
        <f t="shared" si="37"/>
        <v>3024.0762119735332</v>
      </c>
      <c r="AI61" s="4">
        <f t="shared" si="36"/>
        <v>3033.6070966544889</v>
      </c>
      <c r="AJ61" s="4">
        <f t="shared" si="35"/>
        <v>3040.5192136828423</v>
      </c>
      <c r="AK61" s="4">
        <f t="shared" si="34"/>
        <v>3067.8726423260368</v>
      </c>
      <c r="AL61" s="16">
        <f t="shared" si="32"/>
        <v>3067.8726423260368</v>
      </c>
      <c r="AM61" s="20">
        <f>AL61-V61</f>
        <v>542.94264232603655</v>
      </c>
      <c r="AN61" s="17">
        <f>'Предявени брой (1)'!V61-V61</f>
        <v>483</v>
      </c>
      <c r="AO61" s="18">
        <f t="shared" si="33"/>
        <v>59.942642326036548</v>
      </c>
    </row>
    <row r="62" spans="1:50" x14ac:dyDescent="0.2">
      <c r="A62" s="1" t="s">
        <v>12</v>
      </c>
      <c r="B62" s="3">
        <v>37</v>
      </c>
      <c r="C62" s="3">
        <v>136</v>
      </c>
      <c r="D62" s="3">
        <v>260.35000000000002</v>
      </c>
      <c r="E62" s="3">
        <v>341.44</v>
      </c>
      <c r="F62" s="3">
        <v>420.46</v>
      </c>
      <c r="G62" s="3">
        <v>948.97</v>
      </c>
      <c r="H62" s="3">
        <v>1118.77</v>
      </c>
      <c r="I62" s="3">
        <v>1260.6300000000001</v>
      </c>
      <c r="J62" s="3">
        <v>1324.63</v>
      </c>
      <c r="K62" s="3">
        <v>1463.2</v>
      </c>
      <c r="L62" s="3">
        <v>1601.6100000000001</v>
      </c>
      <c r="M62" s="3">
        <v>1715.57</v>
      </c>
      <c r="N62" s="3">
        <v>1865.03</v>
      </c>
      <c r="O62" s="3">
        <v>1993.4299999999998</v>
      </c>
      <c r="P62" s="3">
        <v>2105.5</v>
      </c>
      <c r="Q62" s="3">
        <v>2300.5</v>
      </c>
      <c r="R62" s="3">
        <v>2420.5</v>
      </c>
      <c r="S62" s="3">
        <v>2540.5</v>
      </c>
      <c r="T62" s="3">
        <v>2610.5</v>
      </c>
      <c r="U62" s="3">
        <v>2710.5</v>
      </c>
      <c r="V62" s="4">
        <f>U62*$V$82</f>
        <v>2786.2240604879803</v>
      </c>
      <c r="W62" s="4">
        <f t="shared" ref="W62:W81" si="48">V62*$W$82</f>
        <v>2861.6790727960692</v>
      </c>
      <c r="X62" s="4">
        <f t="shared" si="47"/>
        <v>2922.9113702678483</v>
      </c>
      <c r="Y62" s="4">
        <f t="shared" si="46"/>
        <v>2993.497251656283</v>
      </c>
      <c r="Z62" s="4">
        <f t="shared" si="45"/>
        <v>3061.5056642254967</v>
      </c>
      <c r="AA62" s="4">
        <f t="shared" si="44"/>
        <v>3110.5830024152583</v>
      </c>
      <c r="AB62" s="4">
        <f t="shared" si="43"/>
        <v>3159.6404559908292</v>
      </c>
      <c r="AC62" s="4">
        <f t="shared" si="42"/>
        <v>3207.3580729821738</v>
      </c>
      <c r="AD62" s="4">
        <f t="shared" si="41"/>
        <v>3245.1027572508938</v>
      </c>
      <c r="AE62" s="4">
        <f t="shared" si="40"/>
        <v>3272.9104204632049</v>
      </c>
      <c r="AF62" s="4">
        <f t="shared" si="39"/>
        <v>3297.3592817360359</v>
      </c>
      <c r="AG62" s="4">
        <f t="shared" si="38"/>
        <v>3321.1681924715494</v>
      </c>
      <c r="AH62" s="4">
        <f t="shared" si="37"/>
        <v>3337.0247502108991</v>
      </c>
      <c r="AI62" s="4">
        <f t="shared" si="36"/>
        <v>3347.5419448324587</v>
      </c>
      <c r="AJ62" s="4">
        <f t="shared" si="35"/>
        <v>3355.169366889033</v>
      </c>
      <c r="AK62" s="4">
        <f t="shared" si="34"/>
        <v>3385.3534832892938</v>
      </c>
      <c r="AL62" s="16">
        <f t="shared" si="32"/>
        <v>3385.3534832892938</v>
      </c>
      <c r="AM62" s="20">
        <f>AL62-U62</f>
        <v>674.85348328929376</v>
      </c>
      <c r="AN62" s="17">
        <f>'Предявени брой (1)'!U62-U62</f>
        <v>408</v>
      </c>
      <c r="AO62" s="18">
        <f t="shared" si="33"/>
        <v>266.85348328929376</v>
      </c>
    </row>
    <row r="63" spans="1:50" ht="15.75" x14ac:dyDescent="0.2">
      <c r="A63" s="1" t="s">
        <v>11</v>
      </c>
      <c r="B63" s="3">
        <v>21</v>
      </c>
      <c r="C63" s="3">
        <v>68</v>
      </c>
      <c r="D63" s="3">
        <v>146.86000000000001</v>
      </c>
      <c r="E63" s="3">
        <v>225.74</v>
      </c>
      <c r="F63" s="3">
        <v>956.21</v>
      </c>
      <c r="G63" s="3">
        <v>1145.97</v>
      </c>
      <c r="H63" s="3">
        <v>1275.6199999999999</v>
      </c>
      <c r="I63" s="3">
        <v>1332.55</v>
      </c>
      <c r="J63" s="3">
        <v>1414.05</v>
      </c>
      <c r="K63" s="3">
        <v>1491</v>
      </c>
      <c r="L63" s="3">
        <v>1577.45</v>
      </c>
      <c r="M63" s="3">
        <v>1634.63</v>
      </c>
      <c r="N63" s="3">
        <v>1709.77</v>
      </c>
      <c r="O63" s="3">
        <v>1769.67</v>
      </c>
      <c r="P63" s="3">
        <v>1861.67</v>
      </c>
      <c r="Q63" s="3">
        <v>1963.67</v>
      </c>
      <c r="R63" s="3">
        <v>2024.67</v>
      </c>
      <c r="S63" s="3">
        <v>2124.67</v>
      </c>
      <c r="T63" s="3">
        <v>2174.67</v>
      </c>
      <c r="U63" s="4">
        <f>T63*$U$82</f>
        <v>2245.7491184115779</v>
      </c>
      <c r="V63" s="4">
        <f t="shared" ref="V63:V81" si="49">U63*$V$82</f>
        <v>2308.48929257997</v>
      </c>
      <c r="W63" s="4">
        <f t="shared" si="48"/>
        <v>2371.006550418238</v>
      </c>
      <c r="X63" s="4">
        <f t="shared" si="47"/>
        <v>2421.7397649784903</v>
      </c>
      <c r="Y63" s="4">
        <f t="shared" si="46"/>
        <v>2480.2227684466257</v>
      </c>
      <c r="Z63" s="4">
        <f t="shared" si="45"/>
        <v>2536.5702440311611</v>
      </c>
      <c r="AA63" s="4">
        <f t="shared" si="44"/>
        <v>2577.2326269766118</v>
      </c>
      <c r="AB63" s="4">
        <f t="shared" si="43"/>
        <v>2617.8785347865564</v>
      </c>
      <c r="AC63" s="4">
        <f t="shared" si="42"/>
        <v>2657.4143386201717</v>
      </c>
      <c r="AD63" s="4">
        <f t="shared" si="41"/>
        <v>2688.6872002402424</v>
      </c>
      <c r="AE63" s="4">
        <f t="shared" si="40"/>
        <v>2711.7268737853942</v>
      </c>
      <c r="AF63" s="4">
        <f t="shared" si="39"/>
        <v>2731.9836561685806</v>
      </c>
      <c r="AG63" s="4">
        <f t="shared" si="38"/>
        <v>2751.710215952613</v>
      </c>
      <c r="AH63" s="4">
        <f t="shared" si="37"/>
        <v>2764.8479582747627</v>
      </c>
      <c r="AI63" s="4">
        <f t="shared" si="36"/>
        <v>2773.5618415249123</v>
      </c>
      <c r="AJ63" s="4">
        <f t="shared" si="35"/>
        <v>2779.8814417312601</v>
      </c>
      <c r="AK63" s="4">
        <f t="shared" si="34"/>
        <v>2804.8900943030799</v>
      </c>
      <c r="AL63" s="16">
        <f t="shared" si="32"/>
        <v>2804.8900943030799</v>
      </c>
      <c r="AM63" s="20">
        <f>AL63-T63</f>
        <v>630.2200943030798</v>
      </c>
      <c r="AN63" s="17">
        <f>'Предявени брой (1)'!T63-T63</f>
        <v>299</v>
      </c>
      <c r="AO63" s="18">
        <f t="shared" si="33"/>
        <v>331.2200943030798</v>
      </c>
      <c r="AP63" s="14"/>
      <c r="AQ63" s="14"/>
      <c r="AR63" s="14"/>
      <c r="AS63" s="14"/>
      <c r="AT63" s="14"/>
      <c r="AU63" s="14"/>
      <c r="AV63" s="14"/>
      <c r="AW63" s="14"/>
      <c r="AX63" s="14"/>
    </row>
    <row r="64" spans="1:50" x14ac:dyDescent="0.2">
      <c r="A64" s="1" t="s">
        <v>10</v>
      </c>
      <c r="B64" s="3">
        <v>52</v>
      </c>
      <c r="C64" s="3">
        <v>133</v>
      </c>
      <c r="D64" s="3">
        <v>224</v>
      </c>
      <c r="E64" s="3">
        <v>944</v>
      </c>
      <c r="F64" s="3">
        <v>1207.1599999999999</v>
      </c>
      <c r="G64" s="3">
        <v>1388.12</v>
      </c>
      <c r="H64" s="3">
        <v>1454.12</v>
      </c>
      <c r="I64" s="3">
        <v>1542.06</v>
      </c>
      <c r="J64" s="3">
        <v>1653.87</v>
      </c>
      <c r="K64" s="3">
        <v>1742.69</v>
      </c>
      <c r="L64" s="3">
        <v>1839.83</v>
      </c>
      <c r="M64" s="3">
        <v>1947.83</v>
      </c>
      <c r="N64" s="3">
        <v>2017.32</v>
      </c>
      <c r="O64" s="3">
        <v>2143.3199999999997</v>
      </c>
      <c r="P64" s="3">
        <v>2243.3199999999997</v>
      </c>
      <c r="Q64" s="3">
        <v>2308.3199999999997</v>
      </c>
      <c r="R64" s="3">
        <v>2381.3199999999997</v>
      </c>
      <c r="S64" s="3">
        <v>2451.3199999999997</v>
      </c>
      <c r="T64" s="4">
        <f>S64*$T$82</f>
        <v>2541.8157775023597</v>
      </c>
      <c r="U64" s="4">
        <f t="shared" ref="U64:U81" si="50">T64*$U$82</f>
        <v>2624.8950606255494</v>
      </c>
      <c r="V64" s="4">
        <f t="shared" si="49"/>
        <v>2698.2275499616167</v>
      </c>
      <c r="W64" s="4">
        <f t="shared" si="48"/>
        <v>2771.2994883888232</v>
      </c>
      <c r="X64" s="4">
        <f t="shared" si="47"/>
        <v>2830.5979038783739</v>
      </c>
      <c r="Y64" s="4">
        <f t="shared" si="46"/>
        <v>2898.9544917427543</v>
      </c>
      <c r="Z64" s="4">
        <f t="shared" si="45"/>
        <v>2964.8150142418926</v>
      </c>
      <c r="AA64" s="4">
        <f t="shared" si="44"/>
        <v>3012.342357021068</v>
      </c>
      <c r="AB64" s="4">
        <f t="shared" si="43"/>
        <v>3059.8504431960846</v>
      </c>
      <c r="AC64" s="4">
        <f t="shared" si="42"/>
        <v>3106.0610084590999</v>
      </c>
      <c r="AD64" s="4">
        <f t="shared" si="41"/>
        <v>3142.6136132559395</v>
      </c>
      <c r="AE64" s="4">
        <f t="shared" si="40"/>
        <v>3169.5430350650277</v>
      </c>
      <c r="AF64" s="4">
        <f t="shared" si="39"/>
        <v>3193.2197350070946</v>
      </c>
      <c r="AG64" s="4">
        <f t="shared" si="38"/>
        <v>3216.2766957850044</v>
      </c>
      <c r="AH64" s="4">
        <f t="shared" si="37"/>
        <v>3231.6324604367451</v>
      </c>
      <c r="AI64" s="4">
        <f t="shared" si="36"/>
        <v>3241.8174935353504</v>
      </c>
      <c r="AJ64" s="4">
        <f t="shared" si="35"/>
        <v>3249.2040209220349</v>
      </c>
      <c r="AK64" s="4">
        <f t="shared" si="34"/>
        <v>3278.4348410837729</v>
      </c>
      <c r="AL64" s="16">
        <f t="shared" si="32"/>
        <v>3278.4348410837729</v>
      </c>
      <c r="AM64" s="20">
        <f>AL64-S64</f>
        <v>827.11484108377317</v>
      </c>
      <c r="AN64" s="17">
        <f>'Предявени брой (1)'!S64-S64</f>
        <v>419</v>
      </c>
      <c r="AO64" s="18">
        <f t="shared" si="33"/>
        <v>408.11484108377317</v>
      </c>
    </row>
    <row r="65" spans="1:50" x14ac:dyDescent="0.2">
      <c r="A65" s="1" t="s">
        <v>9</v>
      </c>
      <c r="B65" s="3">
        <v>30</v>
      </c>
      <c r="C65" s="3">
        <v>132</v>
      </c>
      <c r="D65" s="3">
        <v>611.34</v>
      </c>
      <c r="E65" s="3">
        <v>946.03</v>
      </c>
      <c r="F65" s="3">
        <v>1265.01</v>
      </c>
      <c r="G65" s="3">
        <v>1339.38</v>
      </c>
      <c r="H65" s="3">
        <v>1457.83</v>
      </c>
      <c r="I65" s="3">
        <v>1543.3400000000001</v>
      </c>
      <c r="J65" s="3">
        <v>1635.53</v>
      </c>
      <c r="K65" s="3">
        <v>1712.18</v>
      </c>
      <c r="L65" s="3">
        <v>1839.85</v>
      </c>
      <c r="M65" s="3">
        <v>1932.45</v>
      </c>
      <c r="N65" s="3">
        <v>2048.4499999999998</v>
      </c>
      <c r="O65" s="3">
        <v>2138.4499999999998</v>
      </c>
      <c r="P65" s="3">
        <v>2292.4499999999998</v>
      </c>
      <c r="Q65" s="3">
        <v>2405.4499999999998</v>
      </c>
      <c r="R65" s="3">
        <v>2529.4499999999998</v>
      </c>
      <c r="S65" s="4">
        <f>R65*$S$82</f>
        <v>2634.5552072176661</v>
      </c>
      <c r="T65" s="4">
        <f t="shared" ref="T65:T81" si="51">S65*$T$82</f>
        <v>2731.8155085451358</v>
      </c>
      <c r="U65" s="4">
        <f t="shared" si="50"/>
        <v>2821.1049354515003</v>
      </c>
      <c r="V65" s="4">
        <f t="shared" si="49"/>
        <v>2899.9189995633133</v>
      </c>
      <c r="W65" s="4">
        <f t="shared" si="48"/>
        <v>2978.4530366881627</v>
      </c>
      <c r="X65" s="4">
        <f t="shared" si="47"/>
        <v>3042.1839854454661</v>
      </c>
      <c r="Y65" s="4">
        <f t="shared" si="46"/>
        <v>3115.6502014049229</v>
      </c>
      <c r="Z65" s="4">
        <f t="shared" si="45"/>
        <v>3186.4337720934418</v>
      </c>
      <c r="AA65" s="4">
        <f t="shared" si="44"/>
        <v>3237.5137650784845</v>
      </c>
      <c r="AB65" s="4">
        <f t="shared" si="43"/>
        <v>3288.5730620357713</v>
      </c>
      <c r="AC65" s="4">
        <f t="shared" si="42"/>
        <v>3338.2378489024995</v>
      </c>
      <c r="AD65" s="4">
        <f t="shared" si="41"/>
        <v>3377.5227465514736</v>
      </c>
      <c r="AE65" s="4">
        <f t="shared" si="40"/>
        <v>3406.4651320639709</v>
      </c>
      <c r="AF65" s="4">
        <f t="shared" si="39"/>
        <v>3431.9116560274288</v>
      </c>
      <c r="AG65" s="4">
        <f t="shared" si="38"/>
        <v>3456.6921155676173</v>
      </c>
      <c r="AH65" s="4">
        <f t="shared" si="37"/>
        <v>3473.1957175959337</v>
      </c>
      <c r="AI65" s="4">
        <f t="shared" si="36"/>
        <v>3484.1420779183782</v>
      </c>
      <c r="AJ65" s="4">
        <f t="shared" si="35"/>
        <v>3492.0807453260791</v>
      </c>
      <c r="AK65" s="4">
        <f t="shared" si="34"/>
        <v>3523.4965578141873</v>
      </c>
      <c r="AL65" s="16">
        <f t="shared" si="32"/>
        <v>3523.4965578141873</v>
      </c>
      <c r="AM65" s="20">
        <f>AL65-R65</f>
        <v>994.04655781418751</v>
      </c>
      <c r="AN65" s="17">
        <f>'Предявени брой (1)'!R65-R65</f>
        <v>373</v>
      </c>
      <c r="AO65" s="18">
        <f t="shared" si="33"/>
        <v>621.04655781418751</v>
      </c>
    </row>
    <row r="66" spans="1:50" ht="15.75" x14ac:dyDescent="0.2">
      <c r="A66" s="2" t="s">
        <v>8</v>
      </c>
      <c r="B66" s="3">
        <v>34</v>
      </c>
      <c r="C66" s="3">
        <v>292.33</v>
      </c>
      <c r="D66" s="3">
        <v>621.32999999999993</v>
      </c>
      <c r="E66" s="3">
        <v>1036.81</v>
      </c>
      <c r="F66" s="3">
        <v>1119.3</v>
      </c>
      <c r="G66" s="3">
        <v>1217.1199999999999</v>
      </c>
      <c r="H66" s="3">
        <v>1305.76</v>
      </c>
      <c r="I66" s="3">
        <v>1386.78</v>
      </c>
      <c r="J66" s="3">
        <v>1469.52</v>
      </c>
      <c r="K66" s="3">
        <v>1577.79</v>
      </c>
      <c r="L66" s="3">
        <v>1638.79</v>
      </c>
      <c r="M66" s="3">
        <v>1739.79</v>
      </c>
      <c r="N66" s="3">
        <v>1824.79</v>
      </c>
      <c r="O66" s="3">
        <v>1949.79</v>
      </c>
      <c r="P66" s="3">
        <v>2051.79</v>
      </c>
      <c r="Q66" s="3">
        <v>2147.79</v>
      </c>
      <c r="R66" s="4">
        <f>Q66*$R$82</f>
        <v>2251.7972689410281</v>
      </c>
      <c r="S66" s="4">
        <f t="shared" ref="S66:S81" si="52">R66*$S$82</f>
        <v>2345.3652851359407</v>
      </c>
      <c r="T66" s="4">
        <f t="shared" si="51"/>
        <v>2431.9495152672253</v>
      </c>
      <c r="U66" s="4">
        <f t="shared" si="50"/>
        <v>2511.4378181208344</v>
      </c>
      <c r="V66" s="4">
        <f t="shared" si="49"/>
        <v>2581.600618065931</v>
      </c>
      <c r="W66" s="4">
        <f t="shared" si="48"/>
        <v>2651.5141290333941</v>
      </c>
      <c r="X66" s="4">
        <f t="shared" si="47"/>
        <v>2708.2494574086204</v>
      </c>
      <c r="Y66" s="4">
        <f t="shared" si="46"/>
        <v>2773.6514319315152</v>
      </c>
      <c r="Z66" s="4">
        <f t="shared" si="45"/>
        <v>2836.6652298568752</v>
      </c>
      <c r="AA66" s="4">
        <f t="shared" si="44"/>
        <v>2882.1382728904382</v>
      </c>
      <c r="AB66" s="4">
        <f t="shared" si="43"/>
        <v>2927.5928916583389</v>
      </c>
      <c r="AC66" s="4">
        <f t="shared" si="42"/>
        <v>2971.8060729542876</v>
      </c>
      <c r="AD66" s="4">
        <f t="shared" si="41"/>
        <v>3006.7787449725479</v>
      </c>
      <c r="AE66" s="4">
        <f t="shared" si="40"/>
        <v>3032.5441819860011</v>
      </c>
      <c r="AF66" s="4">
        <f t="shared" si="39"/>
        <v>3055.1974912686342</v>
      </c>
      <c r="AG66" s="4">
        <f t="shared" si="38"/>
        <v>3077.257848704322</v>
      </c>
      <c r="AH66" s="4">
        <f t="shared" si="37"/>
        <v>3091.949882931151</v>
      </c>
      <c r="AI66" s="4">
        <f t="shared" si="36"/>
        <v>3101.6946828990986</v>
      </c>
      <c r="AJ66" s="4">
        <f t="shared" si="35"/>
        <v>3108.7619384636255</v>
      </c>
      <c r="AK66" s="4">
        <f t="shared" si="34"/>
        <v>3136.7292992583775</v>
      </c>
      <c r="AL66" s="16">
        <f>AK66</f>
        <v>3136.7292992583775</v>
      </c>
      <c r="AM66" s="20">
        <f>AL66-Q66</f>
        <v>988.93929925837756</v>
      </c>
      <c r="AN66" s="17">
        <f>'Предявени брой (1)'!Q66-Q66</f>
        <v>415</v>
      </c>
      <c r="AO66" s="18">
        <f>IF(AM66-AN66&lt;0,0,AM66-AN66)</f>
        <v>573.93929925837756</v>
      </c>
      <c r="AP66" s="14"/>
      <c r="AQ66" s="14"/>
      <c r="AR66" s="14"/>
      <c r="AS66" s="14"/>
      <c r="AT66" s="14"/>
      <c r="AU66" s="14"/>
      <c r="AV66" s="14"/>
      <c r="AW66" s="14"/>
      <c r="AX66" s="14"/>
    </row>
    <row r="67" spans="1:50" x14ac:dyDescent="0.2">
      <c r="A67" s="2" t="s">
        <v>7</v>
      </c>
      <c r="B67" s="3">
        <v>31</v>
      </c>
      <c r="C67" s="3">
        <v>232</v>
      </c>
      <c r="D67" s="3">
        <v>565.04999999999995</v>
      </c>
      <c r="E67" s="3">
        <v>674.05</v>
      </c>
      <c r="F67" s="3">
        <v>756.05</v>
      </c>
      <c r="G67" s="3">
        <v>858.05</v>
      </c>
      <c r="H67" s="3">
        <v>948.23</v>
      </c>
      <c r="I67" s="3">
        <v>1040.8400000000001</v>
      </c>
      <c r="J67" s="3">
        <v>1139.8400000000001</v>
      </c>
      <c r="K67" s="3">
        <v>1202.8400000000001</v>
      </c>
      <c r="L67" s="3">
        <v>1312.8400000000001</v>
      </c>
      <c r="M67" s="3">
        <v>1450.8400000000001</v>
      </c>
      <c r="N67" s="3">
        <v>1559.8400000000001</v>
      </c>
      <c r="O67" s="3">
        <v>1644.84</v>
      </c>
      <c r="P67" s="3">
        <v>1728.84</v>
      </c>
      <c r="Q67" s="4">
        <f>P67*$Q$82</f>
        <v>1812.6231099758952</v>
      </c>
      <c r="R67" s="4">
        <f t="shared" ref="R67:R81" si="53">Q67*$R$82</f>
        <v>1900.3998382817288</v>
      </c>
      <c r="S67" s="4">
        <f t="shared" si="52"/>
        <v>1979.3663799405956</v>
      </c>
      <c r="T67" s="4">
        <f t="shared" si="51"/>
        <v>2052.4389692046475</v>
      </c>
      <c r="U67" s="4">
        <f t="shared" si="50"/>
        <v>2119.5229647187407</v>
      </c>
      <c r="V67" s="4">
        <f t="shared" si="49"/>
        <v>2178.7367205519913</v>
      </c>
      <c r="W67" s="4">
        <f t="shared" si="48"/>
        <v>2237.740089447077</v>
      </c>
      <c r="X67" s="4">
        <f t="shared" si="47"/>
        <v>2285.6217572847177</v>
      </c>
      <c r="Y67" s="4">
        <f t="shared" si="46"/>
        <v>2340.8176239468467</v>
      </c>
      <c r="Z67" s="4">
        <f t="shared" si="45"/>
        <v>2393.9979937068597</v>
      </c>
      <c r="AA67" s="4">
        <f t="shared" si="44"/>
        <v>2432.3748781711533</v>
      </c>
      <c r="AB67" s="4">
        <f t="shared" si="43"/>
        <v>2470.7362135129888</v>
      </c>
      <c r="AC67" s="4">
        <f t="shared" si="42"/>
        <v>2508.0498401629825</v>
      </c>
      <c r="AD67" s="4">
        <f t="shared" si="41"/>
        <v>2537.5649573382675</v>
      </c>
      <c r="AE67" s="4">
        <f t="shared" si="40"/>
        <v>2559.3096467954369</v>
      </c>
      <c r="AF67" s="4">
        <f t="shared" si="39"/>
        <v>2578.4278622276406</v>
      </c>
      <c r="AG67" s="4">
        <f t="shared" si="38"/>
        <v>2597.0456571248401</v>
      </c>
      <c r="AH67" s="4">
        <f t="shared" si="37"/>
        <v>2609.4449702663051</v>
      </c>
      <c r="AI67" s="4">
        <f t="shared" si="36"/>
        <v>2617.6690748687079</v>
      </c>
      <c r="AJ67" s="4">
        <f t="shared" si="35"/>
        <v>2623.6334711832296</v>
      </c>
      <c r="AK67" s="4">
        <f t="shared" si="34"/>
        <v>2647.2364698477181</v>
      </c>
      <c r="AL67" s="16">
        <f t="shared" si="32"/>
        <v>2647.2364698477181</v>
      </c>
      <c r="AM67" s="20">
        <f>AL67-P67</f>
        <v>918.39646984771821</v>
      </c>
      <c r="AN67" s="17">
        <f>'Предявени брой (1)'!P67-P67</f>
        <v>352.00000000000023</v>
      </c>
      <c r="AO67" s="18">
        <f t="shared" si="33"/>
        <v>566.39646984771798</v>
      </c>
    </row>
    <row r="68" spans="1:50" x14ac:dyDescent="0.2">
      <c r="A68" s="2" t="s">
        <v>6</v>
      </c>
      <c r="B68" s="3">
        <v>51</v>
      </c>
      <c r="C68" s="3">
        <v>324</v>
      </c>
      <c r="D68" s="3">
        <v>411</v>
      </c>
      <c r="E68" s="3">
        <v>491.53</v>
      </c>
      <c r="F68" s="3">
        <v>585.64</v>
      </c>
      <c r="G68" s="3">
        <v>686.64</v>
      </c>
      <c r="H68" s="3">
        <v>779.48</v>
      </c>
      <c r="I68" s="3">
        <v>888.66</v>
      </c>
      <c r="J68" s="3">
        <v>988.79</v>
      </c>
      <c r="K68" s="3">
        <v>1077.79</v>
      </c>
      <c r="L68" s="3">
        <v>1216.79</v>
      </c>
      <c r="M68" s="3">
        <v>1339.79</v>
      </c>
      <c r="N68" s="3">
        <v>1427.79</v>
      </c>
      <c r="O68" s="3">
        <v>1571.79</v>
      </c>
      <c r="P68" s="4">
        <f>O68*$P$82</f>
        <v>1654.7611975614509</v>
      </c>
      <c r="Q68" s="4">
        <f t="shared" ref="Q68:Q81" si="54">P68*$Q$82</f>
        <v>1734.954297790006</v>
      </c>
      <c r="R68" s="4">
        <f t="shared" si="53"/>
        <v>1818.9698944035661</v>
      </c>
      <c r="S68" s="4">
        <f t="shared" si="52"/>
        <v>1894.5528107189641</v>
      </c>
      <c r="T68" s="4">
        <f t="shared" si="51"/>
        <v>1964.4943237100438</v>
      </c>
      <c r="U68" s="4">
        <f t="shared" si="50"/>
        <v>2028.7038472947065</v>
      </c>
      <c r="V68" s="4">
        <f t="shared" si="49"/>
        <v>2085.3803619026176</v>
      </c>
      <c r="W68" s="4">
        <f t="shared" si="48"/>
        <v>2141.8555044103059</v>
      </c>
      <c r="X68" s="4">
        <f t="shared" si="47"/>
        <v>2187.6854979390614</v>
      </c>
      <c r="Y68" s="4">
        <f t="shared" si="46"/>
        <v>2240.5162852983699</v>
      </c>
      <c r="Z68" s="4">
        <f t="shared" si="45"/>
        <v>2291.4179374760383</v>
      </c>
      <c r="AA68" s="4">
        <f t="shared" si="44"/>
        <v>2328.1504166498266</v>
      </c>
      <c r="AB68" s="4">
        <f t="shared" si="43"/>
        <v>2364.8680129631421</v>
      </c>
      <c r="AC68" s="4">
        <f t="shared" si="42"/>
        <v>2400.5827936951387</v>
      </c>
      <c r="AD68" s="4">
        <f t="shared" si="41"/>
        <v>2428.8332220998154</v>
      </c>
      <c r="AE68" s="4">
        <f t="shared" si="40"/>
        <v>2449.6461766628445</v>
      </c>
      <c r="AF68" s="4">
        <f t="shared" si="39"/>
        <v>2467.9451985872743</v>
      </c>
      <c r="AG68" s="4">
        <f t="shared" si="38"/>
        <v>2485.7652424201583</v>
      </c>
      <c r="AH68" s="4">
        <f t="shared" si="37"/>
        <v>2497.6332592770736</v>
      </c>
      <c r="AI68" s="4">
        <f t="shared" si="36"/>
        <v>2505.5049704711359</v>
      </c>
      <c r="AJ68" s="4">
        <f t="shared" si="35"/>
        <v>2511.2137992743505</v>
      </c>
      <c r="AK68" s="4">
        <f t="shared" si="34"/>
        <v>2533.8054366358706</v>
      </c>
      <c r="AL68" s="16">
        <f t="shared" si="32"/>
        <v>2533.8054366358706</v>
      </c>
      <c r="AM68" s="20">
        <f>AL68-O68</f>
        <v>962.01543663587063</v>
      </c>
      <c r="AN68" s="17">
        <f>'Предявени брой (1)'!O68-O68</f>
        <v>449</v>
      </c>
      <c r="AO68" s="18">
        <f t="shared" si="33"/>
        <v>513.01543663587063</v>
      </c>
    </row>
    <row r="69" spans="1:50" ht="15.75" x14ac:dyDescent="0.2">
      <c r="A69" s="2" t="s">
        <v>5</v>
      </c>
      <c r="B69" s="3">
        <v>98</v>
      </c>
      <c r="C69" s="3">
        <v>205.85</v>
      </c>
      <c r="D69" s="3">
        <v>342.85</v>
      </c>
      <c r="E69" s="3">
        <v>454.63</v>
      </c>
      <c r="F69" s="3">
        <v>551.12</v>
      </c>
      <c r="G69" s="3">
        <v>650.23</v>
      </c>
      <c r="H69" s="3">
        <v>759.56999999999994</v>
      </c>
      <c r="I69" s="3">
        <v>855.62</v>
      </c>
      <c r="J69" s="3">
        <v>966.62</v>
      </c>
      <c r="K69" s="3">
        <v>1098.6199999999999</v>
      </c>
      <c r="L69" s="3">
        <v>1246.6199999999999</v>
      </c>
      <c r="M69" s="3">
        <v>1423.62</v>
      </c>
      <c r="N69" s="3">
        <v>1549.62</v>
      </c>
      <c r="O69" s="4">
        <f>N69*$O$82</f>
        <v>1676.9802804827987</v>
      </c>
      <c r="P69" s="4">
        <f t="shared" ref="P69:P81" si="55">O69*$P$82</f>
        <v>1765.5042322566335</v>
      </c>
      <c r="Q69" s="4">
        <f t="shared" si="54"/>
        <v>1851.0641656536316</v>
      </c>
      <c r="R69" s="4">
        <f t="shared" si="53"/>
        <v>1940.70241171318</v>
      </c>
      <c r="S69" s="4">
        <f t="shared" si="52"/>
        <v>2021.3436298163008</v>
      </c>
      <c r="T69" s="4">
        <f t="shared" si="51"/>
        <v>2095.965900013447</v>
      </c>
      <c r="U69" s="4">
        <f t="shared" si="50"/>
        <v>2164.4725738507118</v>
      </c>
      <c r="V69" s="4">
        <f t="shared" si="49"/>
        <v>2224.9421005457298</v>
      </c>
      <c r="W69" s="4">
        <f t="shared" si="48"/>
        <v>2285.1967785388774</v>
      </c>
      <c r="X69" s="4">
        <f t="shared" si="47"/>
        <v>2334.0938929131753</v>
      </c>
      <c r="Y69" s="4">
        <f t="shared" si="46"/>
        <v>2390.460321382589</v>
      </c>
      <c r="Z69" s="4">
        <f t="shared" si="45"/>
        <v>2444.768509464931</v>
      </c>
      <c r="AA69" s="4">
        <f t="shared" si="44"/>
        <v>2483.9592685534144</v>
      </c>
      <c r="AB69" s="4">
        <f t="shared" si="43"/>
        <v>2523.1341487627033</v>
      </c>
      <c r="AC69" s="4">
        <f t="shared" si="42"/>
        <v>2561.2391010841488</v>
      </c>
      <c r="AD69" s="4">
        <f t="shared" si="41"/>
        <v>2591.3801576819346</v>
      </c>
      <c r="AE69" s="4">
        <f t="shared" si="40"/>
        <v>2613.5859958541996</v>
      </c>
      <c r="AF69" s="4">
        <f t="shared" si="39"/>
        <v>2633.1096592694084</v>
      </c>
      <c r="AG69" s="4">
        <f t="shared" si="38"/>
        <v>2652.1222895222322</v>
      </c>
      <c r="AH69" s="4">
        <f t="shared" si="37"/>
        <v>2664.784560078404</v>
      </c>
      <c r="AI69" s="4">
        <f t="shared" si="36"/>
        <v>2673.1830767034608</v>
      </c>
      <c r="AJ69" s="4">
        <f t="shared" si="35"/>
        <v>2679.2739624627816</v>
      </c>
      <c r="AK69" s="4">
        <f t="shared" si="34"/>
        <v>2703.3775197821992</v>
      </c>
      <c r="AL69" s="16">
        <f t="shared" si="32"/>
        <v>2703.3775197821992</v>
      </c>
      <c r="AM69" s="20">
        <f>AL69-N69</f>
        <v>1153.7575197821993</v>
      </c>
      <c r="AN69" s="17">
        <f>'Предявени брой (1)'!N69-N69</f>
        <v>655</v>
      </c>
      <c r="AO69" s="18">
        <f t="shared" si="33"/>
        <v>498.75751978219932</v>
      </c>
      <c r="AP69" s="14"/>
      <c r="AQ69" s="14"/>
      <c r="AR69" s="14"/>
      <c r="AS69" s="14"/>
      <c r="AT69" s="14"/>
      <c r="AU69" s="14"/>
      <c r="AV69" s="14"/>
      <c r="AW69" s="14"/>
      <c r="AX69" s="14"/>
    </row>
    <row r="70" spans="1:50" x14ac:dyDescent="0.2">
      <c r="A70" s="1" t="s">
        <v>4</v>
      </c>
      <c r="B70" s="3">
        <v>41</v>
      </c>
      <c r="C70" s="3">
        <v>138.42000000000002</v>
      </c>
      <c r="D70" s="3">
        <v>282</v>
      </c>
      <c r="E70" s="3">
        <v>414.15999999999997</v>
      </c>
      <c r="F70" s="3">
        <v>534.79</v>
      </c>
      <c r="G70" s="3">
        <v>675.48</v>
      </c>
      <c r="H70" s="3">
        <v>766.31999999999994</v>
      </c>
      <c r="I70" s="3">
        <v>849.31999999999994</v>
      </c>
      <c r="J70" s="3">
        <v>902.31999999999994</v>
      </c>
      <c r="K70" s="3">
        <v>1026.32</v>
      </c>
      <c r="L70" s="3">
        <v>1147.32</v>
      </c>
      <c r="M70" s="3">
        <v>1286.32</v>
      </c>
      <c r="N70" s="4">
        <f>M70*$N$82</f>
        <v>1373.1027584397241</v>
      </c>
      <c r="O70" s="4">
        <f t="shared" ref="O70:O81" si="56">N70*$O$82</f>
        <v>1485.9554271240388</v>
      </c>
      <c r="P70" s="4">
        <f t="shared" si="55"/>
        <v>1564.3956139883267</v>
      </c>
      <c r="Q70" s="4">
        <f t="shared" si="54"/>
        <v>1640.2094138614161</v>
      </c>
      <c r="R70" s="4">
        <f t="shared" si="53"/>
        <v>1719.6369657296577</v>
      </c>
      <c r="S70" s="4">
        <f t="shared" si="52"/>
        <v>1791.0923412548409</v>
      </c>
      <c r="T70" s="4">
        <f t="shared" si="51"/>
        <v>1857.2143873362904</v>
      </c>
      <c r="U70" s="4">
        <f t="shared" si="50"/>
        <v>1917.9174647471905</v>
      </c>
      <c r="V70" s="4">
        <f t="shared" si="49"/>
        <v>1971.4989065887216</v>
      </c>
      <c r="W70" s="4">
        <f t="shared" si="48"/>
        <v>2024.8899731478061</v>
      </c>
      <c r="X70" s="4">
        <f t="shared" si="47"/>
        <v>2068.2172163603941</v>
      </c>
      <c r="Y70" s="4">
        <f t="shared" si="46"/>
        <v>2118.1629439676444</v>
      </c>
      <c r="Z70" s="4">
        <f t="shared" si="45"/>
        <v>2166.2848853866549</v>
      </c>
      <c r="AA70" s="4">
        <f t="shared" si="44"/>
        <v>2201.0114244154124</v>
      </c>
      <c r="AB70" s="4">
        <f t="shared" si="43"/>
        <v>2235.7238933283847</v>
      </c>
      <c r="AC70" s="4">
        <f t="shared" si="42"/>
        <v>2269.488309858109</v>
      </c>
      <c r="AD70" s="4">
        <f t="shared" si="41"/>
        <v>2296.1959981666669</v>
      </c>
      <c r="AE70" s="4">
        <f t="shared" si="40"/>
        <v>2315.8723689206604</v>
      </c>
      <c r="AF70" s="4">
        <f t="shared" si="39"/>
        <v>2333.1720914915304</v>
      </c>
      <c r="AG70" s="4">
        <f t="shared" si="38"/>
        <v>2350.0189926965659</v>
      </c>
      <c r="AH70" s="4">
        <f t="shared" si="37"/>
        <v>2361.2389037901175</v>
      </c>
      <c r="AI70" s="4">
        <f t="shared" si="36"/>
        <v>2368.680745238129</v>
      </c>
      <c r="AJ70" s="4">
        <f t="shared" si="35"/>
        <v>2374.0778180930643</v>
      </c>
      <c r="AK70" s="4">
        <f t="shared" si="34"/>
        <v>2395.4357387726518</v>
      </c>
      <c r="AL70" s="16">
        <f t="shared" si="32"/>
        <v>2395.4357387726518</v>
      </c>
      <c r="AM70" s="20">
        <f>AL70-M70</f>
        <v>1109.1157387726519</v>
      </c>
      <c r="AN70" s="17">
        <f>'Предявени брой (1)'!M70-M70</f>
        <v>565</v>
      </c>
      <c r="AO70" s="18">
        <f t="shared" si="33"/>
        <v>544.11573877265187</v>
      </c>
    </row>
    <row r="71" spans="1:50" x14ac:dyDescent="0.2">
      <c r="A71" s="1" t="s">
        <v>3</v>
      </c>
      <c r="B71" s="3">
        <v>37</v>
      </c>
      <c r="C71" s="3">
        <v>145</v>
      </c>
      <c r="D71" s="3">
        <v>266.57</v>
      </c>
      <c r="E71" s="3">
        <v>369.57</v>
      </c>
      <c r="F71" s="3">
        <v>444.78</v>
      </c>
      <c r="G71" s="3">
        <v>505.78</v>
      </c>
      <c r="H71" s="3">
        <v>576.78</v>
      </c>
      <c r="I71" s="3">
        <v>669.78</v>
      </c>
      <c r="J71" s="3">
        <v>763.78</v>
      </c>
      <c r="K71" s="3">
        <v>851.78</v>
      </c>
      <c r="L71" s="3">
        <v>958.78</v>
      </c>
      <c r="M71" s="4">
        <f>L71*$M$82</f>
        <v>1028.3428204044417</v>
      </c>
      <c r="N71" s="4">
        <f t="shared" ref="N71:N81" si="57">M71*$N$82</f>
        <v>1097.7209118407741</v>
      </c>
      <c r="O71" s="4">
        <f t="shared" si="56"/>
        <v>1187.9404774270949</v>
      </c>
      <c r="P71" s="4">
        <f t="shared" si="55"/>
        <v>1250.649137008749</v>
      </c>
      <c r="Q71" s="4">
        <f t="shared" si="54"/>
        <v>1311.2581431557969</v>
      </c>
      <c r="R71" s="4">
        <f t="shared" si="53"/>
        <v>1374.7561473118449</v>
      </c>
      <c r="S71" s="4">
        <f t="shared" si="52"/>
        <v>1431.8808304393913</v>
      </c>
      <c r="T71" s="4">
        <f t="shared" si="51"/>
        <v>1484.7418069913458</v>
      </c>
      <c r="U71" s="4">
        <f t="shared" si="50"/>
        <v>1533.2706130675585</v>
      </c>
      <c r="V71" s="4">
        <f t="shared" si="49"/>
        <v>1576.1060591654632</v>
      </c>
      <c r="W71" s="4">
        <f t="shared" si="48"/>
        <v>1618.7893105879475</v>
      </c>
      <c r="X71" s="4">
        <f t="shared" si="47"/>
        <v>1653.4270830594803</v>
      </c>
      <c r="Y71" s="4">
        <f t="shared" si="46"/>
        <v>1693.3559735336951</v>
      </c>
      <c r="Z71" s="4">
        <f t="shared" si="45"/>
        <v>1731.8268462264639</v>
      </c>
      <c r="AA71" s="4">
        <f t="shared" si="44"/>
        <v>1759.5888238741081</v>
      </c>
      <c r="AB71" s="4">
        <f t="shared" si="43"/>
        <v>1787.3395532300751</v>
      </c>
      <c r="AC71" s="4">
        <f t="shared" si="42"/>
        <v>1814.3323663119575</v>
      </c>
      <c r="AD71" s="4">
        <f t="shared" si="41"/>
        <v>1835.6837093072504</v>
      </c>
      <c r="AE71" s="4">
        <f t="shared" si="40"/>
        <v>1851.4138966606968</v>
      </c>
      <c r="AF71" s="4">
        <f t="shared" si="39"/>
        <v>1865.2440831623005</v>
      </c>
      <c r="AG71" s="4">
        <f t="shared" si="38"/>
        <v>1878.7122636308161</v>
      </c>
      <c r="AH71" s="4">
        <f t="shared" si="37"/>
        <v>1887.6819718050106</v>
      </c>
      <c r="AI71" s="4">
        <f t="shared" si="36"/>
        <v>1893.6313189531934</v>
      </c>
      <c r="AJ71" s="4">
        <f t="shared" si="35"/>
        <v>1897.9459849162292</v>
      </c>
      <c r="AK71" s="4">
        <f t="shared" si="34"/>
        <v>1915.0204799016306</v>
      </c>
      <c r="AL71" s="16">
        <f t="shared" si="32"/>
        <v>1915.0204799016306</v>
      </c>
      <c r="AM71" s="20">
        <f>AL71-L71</f>
        <v>956.24047990163058</v>
      </c>
      <c r="AN71" s="17">
        <f>'Предявени брой (1)'!L71-L71</f>
        <v>386</v>
      </c>
      <c r="AO71" s="18">
        <f t="shared" si="33"/>
        <v>570.24047990163058</v>
      </c>
    </row>
    <row r="72" spans="1:50" ht="15.75" x14ac:dyDescent="0.2">
      <c r="A72" s="1" t="s">
        <v>2</v>
      </c>
      <c r="B72" s="3">
        <v>27</v>
      </c>
      <c r="C72" s="3">
        <v>131</v>
      </c>
      <c r="D72" s="3">
        <v>252.76999999999998</v>
      </c>
      <c r="E72" s="3">
        <v>337.28999999999996</v>
      </c>
      <c r="F72" s="3">
        <v>395.74</v>
      </c>
      <c r="G72" s="3">
        <v>478.74</v>
      </c>
      <c r="H72" s="3">
        <v>552.74</v>
      </c>
      <c r="I72" s="3">
        <v>662.74</v>
      </c>
      <c r="J72" s="3">
        <v>787.74</v>
      </c>
      <c r="K72" s="3">
        <v>921.74</v>
      </c>
      <c r="L72" s="4">
        <f>K72*$L$82</f>
        <v>989.14574160367033</v>
      </c>
      <c r="M72" s="4">
        <f t="shared" ref="M72:M81" si="58">L72*$M$82</f>
        <v>1060.9117020711337</v>
      </c>
      <c r="N72" s="4">
        <f t="shared" si="57"/>
        <v>1132.4870829769081</v>
      </c>
      <c r="O72" s="4">
        <f t="shared" si="56"/>
        <v>1225.5640131475859</v>
      </c>
      <c r="P72" s="4">
        <f t="shared" si="55"/>
        <v>1290.2587330905001</v>
      </c>
      <c r="Q72" s="4">
        <f t="shared" si="54"/>
        <v>1352.7873009926082</v>
      </c>
      <c r="R72" s="4">
        <f t="shared" si="53"/>
        <v>1418.2963650232377</v>
      </c>
      <c r="S72" s="4">
        <f t="shared" si="52"/>
        <v>1477.2302571111741</v>
      </c>
      <c r="T72" s="4">
        <f t="shared" si="51"/>
        <v>1531.7654057932257</v>
      </c>
      <c r="U72" s="4">
        <f t="shared" si="50"/>
        <v>1581.8311788333351</v>
      </c>
      <c r="V72" s="4">
        <f t="shared" si="49"/>
        <v>1626.0232761835468</v>
      </c>
      <c r="W72" s="4">
        <f t="shared" si="48"/>
        <v>1670.0583586658151</v>
      </c>
      <c r="X72" s="4">
        <f t="shared" si="47"/>
        <v>1705.7931519852978</v>
      </c>
      <c r="Y72" s="4">
        <f t="shared" si="46"/>
        <v>1746.9866395210504</v>
      </c>
      <c r="Z72" s="4">
        <f t="shared" si="45"/>
        <v>1786.6759320593067</v>
      </c>
      <c r="AA72" s="4">
        <f t="shared" si="44"/>
        <v>1815.3171656777213</v>
      </c>
      <c r="AB72" s="4">
        <f t="shared" si="43"/>
        <v>1843.9467947572293</v>
      </c>
      <c r="AC72" s="4">
        <f t="shared" si="42"/>
        <v>1871.7945034222491</v>
      </c>
      <c r="AD72" s="4">
        <f t="shared" si="41"/>
        <v>1893.8220697057693</v>
      </c>
      <c r="AE72" s="4">
        <f t="shared" si="40"/>
        <v>1910.0504514359777</v>
      </c>
      <c r="AF72" s="4">
        <f t="shared" si="39"/>
        <v>1924.3186569509508</v>
      </c>
      <c r="AG72" s="4">
        <f t="shared" si="38"/>
        <v>1938.2133912566121</v>
      </c>
      <c r="AH72" s="4">
        <f t="shared" si="37"/>
        <v>1947.4671811186577</v>
      </c>
      <c r="AI72" s="4">
        <f t="shared" si="36"/>
        <v>1953.6049514068854</v>
      </c>
      <c r="AJ72" s="4">
        <f t="shared" si="35"/>
        <v>1958.056268146679</v>
      </c>
      <c r="AK72" s="4">
        <f t="shared" si="34"/>
        <v>1975.6715333846303</v>
      </c>
      <c r="AL72" s="16">
        <f t="shared" si="32"/>
        <v>1975.6715333846303</v>
      </c>
      <c r="AM72" s="20">
        <f>AL72-K72</f>
        <v>1053.9315333846303</v>
      </c>
      <c r="AN72" s="17">
        <f>'Предявени брой (1)'!K72-K72</f>
        <v>463</v>
      </c>
      <c r="AO72" s="18">
        <f t="shared" si="33"/>
        <v>590.93153338463026</v>
      </c>
      <c r="AP72" s="14"/>
      <c r="AQ72" s="14"/>
      <c r="AR72" s="14"/>
      <c r="AS72" s="14"/>
      <c r="AT72" s="14"/>
      <c r="AU72" s="14"/>
      <c r="AV72" s="14"/>
      <c r="AW72" s="14"/>
      <c r="AX72" s="14"/>
    </row>
    <row r="73" spans="1:50" x14ac:dyDescent="0.2">
      <c r="A73" s="1" t="s">
        <v>1</v>
      </c>
      <c r="B73" s="3">
        <v>32</v>
      </c>
      <c r="C73" s="3">
        <v>172.31</v>
      </c>
      <c r="D73" s="3">
        <v>348.90999999999997</v>
      </c>
      <c r="E73" s="3">
        <v>484.31</v>
      </c>
      <c r="F73" s="3">
        <v>591.30999999999995</v>
      </c>
      <c r="G73" s="3">
        <v>699.31</v>
      </c>
      <c r="H73" s="3">
        <v>792.31</v>
      </c>
      <c r="I73" s="3">
        <v>896.31</v>
      </c>
      <c r="J73" s="3">
        <v>1036.31</v>
      </c>
      <c r="K73" s="4">
        <f>J73*$K$82</f>
        <v>1114.4808578004254</v>
      </c>
      <c r="L73" s="4">
        <f t="shared" ref="L73:L81" si="59">K73*$L$82</f>
        <v>1195.9815073579277</v>
      </c>
      <c r="M73" s="4">
        <f t="shared" si="58"/>
        <v>1282.7541213083366</v>
      </c>
      <c r="N73" s="4">
        <f t="shared" si="57"/>
        <v>1369.2963044719831</v>
      </c>
      <c r="O73" s="4">
        <f t="shared" si="56"/>
        <v>1481.8361280426725</v>
      </c>
      <c r="P73" s="4">
        <f t="shared" si="55"/>
        <v>1560.0588665341529</v>
      </c>
      <c r="Q73" s="4">
        <f t="shared" si="54"/>
        <v>1635.6624987868202</v>
      </c>
      <c r="R73" s="4">
        <f t="shared" si="53"/>
        <v>1714.8698651532131</v>
      </c>
      <c r="S73" s="4">
        <f t="shared" si="52"/>
        <v>1786.1271552867443</v>
      </c>
      <c r="T73" s="4">
        <f t="shared" si="51"/>
        <v>1852.0659007935537</v>
      </c>
      <c r="U73" s="4">
        <f t="shared" si="50"/>
        <v>1912.6006998520547</v>
      </c>
      <c r="V73" s="4">
        <f t="shared" si="49"/>
        <v>1966.033605620345</v>
      </c>
      <c r="W73" s="4">
        <f t="shared" si="48"/>
        <v>2019.2766638560199</v>
      </c>
      <c r="X73" s="4">
        <f t="shared" si="47"/>
        <v>2062.4837972255364</v>
      </c>
      <c r="Y73" s="4">
        <f t="shared" si="46"/>
        <v>2112.2910675237081</v>
      </c>
      <c r="Z73" s="4">
        <f t="shared" si="45"/>
        <v>2160.2796074520261</v>
      </c>
      <c r="AA73" s="4">
        <f t="shared" si="44"/>
        <v>2194.9098791246379</v>
      </c>
      <c r="AB73" s="4">
        <f t="shared" si="43"/>
        <v>2229.5261196860088</v>
      </c>
      <c r="AC73" s="4">
        <f t="shared" si="42"/>
        <v>2263.1969360124867</v>
      </c>
      <c r="AD73" s="4">
        <f t="shared" si="41"/>
        <v>2289.8305864637132</v>
      </c>
      <c r="AE73" s="4">
        <f t="shared" si="40"/>
        <v>2309.4524112639774</v>
      </c>
      <c r="AF73" s="4">
        <f t="shared" si="39"/>
        <v>2326.7041763187649</v>
      </c>
      <c r="AG73" s="4">
        <f t="shared" si="38"/>
        <v>2343.5043752988267</v>
      </c>
      <c r="AH73" s="4">
        <f t="shared" si="37"/>
        <v>2354.6931830573676</v>
      </c>
      <c r="AI73" s="4">
        <f t="shared" si="36"/>
        <v>2362.1143945658255</v>
      </c>
      <c r="AJ73" s="4">
        <f t="shared" si="35"/>
        <v>2367.4965058971193</v>
      </c>
      <c r="AK73" s="4">
        <f t="shared" si="34"/>
        <v>2388.7952191055879</v>
      </c>
      <c r="AL73" s="16">
        <f t="shared" si="32"/>
        <v>2388.7952191055879</v>
      </c>
      <c r="AM73" s="20">
        <f>AL73-J73</f>
        <v>1352.4852191055879</v>
      </c>
      <c r="AN73" s="17">
        <f>'Предявени брой (1)'!J73-J73</f>
        <v>623</v>
      </c>
      <c r="AO73" s="18">
        <f t="shared" si="33"/>
        <v>729.48521910558793</v>
      </c>
    </row>
    <row r="74" spans="1:50" x14ac:dyDescent="0.2">
      <c r="A74" s="2" t="s">
        <v>24</v>
      </c>
      <c r="B74" s="3">
        <v>46</v>
      </c>
      <c r="C74" s="3">
        <v>171</v>
      </c>
      <c r="D74" s="3">
        <v>289.74</v>
      </c>
      <c r="E74" s="3">
        <v>414.74</v>
      </c>
      <c r="F74" s="3">
        <v>502.74</v>
      </c>
      <c r="G74" s="3">
        <v>602.74</v>
      </c>
      <c r="H74" s="3">
        <v>682.74</v>
      </c>
      <c r="I74" s="3">
        <v>780.74</v>
      </c>
      <c r="J74" s="4">
        <f>I74*$J$82</f>
        <v>845.07525229845498</v>
      </c>
      <c r="K74" s="4">
        <f t="shared" ref="K74:K81" si="60">J74*$K$82</f>
        <v>908.82090502599908</v>
      </c>
      <c r="L74" s="4">
        <f t="shared" si="59"/>
        <v>975.28188869622738</v>
      </c>
      <c r="M74" s="4">
        <f t="shared" si="58"/>
        <v>1046.0419784635153</v>
      </c>
      <c r="N74" s="4">
        <f t="shared" si="57"/>
        <v>1116.6141598295908</v>
      </c>
      <c r="O74" s="4">
        <f t="shared" si="56"/>
        <v>1208.3865250461995</v>
      </c>
      <c r="P74" s="4">
        <f t="shared" si="55"/>
        <v>1272.1744846974273</v>
      </c>
      <c r="Q74" s="4">
        <f t="shared" si="54"/>
        <v>1333.8266530646169</v>
      </c>
      <c r="R74" s="4">
        <f t="shared" si="53"/>
        <v>1398.4175429681939</v>
      </c>
      <c r="S74" s="4">
        <f t="shared" si="52"/>
        <v>1456.5254184472474</v>
      </c>
      <c r="T74" s="4">
        <f t="shared" si="51"/>
        <v>1510.2962032465937</v>
      </c>
      <c r="U74" s="4">
        <f t="shared" si="50"/>
        <v>1559.6602551106103</v>
      </c>
      <c r="V74" s="4">
        <f t="shared" si="49"/>
        <v>1603.2329566412116</v>
      </c>
      <c r="W74" s="4">
        <f t="shared" si="48"/>
        <v>1646.6508440220668</v>
      </c>
      <c r="X74" s="4">
        <f t="shared" si="47"/>
        <v>1681.8847789771835</v>
      </c>
      <c r="Y74" s="4">
        <f t="shared" si="46"/>
        <v>1722.5008991666296</v>
      </c>
      <c r="Z74" s="4">
        <f t="shared" si="45"/>
        <v>1761.6339071346679</v>
      </c>
      <c r="AA74" s="4">
        <f t="shared" si="44"/>
        <v>1789.873705622472</v>
      </c>
      <c r="AB74" s="4">
        <f t="shared" si="43"/>
        <v>1818.1020622204251</v>
      </c>
      <c r="AC74" s="4">
        <f t="shared" si="42"/>
        <v>1845.5594577895049</v>
      </c>
      <c r="AD74" s="4">
        <f t="shared" si="41"/>
        <v>1867.2782860114644</v>
      </c>
      <c r="AE74" s="4">
        <f t="shared" si="40"/>
        <v>1883.2792109698642</v>
      </c>
      <c r="AF74" s="4">
        <f t="shared" si="39"/>
        <v>1897.3474335155004</v>
      </c>
      <c r="AG74" s="4">
        <f t="shared" si="38"/>
        <v>1911.0474194190815</v>
      </c>
      <c r="AH74" s="4">
        <f t="shared" si="37"/>
        <v>1920.1715082915887</v>
      </c>
      <c r="AI74" s="4">
        <f t="shared" si="36"/>
        <v>1926.2232516771301</v>
      </c>
      <c r="AJ74" s="4">
        <f t="shared" si="35"/>
        <v>1930.6121788236319</v>
      </c>
      <c r="AK74" s="4">
        <f t="shared" si="34"/>
        <v>1947.9805487498886</v>
      </c>
      <c r="AL74" s="16">
        <f t="shared" si="32"/>
        <v>1947.9805487498886</v>
      </c>
      <c r="AM74" s="20">
        <f>AL74-I74</f>
        <v>1167.2405487498886</v>
      </c>
      <c r="AN74" s="17">
        <f>'Предявени брой (1)'!I74-I74</f>
        <v>554</v>
      </c>
      <c r="AO74" s="18">
        <f t="shared" si="33"/>
        <v>613.2405487498886</v>
      </c>
    </row>
    <row r="75" spans="1:50" ht="15.75" x14ac:dyDescent="0.2">
      <c r="A75" s="2" t="s">
        <v>23</v>
      </c>
      <c r="B75" s="3">
        <v>32</v>
      </c>
      <c r="C75" s="3">
        <v>137.67000000000002</v>
      </c>
      <c r="D75" s="3">
        <v>226.67000000000002</v>
      </c>
      <c r="E75" s="3">
        <v>299.67</v>
      </c>
      <c r="F75" s="3">
        <v>353.67</v>
      </c>
      <c r="G75" s="3">
        <v>408.67</v>
      </c>
      <c r="H75" s="3">
        <v>461.67</v>
      </c>
      <c r="I75" s="4">
        <f>H75*$I$82</f>
        <v>516.74696680516399</v>
      </c>
      <c r="J75" s="4">
        <f t="shared" ref="J75:J81" si="61">I75*$J$82</f>
        <v>559.32842347943654</v>
      </c>
      <c r="K75" s="4">
        <f t="shared" si="60"/>
        <v>601.51964295579717</v>
      </c>
      <c r="L75" s="4">
        <f t="shared" si="59"/>
        <v>645.50805359503431</v>
      </c>
      <c r="M75" s="4">
        <f t="shared" si="58"/>
        <v>692.34190578412063</v>
      </c>
      <c r="N75" s="4">
        <f t="shared" si="57"/>
        <v>739.05138738073856</v>
      </c>
      <c r="O75" s="4">
        <f t="shared" si="56"/>
        <v>799.79259618548576</v>
      </c>
      <c r="P75" s="4">
        <f t="shared" si="55"/>
        <v>842.01181726864047</v>
      </c>
      <c r="Q75" s="4">
        <f t="shared" si="54"/>
        <v>882.81742605095803</v>
      </c>
      <c r="R75" s="4">
        <f t="shared" si="53"/>
        <v>925.56808112296619</v>
      </c>
      <c r="S75" s="4">
        <f t="shared" si="52"/>
        <v>964.02783520408548</v>
      </c>
      <c r="T75" s="4">
        <f t="shared" si="51"/>
        <v>999.61700694857848</v>
      </c>
      <c r="U75" s="4">
        <f t="shared" si="50"/>
        <v>1032.2895023631127</v>
      </c>
      <c r="V75" s="4">
        <f t="shared" si="49"/>
        <v>1061.128887243412</v>
      </c>
      <c r="W75" s="4">
        <f t="shared" si="48"/>
        <v>1089.8658055633971</v>
      </c>
      <c r="X75" s="4">
        <f t="shared" si="47"/>
        <v>1113.1860261447264</v>
      </c>
      <c r="Y75" s="4">
        <f t="shared" si="46"/>
        <v>1140.0685438987678</v>
      </c>
      <c r="Z75" s="4">
        <f t="shared" si="45"/>
        <v>1165.9694368585829</v>
      </c>
      <c r="AA75" s="4">
        <f t="shared" si="44"/>
        <v>1184.6604610302172</v>
      </c>
      <c r="AB75" s="4">
        <f t="shared" si="43"/>
        <v>1203.3439121789822</v>
      </c>
      <c r="AC75" s="4">
        <f t="shared" si="42"/>
        <v>1221.5170887508136</v>
      </c>
      <c r="AD75" s="4">
        <f t="shared" si="41"/>
        <v>1235.8920901677513</v>
      </c>
      <c r="AE75" s="4">
        <f t="shared" si="40"/>
        <v>1246.4825933292777</v>
      </c>
      <c r="AF75" s="4">
        <f t="shared" si="39"/>
        <v>1255.7939022526039</v>
      </c>
      <c r="AG75" s="4">
        <f t="shared" si="38"/>
        <v>1264.8614870579795</v>
      </c>
      <c r="AH75" s="4">
        <f t="shared" si="37"/>
        <v>1270.9004312003685</v>
      </c>
      <c r="AI75" s="4">
        <f t="shared" si="36"/>
        <v>1274.9058876114166</v>
      </c>
      <c r="AJ75" s="4">
        <f t="shared" si="35"/>
        <v>1277.8107788562402</v>
      </c>
      <c r="AK75" s="4">
        <f t="shared" si="34"/>
        <v>1289.3063503368139</v>
      </c>
      <c r="AL75" s="16">
        <f t="shared" si="32"/>
        <v>1289.3063503368139</v>
      </c>
      <c r="AM75" s="20">
        <f>AL75-H75</f>
        <v>827.63635033681385</v>
      </c>
      <c r="AN75" s="17">
        <f>'Предявени брой (1)'!H75-H75</f>
        <v>384.00000000000006</v>
      </c>
      <c r="AO75" s="18">
        <f t="shared" si="33"/>
        <v>443.63635033681379</v>
      </c>
      <c r="AP75" s="14"/>
      <c r="AQ75" s="14"/>
      <c r="AR75" s="14"/>
      <c r="AS75" s="14"/>
      <c r="AT75" s="14"/>
      <c r="AU75" s="14"/>
      <c r="AV75" s="14"/>
      <c r="AW75" s="14"/>
      <c r="AX75" s="14"/>
    </row>
    <row r="76" spans="1:50" x14ac:dyDescent="0.2">
      <c r="A76" s="2" t="s">
        <v>22</v>
      </c>
      <c r="B76" s="3">
        <v>23.08</v>
      </c>
      <c r="C76" s="3">
        <v>116.08</v>
      </c>
      <c r="D76" s="3">
        <v>202.07999999999998</v>
      </c>
      <c r="E76" s="3">
        <v>284.08</v>
      </c>
      <c r="F76" s="3">
        <v>352.08</v>
      </c>
      <c r="G76" s="3">
        <v>400.08</v>
      </c>
      <c r="H76" s="4">
        <f t="shared" ref="H76:H81" si="62">G76*$H$82</f>
        <v>445.88439941033624</v>
      </c>
      <c r="I76" s="4">
        <f t="shared" ref="I76:I81" si="63">H76*$I$82</f>
        <v>499.07815309860615</v>
      </c>
      <c r="J76" s="4">
        <f t="shared" si="61"/>
        <v>540.20364800887819</v>
      </c>
      <c r="K76" s="4">
        <f t="shared" si="60"/>
        <v>580.95224886361586</v>
      </c>
      <c r="L76" s="4">
        <f t="shared" si="59"/>
        <v>623.43659062048016</v>
      </c>
      <c r="M76" s="4">
        <f t="shared" si="58"/>
        <v>668.66908148062532</v>
      </c>
      <c r="N76" s="4">
        <f t="shared" si="57"/>
        <v>713.78145427607694</v>
      </c>
      <c r="O76" s="4">
        <f t="shared" si="56"/>
        <v>772.4457759936729</v>
      </c>
      <c r="P76" s="4">
        <f t="shared" si="55"/>
        <v>813.22142101335066</v>
      </c>
      <c r="Q76" s="4">
        <f t="shared" si="54"/>
        <v>852.63178851497912</v>
      </c>
      <c r="R76" s="4">
        <f t="shared" si="53"/>
        <v>893.92069652542125</v>
      </c>
      <c r="S76" s="4">
        <f t="shared" si="52"/>
        <v>931.06541970416174</v>
      </c>
      <c r="T76" s="4">
        <f t="shared" si="51"/>
        <v>965.43771261642496</v>
      </c>
      <c r="U76" s="4">
        <f t="shared" si="50"/>
        <v>996.99305733266488</v>
      </c>
      <c r="V76" s="4">
        <f t="shared" si="49"/>
        <v>1024.8463547241261</v>
      </c>
      <c r="W76" s="4">
        <f t="shared" si="48"/>
        <v>1052.6006891318425</v>
      </c>
      <c r="X76" s="4">
        <f t="shared" si="47"/>
        <v>1075.1235356413029</v>
      </c>
      <c r="Y76" s="4">
        <f t="shared" si="46"/>
        <v>1101.0868758700342</v>
      </c>
      <c r="Z76" s="4">
        <f t="shared" si="45"/>
        <v>1126.1021554021211</v>
      </c>
      <c r="AA76" s="4">
        <f t="shared" si="44"/>
        <v>1144.1540887898943</v>
      </c>
      <c r="AB76" s="4">
        <f t="shared" si="43"/>
        <v>1162.198708094548</v>
      </c>
      <c r="AC76" s="4">
        <f t="shared" si="42"/>
        <v>1179.7505003294973</v>
      </c>
      <c r="AD76" s="4">
        <f t="shared" si="41"/>
        <v>1193.6339860949013</v>
      </c>
      <c r="AE76" s="4">
        <f t="shared" si="40"/>
        <v>1203.8623746443641</v>
      </c>
      <c r="AF76" s="4">
        <f t="shared" si="39"/>
        <v>1212.8553076636231</v>
      </c>
      <c r="AG76" s="4">
        <f t="shared" si="38"/>
        <v>1221.6128500749717</v>
      </c>
      <c r="AH76" s="4">
        <f t="shared" si="37"/>
        <v>1227.4453082853854</v>
      </c>
      <c r="AI76" s="4">
        <f t="shared" si="36"/>
        <v>1231.3138085695807</v>
      </c>
      <c r="AJ76" s="4">
        <f t="shared" si="35"/>
        <v>1234.1193746406934</v>
      </c>
      <c r="AK76" s="4">
        <f t="shared" si="34"/>
        <v>1245.2218850604613</v>
      </c>
      <c r="AL76" s="16">
        <f t="shared" si="32"/>
        <v>1245.2218850604613</v>
      </c>
      <c r="AM76" s="20">
        <f>AL76-G76</f>
        <v>845.14188506046139</v>
      </c>
      <c r="AN76" s="17">
        <f>'Предявени брой (1)'!G76-G76</f>
        <v>389.99999999999994</v>
      </c>
      <c r="AO76" s="18">
        <f t="shared" si="33"/>
        <v>455.14188506046145</v>
      </c>
    </row>
    <row r="77" spans="1:50" x14ac:dyDescent="0.2">
      <c r="A77" s="8" t="s">
        <v>21</v>
      </c>
      <c r="B77" s="3">
        <v>47</v>
      </c>
      <c r="C77" s="3">
        <v>190</v>
      </c>
      <c r="D77" s="3">
        <v>371</v>
      </c>
      <c r="E77" s="3">
        <v>498</v>
      </c>
      <c r="F77" s="3">
        <v>593</v>
      </c>
      <c r="G77" s="4">
        <f>F77*$G$82</f>
        <v>689.23915825449558</v>
      </c>
      <c r="H77" s="4">
        <f t="shared" si="62"/>
        <v>768.14884055286814</v>
      </c>
      <c r="I77" s="4">
        <f t="shared" si="63"/>
        <v>859.78855765069886</v>
      </c>
      <c r="J77" s="4">
        <f t="shared" si="61"/>
        <v>930.63764157080345</v>
      </c>
      <c r="K77" s="4">
        <f t="shared" si="60"/>
        <v>1000.8374299960378</v>
      </c>
      <c r="L77" s="4">
        <f t="shared" si="59"/>
        <v>1074.0274718664073</v>
      </c>
      <c r="M77" s="4">
        <f t="shared" si="58"/>
        <v>1151.9518967969227</v>
      </c>
      <c r="N77" s="4">
        <f t="shared" si="57"/>
        <v>1229.6693879296963</v>
      </c>
      <c r="O77" s="4">
        <f t="shared" si="56"/>
        <v>1330.7335443989195</v>
      </c>
      <c r="P77" s="4">
        <f t="shared" si="55"/>
        <v>1400.9799232497664</v>
      </c>
      <c r="Q77" s="4">
        <f t="shared" si="54"/>
        <v>1468.8742656895854</v>
      </c>
      <c r="R77" s="4">
        <f t="shared" si="53"/>
        <v>1540.0048700746195</v>
      </c>
      <c r="S77" s="4">
        <f t="shared" si="52"/>
        <v>1603.996066178677</v>
      </c>
      <c r="T77" s="4">
        <f t="shared" si="51"/>
        <v>1663.2110487674724</v>
      </c>
      <c r="U77" s="4">
        <f t="shared" si="50"/>
        <v>1717.5731244289693</v>
      </c>
      <c r="V77" s="4">
        <f t="shared" si="49"/>
        <v>1765.5574856784763</v>
      </c>
      <c r="W77" s="4">
        <f t="shared" si="48"/>
        <v>1813.3713581167094</v>
      </c>
      <c r="X77" s="4">
        <f t="shared" si="47"/>
        <v>1852.172667279066</v>
      </c>
      <c r="Y77" s="4">
        <f t="shared" si="46"/>
        <v>1896.9010985046357</v>
      </c>
      <c r="Z77" s="4">
        <f t="shared" si="45"/>
        <v>1939.9962549938291</v>
      </c>
      <c r="AA77" s="4">
        <f t="shared" si="44"/>
        <v>1971.0952836207414</v>
      </c>
      <c r="AB77" s="4">
        <f t="shared" si="43"/>
        <v>2002.1817118864938</v>
      </c>
      <c r="AC77" s="4">
        <f t="shared" si="42"/>
        <v>2032.4191206694227</v>
      </c>
      <c r="AD77" s="4">
        <f t="shared" si="41"/>
        <v>2056.3369422115775</v>
      </c>
      <c r="AE77" s="4">
        <f t="shared" si="40"/>
        <v>2073.9579327987894</v>
      </c>
      <c r="AF77" s="4">
        <f t="shared" si="39"/>
        <v>2089.4505382387842</v>
      </c>
      <c r="AG77" s="4">
        <f t="shared" si="38"/>
        <v>2104.5376237216274</v>
      </c>
      <c r="AH77" s="4">
        <f t="shared" si="37"/>
        <v>2114.5855106129993</v>
      </c>
      <c r="AI77" s="4">
        <f t="shared" si="36"/>
        <v>2121.2499824176034</v>
      </c>
      <c r="AJ77" s="4">
        <f t="shared" si="35"/>
        <v>2126.0832807511392</v>
      </c>
      <c r="AK77" s="4">
        <f t="shared" si="34"/>
        <v>2145.2101677143282</v>
      </c>
      <c r="AL77" s="16">
        <f t="shared" si="32"/>
        <v>2145.2101677143282</v>
      </c>
      <c r="AM77" s="20">
        <f>AL77-F77</f>
        <v>1552.2101677143282</v>
      </c>
      <c r="AN77" s="17">
        <f>'Предявени брой (1)'!F77-F77</f>
        <v>579</v>
      </c>
      <c r="AO77" s="18">
        <f t="shared" si="33"/>
        <v>973.21016771432824</v>
      </c>
    </row>
    <row r="78" spans="1:50" ht="15.75" x14ac:dyDescent="0.2">
      <c r="A78" s="21" t="s">
        <v>20</v>
      </c>
      <c r="B78" s="3">
        <v>30</v>
      </c>
      <c r="C78" s="3">
        <v>152</v>
      </c>
      <c r="D78" s="3">
        <v>256</v>
      </c>
      <c r="E78" s="3">
        <v>346</v>
      </c>
      <c r="F78" s="4">
        <f>E78*$F$82</f>
        <v>424.89556720142423</v>
      </c>
      <c r="G78" s="4">
        <f>F78*$G$82</f>
        <v>493.85272020906598</v>
      </c>
      <c r="H78" s="4">
        <f t="shared" si="62"/>
        <v>550.39298027289601</v>
      </c>
      <c r="I78" s="4">
        <f t="shared" si="63"/>
        <v>616.05454785208804</v>
      </c>
      <c r="J78" s="4">
        <f t="shared" si="61"/>
        <v>666.81923874236486</v>
      </c>
      <c r="K78" s="4">
        <f t="shared" si="60"/>
        <v>717.11869729271893</v>
      </c>
      <c r="L78" s="4">
        <f t="shared" si="59"/>
        <v>769.56072824382625</v>
      </c>
      <c r="M78" s="4">
        <f t="shared" si="58"/>
        <v>825.39503301565787</v>
      </c>
      <c r="N78" s="4">
        <f t="shared" si="57"/>
        <v>881.08106585938719</v>
      </c>
      <c r="O78" s="4">
        <f t="shared" si="56"/>
        <v>953.49542013716803</v>
      </c>
      <c r="P78" s="4">
        <f t="shared" si="55"/>
        <v>1003.8282615969939</v>
      </c>
      <c r="Q78" s="4">
        <f t="shared" si="54"/>
        <v>1052.4758250720943</v>
      </c>
      <c r="R78" s="4">
        <f t="shared" si="53"/>
        <v>1103.4422306295296</v>
      </c>
      <c r="S78" s="4">
        <f t="shared" si="52"/>
        <v>1149.2931169103579</v>
      </c>
      <c r="T78" s="4">
        <f t="shared" si="51"/>
        <v>1191.7217570686862</v>
      </c>
      <c r="U78" s="4">
        <f t="shared" si="50"/>
        <v>1230.673198843456</v>
      </c>
      <c r="V78" s="4">
        <f t="shared" si="49"/>
        <v>1265.0548892142947</v>
      </c>
      <c r="W78" s="4">
        <f t="shared" si="48"/>
        <v>1299.3144211700107</v>
      </c>
      <c r="X78" s="4">
        <f t="shared" si="47"/>
        <v>1327.1162833364481</v>
      </c>
      <c r="Y78" s="4">
        <f t="shared" si="46"/>
        <v>1359.1650390794805</v>
      </c>
      <c r="Z78" s="4">
        <f t="shared" si="45"/>
        <v>1390.0435229919763</v>
      </c>
      <c r="AA78" s="4">
        <f t="shared" si="44"/>
        <v>1412.3265574065551</v>
      </c>
      <c r="AB78" s="4">
        <f t="shared" si="43"/>
        <v>1434.6005634272015</v>
      </c>
      <c r="AC78" s="4">
        <f t="shared" si="42"/>
        <v>1456.2662311430934</v>
      </c>
      <c r="AD78" s="4">
        <f t="shared" si="41"/>
        <v>1473.4037966580618</v>
      </c>
      <c r="AE78" s="4">
        <f t="shared" si="40"/>
        <v>1486.029565275607</v>
      </c>
      <c r="AF78" s="4">
        <f t="shared" si="39"/>
        <v>1497.1303062129671</v>
      </c>
      <c r="AG78" s="4">
        <f t="shared" si="38"/>
        <v>1507.9404845327799</v>
      </c>
      <c r="AH78" s="4">
        <f t="shared" si="37"/>
        <v>1515.1399830148798</v>
      </c>
      <c r="AI78" s="4">
        <f t="shared" si="36"/>
        <v>1519.9152014423928</v>
      </c>
      <c r="AJ78" s="4">
        <f t="shared" si="35"/>
        <v>1523.3783499025637</v>
      </c>
      <c r="AK78" s="4">
        <f t="shared" si="34"/>
        <v>1537.0831213781482</v>
      </c>
      <c r="AL78" s="16">
        <f t="shared" si="32"/>
        <v>1537.0831213781482</v>
      </c>
      <c r="AM78" s="20">
        <f>AL78-E78</f>
        <v>1191.0831213781482</v>
      </c>
      <c r="AN78" s="17">
        <f>'Предявени брой (1)'!E78-E78</f>
        <v>473</v>
      </c>
      <c r="AO78" s="18">
        <f t="shared" si="33"/>
        <v>718.08312137814823</v>
      </c>
      <c r="AP78" s="14"/>
      <c r="AQ78" s="14"/>
      <c r="AR78" s="14"/>
      <c r="AS78" s="14"/>
      <c r="AT78" s="14"/>
      <c r="AU78" s="14"/>
      <c r="AV78" s="14"/>
      <c r="AW78" s="14"/>
      <c r="AX78" s="14"/>
    </row>
    <row r="79" spans="1:50" x14ac:dyDescent="0.2">
      <c r="A79" s="21" t="s">
        <v>19</v>
      </c>
      <c r="B79" s="3">
        <v>41</v>
      </c>
      <c r="C79" s="3">
        <v>168</v>
      </c>
      <c r="D79" s="3">
        <v>263</v>
      </c>
      <c r="E79" s="4">
        <f>D79*$E$82</f>
        <v>361.30311784400789</v>
      </c>
      <c r="F79" s="4">
        <f>E79*$F$82</f>
        <v>443.68813060107732</v>
      </c>
      <c r="G79" s="4">
        <f>F79*$G$82</f>
        <v>515.69516637942206</v>
      </c>
      <c r="H79" s="4">
        <f t="shared" si="62"/>
        <v>574.7361266244302</v>
      </c>
      <c r="I79" s="4">
        <f t="shared" si="63"/>
        <v>643.30181763277437</v>
      </c>
      <c r="J79" s="4">
        <f t="shared" si="61"/>
        <v>696.31176299417416</v>
      </c>
      <c r="K79" s="4">
        <f t="shared" si="60"/>
        <v>748.83589941067237</v>
      </c>
      <c r="L79" s="4">
        <f t="shared" si="59"/>
        <v>803.59737134335171</v>
      </c>
      <c r="M79" s="4">
        <f t="shared" si="58"/>
        <v>861.90115283674857</v>
      </c>
      <c r="N79" s="4">
        <f t="shared" si="57"/>
        <v>920.05010453271166</v>
      </c>
      <c r="O79" s="4">
        <f t="shared" si="56"/>
        <v>995.66724897555207</v>
      </c>
      <c r="P79" s="4">
        <f t="shared" si="55"/>
        <v>1048.226244783018</v>
      </c>
      <c r="Q79" s="4">
        <f t="shared" si="54"/>
        <v>1099.0254250115386</v>
      </c>
      <c r="R79" s="4">
        <f t="shared" si="53"/>
        <v>1152.2460066103927</v>
      </c>
      <c r="S79" s="4">
        <f t="shared" si="52"/>
        <v>1200.1248163478906</v>
      </c>
      <c r="T79" s="4">
        <f t="shared" si="51"/>
        <v>1244.430018588022</v>
      </c>
      <c r="U79" s="4">
        <f t="shared" si="50"/>
        <v>1285.1042306046222</v>
      </c>
      <c r="V79" s="4">
        <f t="shared" si="49"/>
        <v>1321.0065772165624</v>
      </c>
      <c r="W79" s="4">
        <f t="shared" si="48"/>
        <v>1356.7813625098474</v>
      </c>
      <c r="X79" s="4">
        <f t="shared" si="47"/>
        <v>1385.8128639046543</v>
      </c>
      <c r="Y79" s="4">
        <f t="shared" si="46"/>
        <v>1419.2790933063268</v>
      </c>
      <c r="Z79" s="4">
        <f t="shared" si="45"/>
        <v>1451.523291317543</v>
      </c>
      <c r="AA79" s="4">
        <f t="shared" si="44"/>
        <v>1474.7918745805853</v>
      </c>
      <c r="AB79" s="4">
        <f t="shared" si="43"/>
        <v>1498.0510301358909</v>
      </c>
      <c r="AC79" s="4">
        <f t="shared" si="42"/>
        <v>1520.6749413957868</v>
      </c>
      <c r="AD79" s="4">
        <f t="shared" si="41"/>
        <v>1538.5704785426483</v>
      </c>
      <c r="AE79" s="4">
        <f t="shared" si="40"/>
        <v>1551.7546680417699</v>
      </c>
      <c r="AF79" s="4">
        <f t="shared" si="39"/>
        <v>1563.3463799234082</v>
      </c>
      <c r="AG79" s="4">
        <f t="shared" si="38"/>
        <v>1574.6346779910327</v>
      </c>
      <c r="AH79" s="4">
        <f t="shared" si="37"/>
        <v>1582.1526006745469</v>
      </c>
      <c r="AI79" s="4">
        <f t="shared" si="36"/>
        <v>1587.1390206347971</v>
      </c>
      <c r="AJ79" s="4">
        <f t="shared" si="35"/>
        <v>1590.7553395255961</v>
      </c>
      <c r="AK79" s="4">
        <f t="shared" si="34"/>
        <v>1605.0662547379322</v>
      </c>
      <c r="AL79" s="16">
        <f t="shared" si="32"/>
        <v>1605.0662547379322</v>
      </c>
      <c r="AM79" s="20">
        <f>AL79-D79</f>
        <v>1342.0662547379322</v>
      </c>
      <c r="AN79" s="17">
        <f>'Предявени брой (1)'!D79-D79</f>
        <v>382</v>
      </c>
      <c r="AO79" s="18">
        <f t="shared" si="33"/>
        <v>960.06625473793224</v>
      </c>
    </row>
    <row r="80" spans="1:50" x14ac:dyDescent="0.2">
      <c r="A80" s="21" t="s">
        <v>18</v>
      </c>
      <c r="B80" s="3">
        <v>27</v>
      </c>
      <c r="C80" s="3">
        <v>155</v>
      </c>
      <c r="D80" s="4">
        <f>C80*$D$82</f>
        <v>256.75548182311303</v>
      </c>
      <c r="E80" s="4">
        <f>D80*$E$82</f>
        <v>352.72454793243816</v>
      </c>
      <c r="F80" s="4">
        <f>E80*$F$82</f>
        <v>433.15345913184757</v>
      </c>
      <c r="G80" s="4">
        <f>F80*$G$82</f>
        <v>503.45080196805679</v>
      </c>
      <c r="H80" s="4">
        <f t="shared" si="62"/>
        <v>561.0899281848109</v>
      </c>
      <c r="I80" s="4">
        <f t="shared" si="63"/>
        <v>628.02763552846909</v>
      </c>
      <c r="J80" s="4">
        <f t="shared" si="61"/>
        <v>679.77894375159872</v>
      </c>
      <c r="K80" s="4">
        <f t="shared" si="60"/>
        <v>731.05597779327513</v>
      </c>
      <c r="L80" s="4">
        <f t="shared" si="59"/>
        <v>784.51722536520651</v>
      </c>
      <c r="M80" s="4">
        <f t="shared" si="58"/>
        <v>841.43667597146737</v>
      </c>
      <c r="N80" s="4">
        <f t="shared" si="57"/>
        <v>898.20497296844803</v>
      </c>
      <c r="O80" s="4">
        <f t="shared" si="56"/>
        <v>972.02670816049908</v>
      </c>
      <c r="P80" s="4">
        <f t="shared" si="55"/>
        <v>1023.3377739121527</v>
      </c>
      <c r="Q80" s="4">
        <f t="shared" si="54"/>
        <v>1072.9308081166885</v>
      </c>
      <c r="R80" s="4">
        <f t="shared" si="53"/>
        <v>1124.887751353647</v>
      </c>
      <c r="S80" s="4">
        <f t="shared" si="52"/>
        <v>1171.6297546360365</v>
      </c>
      <c r="T80" s="4">
        <f t="shared" si="51"/>
        <v>1214.8830000673499</v>
      </c>
      <c r="U80" s="4">
        <f t="shared" si="50"/>
        <v>1254.5914673833104</v>
      </c>
      <c r="V80" s="4">
        <f t="shared" si="49"/>
        <v>1289.6413696758166</v>
      </c>
      <c r="W80" s="4">
        <f t="shared" si="48"/>
        <v>1324.5667393910098</v>
      </c>
      <c r="X80" s="4">
        <f t="shared" si="47"/>
        <v>1352.9089337966068</v>
      </c>
      <c r="Y80" s="4">
        <f t="shared" si="46"/>
        <v>1385.5805606210527</v>
      </c>
      <c r="Z80" s="4">
        <f t="shared" si="45"/>
        <v>1417.0591712536368</v>
      </c>
      <c r="AA80" s="4">
        <f t="shared" si="44"/>
        <v>1439.7752788849816</v>
      </c>
      <c r="AB80" s="4">
        <f t="shared" si="43"/>
        <v>1462.4821826545681</v>
      </c>
      <c r="AC80" s="4">
        <f t="shared" si="42"/>
        <v>1484.5689249977543</v>
      </c>
      <c r="AD80" s="4">
        <f t="shared" si="41"/>
        <v>1502.0395609773202</v>
      </c>
      <c r="AE80" s="4">
        <f t="shared" si="40"/>
        <v>1514.910712792127</v>
      </c>
      <c r="AF80" s="4">
        <f t="shared" si="39"/>
        <v>1526.2271978465935</v>
      </c>
      <c r="AG80" s="4">
        <f t="shared" si="38"/>
        <v>1537.2474731671862</v>
      </c>
      <c r="AH80" s="4">
        <f t="shared" si="37"/>
        <v>1544.5868946915762</v>
      </c>
      <c r="AI80" s="4">
        <f t="shared" si="36"/>
        <v>1549.4549200127415</v>
      </c>
      <c r="AJ80" s="4">
        <f t="shared" si="35"/>
        <v>1552.9853751429055</v>
      </c>
      <c r="AK80" s="4">
        <f t="shared" si="34"/>
        <v>1566.9565003545902</v>
      </c>
      <c r="AL80" s="16">
        <f t="shared" si="32"/>
        <v>1566.9565003545902</v>
      </c>
      <c r="AM80" s="17">
        <f>AL80-C80</f>
        <v>1411.9565003545902</v>
      </c>
      <c r="AN80" s="17">
        <f>'Предявени брой (1)'!C80-C80</f>
        <v>513</v>
      </c>
      <c r="AO80" s="18">
        <f t="shared" si="33"/>
        <v>898.95650035459016</v>
      </c>
    </row>
    <row r="81" spans="1:50" ht="15.75" x14ac:dyDescent="0.2">
      <c r="A81" s="21" t="s">
        <v>17</v>
      </c>
      <c r="B81" s="3">
        <v>40</v>
      </c>
      <c r="C81" s="4">
        <f>B81*C82</f>
        <v>144.43590828391302</v>
      </c>
      <c r="D81" s="4">
        <f>C81*$D$82</f>
        <v>239.25620144512934</v>
      </c>
      <c r="E81" s="4">
        <f>D81*$E$82</f>
        <v>328.68445454615687</v>
      </c>
      <c r="F81" s="4">
        <f>E81*$F$82</f>
        <v>403.63169868404646</v>
      </c>
      <c r="G81" s="4">
        <f>F81*$G$82</f>
        <v>469.13789586142394</v>
      </c>
      <c r="H81" s="4">
        <f t="shared" si="62"/>
        <v>522.84860262147549</v>
      </c>
      <c r="I81" s="4">
        <f t="shared" si="63"/>
        <v>585.22414170937247</v>
      </c>
      <c r="J81" s="4">
        <f t="shared" si="61"/>
        <v>633.44831724542712</v>
      </c>
      <c r="K81" s="4">
        <f t="shared" si="60"/>
        <v>681.23054296100565</v>
      </c>
      <c r="L81" s="4">
        <f t="shared" si="59"/>
        <v>731.04811619354143</v>
      </c>
      <c r="M81" s="4">
        <f t="shared" si="58"/>
        <v>784.08819714410026</v>
      </c>
      <c r="N81" s="4">
        <f t="shared" si="57"/>
        <v>836.98742642467994</v>
      </c>
      <c r="O81" s="4">
        <f t="shared" si="56"/>
        <v>905.7778094798955</v>
      </c>
      <c r="P81" s="4">
        <f t="shared" si="55"/>
        <v>953.59174745960956</v>
      </c>
      <c r="Q81" s="4">
        <f t="shared" si="54"/>
        <v>999.80474707178564</v>
      </c>
      <c r="R81" s="4">
        <f t="shared" si="53"/>
        <v>1048.220542478791</v>
      </c>
      <c r="S81" s="4">
        <f t="shared" si="52"/>
        <v>1091.7768244084784</v>
      </c>
      <c r="T81" s="4">
        <f t="shared" si="51"/>
        <v>1132.0821262800835</v>
      </c>
      <c r="U81" s="4">
        <f t="shared" si="50"/>
        <v>1169.0842459145533</v>
      </c>
      <c r="V81" s="4">
        <f t="shared" si="49"/>
        <v>1201.7453070299116</v>
      </c>
      <c r="W81" s="4">
        <f t="shared" si="48"/>
        <v>1234.2903231393659</v>
      </c>
      <c r="X81" s="4">
        <f t="shared" si="47"/>
        <v>1260.7008430860217</v>
      </c>
      <c r="Y81" s="4">
        <f t="shared" si="46"/>
        <v>1291.1457211215179</v>
      </c>
      <c r="Z81" s="4">
        <f t="shared" si="45"/>
        <v>1320.4788934972144</v>
      </c>
      <c r="AA81" s="4">
        <f t="shared" si="44"/>
        <v>1341.6467750353331</v>
      </c>
      <c r="AB81" s="4">
        <f t="shared" si="43"/>
        <v>1362.8060800048531</v>
      </c>
      <c r="AC81" s="4">
        <f t="shared" si="42"/>
        <v>1383.3874909169231</v>
      </c>
      <c r="AD81" s="4">
        <f t="shared" si="41"/>
        <v>1399.6674081814792</v>
      </c>
      <c r="AE81" s="4">
        <f t="shared" si="40"/>
        <v>1411.6613211042647</v>
      </c>
      <c r="AF81" s="4">
        <f t="shared" si="39"/>
        <v>1422.2065262489307</v>
      </c>
      <c r="AG81" s="4">
        <f t="shared" si="38"/>
        <v>1432.4757099616311</v>
      </c>
      <c r="AH81" s="4">
        <f t="shared" si="37"/>
        <v>1439.3149100529458</v>
      </c>
      <c r="AI81" s="4">
        <f t="shared" si="36"/>
        <v>1443.8511530130206</v>
      </c>
      <c r="AJ81" s="4">
        <f t="shared" si="35"/>
        <v>1447.1409884541874</v>
      </c>
      <c r="AK81" s="4">
        <f t="shared" si="34"/>
        <v>1460.1599056135292</v>
      </c>
      <c r="AL81" s="16">
        <f t="shared" si="32"/>
        <v>1460.1599056135292</v>
      </c>
      <c r="AM81" s="17">
        <f>AL81-B81</f>
        <v>1420.1599056135292</v>
      </c>
      <c r="AN81" s="17">
        <f>'Предявени брой (1)'!B81-B81</f>
        <v>333</v>
      </c>
      <c r="AO81" s="18">
        <f t="shared" si="33"/>
        <v>1087.1599056135292</v>
      </c>
      <c r="AP81" s="14"/>
      <c r="AQ81" s="14"/>
      <c r="AR81" s="14"/>
      <c r="AS81" s="14"/>
      <c r="AT81" s="14"/>
      <c r="AU81" s="14"/>
      <c r="AV81" s="14"/>
      <c r="AW81" s="14"/>
      <c r="AX81" s="14"/>
    </row>
    <row r="82" spans="1:50" ht="25.5" customHeight="1" x14ac:dyDescent="0.2">
      <c r="A82" s="7" t="s">
        <v>41</v>
      </c>
      <c r="B82" s="25"/>
      <c r="C82" s="23">
        <f>IF(SUM(C46:C80)/SUM(B46:B80)&lt;1,1,SUM(C46:C80)/SUM(B46:B80))</f>
        <v>3.6108977070978256</v>
      </c>
      <c r="D82" s="23">
        <f>IF(SUM(D46:D79)/SUM(C46:C79)&lt;1,1,SUM(D46:D79)/SUM(C46:C79))</f>
        <v>1.656486979503955</v>
      </c>
      <c r="E82" s="23">
        <f>IF(SUM(E46:E78)/SUM(D46:D78)&lt;1,1,SUM(E46:E78)/SUM(D46:D78))</f>
        <v>1.3737761134753153</v>
      </c>
      <c r="F82" s="23">
        <f>IF(SUM(F46:F77)/SUM(E46:E77)&lt;1,1,SUM(F46:F77)/SUM(E46:E77))</f>
        <v>1.2280218705243475</v>
      </c>
      <c r="G82" s="23">
        <f>IF(SUM(G46:G76)/SUM(F46:F76)&lt;1,1,SUM(G46:G76)/SUM(F46:F76))</f>
        <v>1.1622920038018476</v>
      </c>
      <c r="H82" s="23">
        <f>IF(SUM(H46:H75)/SUM(G46:G75)&lt;1,1,SUM(H46:H75)/SUM(G46:G75))</f>
        <v>1.1144881009056595</v>
      </c>
      <c r="I82" s="23">
        <f>IF(SUM(I46:I74)/SUM(H46:H74)&lt;1,1,SUM(I46:I74)/SUM(H46:H74))</f>
        <v>1.1192994277409491</v>
      </c>
      <c r="J82" s="23">
        <f>IF(SUM(J46:J73)/SUM(I46:I73)&lt;1,1,SUM(J46:J73)/SUM(I46:I73))</f>
        <v>1.0824029155653034</v>
      </c>
      <c r="K82" s="23">
        <f>IF(SUM(K46:K72)/SUM(J46:J72)&lt;1,1,SUM(K46:K72)/SUM(J46:J72))</f>
        <v>1.0754319246175619</v>
      </c>
      <c r="L82" s="23">
        <f>IF(SUM(L46:L71)/SUM(K46:K71)&lt;1,1,SUM(L46:L71)/SUM(K46:K71))</f>
        <v>1.07312880161832</v>
      </c>
      <c r="M82" s="23">
        <f>IF(SUM(M46:M70)/SUM(L46:L70)&lt;1,1,SUM(M46:M70)/SUM(L46:L70))</f>
        <v>1.072553474628634</v>
      </c>
      <c r="N82" s="23">
        <f>IF(SUM(N46:N69)/SUM(M46:M69)&lt;1,1,SUM(N46:N69)/SUM(M46:M69))</f>
        <v>1.0674659170655234</v>
      </c>
      <c r="O82" s="23">
        <f>IF(SUM(O46:O68)/SUM(N46:N68)&lt;1,1,SUM(O46:O68)/SUM(N46:N68))</f>
        <v>1.0821880722259642</v>
      </c>
      <c r="P82" s="23">
        <f>IF(SUM(P46:P67)/SUM(O46:O67)&lt;1,1,SUM(P46:P67)/SUM(O46:O67))</f>
        <v>1.052787711819932</v>
      </c>
      <c r="Q82" s="23">
        <f>IF(SUM(Q46:Q66)/SUM(P46:P66)&lt;1,1,SUM(Q46:Q66)/SUM(P46:P66))</f>
        <v>1.0484620381156702</v>
      </c>
      <c r="R82" s="23">
        <f>IF(SUM(R46:R65)/SUM(Q46:Q65)&lt;1,1,SUM(R46:R65)/SUM(Q46:Q65))</f>
        <v>1.0484252505789804</v>
      </c>
      <c r="S82" s="23">
        <f>IF(SUM(S46:S64)/SUM(R46:R64)&lt;1,1,SUM(S46:S64)/SUM(R46:R64))</f>
        <v>1.0415525933375502</v>
      </c>
      <c r="T82" s="23">
        <f>IF(SUM(T46:T63)/SUM(S46:S63)&lt;1,1,SUM(T46:T63)/SUM(S46:S63))</f>
        <v>1.036917161978999</v>
      </c>
      <c r="U82" s="23">
        <f>IF(SUM(U46:U62)/SUM(T46:T62)&lt;1,1,SUM(U46:U62)/SUM(T46:T62))</f>
        <v>1.0326850135476084</v>
      </c>
      <c r="V82" s="23">
        <f>IF(SUM(V46:V61)/SUM(U46:U61)&lt;1,1,SUM(V46:V61)/SUM(U46:U61))</f>
        <v>1.0279373032606458</v>
      </c>
      <c r="W82" s="23">
        <f>IF(SUM(W46:W60)/SUM(V46:V60)&lt;1,1,SUM(W46:W60)/SUM(V46:V60))</f>
        <v>1.0270814588740842</v>
      </c>
      <c r="X82" s="23">
        <f>IF(SUM(X46:X59)/SUM(W46:W59)&lt;1,1,SUM(X46:X59)/SUM(W46:W59))</f>
        <v>1.0213973320956464</v>
      </c>
      <c r="Y82" s="23">
        <f>IF(SUM(Y46:Y58)/SUM(X46:X58)&lt;1,1,SUM(Y46:Y58)/SUM(X46:X58))</f>
        <v>1.0241491692517404</v>
      </c>
      <c r="Z82" s="23">
        <f>IF(SUM(Z46:Z57)/SUM(Y46:Y57)&lt;1,1,SUM(Z46:Z57)/SUM(Y46:Y57))</f>
        <v>1.0227187155530493</v>
      </c>
      <c r="AA82" s="23">
        <f>IF(SUM(AA46:AA56)/SUM(Z46:Z56)&lt;1,1,SUM(AA46:AA56)/SUM(Z46:Z56))</f>
        <v>1.01603045807272</v>
      </c>
      <c r="AB82" s="23">
        <f>IF(SUM(AB46:AB55)/SUM(AA46:AA55)&lt;1,1,SUM(AB46:AB55)/SUM(AA46:AA55))</f>
        <v>1.0157711443602306</v>
      </c>
      <c r="AC82" s="23">
        <f>IF(SUM(AC46:AC54)/SUM(AB46:AB54)&lt;1,1,SUM(AC46:AC54)/SUM(AB46:AB54))</f>
        <v>1.0151022300340755</v>
      </c>
      <c r="AD82" s="23">
        <f>IF(SUM(AD46:AD53)/SUM(AC46:AC53)&lt;1,1,SUM(AD46:AD53)/SUM(AC46:AC53))</f>
        <v>1.0117681541660939</v>
      </c>
      <c r="AE82" s="23">
        <f>IF(SUM(AE46:AE52)/SUM(AD46:AD52)&lt;1,1,SUM(AE46:AE52)/SUM(AD46:AD52))</f>
        <v>1.0085691163862769</v>
      </c>
      <c r="AF82" s="23">
        <f>IF(SUM(AF46:AF51)/SUM(AE46:AE51)&lt;1,1,SUM(AF46:AF51)/SUM(AE46:AE51))</f>
        <v>1.0074700673504442</v>
      </c>
      <c r="AG82" s="23">
        <f>IF(SUM(AG46:AG50)/SUM(AF46:AF50)&lt;1,1,SUM(AG46:AG50)/SUM(AF46:AF50))</f>
        <v>1.007220599486198</v>
      </c>
      <c r="AH82" s="23">
        <f>IF(SUM(AH46:AH49)/SUM(AG46:AG49)&lt;1,1,SUM(AH46:AH49)/SUM(AG46:AG49))</f>
        <v>1.0047743916659486</v>
      </c>
      <c r="AI82" s="23">
        <f>IF(SUM(AI46:AI48)/SUM(AH46:AH48)&lt;1,1,SUM(AI46:AI48)/SUM(AH46:AH48))</f>
        <v>1.0031516681501673</v>
      </c>
      <c r="AJ82" s="23">
        <f>IF(SUM(AJ46:AJ47)/SUM(AI46:AI47)&lt;1,1,SUM(AJ46:AJ47)/SUM(AI46:AI47))</f>
        <v>1.0022785142597985</v>
      </c>
      <c r="AK82" s="23">
        <f>IF(SUM(AK46:AK46)/SUM(AJ46:AJ46)&lt;1,1,SUM(AK46:AK46)/SUM(AJ46:AJ46))</f>
        <v>1.0089963018553212</v>
      </c>
      <c r="AL82" s="17">
        <f>SUM(AL46:AL81)</f>
        <v>78341.33842833653</v>
      </c>
      <c r="AM82" s="17">
        <f>SUM(AM46:AM81)</f>
        <v>23769.073935986395</v>
      </c>
      <c r="AN82" s="17">
        <f>SUM(AN46:AN81)</f>
        <v>12304</v>
      </c>
      <c r="AO82" s="17">
        <f>SUM(AO46:AO81)</f>
        <v>12440.445117965279</v>
      </c>
    </row>
    <row r="83" spans="1:50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  <c r="AN83" s="24"/>
      <c r="AO83" s="24"/>
    </row>
    <row r="84" spans="1:50" ht="15.75" x14ac:dyDescent="0.2">
      <c r="AO84" s="9">
        <f>AO42+AO82</f>
        <v>44075.227949405518</v>
      </c>
    </row>
  </sheetData>
  <mergeCells count="14">
    <mergeCell ref="AO4:AO5"/>
    <mergeCell ref="A44:A45"/>
    <mergeCell ref="B44:AK44"/>
    <mergeCell ref="AL44:AL45"/>
    <mergeCell ref="AM44:AM45"/>
    <mergeCell ref="AN44:AN45"/>
    <mergeCell ref="AO44:AO45"/>
    <mergeCell ref="AM4:AM5"/>
    <mergeCell ref="AN4:AN5"/>
    <mergeCell ref="A1:AD1"/>
    <mergeCell ref="A2:AK2"/>
    <mergeCell ref="A4:A5"/>
    <mergeCell ref="B4:AK4"/>
    <mergeCell ref="AL4:AL5"/>
  </mergeCells>
  <conditionalFormatting sqref="AN46:AN81">
    <cfRule type="cellIs" dxfId="47" priority="2" operator="lessThan">
      <formula>0</formula>
    </cfRule>
  </conditionalFormatting>
  <conditionalFormatting sqref="AN6:AN41">
    <cfRule type="cellIs" dxfId="46" priority="1" operator="lessThan">
      <formula>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5" orientation="landscape" r:id="rId1"/>
  <colBreaks count="1" manualBreakCount="1">
    <brk id="4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84"/>
  <sheetViews>
    <sheetView zoomScaleNormal="100" zoomScaleSheetLayoutView="40" workbookViewId="0">
      <selection sqref="A1:AD1"/>
    </sheetView>
  </sheetViews>
  <sheetFormatPr defaultColWidth="11" defaultRowHeight="12.75" x14ac:dyDescent="0.2"/>
  <cols>
    <col min="1" max="1" width="11" style="32" customWidth="1"/>
    <col min="2" max="4" width="8.7109375" style="33" customWidth="1"/>
    <col min="5" max="37" width="8.7109375" style="10" customWidth="1"/>
    <col min="38" max="38" width="10.28515625" style="10" customWidth="1"/>
    <col min="39" max="39" width="14.28515625" style="10" customWidth="1"/>
    <col min="40" max="40" width="14.85546875" style="10" customWidth="1"/>
    <col min="41" max="41" width="15.140625" style="10" customWidth="1"/>
    <col min="42" max="16384" width="11" style="10"/>
  </cols>
  <sheetData>
    <row r="1" spans="1:50" ht="17.25" customHeight="1" x14ac:dyDescent="0.2">
      <c r="A1" s="57" t="str">
        <f>'Описание на групите'!B8</f>
        <v>Товарни автомобили с допустима максимална маса над 5 тона и автобуси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"/>
      <c r="AF1" s="5"/>
      <c r="AG1" s="5"/>
      <c r="AH1" s="5"/>
      <c r="AI1" s="5"/>
      <c r="AJ1" s="5"/>
      <c r="AK1" s="5"/>
    </row>
    <row r="2" spans="1:50" ht="16.5" customHeight="1" x14ac:dyDescent="0.2">
      <c r="A2" s="58" t="str">
        <f>"Справка № 1.2: Брой на изплатените претенции към края на "&amp;'Описание на групите'!B2&amp;" тримесечие на "&amp;'Описание на групите'!B1&amp; " година"</f>
        <v>Справка № 1.2: Брой на изплатените претенции към края на трето тримесечие на 2021 година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</row>
    <row r="3" spans="1:50" s="14" customFormat="1" ht="18" customHeight="1" x14ac:dyDescent="0.2">
      <c r="A3" s="11" t="s">
        <v>25</v>
      </c>
      <c r="B3" s="12"/>
      <c r="C3" s="13"/>
      <c r="D3" s="13"/>
      <c r="E3" s="13"/>
      <c r="F3" s="13"/>
      <c r="G3" s="13"/>
      <c r="H3" s="13"/>
      <c r="I3" s="13"/>
    </row>
    <row r="4" spans="1:50" s="15" customFormat="1" ht="42" customHeight="1" x14ac:dyDescent="0.2">
      <c r="A4" s="59" t="s">
        <v>0</v>
      </c>
      <c r="B4" s="60" t="s">
        <v>38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2" t="s">
        <v>43</v>
      </c>
      <c r="AM4" s="61" t="s">
        <v>44</v>
      </c>
      <c r="AN4" s="61" t="str">
        <f>"Брой на предявените, но неизплатени към " &amp;'Описание на групите'!$B$4&amp; " претенции"</f>
        <v>Брой на предявените, но неизплатени към 30.9.2021 г. претенции</v>
      </c>
      <c r="AO4" s="61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30.9.2021 г.</v>
      </c>
      <c r="AP4" s="10"/>
      <c r="AQ4" s="10"/>
      <c r="AR4" s="10"/>
      <c r="AS4" s="10"/>
      <c r="AT4" s="10"/>
      <c r="AU4" s="10"/>
      <c r="AV4" s="10"/>
      <c r="AW4" s="10"/>
      <c r="AX4" s="10"/>
    </row>
    <row r="5" spans="1:50" s="15" customFormat="1" ht="25.5" customHeight="1" x14ac:dyDescent="0.2">
      <c r="A5" s="59"/>
      <c r="B5" s="6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  <c r="I5" s="6">
        <v>7</v>
      </c>
      <c r="J5" s="6">
        <v>8</v>
      </c>
      <c r="K5" s="6">
        <v>9</v>
      </c>
      <c r="L5" s="6">
        <v>10</v>
      </c>
      <c r="M5" s="6">
        <v>11</v>
      </c>
      <c r="N5" s="6">
        <v>12</v>
      </c>
      <c r="O5" s="6">
        <v>13</v>
      </c>
      <c r="P5" s="6">
        <v>14</v>
      </c>
      <c r="Q5" s="6">
        <v>15</v>
      </c>
      <c r="R5" s="6">
        <v>16</v>
      </c>
      <c r="S5" s="6">
        <v>17</v>
      </c>
      <c r="T5" s="6">
        <v>18</v>
      </c>
      <c r="U5" s="6">
        <v>19</v>
      </c>
      <c r="V5" s="6">
        <v>20</v>
      </c>
      <c r="W5" s="6">
        <v>21</v>
      </c>
      <c r="X5" s="6">
        <v>22</v>
      </c>
      <c r="Y5" s="6">
        <v>23</v>
      </c>
      <c r="Z5" s="6">
        <v>24</v>
      </c>
      <c r="AA5" s="6">
        <v>25</v>
      </c>
      <c r="AB5" s="6">
        <v>26</v>
      </c>
      <c r="AC5" s="6">
        <v>27</v>
      </c>
      <c r="AD5" s="6">
        <v>28</v>
      </c>
      <c r="AE5" s="6">
        <v>29</v>
      </c>
      <c r="AF5" s="6">
        <v>30</v>
      </c>
      <c r="AG5" s="6">
        <v>31</v>
      </c>
      <c r="AH5" s="6">
        <v>32</v>
      </c>
      <c r="AI5" s="6">
        <v>33</v>
      </c>
      <c r="AJ5" s="6">
        <v>34</v>
      </c>
      <c r="AK5" s="6">
        <v>35</v>
      </c>
      <c r="AL5" s="62"/>
      <c r="AM5" s="61"/>
      <c r="AN5" s="61">
        <v>0</v>
      </c>
      <c r="AO5" s="61">
        <v>0</v>
      </c>
      <c r="AP5" s="10"/>
      <c r="AQ5" s="10"/>
      <c r="AR5" s="10"/>
      <c r="AS5" s="10"/>
      <c r="AT5" s="10"/>
      <c r="AU5" s="10"/>
      <c r="AV5" s="10"/>
      <c r="AW5" s="10"/>
      <c r="AX5" s="10"/>
    </row>
    <row r="6" spans="1:50" s="19" customFormat="1" ht="12.75" customHeight="1" x14ac:dyDescent="0.2">
      <c r="A6" s="1" t="s">
        <v>37</v>
      </c>
      <c r="B6" s="3">
        <v>306.79194630872485</v>
      </c>
      <c r="C6" s="3">
        <v>530.91275167785238</v>
      </c>
      <c r="D6" s="3">
        <v>632.99194630872478</v>
      </c>
      <c r="E6" s="3">
        <v>696.22838926174495</v>
      </c>
      <c r="F6" s="3">
        <v>731.9437170123673</v>
      </c>
      <c r="G6" s="3">
        <v>763.19203719933785</v>
      </c>
      <c r="H6" s="3">
        <v>783.42380270717695</v>
      </c>
      <c r="I6" s="3">
        <v>794.62245885675338</v>
      </c>
      <c r="J6" s="3">
        <v>810.49053819123355</v>
      </c>
      <c r="K6" s="3">
        <v>823.60381727390416</v>
      </c>
      <c r="L6" s="3">
        <v>825.66854817828744</v>
      </c>
      <c r="M6" s="3">
        <v>828.78182726095804</v>
      </c>
      <c r="N6" s="3">
        <v>827.54557525293228</v>
      </c>
      <c r="O6" s="3">
        <v>836.70691198853967</v>
      </c>
      <c r="P6" s="3">
        <v>838.70691198853967</v>
      </c>
      <c r="Q6" s="3">
        <v>840.72258035634343</v>
      </c>
      <c r="R6" s="3">
        <v>846.00252123142252</v>
      </c>
      <c r="S6" s="3">
        <v>848.05252123142247</v>
      </c>
      <c r="T6" s="3">
        <v>850.05252123142247</v>
      </c>
      <c r="U6" s="3">
        <v>852.05252123142247</v>
      </c>
      <c r="V6" s="3">
        <v>1094.0525212314226</v>
      </c>
      <c r="W6" s="3">
        <v>1096.0525212314226</v>
      </c>
      <c r="X6" s="3">
        <v>1098.0525212314226</v>
      </c>
      <c r="Y6" s="3">
        <v>1099.0525212314226</v>
      </c>
      <c r="Z6" s="3">
        <v>1099.0525212314226</v>
      </c>
      <c r="AA6" s="3">
        <v>1099.0525212314226</v>
      </c>
      <c r="AB6" s="3">
        <v>1100.0525212314226</v>
      </c>
      <c r="AC6" s="3">
        <v>1101.0525212314226</v>
      </c>
      <c r="AD6" s="3">
        <v>1101.0525212314226</v>
      </c>
      <c r="AE6" s="3">
        <v>1103.0525212314226</v>
      </c>
      <c r="AF6" s="3">
        <v>1104.0525212314226</v>
      </c>
      <c r="AG6" s="3">
        <v>1105.0525212314226</v>
      </c>
      <c r="AH6" s="3">
        <v>1106.0525212314226</v>
      </c>
      <c r="AI6" s="3">
        <v>1107.0525212314226</v>
      </c>
      <c r="AJ6" s="3">
        <v>1107.0525212314226</v>
      </c>
      <c r="AK6" s="3">
        <v>1107.0525212314226</v>
      </c>
      <c r="AL6" s="16">
        <f>AK6</f>
        <v>1107.0525212314226</v>
      </c>
      <c r="AM6" s="17">
        <f>AL6-AK6</f>
        <v>0</v>
      </c>
      <c r="AN6" s="17">
        <f>'Предявени брой (2)'!AK6-AK6</f>
        <v>30</v>
      </c>
      <c r="AO6" s="18">
        <f>IF(AM6-AN6&lt;0,0,AM6-AN6)</f>
        <v>0</v>
      </c>
      <c r="AP6" s="14"/>
      <c r="AQ6" s="14"/>
      <c r="AR6" s="14"/>
      <c r="AS6" s="14"/>
      <c r="AT6" s="14"/>
      <c r="AU6" s="14"/>
      <c r="AV6" s="14"/>
      <c r="AW6" s="14"/>
      <c r="AX6" s="14"/>
    </row>
    <row r="7" spans="1:50" s="19" customFormat="1" x14ac:dyDescent="0.2">
      <c r="A7" s="1" t="s">
        <v>36</v>
      </c>
      <c r="B7" s="3">
        <v>274.71337252439929</v>
      </c>
      <c r="C7" s="3">
        <v>451.11877175960274</v>
      </c>
      <c r="D7" s="3">
        <v>534.00690599851612</v>
      </c>
      <c r="E7" s="3">
        <v>611.37126876319849</v>
      </c>
      <c r="F7" s="3">
        <v>659.08507027544488</v>
      </c>
      <c r="G7" s="3">
        <v>677.38444802227923</v>
      </c>
      <c r="H7" s="3">
        <v>693.60898133240505</v>
      </c>
      <c r="I7" s="3">
        <v>701.77738131499939</v>
      </c>
      <c r="J7" s="3">
        <v>713.78693847355225</v>
      </c>
      <c r="K7" s="3">
        <v>718.89790801857714</v>
      </c>
      <c r="L7" s="3">
        <v>726.02737248777282</v>
      </c>
      <c r="M7" s="3">
        <v>732.1568369569685</v>
      </c>
      <c r="N7" s="3">
        <v>734.7857690290831</v>
      </c>
      <c r="O7" s="3">
        <v>736.8055342664677</v>
      </c>
      <c r="P7" s="3">
        <v>739.84506474123668</v>
      </c>
      <c r="Q7" s="3">
        <v>743.70299705538298</v>
      </c>
      <c r="R7" s="3">
        <v>745.802997055383</v>
      </c>
      <c r="S7" s="3">
        <v>746.802997055383</v>
      </c>
      <c r="T7" s="3">
        <v>747.802997055383</v>
      </c>
      <c r="U7" s="3">
        <v>944.802997055383</v>
      </c>
      <c r="V7" s="3">
        <v>945.802997055383</v>
      </c>
      <c r="W7" s="3">
        <v>949.802997055383</v>
      </c>
      <c r="X7" s="3">
        <v>952.802997055383</v>
      </c>
      <c r="Y7" s="3">
        <v>952.802997055383</v>
      </c>
      <c r="Z7" s="3">
        <v>952.802997055383</v>
      </c>
      <c r="AA7" s="3">
        <v>953.802997055383</v>
      </c>
      <c r="AB7" s="3">
        <v>955.802997055383</v>
      </c>
      <c r="AC7" s="3">
        <v>956.802997055383</v>
      </c>
      <c r="AD7" s="3">
        <v>956.802997055383</v>
      </c>
      <c r="AE7" s="3">
        <v>956.802997055383</v>
      </c>
      <c r="AF7" s="3">
        <v>956.802997055383</v>
      </c>
      <c r="AG7" s="3">
        <v>958.802997055383</v>
      </c>
      <c r="AH7" s="3">
        <v>958.802997055383</v>
      </c>
      <c r="AI7" s="3">
        <v>958.802997055383</v>
      </c>
      <c r="AJ7" s="3">
        <v>958.802997055383</v>
      </c>
      <c r="AK7" s="4">
        <f>AJ7*$AK$42</f>
        <v>958.802997055383</v>
      </c>
      <c r="AL7" s="16">
        <f t="shared" ref="AL7:AL41" si="0">AK7</f>
        <v>958.802997055383</v>
      </c>
      <c r="AM7" s="20">
        <f>AL7-AJ7</f>
        <v>0</v>
      </c>
      <c r="AN7" s="17">
        <f>'Предявени брой (2)'!AJ7-AJ7</f>
        <v>14</v>
      </c>
      <c r="AO7" s="18">
        <f t="shared" ref="AO7:AO41" si="1">IF(AM7-AN7&lt;0,0,AM7-AN7)</f>
        <v>0</v>
      </c>
      <c r="AP7" s="10"/>
      <c r="AQ7" s="10"/>
      <c r="AR7" s="10"/>
      <c r="AS7" s="10"/>
      <c r="AT7" s="10"/>
      <c r="AU7" s="10"/>
      <c r="AV7" s="10"/>
      <c r="AW7" s="10"/>
      <c r="AX7" s="10"/>
    </row>
    <row r="8" spans="1:50" s="19" customFormat="1" x14ac:dyDescent="0.2">
      <c r="A8" s="1" t="s">
        <v>35</v>
      </c>
      <c r="B8" s="3">
        <v>250.77137092631696</v>
      </c>
      <c r="C8" s="3">
        <v>457.39729467496147</v>
      </c>
      <c r="D8" s="3">
        <v>561.2322926773586</v>
      </c>
      <c r="E8" s="3">
        <v>629.12930483419893</v>
      </c>
      <c r="F8" s="3">
        <v>660.51366563683041</v>
      </c>
      <c r="G8" s="3">
        <v>677.7007767286018</v>
      </c>
      <c r="H8" s="3">
        <v>686.29691005613336</v>
      </c>
      <c r="I8" s="3">
        <v>700.42788782037337</v>
      </c>
      <c r="J8" s="3">
        <v>711.58586946693526</v>
      </c>
      <c r="K8" s="3">
        <v>719.06382886030178</v>
      </c>
      <c r="L8" s="3">
        <v>733.15630348115576</v>
      </c>
      <c r="M8" s="3">
        <v>739.19329332949746</v>
      </c>
      <c r="N8" s="3">
        <v>743.49207696341409</v>
      </c>
      <c r="O8" s="3">
        <v>747.61066838772138</v>
      </c>
      <c r="P8" s="3">
        <v>750.31850590940257</v>
      </c>
      <c r="Q8" s="3">
        <v>756.36850590940264</v>
      </c>
      <c r="R8" s="3">
        <v>762.36850590940264</v>
      </c>
      <c r="S8" s="3">
        <v>762.36850590940264</v>
      </c>
      <c r="T8" s="3">
        <v>983.0385059094026</v>
      </c>
      <c r="U8" s="3">
        <v>984.0385059094026</v>
      </c>
      <c r="V8" s="3">
        <v>985.0385059094026</v>
      </c>
      <c r="W8" s="3">
        <v>987.0385059094026</v>
      </c>
      <c r="X8" s="3">
        <v>989.0385059094026</v>
      </c>
      <c r="Y8" s="3">
        <v>989.0385059094026</v>
      </c>
      <c r="Z8" s="3">
        <v>989.0385059094026</v>
      </c>
      <c r="AA8" s="3">
        <v>989.0385059094026</v>
      </c>
      <c r="AB8" s="3">
        <v>989.0385059094026</v>
      </c>
      <c r="AC8" s="3">
        <v>989.0385059094026</v>
      </c>
      <c r="AD8" s="3">
        <v>989.0385059094026</v>
      </c>
      <c r="AE8" s="3">
        <v>990.0385059094026</v>
      </c>
      <c r="AF8" s="3">
        <v>993.0385059094026</v>
      </c>
      <c r="AG8" s="3">
        <v>993.0385059094026</v>
      </c>
      <c r="AH8" s="3">
        <v>993.0385059094026</v>
      </c>
      <c r="AI8" s="3">
        <v>993.0385059094026</v>
      </c>
      <c r="AJ8" s="4">
        <f>AI8*$AJ$42</f>
        <v>993.0385059094026</v>
      </c>
      <c r="AK8" s="4">
        <f t="shared" ref="AK8:AK41" si="2">AJ8*$AK$42</f>
        <v>993.0385059094026</v>
      </c>
      <c r="AL8" s="16">
        <f>AK8</f>
        <v>993.0385059094026</v>
      </c>
      <c r="AM8" s="20">
        <f>AL8-AI8</f>
        <v>0</v>
      </c>
      <c r="AN8" s="17">
        <f>'Предявени брой (2)'!AI8-AI8</f>
        <v>20</v>
      </c>
      <c r="AO8" s="18">
        <f t="shared" si="1"/>
        <v>0</v>
      </c>
      <c r="AP8" s="10"/>
      <c r="AQ8" s="10"/>
      <c r="AR8" s="10"/>
      <c r="AS8" s="10"/>
      <c r="AT8" s="10"/>
      <c r="AU8" s="10"/>
      <c r="AV8" s="10"/>
      <c r="AW8" s="10"/>
      <c r="AX8" s="10"/>
    </row>
    <row r="9" spans="1:50" s="19" customFormat="1" ht="15.75" x14ac:dyDescent="0.2">
      <c r="A9" s="1" t="s">
        <v>34</v>
      </c>
      <c r="B9" s="3">
        <v>331.06663432452484</v>
      </c>
      <c r="C9" s="3">
        <v>519.28426516751324</v>
      </c>
      <c r="D9" s="3">
        <v>622.07588665030528</v>
      </c>
      <c r="E9" s="3">
        <v>683.88036641744191</v>
      </c>
      <c r="F9" s="3">
        <v>727.31856316087203</v>
      </c>
      <c r="G9" s="3">
        <v>755.63665201688355</v>
      </c>
      <c r="H9" s="3">
        <v>772.82376310865493</v>
      </c>
      <c r="I9" s="3">
        <v>783.10442974631212</v>
      </c>
      <c r="J9" s="3">
        <v>789.34778677407428</v>
      </c>
      <c r="K9" s="3">
        <v>796.47725124326996</v>
      </c>
      <c r="L9" s="3">
        <v>799.60671571246564</v>
      </c>
      <c r="M9" s="3">
        <v>801.64370556080723</v>
      </c>
      <c r="N9" s="3">
        <v>806.65987656810944</v>
      </c>
      <c r="O9" s="3">
        <v>819.34052680408217</v>
      </c>
      <c r="P9" s="3">
        <v>826.34052680408217</v>
      </c>
      <c r="Q9" s="3">
        <v>828.34052680408217</v>
      </c>
      <c r="R9" s="3">
        <v>830.34052680408217</v>
      </c>
      <c r="S9" s="3">
        <v>1115.3405268040822</v>
      </c>
      <c r="T9" s="3">
        <v>1115.3405268040822</v>
      </c>
      <c r="U9" s="3">
        <v>1116.3405268040822</v>
      </c>
      <c r="V9" s="3">
        <v>1117.3405268040822</v>
      </c>
      <c r="W9" s="3">
        <v>1118.3405268040822</v>
      </c>
      <c r="X9" s="3">
        <v>1120.3405268040822</v>
      </c>
      <c r="Y9" s="3">
        <v>1122.3405268040822</v>
      </c>
      <c r="Z9" s="3">
        <v>1125.3405268040822</v>
      </c>
      <c r="AA9" s="3">
        <v>1126.3405268040822</v>
      </c>
      <c r="AB9" s="3">
        <v>1128.3405268040822</v>
      </c>
      <c r="AC9" s="3">
        <v>1129.3405268040822</v>
      </c>
      <c r="AD9" s="3">
        <v>1130.3405268040822</v>
      </c>
      <c r="AE9" s="3">
        <v>1132.3405268040822</v>
      </c>
      <c r="AF9" s="3">
        <v>1132.3405268040822</v>
      </c>
      <c r="AG9" s="3">
        <v>1132.3405268040822</v>
      </c>
      <c r="AH9" s="3">
        <v>1133.3405268040822</v>
      </c>
      <c r="AI9" s="4">
        <f>AH9*$AI$42</f>
        <v>1133.7111546014603</v>
      </c>
      <c r="AJ9" s="4">
        <f t="shared" ref="AJ9:AJ41" si="3">AI9*$AJ$42</f>
        <v>1133.7111546014603</v>
      </c>
      <c r="AK9" s="4">
        <f t="shared" si="2"/>
        <v>1133.7111546014603</v>
      </c>
      <c r="AL9" s="16">
        <f t="shared" si="0"/>
        <v>1133.7111546014603</v>
      </c>
      <c r="AM9" s="20">
        <f>AL9-AH9</f>
        <v>0.37062779737811979</v>
      </c>
      <c r="AN9" s="17">
        <f>'Предявени брой (2)'!AH9-AH9</f>
        <v>37</v>
      </c>
      <c r="AO9" s="18">
        <f t="shared" si="1"/>
        <v>0</v>
      </c>
      <c r="AP9" s="14"/>
      <c r="AQ9" s="14"/>
      <c r="AR9" s="14"/>
      <c r="AS9" s="14"/>
      <c r="AT9" s="14"/>
      <c r="AU9" s="14"/>
      <c r="AV9" s="14"/>
      <c r="AW9" s="14"/>
      <c r="AX9" s="14"/>
    </row>
    <row r="10" spans="1:50" s="19" customFormat="1" x14ac:dyDescent="0.2">
      <c r="A10" s="2" t="s">
        <v>33</v>
      </c>
      <c r="B10" s="3">
        <v>331.5221733919297</v>
      </c>
      <c r="C10" s="3">
        <v>540.43074025455167</v>
      </c>
      <c r="D10" s="3">
        <v>630.15729695793618</v>
      </c>
      <c r="E10" s="3">
        <v>695.30333542606024</v>
      </c>
      <c r="F10" s="3">
        <v>738.21905661198389</v>
      </c>
      <c r="G10" s="3">
        <v>770.42487881293243</v>
      </c>
      <c r="H10" s="3">
        <v>785.49972324964108</v>
      </c>
      <c r="I10" s="3">
        <v>791.64941212305826</v>
      </c>
      <c r="J10" s="3">
        <v>795.5696083186059</v>
      </c>
      <c r="K10" s="3">
        <v>805.5881032427767</v>
      </c>
      <c r="L10" s="3">
        <v>814.6435880152892</v>
      </c>
      <c r="M10" s="3">
        <v>820.79606263614312</v>
      </c>
      <c r="N10" s="3">
        <v>827.99786212738491</v>
      </c>
      <c r="O10" s="3">
        <v>832.09786212738493</v>
      </c>
      <c r="P10" s="3">
        <v>835.09786212738493</v>
      </c>
      <c r="Q10" s="3">
        <v>837.09786212738493</v>
      </c>
      <c r="R10" s="3">
        <v>1097.0978621273848</v>
      </c>
      <c r="S10" s="3">
        <v>1099.0978621273848</v>
      </c>
      <c r="T10" s="3">
        <v>1101.0978621273848</v>
      </c>
      <c r="U10" s="3">
        <v>1104.0978621273848</v>
      </c>
      <c r="V10" s="3">
        <v>1106.0978621273848</v>
      </c>
      <c r="W10" s="3">
        <v>1106.0978621273848</v>
      </c>
      <c r="X10" s="3">
        <v>1109.0978621273848</v>
      </c>
      <c r="Y10" s="3">
        <v>1110.0978621273848</v>
      </c>
      <c r="Z10" s="3">
        <v>1110.0978621273848</v>
      </c>
      <c r="AA10" s="3">
        <v>1111.0978621273848</v>
      </c>
      <c r="AB10" s="3">
        <v>1111.0978621273848</v>
      </c>
      <c r="AC10" s="3">
        <v>1111.0978621273848</v>
      </c>
      <c r="AD10" s="3">
        <v>1112.0978621273848</v>
      </c>
      <c r="AE10" s="3">
        <v>1114.0978621273848</v>
      </c>
      <c r="AF10" s="3">
        <v>1114.0978621273848</v>
      </c>
      <c r="AG10" s="3">
        <v>1114.0978621273848</v>
      </c>
      <c r="AH10" s="4">
        <f>AG10*$AH$42</f>
        <v>1114.6297482505245</v>
      </c>
      <c r="AI10" s="4">
        <f t="shared" ref="AI10:AI41" si="4">AH10*$AI$42</f>
        <v>1114.9942572032319</v>
      </c>
      <c r="AJ10" s="4">
        <f t="shared" si="3"/>
        <v>1114.9942572032319</v>
      </c>
      <c r="AK10" s="4">
        <f t="shared" si="2"/>
        <v>1114.9942572032319</v>
      </c>
      <c r="AL10" s="16">
        <f t="shared" si="0"/>
        <v>1114.9942572032319</v>
      </c>
      <c r="AM10" s="20">
        <f>AL10-AG10</f>
        <v>0.89639507584706735</v>
      </c>
      <c r="AN10" s="17">
        <f>'Предявени брой (2)'!AG10-AG10</f>
        <v>22</v>
      </c>
      <c r="AO10" s="18">
        <f t="shared" si="1"/>
        <v>0</v>
      </c>
      <c r="AP10" s="10"/>
      <c r="AQ10" s="10"/>
      <c r="AR10" s="10"/>
      <c r="AS10" s="10"/>
      <c r="AT10" s="10"/>
      <c r="AU10" s="10"/>
      <c r="AV10" s="10"/>
      <c r="AW10" s="10"/>
      <c r="AX10" s="10"/>
    </row>
    <row r="11" spans="1:50" s="19" customFormat="1" x14ac:dyDescent="0.2">
      <c r="A11" s="2" t="s">
        <v>32</v>
      </c>
      <c r="B11" s="3">
        <v>292.73494978479192</v>
      </c>
      <c r="C11" s="3">
        <v>471.03705882352938</v>
      </c>
      <c r="D11" s="3">
        <v>565.97936872309901</v>
      </c>
      <c r="E11" s="3">
        <v>613.5591822094691</v>
      </c>
      <c r="F11" s="3">
        <v>656.72683993823989</v>
      </c>
      <c r="G11" s="3">
        <v>676.84521358723623</v>
      </c>
      <c r="H11" s="3">
        <v>683.74626865671644</v>
      </c>
      <c r="I11" s="3">
        <v>692.0422027792074</v>
      </c>
      <c r="J11" s="3">
        <v>695.74704142011831</v>
      </c>
      <c r="K11" s="3">
        <v>699.92899408284029</v>
      </c>
      <c r="L11" s="3">
        <v>703.17159763313612</v>
      </c>
      <c r="M11" s="3">
        <v>709.17159763313612</v>
      </c>
      <c r="N11" s="3">
        <v>713.22159763313607</v>
      </c>
      <c r="O11" s="3">
        <v>718.22159763313607</v>
      </c>
      <c r="P11" s="3">
        <v>722.22159763313607</v>
      </c>
      <c r="Q11" s="3">
        <v>997.22159763313607</v>
      </c>
      <c r="R11" s="3">
        <v>1000.2215976331361</v>
      </c>
      <c r="S11" s="3">
        <v>1002.2215976331361</v>
      </c>
      <c r="T11" s="3">
        <v>1005.2215976331361</v>
      </c>
      <c r="U11" s="3">
        <v>1005.2215976331361</v>
      </c>
      <c r="V11" s="3">
        <v>1008.2215976331361</v>
      </c>
      <c r="W11" s="3">
        <v>1008.2215976331361</v>
      </c>
      <c r="X11" s="3">
        <v>1009.2215976331361</v>
      </c>
      <c r="Y11" s="3">
        <v>1011.2215976331361</v>
      </c>
      <c r="Z11" s="3">
        <v>1013.2215976331361</v>
      </c>
      <c r="AA11" s="3">
        <v>1015.2215976331361</v>
      </c>
      <c r="AB11" s="3">
        <v>1015.2215976331361</v>
      </c>
      <c r="AC11" s="3">
        <v>1017.2215976331361</v>
      </c>
      <c r="AD11" s="3">
        <v>1018.2215976331361</v>
      </c>
      <c r="AE11" s="3">
        <v>1020.2215976331361</v>
      </c>
      <c r="AF11" s="3">
        <v>1020.2215976331361</v>
      </c>
      <c r="AG11" s="4">
        <f>AF11*$AG$42</f>
        <v>1020.7990453391175</v>
      </c>
      <c r="AH11" s="4">
        <f t="shared" ref="AH11:AH41" si="5">AG11*$AH$42</f>
        <v>1021.2863892836551</v>
      </c>
      <c r="AI11" s="4">
        <f t="shared" si="4"/>
        <v>1021.6203728622887</v>
      </c>
      <c r="AJ11" s="4">
        <f t="shared" si="3"/>
        <v>1021.6203728622887</v>
      </c>
      <c r="AK11" s="4">
        <f t="shared" si="2"/>
        <v>1021.6203728622887</v>
      </c>
      <c r="AL11" s="16">
        <f t="shared" si="0"/>
        <v>1021.6203728622887</v>
      </c>
      <c r="AM11" s="20">
        <f>AL11-AF11</f>
        <v>1.3987752291526476</v>
      </c>
      <c r="AN11" s="17">
        <f>'Предявени брой (2)'!AF11-AF11</f>
        <v>22</v>
      </c>
      <c r="AO11" s="18">
        <f t="shared" si="1"/>
        <v>0</v>
      </c>
      <c r="AP11" s="10"/>
      <c r="AQ11" s="10"/>
      <c r="AR11" s="10"/>
      <c r="AS11" s="10"/>
      <c r="AT11" s="10"/>
      <c r="AU11" s="10"/>
      <c r="AV11" s="10"/>
      <c r="AW11" s="10"/>
      <c r="AX11" s="10"/>
    </row>
    <row r="12" spans="1:50" s="19" customFormat="1" ht="15.75" x14ac:dyDescent="0.2">
      <c r="A12" s="2" t="s">
        <v>31</v>
      </c>
      <c r="B12" s="3">
        <v>338.8395839311334</v>
      </c>
      <c r="C12" s="3">
        <v>581.81205164992821</v>
      </c>
      <c r="D12" s="3">
        <v>698.68436154949779</v>
      </c>
      <c r="E12" s="3">
        <v>789.97417503586803</v>
      </c>
      <c r="F12" s="3">
        <v>839.75976325270199</v>
      </c>
      <c r="G12" s="3">
        <v>859.63407102418944</v>
      </c>
      <c r="H12" s="3">
        <v>876.28512609366953</v>
      </c>
      <c r="I12" s="3">
        <v>881.75862068965512</v>
      </c>
      <c r="J12" s="3">
        <v>891.86982248520712</v>
      </c>
      <c r="K12" s="3">
        <v>896.23372781065086</v>
      </c>
      <c r="L12" s="3">
        <v>912.57544378698231</v>
      </c>
      <c r="M12" s="3">
        <v>922.67544378698221</v>
      </c>
      <c r="N12" s="3">
        <v>929.67544378698221</v>
      </c>
      <c r="O12" s="3">
        <v>934.67544378698221</v>
      </c>
      <c r="P12" s="3">
        <v>1220.6754437869822</v>
      </c>
      <c r="Q12" s="3">
        <v>1222.6754437869822</v>
      </c>
      <c r="R12" s="3">
        <v>1223.6754437869822</v>
      </c>
      <c r="S12" s="3">
        <v>1226.6754437869822</v>
      </c>
      <c r="T12" s="3">
        <v>1228.6754437869822</v>
      </c>
      <c r="U12" s="3">
        <v>1228.6754437869822</v>
      </c>
      <c r="V12" s="3">
        <v>1230.6754437869822</v>
      </c>
      <c r="W12" s="3">
        <v>1232.6754437869822</v>
      </c>
      <c r="X12" s="3">
        <v>1233.6754437869822</v>
      </c>
      <c r="Y12" s="3">
        <v>1233.6754437869822</v>
      </c>
      <c r="Z12" s="3">
        <v>1233.6754437869822</v>
      </c>
      <c r="AA12" s="3">
        <v>1235.6754437869822</v>
      </c>
      <c r="AB12" s="3">
        <v>1236.6754437869822</v>
      </c>
      <c r="AC12" s="3">
        <v>1236.6754437869822</v>
      </c>
      <c r="AD12" s="3">
        <v>1237.6754437869822</v>
      </c>
      <c r="AE12" s="3">
        <v>1237.6754437869822</v>
      </c>
      <c r="AF12" s="4">
        <f>AE12*$AF$42</f>
        <v>1238.4592100251421</v>
      </c>
      <c r="AG12" s="4">
        <f t="shared" ref="AG12:AG41" si="6">AF12*$AG$42</f>
        <v>1239.1601807078248</v>
      </c>
      <c r="AH12" s="4">
        <f t="shared" si="5"/>
        <v>1239.7517733558955</v>
      </c>
      <c r="AI12" s="4">
        <f t="shared" si="4"/>
        <v>1240.1572000199806</v>
      </c>
      <c r="AJ12" s="4">
        <f t="shared" si="3"/>
        <v>1240.1572000199806</v>
      </c>
      <c r="AK12" s="4">
        <f t="shared" si="2"/>
        <v>1240.1572000199806</v>
      </c>
      <c r="AL12" s="16">
        <f t="shared" si="0"/>
        <v>1240.1572000199806</v>
      </c>
      <c r="AM12" s="20">
        <f>AL12-AE12</f>
        <v>2.4817562329983502</v>
      </c>
      <c r="AN12" s="17">
        <f>'Предявени брой (2)'!AE12-AE12</f>
        <v>30</v>
      </c>
      <c r="AO12" s="18">
        <f t="shared" si="1"/>
        <v>0</v>
      </c>
      <c r="AP12" s="14"/>
      <c r="AQ12" s="14"/>
      <c r="AR12" s="14"/>
      <c r="AS12" s="14"/>
      <c r="AT12" s="14"/>
      <c r="AU12" s="14"/>
      <c r="AV12" s="14"/>
      <c r="AW12" s="14"/>
      <c r="AX12" s="14"/>
    </row>
    <row r="13" spans="1:50" s="19" customFormat="1" x14ac:dyDescent="0.2">
      <c r="A13" s="2" t="s">
        <v>30</v>
      </c>
      <c r="B13" s="3">
        <v>355.65137733142035</v>
      </c>
      <c r="C13" s="3">
        <v>602.35150645624105</v>
      </c>
      <c r="D13" s="3">
        <v>732.81756097560981</v>
      </c>
      <c r="E13" s="3">
        <v>787.77451936872308</v>
      </c>
      <c r="F13" s="3">
        <v>846.22259907359751</v>
      </c>
      <c r="G13" s="3">
        <v>870.81446731857943</v>
      </c>
      <c r="H13" s="3">
        <v>885.37040144107038</v>
      </c>
      <c r="I13" s="3">
        <v>895.60714873906318</v>
      </c>
      <c r="J13" s="3">
        <v>899.73236686390521</v>
      </c>
      <c r="K13" s="3">
        <v>917.80041420118334</v>
      </c>
      <c r="L13" s="3">
        <v>921.95041420118332</v>
      </c>
      <c r="M13" s="3">
        <v>931.07041420118344</v>
      </c>
      <c r="N13" s="3">
        <v>942.07041420118344</v>
      </c>
      <c r="O13" s="3">
        <v>1222.0704142011834</v>
      </c>
      <c r="P13" s="3">
        <v>1225.0704142011834</v>
      </c>
      <c r="Q13" s="3">
        <v>1227.1204142011834</v>
      </c>
      <c r="R13" s="3">
        <v>1230.1204142011834</v>
      </c>
      <c r="S13" s="3">
        <v>1231.1204142011834</v>
      </c>
      <c r="T13" s="3">
        <v>1233.1204142011834</v>
      </c>
      <c r="U13" s="3">
        <v>1240.1204142011834</v>
      </c>
      <c r="V13" s="3">
        <v>1242.1204142011834</v>
      </c>
      <c r="W13" s="3">
        <v>1242.1204142011834</v>
      </c>
      <c r="X13" s="3">
        <v>1243.1204142011834</v>
      </c>
      <c r="Y13" s="3">
        <v>1245.1204142011834</v>
      </c>
      <c r="Z13" s="3">
        <v>1248.1204142011834</v>
      </c>
      <c r="AA13" s="3">
        <v>1249.1204142011834</v>
      </c>
      <c r="AB13" s="3">
        <v>1251.1204142011834</v>
      </c>
      <c r="AC13" s="3">
        <v>1251.1204142011834</v>
      </c>
      <c r="AD13" s="3">
        <v>1252.1204142011834</v>
      </c>
      <c r="AE13" s="4">
        <f>AD13*$AE$42</f>
        <v>1253.6139517795561</v>
      </c>
      <c r="AF13" s="4">
        <f t="shared" ref="AF13:AF41" si="7">AE13*$AF$42</f>
        <v>1254.4078111843164</v>
      </c>
      <c r="AG13" s="4">
        <f t="shared" si="6"/>
        <v>1255.1178088109241</v>
      </c>
      <c r="AH13" s="4">
        <f t="shared" si="5"/>
        <v>1255.7170198570141</v>
      </c>
      <c r="AI13" s="4">
        <f t="shared" si="4"/>
        <v>1256.1276675151476</v>
      </c>
      <c r="AJ13" s="4">
        <f t="shared" si="3"/>
        <v>1256.1276675151476</v>
      </c>
      <c r="AK13" s="4">
        <f t="shared" si="2"/>
        <v>1256.1276675151476</v>
      </c>
      <c r="AL13" s="16">
        <f t="shared" si="0"/>
        <v>1256.1276675151476</v>
      </c>
      <c r="AM13" s="20">
        <f>AL13-AD13</f>
        <v>4.0072533139641564</v>
      </c>
      <c r="AN13" s="17">
        <f>'Предявени брой (2)'!AD13-AD13</f>
        <v>47</v>
      </c>
      <c r="AO13" s="18">
        <f t="shared" si="1"/>
        <v>0</v>
      </c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50" s="19" customFormat="1" x14ac:dyDescent="0.2">
      <c r="A14" s="1" t="s">
        <v>29</v>
      </c>
      <c r="B14" s="3">
        <v>364.1949497847919</v>
      </c>
      <c r="C14" s="3">
        <v>610.87347202295553</v>
      </c>
      <c r="D14" s="3">
        <v>726.49327116212339</v>
      </c>
      <c r="E14" s="3">
        <v>813.96987087517937</v>
      </c>
      <c r="F14" s="3">
        <v>867.42820380854346</v>
      </c>
      <c r="G14" s="3">
        <v>888.7833247555327</v>
      </c>
      <c r="H14" s="3">
        <v>898.43437982501291</v>
      </c>
      <c r="I14" s="3">
        <v>909.20380854348946</v>
      </c>
      <c r="J14" s="3">
        <v>932.21597633136093</v>
      </c>
      <c r="K14" s="3">
        <v>945.46597633136093</v>
      </c>
      <c r="L14" s="3">
        <v>955.46597633136093</v>
      </c>
      <c r="M14" s="3">
        <v>965.46597633136093</v>
      </c>
      <c r="N14" s="3">
        <v>1221.4659763313609</v>
      </c>
      <c r="O14" s="3">
        <v>1224.4659763313609</v>
      </c>
      <c r="P14" s="3">
        <v>1230.4659763313609</v>
      </c>
      <c r="Q14" s="3">
        <v>1234.4659763313609</v>
      </c>
      <c r="R14" s="3">
        <v>1236.4659763313609</v>
      </c>
      <c r="S14" s="3">
        <v>1238.4659763313609</v>
      </c>
      <c r="T14" s="3">
        <v>1238.4659763313609</v>
      </c>
      <c r="U14" s="3">
        <v>1239.4659763313609</v>
      </c>
      <c r="V14" s="3">
        <v>1240.4659763313609</v>
      </c>
      <c r="W14" s="3">
        <v>1240.4659763313609</v>
      </c>
      <c r="X14" s="3">
        <v>1241.4659763313609</v>
      </c>
      <c r="Y14" s="3">
        <v>1243.4659763313609</v>
      </c>
      <c r="Z14" s="3">
        <v>1246.4659763313609</v>
      </c>
      <c r="AA14" s="3">
        <v>1247.4659763313609</v>
      </c>
      <c r="AB14" s="3">
        <v>1247.4659763313609</v>
      </c>
      <c r="AC14" s="3">
        <v>1247.4659763313609</v>
      </c>
      <c r="AD14" s="4">
        <f>AC14*$AD$42</f>
        <v>1248.1753805264584</v>
      </c>
      <c r="AE14" s="4">
        <f t="shared" ref="AE14:AE41" si="8">AD14*$AE$42</f>
        <v>1249.6642124423611</v>
      </c>
      <c r="AF14" s="4">
        <f t="shared" si="7"/>
        <v>1250.4555706483154</v>
      </c>
      <c r="AG14" s="4">
        <f t="shared" si="6"/>
        <v>1251.1633312979407</v>
      </c>
      <c r="AH14" s="4">
        <f t="shared" si="5"/>
        <v>1251.7606544203707</v>
      </c>
      <c r="AI14" s="4">
        <f t="shared" si="4"/>
        <v>1252.1700082581804</v>
      </c>
      <c r="AJ14" s="4">
        <f t="shared" si="3"/>
        <v>1252.1700082581804</v>
      </c>
      <c r="AK14" s="4">
        <f t="shared" si="2"/>
        <v>1252.1700082581804</v>
      </c>
      <c r="AL14" s="16">
        <f t="shared" si="0"/>
        <v>1252.1700082581804</v>
      </c>
      <c r="AM14" s="20">
        <f>AL14-AC14</f>
        <v>4.7040319268194253</v>
      </c>
      <c r="AN14" s="17">
        <f>'Предявени брой (2)'!AC14-AC14</f>
        <v>40</v>
      </c>
      <c r="AO14" s="18">
        <f t="shared" si="1"/>
        <v>0</v>
      </c>
      <c r="AP14" s="10"/>
      <c r="AQ14" s="10"/>
      <c r="AR14" s="10"/>
      <c r="AS14" s="10"/>
      <c r="AT14" s="10"/>
      <c r="AU14" s="10"/>
      <c r="AV14" s="10"/>
      <c r="AW14" s="10"/>
      <c r="AX14" s="10"/>
    </row>
    <row r="15" spans="1:50" s="19" customFormat="1" ht="15.75" x14ac:dyDescent="0.2">
      <c r="A15" s="1" t="s">
        <v>28</v>
      </c>
      <c r="B15" s="3">
        <v>317.69256756756755</v>
      </c>
      <c r="C15" s="3">
        <v>511.69256756756755</v>
      </c>
      <c r="D15" s="3">
        <v>603.15459459459453</v>
      </c>
      <c r="E15" s="3">
        <v>670.53175675675675</v>
      </c>
      <c r="F15" s="3">
        <v>699.78937343358405</v>
      </c>
      <c r="G15" s="3">
        <v>718.79488721804512</v>
      </c>
      <c r="H15" s="3">
        <v>732.85954887218054</v>
      </c>
      <c r="I15" s="3">
        <v>780.93333333333328</v>
      </c>
      <c r="J15" s="3">
        <v>794.33333333333337</v>
      </c>
      <c r="K15" s="3">
        <v>802.33333333333337</v>
      </c>
      <c r="L15" s="3">
        <v>812.33333333333337</v>
      </c>
      <c r="M15" s="3">
        <v>1035.3333333333333</v>
      </c>
      <c r="N15" s="3">
        <v>1041.3333333333333</v>
      </c>
      <c r="O15" s="3">
        <v>1043.3333333333333</v>
      </c>
      <c r="P15" s="3">
        <v>1048.3333333333333</v>
      </c>
      <c r="Q15" s="3">
        <v>1051.3333333333333</v>
      </c>
      <c r="R15" s="3">
        <v>1051.3333333333333</v>
      </c>
      <c r="S15" s="3">
        <v>1057.3333333333333</v>
      </c>
      <c r="T15" s="3">
        <v>1057.3333333333333</v>
      </c>
      <c r="U15" s="3">
        <v>1060.3333333333333</v>
      </c>
      <c r="V15" s="3">
        <v>1062.3333333333333</v>
      </c>
      <c r="W15" s="3">
        <v>1062.3333333333333</v>
      </c>
      <c r="X15" s="3">
        <v>1064.3333333333333</v>
      </c>
      <c r="Y15" s="3">
        <v>1065.3333333333333</v>
      </c>
      <c r="Z15" s="3">
        <v>1068.3333333333333</v>
      </c>
      <c r="AA15" s="3">
        <v>1069.3333333333333</v>
      </c>
      <c r="AB15" s="3">
        <v>1069.3333333333333</v>
      </c>
      <c r="AC15" s="4">
        <f>AB15*$AC$42</f>
        <v>1069.8661449712556</v>
      </c>
      <c r="AD15" s="4">
        <f t="shared" ref="AD15:AD41" si="9">AC15*$AD$42</f>
        <v>1070.4745523714057</v>
      </c>
      <c r="AE15" s="4">
        <f t="shared" si="8"/>
        <v>1071.751421554693</v>
      </c>
      <c r="AF15" s="4">
        <f t="shared" si="7"/>
        <v>1072.430115297977</v>
      </c>
      <c r="AG15" s="4">
        <f t="shared" si="6"/>
        <v>1073.0371131417207</v>
      </c>
      <c r="AH15" s="4">
        <f t="shared" si="5"/>
        <v>1073.5493962808375</v>
      </c>
      <c r="AI15" s="4">
        <f t="shared" si="4"/>
        <v>1073.9004710361382</v>
      </c>
      <c r="AJ15" s="4">
        <f t="shared" si="3"/>
        <v>1073.9004710361382</v>
      </c>
      <c r="AK15" s="4">
        <f t="shared" si="2"/>
        <v>1073.9004710361382</v>
      </c>
      <c r="AL15" s="16">
        <f t="shared" si="0"/>
        <v>1073.9004710361382</v>
      </c>
      <c r="AM15" s="20">
        <f>AL15-AB15</f>
        <v>4.5671377028049847</v>
      </c>
      <c r="AN15" s="17">
        <f>'Предявени брой (2)'!AB15-AB15</f>
        <v>45</v>
      </c>
      <c r="AO15" s="18">
        <f t="shared" si="1"/>
        <v>0</v>
      </c>
      <c r="AP15" s="14"/>
      <c r="AQ15" s="14"/>
      <c r="AR15" s="14"/>
      <c r="AS15" s="14"/>
      <c r="AT15" s="14"/>
      <c r="AU15" s="14"/>
      <c r="AV15" s="14"/>
      <c r="AW15" s="14"/>
      <c r="AX15" s="14"/>
    </row>
    <row r="16" spans="1:50" s="19" customFormat="1" x14ac:dyDescent="0.2">
      <c r="A16" s="1" t="s">
        <v>27</v>
      </c>
      <c r="B16" s="3">
        <v>344.35486486486485</v>
      </c>
      <c r="C16" s="3">
        <v>534.54351351351352</v>
      </c>
      <c r="D16" s="3">
        <v>643.29675675675674</v>
      </c>
      <c r="E16" s="3">
        <v>692.67000000000007</v>
      </c>
      <c r="F16" s="3">
        <v>741.74060150375931</v>
      </c>
      <c r="G16" s="3">
        <v>765.82952380952383</v>
      </c>
      <c r="H16" s="3">
        <v>839.67919799498748</v>
      </c>
      <c r="I16" s="3">
        <v>861.07919799498745</v>
      </c>
      <c r="J16" s="3">
        <v>879.07919799498745</v>
      </c>
      <c r="K16" s="3">
        <v>896.07919799498745</v>
      </c>
      <c r="L16" s="3">
        <v>1144.0791979949875</v>
      </c>
      <c r="M16" s="3">
        <v>1150.0791979949875</v>
      </c>
      <c r="N16" s="3">
        <v>1155.0791979949875</v>
      </c>
      <c r="O16" s="3">
        <v>1162.0791979949875</v>
      </c>
      <c r="P16" s="3">
        <v>1167.0791979949875</v>
      </c>
      <c r="Q16" s="3">
        <v>1168.0791979949875</v>
      </c>
      <c r="R16" s="3">
        <v>1172.0791979949875</v>
      </c>
      <c r="S16" s="3">
        <v>1177.0791979949875</v>
      </c>
      <c r="T16" s="3">
        <v>1178.0791979949875</v>
      </c>
      <c r="U16" s="3">
        <v>1180.0791979949875</v>
      </c>
      <c r="V16" s="3">
        <v>1180.0791979949875</v>
      </c>
      <c r="W16" s="3">
        <v>1181.0791979949875</v>
      </c>
      <c r="X16" s="3">
        <v>1181.0791979949875</v>
      </c>
      <c r="Y16" s="3">
        <v>1183.0791979949875</v>
      </c>
      <c r="Z16" s="3">
        <v>1184.0791979949875</v>
      </c>
      <c r="AA16" s="3">
        <v>1186.0791979949875</v>
      </c>
      <c r="AB16" s="4">
        <f>AA16*$AB$42</f>
        <v>1186.9343265113216</v>
      </c>
      <c r="AC16" s="4">
        <f t="shared" ref="AC16:AC41" si="10">AB16*$AC$42</f>
        <v>1187.5257346372084</v>
      </c>
      <c r="AD16" s="4">
        <f t="shared" si="9"/>
        <v>1188.2010522441988</v>
      </c>
      <c r="AE16" s="4">
        <f t="shared" si="8"/>
        <v>1189.6183463814571</v>
      </c>
      <c r="AF16" s="4">
        <f t="shared" si="7"/>
        <v>1190.37168014183</v>
      </c>
      <c r="AG16" s="4">
        <f t="shared" si="6"/>
        <v>1191.0454331750511</v>
      </c>
      <c r="AH16" s="4">
        <f t="shared" si="5"/>
        <v>1191.6140551601297</v>
      </c>
      <c r="AI16" s="4">
        <f t="shared" si="4"/>
        <v>1192.0037397096044</v>
      </c>
      <c r="AJ16" s="4">
        <f t="shared" si="3"/>
        <v>1192.0037397096044</v>
      </c>
      <c r="AK16" s="4">
        <f t="shared" si="2"/>
        <v>1192.0037397096044</v>
      </c>
      <c r="AL16" s="16">
        <f t="shared" si="0"/>
        <v>1192.0037397096044</v>
      </c>
      <c r="AM16" s="20">
        <f>AL16-AA16</f>
        <v>5.9245417146169075</v>
      </c>
      <c r="AN16" s="17">
        <f>'Предявени брой (2)'!AA16-AA16</f>
        <v>45</v>
      </c>
      <c r="AO16" s="18">
        <f t="shared" si="1"/>
        <v>0</v>
      </c>
      <c r="AP16" s="10"/>
      <c r="AQ16" s="10"/>
      <c r="AR16" s="10"/>
      <c r="AS16" s="10"/>
      <c r="AT16" s="10"/>
      <c r="AU16" s="10"/>
      <c r="AV16" s="10"/>
      <c r="AW16" s="10"/>
      <c r="AX16" s="10"/>
    </row>
    <row r="17" spans="1:50" s="19" customFormat="1" x14ac:dyDescent="0.2">
      <c r="A17" s="1" t="s">
        <v>26</v>
      </c>
      <c r="B17" s="3">
        <v>376.98310810810813</v>
      </c>
      <c r="C17" s="3">
        <v>619.69310810810816</v>
      </c>
      <c r="D17" s="3">
        <v>733.72324324324325</v>
      </c>
      <c r="E17" s="3">
        <v>825.06256756756761</v>
      </c>
      <c r="F17" s="3">
        <v>856.21438596491225</v>
      </c>
      <c r="G17" s="3">
        <v>947.82441102756889</v>
      </c>
      <c r="H17" s="3">
        <v>985.22441102756886</v>
      </c>
      <c r="I17" s="3">
        <v>1012.2244110275689</v>
      </c>
      <c r="J17" s="3">
        <v>1028.2644110275689</v>
      </c>
      <c r="K17" s="3">
        <v>1245.8044110275689</v>
      </c>
      <c r="L17" s="3">
        <v>1254.8044110275689</v>
      </c>
      <c r="M17" s="3">
        <v>1255.8044110275689</v>
      </c>
      <c r="N17" s="3">
        <v>1269.8044110275689</v>
      </c>
      <c r="O17" s="3">
        <v>1275.8044110275689</v>
      </c>
      <c r="P17" s="3">
        <v>1278.8044110275689</v>
      </c>
      <c r="Q17" s="3">
        <v>1281.8044110275689</v>
      </c>
      <c r="R17" s="3">
        <v>1283.8144110275691</v>
      </c>
      <c r="S17" s="3">
        <v>1285.8144110275691</v>
      </c>
      <c r="T17" s="3">
        <v>1290.8144110275691</v>
      </c>
      <c r="U17" s="3">
        <v>1293.8144110275691</v>
      </c>
      <c r="V17" s="3">
        <v>1297.8144110275691</v>
      </c>
      <c r="W17" s="3">
        <v>1300.8144110275691</v>
      </c>
      <c r="X17" s="3">
        <v>1301.8144110275691</v>
      </c>
      <c r="Y17" s="3">
        <v>1305.8144110275691</v>
      </c>
      <c r="Z17" s="3">
        <v>1310.8144110275691</v>
      </c>
      <c r="AA17" s="4">
        <f>Z17*$AA$42</f>
        <v>1312.0963572513715</v>
      </c>
      <c r="AB17" s="4">
        <f t="shared" ref="AB17:AB41" si="11">AA17*$AB$42</f>
        <v>1313.0423404649382</v>
      </c>
      <c r="AC17" s="4">
        <f t="shared" si="10"/>
        <v>1313.6965838316009</v>
      </c>
      <c r="AD17" s="4">
        <f t="shared" si="9"/>
        <v>1314.4436517960485</v>
      </c>
      <c r="AE17" s="4">
        <f t="shared" si="8"/>
        <v>1316.0115289477546</v>
      </c>
      <c r="AF17" s="4">
        <f t="shared" si="7"/>
        <v>1316.8449020348562</v>
      </c>
      <c r="AG17" s="4">
        <f t="shared" si="6"/>
        <v>1317.5902391945256</v>
      </c>
      <c r="AH17" s="4">
        <f t="shared" si="5"/>
        <v>1318.219275465068</v>
      </c>
      <c r="AI17" s="4">
        <f t="shared" si="4"/>
        <v>1318.6503627640502</v>
      </c>
      <c r="AJ17" s="4">
        <f t="shared" si="3"/>
        <v>1318.6503627640502</v>
      </c>
      <c r="AK17" s="4">
        <f t="shared" si="2"/>
        <v>1318.6503627640502</v>
      </c>
      <c r="AL17" s="16">
        <f t="shared" si="0"/>
        <v>1318.6503627640502</v>
      </c>
      <c r="AM17" s="20">
        <f>AL17-Z17</f>
        <v>7.8359517364810927</v>
      </c>
      <c r="AN17" s="17">
        <f>'Предявени брой (2)'!Z17-Z17</f>
        <v>66</v>
      </c>
      <c r="AO17" s="18">
        <f t="shared" si="1"/>
        <v>0</v>
      </c>
      <c r="AP17" s="10"/>
      <c r="AQ17" s="10"/>
      <c r="AR17" s="10"/>
      <c r="AS17" s="10"/>
      <c r="AT17" s="10"/>
      <c r="AU17" s="10"/>
      <c r="AV17" s="10"/>
      <c r="AW17" s="10"/>
      <c r="AX17" s="10"/>
    </row>
    <row r="18" spans="1:50" s="19" customFormat="1" ht="15.75" x14ac:dyDescent="0.2">
      <c r="A18" s="2" t="s">
        <v>16</v>
      </c>
      <c r="B18" s="3">
        <v>332.99837837837839</v>
      </c>
      <c r="C18" s="3">
        <v>547.62162162162167</v>
      </c>
      <c r="D18" s="3">
        <v>685.875</v>
      </c>
      <c r="E18" s="3">
        <v>754.01378378378377</v>
      </c>
      <c r="F18" s="3">
        <v>878.56238095238086</v>
      </c>
      <c r="G18" s="3">
        <v>923.20238095238096</v>
      </c>
      <c r="H18" s="3">
        <v>946.20238095238096</v>
      </c>
      <c r="I18" s="3">
        <v>979.20238095238096</v>
      </c>
      <c r="J18" s="3">
        <v>1153.202380952381</v>
      </c>
      <c r="K18" s="3">
        <v>1161.202380952381</v>
      </c>
      <c r="L18" s="3">
        <v>1168.202380952381</v>
      </c>
      <c r="M18" s="3">
        <v>1178.202380952381</v>
      </c>
      <c r="N18" s="3">
        <v>1190.202380952381</v>
      </c>
      <c r="O18" s="3">
        <v>1196.0323809523809</v>
      </c>
      <c r="P18" s="3">
        <v>1198.0323809523809</v>
      </c>
      <c r="Q18" s="3">
        <v>1207.202380952381</v>
      </c>
      <c r="R18" s="3">
        <v>1214.202380952381</v>
      </c>
      <c r="S18" s="3">
        <v>1215.202380952381</v>
      </c>
      <c r="T18" s="3">
        <v>1221.202380952381</v>
      </c>
      <c r="U18" s="3">
        <v>1222.202380952381</v>
      </c>
      <c r="V18" s="3">
        <v>1226.202380952381</v>
      </c>
      <c r="W18" s="3">
        <v>1227.202380952381</v>
      </c>
      <c r="X18" s="3">
        <v>1228.202380952381</v>
      </c>
      <c r="Y18" s="3">
        <v>1232.202380952381</v>
      </c>
      <c r="Z18" s="4">
        <f>Y18*$Z$42</f>
        <v>1234.0196488428619</v>
      </c>
      <c r="AA18" s="4">
        <f t="shared" ref="AA18:AA41" si="12">Z18*$AA$42</f>
        <v>1235.2264915626424</v>
      </c>
      <c r="AB18" s="4">
        <f t="shared" si="11"/>
        <v>1236.1170538445306</v>
      </c>
      <c r="AC18" s="4">
        <f t="shared" si="10"/>
        <v>1236.7329680142213</v>
      </c>
      <c r="AD18" s="4">
        <f t="shared" si="9"/>
        <v>1237.4362686030718</v>
      </c>
      <c r="AE18" s="4">
        <f t="shared" si="8"/>
        <v>1238.9122908346708</v>
      </c>
      <c r="AF18" s="4">
        <f t="shared" si="7"/>
        <v>1239.6968403144815</v>
      </c>
      <c r="AG18" s="4">
        <f t="shared" si="6"/>
        <v>1240.3985114986758</v>
      </c>
      <c r="AH18" s="4">
        <f t="shared" si="5"/>
        <v>1240.990695343432</v>
      </c>
      <c r="AI18" s="4">
        <f t="shared" si="4"/>
        <v>1241.3965271628226</v>
      </c>
      <c r="AJ18" s="4">
        <f t="shared" si="3"/>
        <v>1241.3965271628226</v>
      </c>
      <c r="AK18" s="4">
        <f t="shared" si="2"/>
        <v>1241.3965271628226</v>
      </c>
      <c r="AL18" s="16">
        <f t="shared" si="0"/>
        <v>1241.3965271628226</v>
      </c>
      <c r="AM18" s="20">
        <f>AL18-Y18</f>
        <v>9.1941462104416587</v>
      </c>
      <c r="AN18" s="17">
        <f>'Предявени брой (2)'!Y18-Y18</f>
        <v>77</v>
      </c>
      <c r="AO18" s="18">
        <f t="shared" si="1"/>
        <v>0</v>
      </c>
      <c r="AP18" s="14"/>
      <c r="AQ18" s="14"/>
      <c r="AR18" s="14"/>
      <c r="AS18" s="14"/>
      <c r="AT18" s="14"/>
      <c r="AU18" s="14"/>
      <c r="AV18" s="14"/>
      <c r="AW18" s="14"/>
      <c r="AX18" s="14"/>
    </row>
    <row r="19" spans="1:50" s="19" customFormat="1" x14ac:dyDescent="0.2">
      <c r="A19" s="2" t="s">
        <v>15</v>
      </c>
      <c r="B19" s="3">
        <v>422.84000000000003</v>
      </c>
      <c r="C19" s="3">
        <v>608</v>
      </c>
      <c r="D19" s="3">
        <v>702.73</v>
      </c>
      <c r="E19" s="3">
        <v>785.51</v>
      </c>
      <c r="F19" s="3">
        <v>846.32</v>
      </c>
      <c r="G19" s="3">
        <v>886.32</v>
      </c>
      <c r="H19" s="3">
        <v>937.38</v>
      </c>
      <c r="I19" s="3">
        <v>1073.3800000000001</v>
      </c>
      <c r="J19" s="3">
        <v>1081.3799999999999</v>
      </c>
      <c r="K19" s="3">
        <v>1089.3799999999999</v>
      </c>
      <c r="L19" s="3">
        <v>1099.5899999999999</v>
      </c>
      <c r="M19" s="3">
        <v>1111.5899999999999</v>
      </c>
      <c r="N19" s="3">
        <v>1116.5899999999999</v>
      </c>
      <c r="O19" s="3">
        <v>1121.5899999999999</v>
      </c>
      <c r="P19" s="3">
        <v>1130.5899999999999</v>
      </c>
      <c r="Q19" s="3">
        <v>1133.5899999999999</v>
      </c>
      <c r="R19" s="3">
        <v>1136.5899999999999</v>
      </c>
      <c r="S19" s="3">
        <v>1143.5899999999999</v>
      </c>
      <c r="T19" s="3">
        <v>1144.5899999999999</v>
      </c>
      <c r="U19" s="3">
        <v>1144.5899999999999</v>
      </c>
      <c r="V19" s="3">
        <v>1145.5899999999999</v>
      </c>
      <c r="W19" s="3">
        <v>1148.5899999999999</v>
      </c>
      <c r="X19" s="3">
        <v>1149.5899999999999</v>
      </c>
      <c r="Y19" s="4">
        <f>X19*$Y$42</f>
        <v>1151.2242397330135</v>
      </c>
      <c r="Z19" s="4">
        <f t="shared" ref="Z19:Z41" si="13">Y19*$Z$42</f>
        <v>1152.9220800212242</v>
      </c>
      <c r="AA19" s="4">
        <f t="shared" si="12"/>
        <v>1154.0496111914551</v>
      </c>
      <c r="AB19" s="4">
        <f t="shared" si="11"/>
        <v>1154.8816473096692</v>
      </c>
      <c r="AC19" s="4">
        <f t="shared" si="10"/>
        <v>1155.4570846994227</v>
      </c>
      <c r="AD19" s="4">
        <f t="shared" si="9"/>
        <v>1156.1141656288373</v>
      </c>
      <c r="AE19" s="4">
        <f t="shared" si="8"/>
        <v>1157.4931863138065</v>
      </c>
      <c r="AF19" s="4">
        <f t="shared" si="7"/>
        <v>1158.226176602082</v>
      </c>
      <c r="AG19" s="4">
        <f t="shared" si="6"/>
        <v>1158.8817352084063</v>
      </c>
      <c r="AH19" s="4">
        <f t="shared" si="5"/>
        <v>1159.4350017878255</v>
      </c>
      <c r="AI19" s="4">
        <f t="shared" si="4"/>
        <v>1159.8141630643815</v>
      </c>
      <c r="AJ19" s="4">
        <f t="shared" si="3"/>
        <v>1159.8141630643815</v>
      </c>
      <c r="AK19" s="4">
        <f t="shared" si="2"/>
        <v>1159.8141630643815</v>
      </c>
      <c r="AL19" s="16">
        <f t="shared" si="0"/>
        <v>1159.8141630643815</v>
      </c>
      <c r="AM19" s="20">
        <f>AL19-X19</f>
        <v>10.224163064381628</v>
      </c>
      <c r="AN19" s="17">
        <f>'Предявени брой (2)'!X19-X19</f>
        <v>93</v>
      </c>
      <c r="AO19" s="18">
        <f t="shared" si="1"/>
        <v>0</v>
      </c>
      <c r="AP19" s="10"/>
      <c r="AQ19" s="10"/>
      <c r="AR19" s="10"/>
      <c r="AS19" s="10"/>
      <c r="AT19" s="10"/>
      <c r="AU19" s="10"/>
      <c r="AV19" s="10"/>
      <c r="AW19" s="10"/>
      <c r="AX19" s="10"/>
    </row>
    <row r="20" spans="1:50" s="19" customFormat="1" x14ac:dyDescent="0.2">
      <c r="A20" s="2" t="s">
        <v>14</v>
      </c>
      <c r="B20" s="3">
        <v>422</v>
      </c>
      <c r="C20" s="3">
        <v>606.43000000000006</v>
      </c>
      <c r="D20" s="3">
        <v>723.07999999999993</v>
      </c>
      <c r="E20" s="3">
        <v>821.18</v>
      </c>
      <c r="F20" s="3">
        <v>913.71</v>
      </c>
      <c r="G20" s="3">
        <v>983.22</v>
      </c>
      <c r="H20" s="3">
        <v>1154.22</v>
      </c>
      <c r="I20" s="3">
        <v>1170.22</v>
      </c>
      <c r="J20" s="3">
        <v>1187.22</v>
      </c>
      <c r="K20" s="3">
        <v>1203.22</v>
      </c>
      <c r="L20" s="3">
        <v>1220.48</v>
      </c>
      <c r="M20" s="3">
        <v>1224.48</v>
      </c>
      <c r="N20" s="3">
        <v>1234.48</v>
      </c>
      <c r="O20" s="3">
        <v>1243</v>
      </c>
      <c r="P20" s="3">
        <v>1249</v>
      </c>
      <c r="Q20" s="3">
        <v>1257</v>
      </c>
      <c r="R20" s="3">
        <v>1264</v>
      </c>
      <c r="S20" s="3">
        <v>1266</v>
      </c>
      <c r="T20" s="3">
        <v>1268</v>
      </c>
      <c r="U20" s="3">
        <v>1271</v>
      </c>
      <c r="V20" s="3">
        <v>1271</v>
      </c>
      <c r="W20" s="3">
        <v>1276</v>
      </c>
      <c r="X20" s="4">
        <f>W20*$X$42</f>
        <v>1277.6851945018127</v>
      </c>
      <c r="Y20" s="4">
        <f t="shared" ref="Y20:Y41" si="14">X20*$Y$42</f>
        <v>1279.5015324232786</v>
      </c>
      <c r="Z20" s="4">
        <f t="shared" si="13"/>
        <v>1281.3885577095768</v>
      </c>
      <c r="AA20" s="4">
        <f t="shared" si="12"/>
        <v>1282.6417261283552</v>
      </c>
      <c r="AB20" s="4">
        <f t="shared" si="11"/>
        <v>1283.5664734117631</v>
      </c>
      <c r="AC20" s="4">
        <f t="shared" si="10"/>
        <v>1284.2060299782352</v>
      </c>
      <c r="AD20" s="4">
        <f t="shared" si="9"/>
        <v>1284.9363273669585</v>
      </c>
      <c r="AE20" s="4">
        <f t="shared" si="8"/>
        <v>1286.4690079853501</v>
      </c>
      <c r="AF20" s="4">
        <f t="shared" si="7"/>
        <v>1287.2836730738104</v>
      </c>
      <c r="AG20" s="4">
        <f t="shared" si="6"/>
        <v>1288.0122785117744</v>
      </c>
      <c r="AH20" s="4">
        <f t="shared" si="5"/>
        <v>1288.627193844316</v>
      </c>
      <c r="AI20" s="4">
        <f t="shared" si="4"/>
        <v>1289.0486038682238</v>
      </c>
      <c r="AJ20" s="4">
        <f t="shared" si="3"/>
        <v>1289.0486038682238</v>
      </c>
      <c r="AK20" s="4">
        <f t="shared" si="2"/>
        <v>1289.0486038682238</v>
      </c>
      <c r="AL20" s="16">
        <f t="shared" si="0"/>
        <v>1289.0486038682238</v>
      </c>
      <c r="AM20" s="20">
        <f>AL20-W20</f>
        <v>13.048603868223836</v>
      </c>
      <c r="AN20" s="17">
        <f>'Предявени брой (2)'!W20-W20</f>
        <v>96</v>
      </c>
      <c r="AO20" s="18">
        <f t="shared" si="1"/>
        <v>0</v>
      </c>
      <c r="AP20" s="10"/>
      <c r="AQ20" s="10"/>
      <c r="AR20" s="10"/>
      <c r="AS20" s="10"/>
      <c r="AT20" s="10"/>
      <c r="AU20" s="10"/>
      <c r="AV20" s="10"/>
      <c r="AW20" s="10"/>
      <c r="AX20" s="10"/>
    </row>
    <row r="21" spans="1:50" s="19" customFormat="1" ht="15.75" x14ac:dyDescent="0.2">
      <c r="A21" s="2" t="s">
        <v>13</v>
      </c>
      <c r="B21" s="3">
        <v>416.9</v>
      </c>
      <c r="C21" s="3">
        <v>676.74</v>
      </c>
      <c r="D21" s="3">
        <v>795.05</v>
      </c>
      <c r="E21" s="3">
        <v>928</v>
      </c>
      <c r="F21" s="3">
        <v>1037.8499999999999</v>
      </c>
      <c r="G21" s="3">
        <v>1226.8499999999999</v>
      </c>
      <c r="H21" s="3">
        <v>1247.8499999999999</v>
      </c>
      <c r="I21" s="3">
        <v>1272.8499999999999</v>
      </c>
      <c r="J21" s="3">
        <v>1290.8499999999999</v>
      </c>
      <c r="K21" s="3">
        <v>1315.85</v>
      </c>
      <c r="L21" s="3">
        <v>1322</v>
      </c>
      <c r="M21" s="3">
        <v>1335</v>
      </c>
      <c r="N21" s="3">
        <v>1347</v>
      </c>
      <c r="O21" s="3">
        <v>1358</v>
      </c>
      <c r="P21" s="3">
        <v>1363</v>
      </c>
      <c r="Q21" s="3">
        <v>1372</v>
      </c>
      <c r="R21" s="3">
        <v>1375</v>
      </c>
      <c r="S21" s="3">
        <v>1382</v>
      </c>
      <c r="T21" s="3">
        <v>1385</v>
      </c>
      <c r="U21" s="3">
        <v>1392</v>
      </c>
      <c r="V21" s="3">
        <v>1395</v>
      </c>
      <c r="W21" s="4">
        <f>V21*$W$42</f>
        <v>1396.9518639147016</v>
      </c>
      <c r="X21" s="4">
        <f t="shared" ref="X21:X41" si="15">W21*$X$42</f>
        <v>1398.7967977707879</v>
      </c>
      <c r="Y21" s="4">
        <f t="shared" si="14"/>
        <v>1400.7853061131789</v>
      </c>
      <c r="Z21" s="4">
        <f t="shared" si="13"/>
        <v>1402.85120226596</v>
      </c>
      <c r="AA21" s="4">
        <f t="shared" si="12"/>
        <v>1404.2231583462199</v>
      </c>
      <c r="AB21" s="4">
        <f t="shared" si="11"/>
        <v>1405.2355622970088</v>
      </c>
      <c r="AC21" s="4">
        <f t="shared" si="10"/>
        <v>1405.9357423421593</v>
      </c>
      <c r="AD21" s="4">
        <f t="shared" si="9"/>
        <v>1406.7352645195804</v>
      </c>
      <c r="AE21" s="4">
        <f t="shared" si="8"/>
        <v>1408.4132277222827</v>
      </c>
      <c r="AF21" s="4">
        <f t="shared" si="7"/>
        <v>1409.3051148020563</v>
      </c>
      <c r="AG21" s="4">
        <f t="shared" si="6"/>
        <v>1410.1027846489387</v>
      </c>
      <c r="AH21" s="4">
        <f t="shared" si="5"/>
        <v>1410.7759877209949</v>
      </c>
      <c r="AI21" s="4">
        <f t="shared" si="4"/>
        <v>1411.2373431429151</v>
      </c>
      <c r="AJ21" s="4">
        <f t="shared" si="3"/>
        <v>1411.2373431429151</v>
      </c>
      <c r="AK21" s="4">
        <f t="shared" si="2"/>
        <v>1411.2373431429151</v>
      </c>
      <c r="AL21" s="16">
        <f t="shared" si="0"/>
        <v>1411.2373431429151</v>
      </c>
      <c r="AM21" s="20">
        <f>AL21-V21</f>
        <v>16.237343142915051</v>
      </c>
      <c r="AN21" s="17">
        <f>'Предявени брой (2)'!V21-V21</f>
        <v>115</v>
      </c>
      <c r="AO21" s="18">
        <f t="shared" si="1"/>
        <v>0</v>
      </c>
      <c r="AP21" s="14"/>
      <c r="AQ21" s="14"/>
      <c r="AR21" s="14"/>
      <c r="AS21" s="14"/>
      <c r="AT21" s="14"/>
      <c r="AU21" s="14"/>
      <c r="AV21" s="14"/>
      <c r="AW21" s="14"/>
      <c r="AX21" s="14"/>
    </row>
    <row r="22" spans="1:50" s="19" customFormat="1" x14ac:dyDescent="0.2">
      <c r="A22" s="1" t="s">
        <v>12</v>
      </c>
      <c r="B22" s="3">
        <v>403</v>
      </c>
      <c r="C22" s="3">
        <v>690.6</v>
      </c>
      <c r="D22" s="3">
        <v>798.65</v>
      </c>
      <c r="E22" s="3">
        <v>944.65</v>
      </c>
      <c r="F22" s="3">
        <v>1153.77</v>
      </c>
      <c r="G22" s="3">
        <v>1192.8899999999999</v>
      </c>
      <c r="H22" s="3">
        <v>1224.8899999999999</v>
      </c>
      <c r="I22" s="3">
        <v>1253.8899999999999</v>
      </c>
      <c r="J22" s="3">
        <v>1269.8899999999999</v>
      </c>
      <c r="K22" s="3">
        <v>1286.99</v>
      </c>
      <c r="L22" s="3">
        <v>1304.99</v>
      </c>
      <c r="M22" s="3">
        <v>1319.99</v>
      </c>
      <c r="N22" s="3">
        <v>1343.99</v>
      </c>
      <c r="O22" s="3">
        <v>1348.99</v>
      </c>
      <c r="P22" s="3">
        <v>1356.99</v>
      </c>
      <c r="Q22" s="3">
        <v>1365.99</v>
      </c>
      <c r="R22" s="3">
        <v>1371.99</v>
      </c>
      <c r="S22" s="3">
        <v>1376.99</v>
      </c>
      <c r="T22" s="3">
        <v>1382.99</v>
      </c>
      <c r="U22" s="3">
        <v>1385.99</v>
      </c>
      <c r="V22" s="4">
        <f>U22*$V$42</f>
        <v>1406.3868856092522</v>
      </c>
      <c r="W22" s="4">
        <f t="shared" ref="W22:W41" si="16">V22*$W$42</f>
        <v>1408.3546818903492</v>
      </c>
      <c r="X22" s="4">
        <f t="shared" si="15"/>
        <v>1410.2146752810418</v>
      </c>
      <c r="Y22" s="4">
        <f t="shared" si="14"/>
        <v>1412.2194151051731</v>
      </c>
      <c r="Z22" s="4">
        <f t="shared" si="13"/>
        <v>1414.3021744286868</v>
      </c>
      <c r="AA22" s="4">
        <f t="shared" si="12"/>
        <v>1415.6853292952885</v>
      </c>
      <c r="AB22" s="4">
        <f t="shared" si="11"/>
        <v>1416.7059971371011</v>
      </c>
      <c r="AC22" s="4">
        <f t="shared" si="10"/>
        <v>1417.4118925013054</v>
      </c>
      <c r="AD22" s="4">
        <f t="shared" si="9"/>
        <v>1418.2179408920429</v>
      </c>
      <c r="AE22" s="4">
        <f t="shared" si="8"/>
        <v>1419.9096007076812</v>
      </c>
      <c r="AF22" s="4">
        <f t="shared" si="7"/>
        <v>1420.8087679424036</v>
      </c>
      <c r="AG22" s="4">
        <f t="shared" si="6"/>
        <v>1421.6129488826914</v>
      </c>
      <c r="AH22" s="4">
        <f t="shared" si="5"/>
        <v>1422.2916470704274</v>
      </c>
      <c r="AI22" s="4">
        <f t="shared" si="4"/>
        <v>1422.7567683714981</v>
      </c>
      <c r="AJ22" s="4">
        <f t="shared" si="3"/>
        <v>1422.7567683714981</v>
      </c>
      <c r="AK22" s="4">
        <f t="shared" si="2"/>
        <v>1422.7567683714981</v>
      </c>
      <c r="AL22" s="16">
        <f t="shared" si="0"/>
        <v>1422.7567683714981</v>
      </c>
      <c r="AM22" s="20">
        <f>AL22-U22</f>
        <v>36.766768371498074</v>
      </c>
      <c r="AN22" s="17">
        <f>'Предявени брой (2)'!U22-U22</f>
        <v>162</v>
      </c>
      <c r="AO22" s="18">
        <f>IF(AM22-AN22&lt;0,0,AM22-AN22)</f>
        <v>0</v>
      </c>
      <c r="AP22" s="10"/>
      <c r="AQ22" s="10"/>
      <c r="AR22" s="10"/>
      <c r="AS22" s="10"/>
      <c r="AT22" s="10"/>
      <c r="AU22" s="10"/>
      <c r="AV22" s="10"/>
      <c r="AW22" s="10"/>
      <c r="AX22" s="10"/>
    </row>
    <row r="23" spans="1:50" s="19" customFormat="1" x14ac:dyDescent="0.2">
      <c r="A23" s="1" t="s">
        <v>11</v>
      </c>
      <c r="B23" s="3">
        <v>455</v>
      </c>
      <c r="C23" s="3">
        <v>777</v>
      </c>
      <c r="D23" s="3">
        <v>938.48</v>
      </c>
      <c r="E23" s="3">
        <v>1067.48</v>
      </c>
      <c r="F23" s="3">
        <v>1157.48</v>
      </c>
      <c r="G23" s="3">
        <v>1198.48</v>
      </c>
      <c r="H23" s="3">
        <v>1228.48</v>
      </c>
      <c r="I23" s="3">
        <v>1271.48</v>
      </c>
      <c r="J23" s="3">
        <v>1298.48</v>
      </c>
      <c r="K23" s="3">
        <v>1321.48</v>
      </c>
      <c r="L23" s="3">
        <v>1338.48</v>
      </c>
      <c r="M23" s="3">
        <v>1354.48</v>
      </c>
      <c r="N23" s="3">
        <v>1364.48</v>
      </c>
      <c r="O23" s="3">
        <v>1376.48</v>
      </c>
      <c r="P23" s="3">
        <v>1382.48</v>
      </c>
      <c r="Q23" s="3">
        <v>1392.48</v>
      </c>
      <c r="R23" s="3">
        <v>1396.48</v>
      </c>
      <c r="S23" s="3">
        <v>1399.48</v>
      </c>
      <c r="T23" s="3">
        <v>1406.48</v>
      </c>
      <c r="U23" s="4">
        <f>T23*$U$42</f>
        <v>1423.4178457758669</v>
      </c>
      <c r="V23" s="4">
        <f t="shared" ref="V23:V41" si="17">U23*$V$42</f>
        <v>1444.3655372992246</v>
      </c>
      <c r="W23" s="4">
        <f t="shared" si="16"/>
        <v>1446.3864727629471</v>
      </c>
      <c r="X23" s="4">
        <f t="shared" si="15"/>
        <v>1448.2966941825366</v>
      </c>
      <c r="Y23" s="4">
        <f t="shared" si="14"/>
        <v>1450.3555708279714</v>
      </c>
      <c r="Z23" s="4">
        <f t="shared" si="13"/>
        <v>1452.4945738435383</v>
      </c>
      <c r="AA23" s="4">
        <f t="shared" si="12"/>
        <v>1453.9150799948038</v>
      </c>
      <c r="AB23" s="4">
        <f t="shared" si="11"/>
        <v>1454.9633103721121</v>
      </c>
      <c r="AC23" s="4">
        <f t="shared" si="10"/>
        <v>1455.6882680259616</v>
      </c>
      <c r="AD23" s="4">
        <f t="shared" si="9"/>
        <v>1456.5160832799927</v>
      </c>
      <c r="AE23" s="4">
        <f t="shared" si="8"/>
        <v>1458.2534253752181</v>
      </c>
      <c r="AF23" s="4">
        <f t="shared" si="7"/>
        <v>1459.1768740929151</v>
      </c>
      <c r="AG23" s="4">
        <f t="shared" si="6"/>
        <v>1460.0027714670941</v>
      </c>
      <c r="AH23" s="4">
        <f t="shared" si="5"/>
        <v>1460.6997975007014</v>
      </c>
      <c r="AI23" s="4">
        <f t="shared" si="4"/>
        <v>1461.1774791292805</v>
      </c>
      <c r="AJ23" s="4">
        <f t="shared" si="3"/>
        <v>1461.1774791292805</v>
      </c>
      <c r="AK23" s="4">
        <f t="shared" si="2"/>
        <v>1461.1774791292805</v>
      </c>
      <c r="AL23" s="16">
        <f>AK23</f>
        <v>1461.1774791292805</v>
      </c>
      <c r="AM23" s="20">
        <f>AL23-T23</f>
        <v>54.697479129280509</v>
      </c>
      <c r="AN23" s="17">
        <f>'Предявени брой (2)'!T23-T23</f>
        <v>194</v>
      </c>
      <c r="AO23" s="18">
        <f t="shared" si="1"/>
        <v>0</v>
      </c>
      <c r="AP23" s="10"/>
      <c r="AQ23" s="10"/>
      <c r="AR23" s="10"/>
      <c r="AS23" s="10"/>
      <c r="AT23" s="10"/>
      <c r="AU23" s="10"/>
      <c r="AV23" s="10"/>
      <c r="AW23" s="10"/>
      <c r="AX23" s="10"/>
    </row>
    <row r="24" spans="1:50" s="19" customFormat="1" ht="15.75" x14ac:dyDescent="0.2">
      <c r="A24" s="1" t="s">
        <v>10</v>
      </c>
      <c r="B24" s="3">
        <v>293</v>
      </c>
      <c r="C24" s="3">
        <v>692</v>
      </c>
      <c r="D24" s="3">
        <v>842.81999999999994</v>
      </c>
      <c r="E24" s="3">
        <v>921.81999999999994</v>
      </c>
      <c r="F24" s="3">
        <v>978</v>
      </c>
      <c r="G24" s="3">
        <v>1042</v>
      </c>
      <c r="H24" s="3">
        <v>1096</v>
      </c>
      <c r="I24" s="3">
        <v>1134</v>
      </c>
      <c r="J24" s="3">
        <v>1167</v>
      </c>
      <c r="K24" s="3">
        <v>1196</v>
      </c>
      <c r="L24" s="3">
        <v>1221</v>
      </c>
      <c r="M24" s="3">
        <v>1232</v>
      </c>
      <c r="N24" s="3">
        <v>1249</v>
      </c>
      <c r="O24" s="3">
        <v>1254</v>
      </c>
      <c r="P24" s="3">
        <v>1262</v>
      </c>
      <c r="Q24" s="3">
        <v>1268</v>
      </c>
      <c r="R24" s="3">
        <v>1269</v>
      </c>
      <c r="S24" s="3">
        <v>1272</v>
      </c>
      <c r="T24" s="4">
        <f>S24*$T$42</f>
        <v>1288.3018463803289</v>
      </c>
      <c r="U24" s="4">
        <f t="shared" ref="U24:U41" si="18">T24*$U$42</f>
        <v>1303.8165056621917</v>
      </c>
      <c r="V24" s="4">
        <f t="shared" si="17"/>
        <v>1323.0040871897977</v>
      </c>
      <c r="W24" s="4">
        <f t="shared" si="16"/>
        <v>1324.855215459897</v>
      </c>
      <c r="X24" s="4">
        <f t="shared" si="15"/>
        <v>1326.6049323288553</v>
      </c>
      <c r="Y24" s="4">
        <f t="shared" si="14"/>
        <v>1328.4908138087078</v>
      </c>
      <c r="Z24" s="4">
        <f t="shared" si="13"/>
        <v>1330.4500891161192</v>
      </c>
      <c r="AA24" s="4">
        <f t="shared" si="12"/>
        <v>1331.7512385796522</v>
      </c>
      <c r="AB24" s="4">
        <f t="shared" si="11"/>
        <v>1332.7113923895308</v>
      </c>
      <c r="AC24" s="4">
        <f t="shared" si="10"/>
        <v>1333.3754361612175</v>
      </c>
      <c r="AD24" s="4">
        <f t="shared" si="9"/>
        <v>1334.1336950203765</v>
      </c>
      <c r="AE24" s="4">
        <f t="shared" si="8"/>
        <v>1335.7250585869208</v>
      </c>
      <c r="AF24" s="4">
        <f t="shared" si="7"/>
        <v>1336.5709153982843</v>
      </c>
      <c r="AG24" s="4">
        <f t="shared" si="6"/>
        <v>1337.3274175256347</v>
      </c>
      <c r="AH24" s="4">
        <f t="shared" si="5"/>
        <v>1337.9658766050893</v>
      </c>
      <c r="AI24" s="4">
        <f t="shared" si="4"/>
        <v>1338.4034214859837</v>
      </c>
      <c r="AJ24" s="4">
        <f t="shared" si="3"/>
        <v>1338.4034214859837</v>
      </c>
      <c r="AK24" s="4">
        <f t="shared" si="2"/>
        <v>1338.4034214859837</v>
      </c>
      <c r="AL24" s="16">
        <f t="shared" si="0"/>
        <v>1338.4034214859837</v>
      </c>
      <c r="AM24" s="20">
        <f>AL24-S24</f>
        <v>66.403421485983699</v>
      </c>
      <c r="AN24" s="17">
        <f>'Предявени брой (2)'!S24-S24</f>
        <v>247</v>
      </c>
      <c r="AO24" s="18">
        <f t="shared" si="1"/>
        <v>0</v>
      </c>
      <c r="AP24" s="14"/>
      <c r="AQ24" s="14"/>
      <c r="AR24" s="14"/>
      <c r="AS24" s="14"/>
      <c r="AT24" s="14"/>
      <c r="AU24" s="14"/>
      <c r="AV24" s="14"/>
      <c r="AW24" s="14"/>
      <c r="AX24" s="14"/>
    </row>
    <row r="25" spans="1:50" s="19" customFormat="1" x14ac:dyDescent="0.2">
      <c r="A25" s="1" t="s">
        <v>9</v>
      </c>
      <c r="B25" s="3">
        <v>290</v>
      </c>
      <c r="C25" s="3">
        <v>627.19000000000005</v>
      </c>
      <c r="D25" s="3">
        <v>781.19</v>
      </c>
      <c r="E25" s="3">
        <v>873.19</v>
      </c>
      <c r="F25" s="3">
        <v>943</v>
      </c>
      <c r="G25" s="3">
        <v>1018</v>
      </c>
      <c r="H25" s="3">
        <v>1070</v>
      </c>
      <c r="I25" s="3">
        <v>1111</v>
      </c>
      <c r="J25" s="3">
        <v>1132</v>
      </c>
      <c r="K25" s="3">
        <v>1190</v>
      </c>
      <c r="L25" s="3">
        <v>1206</v>
      </c>
      <c r="M25" s="3">
        <v>1213</v>
      </c>
      <c r="N25" s="3">
        <v>1221</v>
      </c>
      <c r="O25" s="3">
        <v>1224</v>
      </c>
      <c r="P25" s="3">
        <v>1233</v>
      </c>
      <c r="Q25" s="3">
        <v>1235</v>
      </c>
      <c r="R25" s="3">
        <v>1244</v>
      </c>
      <c r="S25" s="4">
        <f>R25*$S$42</f>
        <v>1263.6115839263941</v>
      </c>
      <c r="T25" s="4">
        <f t="shared" ref="T25:T41" si="19">S25*$T$42</f>
        <v>1279.8059250628503</v>
      </c>
      <c r="U25" s="4">
        <f t="shared" si="18"/>
        <v>1295.2182703374046</v>
      </c>
      <c r="V25" s="4">
        <f t="shared" si="17"/>
        <v>1314.2793161595862</v>
      </c>
      <c r="W25" s="4">
        <f t="shared" si="16"/>
        <v>1316.1182368556797</v>
      </c>
      <c r="X25" s="4">
        <f t="shared" si="15"/>
        <v>1317.8564149250251</v>
      </c>
      <c r="Y25" s="4">
        <f t="shared" si="14"/>
        <v>1319.729859645036</v>
      </c>
      <c r="Z25" s="4">
        <f t="shared" si="13"/>
        <v>1321.6762141847735</v>
      </c>
      <c r="AA25" s="4">
        <f t="shared" si="12"/>
        <v>1322.9687830012358</v>
      </c>
      <c r="AB25" s="4">
        <f t="shared" si="11"/>
        <v>1323.9226049167341</v>
      </c>
      <c r="AC25" s="4">
        <f t="shared" si="10"/>
        <v>1324.5822695410561</v>
      </c>
      <c r="AD25" s="4">
        <f t="shared" si="9"/>
        <v>1325.3355279357481</v>
      </c>
      <c r="AE25" s="4">
        <f t="shared" si="8"/>
        <v>1326.9163969899334</v>
      </c>
      <c r="AF25" s="4">
        <f t="shared" si="7"/>
        <v>1327.7566756575293</v>
      </c>
      <c r="AG25" s="4">
        <f t="shared" si="6"/>
        <v>1328.5081889054734</v>
      </c>
      <c r="AH25" s="4">
        <f t="shared" si="5"/>
        <v>1329.1424375600816</v>
      </c>
      <c r="AI25" s="4">
        <f t="shared" si="4"/>
        <v>1329.5770969783096</v>
      </c>
      <c r="AJ25" s="4">
        <f t="shared" si="3"/>
        <v>1329.5770969783096</v>
      </c>
      <c r="AK25" s="4">
        <f t="shared" si="2"/>
        <v>1329.5770969783096</v>
      </c>
      <c r="AL25" s="16">
        <f t="shared" si="0"/>
        <v>1329.5770969783096</v>
      </c>
      <c r="AM25" s="20">
        <f>AL25-R25</f>
        <v>85.577096978309555</v>
      </c>
      <c r="AN25" s="17">
        <f>'Предявени брой (2)'!R25-R25</f>
        <v>174</v>
      </c>
      <c r="AO25" s="18">
        <f t="shared" si="1"/>
        <v>0</v>
      </c>
      <c r="AP25" s="10"/>
      <c r="AQ25" s="10"/>
      <c r="AR25" s="10"/>
      <c r="AS25" s="10"/>
      <c r="AT25" s="10"/>
      <c r="AU25" s="10"/>
      <c r="AV25" s="10"/>
      <c r="AW25" s="10"/>
      <c r="AX25" s="10"/>
    </row>
    <row r="26" spans="1:50" s="19" customFormat="1" x14ac:dyDescent="0.2">
      <c r="A26" s="2" t="s">
        <v>8</v>
      </c>
      <c r="B26" s="3">
        <v>205</v>
      </c>
      <c r="C26" s="3">
        <v>477</v>
      </c>
      <c r="D26" s="3">
        <v>622</v>
      </c>
      <c r="E26" s="3">
        <v>697</v>
      </c>
      <c r="F26" s="3">
        <v>816</v>
      </c>
      <c r="G26" s="3">
        <v>895</v>
      </c>
      <c r="H26" s="3">
        <v>951</v>
      </c>
      <c r="I26" s="3">
        <v>993</v>
      </c>
      <c r="J26" s="3">
        <v>1048</v>
      </c>
      <c r="K26" s="3">
        <v>1075</v>
      </c>
      <c r="L26" s="3">
        <v>1087</v>
      </c>
      <c r="M26" s="3">
        <v>1099</v>
      </c>
      <c r="N26" s="3">
        <v>1105</v>
      </c>
      <c r="O26" s="3">
        <v>1118</v>
      </c>
      <c r="P26" s="3">
        <v>1130</v>
      </c>
      <c r="Q26" s="3">
        <v>1134</v>
      </c>
      <c r="R26" s="4">
        <f>Q26*$R$42</f>
        <v>1150.7109246440712</v>
      </c>
      <c r="S26" s="4">
        <f t="shared" ref="S26:S41" si="20">R26*$S$42</f>
        <v>1168.8518120023316</v>
      </c>
      <c r="T26" s="4">
        <f t="shared" si="19"/>
        <v>1183.8317197701233</v>
      </c>
      <c r="U26" s="4">
        <f t="shared" si="18"/>
        <v>1198.0882744982714</v>
      </c>
      <c r="V26" s="4">
        <f t="shared" si="17"/>
        <v>1215.719909275382</v>
      </c>
      <c r="W26" s="4">
        <f t="shared" si="16"/>
        <v>1217.4209270684278</v>
      </c>
      <c r="X26" s="4">
        <f t="shared" si="15"/>
        <v>1219.028757047023</v>
      </c>
      <c r="Y26" s="4">
        <f t="shared" si="14"/>
        <v>1220.7617098653777</v>
      </c>
      <c r="Z26" s="4">
        <f t="shared" si="13"/>
        <v>1222.562104907264</v>
      </c>
      <c r="AA26" s="4">
        <f t="shared" si="12"/>
        <v>1223.7577424136607</v>
      </c>
      <c r="AB26" s="4">
        <f t="shared" si="11"/>
        <v>1224.640036061835</v>
      </c>
      <c r="AC26" s="4">
        <f t="shared" si="10"/>
        <v>1225.2502316324205</v>
      </c>
      <c r="AD26" s="4">
        <f t="shared" si="9"/>
        <v>1225.9470022625267</v>
      </c>
      <c r="AE26" s="4">
        <f t="shared" si="8"/>
        <v>1227.4093200206319</v>
      </c>
      <c r="AF26" s="4">
        <f t="shared" si="7"/>
        <v>1228.1865851673747</v>
      </c>
      <c r="AG26" s="4">
        <f t="shared" si="6"/>
        <v>1228.8817415214132</v>
      </c>
      <c r="AH26" s="4">
        <f t="shared" si="5"/>
        <v>1229.4684270968139</v>
      </c>
      <c r="AI26" s="4">
        <f t="shared" si="4"/>
        <v>1229.8704908757963</v>
      </c>
      <c r="AJ26" s="4">
        <f t="shared" si="3"/>
        <v>1229.8704908757963</v>
      </c>
      <c r="AK26" s="4">
        <f t="shared" si="2"/>
        <v>1229.8704908757963</v>
      </c>
      <c r="AL26" s="16">
        <f t="shared" si="0"/>
        <v>1229.8704908757963</v>
      </c>
      <c r="AM26" s="20">
        <f>AL26-Q26</f>
        <v>95.870490875796349</v>
      </c>
      <c r="AN26" s="17">
        <f>'Предявени брой (2)'!Q26-Q26</f>
        <v>147</v>
      </c>
      <c r="AO26" s="18">
        <f t="shared" si="1"/>
        <v>0</v>
      </c>
      <c r="AP26" s="10"/>
      <c r="AQ26" s="10"/>
      <c r="AR26" s="10"/>
      <c r="AS26" s="10"/>
      <c r="AT26" s="10"/>
      <c r="AU26" s="10"/>
      <c r="AV26" s="10"/>
      <c r="AW26" s="10"/>
      <c r="AX26" s="10"/>
    </row>
    <row r="27" spans="1:50" s="19" customFormat="1" ht="15.75" x14ac:dyDescent="0.2">
      <c r="A27" s="2" t="s">
        <v>7</v>
      </c>
      <c r="B27" s="3">
        <v>181</v>
      </c>
      <c r="C27" s="3">
        <v>459</v>
      </c>
      <c r="D27" s="3">
        <v>618</v>
      </c>
      <c r="E27" s="3">
        <v>749</v>
      </c>
      <c r="F27" s="3">
        <v>847</v>
      </c>
      <c r="G27" s="3">
        <v>919</v>
      </c>
      <c r="H27" s="3">
        <v>970</v>
      </c>
      <c r="I27" s="3">
        <v>1040</v>
      </c>
      <c r="J27" s="3">
        <v>1072</v>
      </c>
      <c r="K27" s="3">
        <v>1084</v>
      </c>
      <c r="L27" s="3">
        <v>1094</v>
      </c>
      <c r="M27" s="3">
        <v>1109</v>
      </c>
      <c r="N27" s="3">
        <v>1118</v>
      </c>
      <c r="O27" s="3">
        <v>1124</v>
      </c>
      <c r="P27" s="3">
        <v>1129</v>
      </c>
      <c r="Q27" s="4">
        <f>P27*$Q$42</f>
        <v>1146.8271176820906</v>
      </c>
      <c r="R27" s="4">
        <f t="shared" ref="R27:R41" si="21">Q27*$R$42</f>
        <v>1163.7270661330278</v>
      </c>
      <c r="S27" s="4">
        <f t="shared" si="20"/>
        <v>1182.0731521658931</v>
      </c>
      <c r="T27" s="4">
        <f t="shared" si="19"/>
        <v>1197.2225035313959</v>
      </c>
      <c r="U27" s="4">
        <f t="shared" si="18"/>
        <v>1211.6403197280088</v>
      </c>
      <c r="V27" s="4">
        <f t="shared" si="17"/>
        <v>1229.4713928245317</v>
      </c>
      <c r="W27" s="4">
        <f t="shared" si="16"/>
        <v>1231.1916514953648</v>
      </c>
      <c r="X27" s="4">
        <f t="shared" si="15"/>
        <v>1232.8176682679177</v>
      </c>
      <c r="Y27" s="4">
        <f t="shared" si="14"/>
        <v>1234.5702231936257</v>
      </c>
      <c r="Z27" s="4">
        <f t="shared" si="13"/>
        <v>1236.3909832082425</v>
      </c>
      <c r="AA27" s="4">
        <f t="shared" si="12"/>
        <v>1237.6001450382719</v>
      </c>
      <c r="AB27" s="4">
        <f t="shared" si="11"/>
        <v>1238.4924186551016</v>
      </c>
      <c r="AC27" s="4">
        <f t="shared" si="10"/>
        <v>1239.1095163865275</v>
      </c>
      <c r="AD27" s="4">
        <f t="shared" si="9"/>
        <v>1239.8141684618449</v>
      </c>
      <c r="AE27" s="4">
        <f t="shared" si="8"/>
        <v>1241.2930270682498</v>
      </c>
      <c r="AF27" s="4">
        <f t="shared" si="7"/>
        <v>1242.0790841651756</v>
      </c>
      <c r="AG27" s="4">
        <f t="shared" si="6"/>
        <v>1242.7821037047174</v>
      </c>
      <c r="AH27" s="4">
        <f t="shared" si="5"/>
        <v>1243.3754255102046</v>
      </c>
      <c r="AI27" s="4">
        <f t="shared" si="4"/>
        <v>1243.7820371899004</v>
      </c>
      <c r="AJ27" s="4">
        <f t="shared" si="3"/>
        <v>1243.7820371899004</v>
      </c>
      <c r="AK27" s="4">
        <f t="shared" si="2"/>
        <v>1243.7820371899004</v>
      </c>
      <c r="AL27" s="16">
        <f t="shared" si="0"/>
        <v>1243.7820371899004</v>
      </c>
      <c r="AM27" s="20">
        <f>AL27-P27</f>
        <v>114.78203718990039</v>
      </c>
      <c r="AN27" s="17">
        <f>'Предявени брой (2)'!P27-P27</f>
        <v>134</v>
      </c>
      <c r="AO27" s="18">
        <f t="shared" si="1"/>
        <v>0</v>
      </c>
      <c r="AP27" s="14"/>
      <c r="AQ27" s="14"/>
      <c r="AR27" s="14"/>
      <c r="AS27" s="14"/>
      <c r="AT27" s="14"/>
      <c r="AU27" s="14"/>
      <c r="AV27" s="14"/>
      <c r="AW27" s="14"/>
      <c r="AX27" s="14"/>
    </row>
    <row r="28" spans="1:50" s="19" customFormat="1" x14ac:dyDescent="0.2">
      <c r="A28" s="2" t="s">
        <v>6</v>
      </c>
      <c r="B28" s="3">
        <v>186</v>
      </c>
      <c r="C28" s="3">
        <v>478</v>
      </c>
      <c r="D28" s="3">
        <v>681</v>
      </c>
      <c r="E28" s="3">
        <v>799.96</v>
      </c>
      <c r="F28" s="3">
        <v>902.96</v>
      </c>
      <c r="G28" s="3">
        <v>950</v>
      </c>
      <c r="H28" s="3">
        <v>1047</v>
      </c>
      <c r="I28" s="3">
        <v>1078</v>
      </c>
      <c r="J28" s="3">
        <v>1105</v>
      </c>
      <c r="K28" s="3">
        <v>1111</v>
      </c>
      <c r="L28" s="3">
        <v>1130</v>
      </c>
      <c r="M28" s="3">
        <v>1139</v>
      </c>
      <c r="N28" s="3">
        <v>1153</v>
      </c>
      <c r="O28" s="3">
        <v>1162</v>
      </c>
      <c r="P28" s="4">
        <f>O28*$P$42</f>
        <v>1181.4213543710844</v>
      </c>
      <c r="Q28" s="4">
        <f t="shared" ref="Q28:Q41" si="22">P28*$Q$42</f>
        <v>1200.0762148817205</v>
      </c>
      <c r="R28" s="4">
        <f t="shared" si="21"/>
        <v>1217.7608561462978</v>
      </c>
      <c r="S28" s="4">
        <f t="shared" si="20"/>
        <v>1236.9587815744255</v>
      </c>
      <c r="T28" s="4">
        <f t="shared" si="19"/>
        <v>1252.8115426090365</v>
      </c>
      <c r="U28" s="4">
        <f t="shared" si="18"/>
        <v>1267.8988020758882</v>
      </c>
      <c r="V28" s="4">
        <f t="shared" si="17"/>
        <v>1286.5578016574507</v>
      </c>
      <c r="W28" s="4">
        <f t="shared" si="16"/>
        <v>1288.3579348095891</v>
      </c>
      <c r="X28" s="4">
        <f t="shared" si="15"/>
        <v>1290.0594502548147</v>
      </c>
      <c r="Y28" s="4">
        <f t="shared" si="14"/>
        <v>1291.8933792308462</v>
      </c>
      <c r="Z28" s="4">
        <f t="shared" si="13"/>
        <v>1293.7986801719032</v>
      </c>
      <c r="AA28" s="4">
        <f t="shared" si="12"/>
        <v>1295.063985403867</v>
      </c>
      <c r="AB28" s="4">
        <f t="shared" si="11"/>
        <v>1295.9976887739863</v>
      </c>
      <c r="AC28" s="4">
        <f t="shared" si="10"/>
        <v>1296.6434393830568</v>
      </c>
      <c r="AD28" s="4">
        <f t="shared" si="9"/>
        <v>1297.3808096303394</v>
      </c>
      <c r="AE28" s="4">
        <f t="shared" si="8"/>
        <v>1298.9283341101464</v>
      </c>
      <c r="AF28" s="4">
        <f t="shared" si="7"/>
        <v>1299.7508891500604</v>
      </c>
      <c r="AG28" s="4">
        <f t="shared" si="6"/>
        <v>1300.4865510602062</v>
      </c>
      <c r="AH28" s="4">
        <f t="shared" si="5"/>
        <v>1301.1074217874132</v>
      </c>
      <c r="AI28" s="4">
        <f t="shared" si="4"/>
        <v>1301.5329131260573</v>
      </c>
      <c r="AJ28" s="4">
        <f t="shared" si="3"/>
        <v>1301.5329131260573</v>
      </c>
      <c r="AK28" s="4">
        <f t="shared" si="2"/>
        <v>1301.5329131260573</v>
      </c>
      <c r="AL28" s="16">
        <f t="shared" si="0"/>
        <v>1301.5329131260573</v>
      </c>
      <c r="AM28" s="20">
        <f>AL28-O28</f>
        <v>139.53291312605734</v>
      </c>
      <c r="AN28" s="17">
        <f>'Предявени брой (2)'!O28-O28</f>
        <v>138</v>
      </c>
      <c r="AO28" s="18">
        <f t="shared" si="1"/>
        <v>1.5329131260573376</v>
      </c>
      <c r="AP28" s="10"/>
      <c r="AQ28" s="10"/>
      <c r="AR28" s="10"/>
      <c r="AS28" s="10"/>
      <c r="AT28" s="10"/>
      <c r="AU28" s="10"/>
      <c r="AV28" s="10"/>
      <c r="AW28" s="10"/>
      <c r="AX28" s="10"/>
    </row>
    <row r="29" spans="1:50" s="19" customFormat="1" x14ac:dyDescent="0.2">
      <c r="A29" s="2" t="s">
        <v>5</v>
      </c>
      <c r="B29" s="3">
        <v>229</v>
      </c>
      <c r="C29" s="3">
        <v>614.39</v>
      </c>
      <c r="D29" s="3">
        <v>770.24</v>
      </c>
      <c r="E29" s="3">
        <v>931.24</v>
      </c>
      <c r="F29" s="3">
        <v>1011</v>
      </c>
      <c r="G29" s="3">
        <v>1106</v>
      </c>
      <c r="H29" s="3">
        <v>1144</v>
      </c>
      <c r="I29" s="3">
        <v>1165</v>
      </c>
      <c r="J29" s="3">
        <v>1181</v>
      </c>
      <c r="K29" s="3">
        <v>1193</v>
      </c>
      <c r="L29" s="3">
        <v>1209</v>
      </c>
      <c r="M29" s="3">
        <v>1221</v>
      </c>
      <c r="N29" s="3">
        <v>1234</v>
      </c>
      <c r="O29" s="4">
        <f>N29*$O$42</f>
        <v>1255.1922337792819</v>
      </c>
      <c r="P29" s="4">
        <f t="shared" ref="P29:P41" si="23">O29*$P$42</f>
        <v>1276.1711779927589</v>
      </c>
      <c r="Q29" s="4">
        <f t="shared" si="22"/>
        <v>1296.3221556478245</v>
      </c>
      <c r="R29" s="4">
        <f t="shared" si="21"/>
        <v>1315.4251026120844</v>
      </c>
      <c r="S29" s="4">
        <f t="shared" si="20"/>
        <v>1336.1626989133406</v>
      </c>
      <c r="T29" s="4">
        <f t="shared" si="19"/>
        <v>1353.286849115236</v>
      </c>
      <c r="U29" s="4">
        <f t="shared" si="18"/>
        <v>1369.5841046331407</v>
      </c>
      <c r="V29" s="4">
        <f t="shared" si="17"/>
        <v>1389.7395533120289</v>
      </c>
      <c r="W29" s="4">
        <f t="shared" si="16"/>
        <v>1391.684056885465</v>
      </c>
      <c r="X29" s="4">
        <f t="shared" si="15"/>
        <v>1393.5220336260008</v>
      </c>
      <c r="Y29" s="4">
        <f t="shared" si="14"/>
        <v>1395.5030434435719</v>
      </c>
      <c r="Z29" s="4">
        <f t="shared" si="13"/>
        <v>1397.5611492475539</v>
      </c>
      <c r="AA29" s="4">
        <f t="shared" si="12"/>
        <v>1398.9279317781231</v>
      </c>
      <c r="AB29" s="4">
        <f t="shared" si="11"/>
        <v>1399.9365180249624</v>
      </c>
      <c r="AC29" s="4">
        <f t="shared" si="10"/>
        <v>1400.6340577405076</v>
      </c>
      <c r="AD29" s="4">
        <f t="shared" si="9"/>
        <v>1401.4305649761436</v>
      </c>
      <c r="AE29" s="4">
        <f t="shared" si="8"/>
        <v>1403.1022006978624</v>
      </c>
      <c r="AF29" s="4">
        <f t="shared" si="7"/>
        <v>1403.9907245343134</v>
      </c>
      <c r="AG29" s="4">
        <f t="shared" si="6"/>
        <v>1404.7853864244187</v>
      </c>
      <c r="AH29" s="4">
        <f t="shared" si="5"/>
        <v>1405.4560508951338</v>
      </c>
      <c r="AI29" s="4">
        <f t="shared" si="4"/>
        <v>1405.9156665782718</v>
      </c>
      <c r="AJ29" s="4">
        <f t="shared" si="3"/>
        <v>1405.9156665782718</v>
      </c>
      <c r="AK29" s="4">
        <f t="shared" si="2"/>
        <v>1405.9156665782718</v>
      </c>
      <c r="AL29" s="16">
        <f t="shared" si="0"/>
        <v>1405.9156665782718</v>
      </c>
      <c r="AM29" s="20">
        <f>AL29-N29</f>
        <v>171.91566657827184</v>
      </c>
      <c r="AN29" s="17">
        <f>'Предявени брой (2)'!N29-N29</f>
        <v>111</v>
      </c>
      <c r="AO29" s="18">
        <f t="shared" si="1"/>
        <v>60.915666578271839</v>
      </c>
      <c r="AP29" s="10"/>
      <c r="AQ29" s="10"/>
      <c r="AR29" s="10"/>
      <c r="AS29" s="10"/>
      <c r="AT29" s="10"/>
      <c r="AU29" s="10"/>
      <c r="AV29" s="10"/>
      <c r="AW29" s="10"/>
      <c r="AX29" s="10"/>
    </row>
    <row r="30" spans="1:50" s="19" customFormat="1" ht="15.75" x14ac:dyDescent="0.2">
      <c r="A30" s="1" t="s">
        <v>4</v>
      </c>
      <c r="B30" s="3">
        <v>297</v>
      </c>
      <c r="C30" s="3">
        <v>624</v>
      </c>
      <c r="D30" s="3">
        <v>892</v>
      </c>
      <c r="E30" s="3">
        <v>1037</v>
      </c>
      <c r="F30" s="3">
        <v>1169</v>
      </c>
      <c r="G30" s="3">
        <v>1221</v>
      </c>
      <c r="H30" s="3">
        <v>1259</v>
      </c>
      <c r="I30" s="3">
        <v>1281</v>
      </c>
      <c r="J30" s="3">
        <v>1299</v>
      </c>
      <c r="K30" s="3">
        <v>1314</v>
      </c>
      <c r="L30" s="3">
        <v>1327</v>
      </c>
      <c r="M30" s="3">
        <v>1337</v>
      </c>
      <c r="N30" s="4">
        <f>M30*$N$42</f>
        <v>1361.2362985640284</v>
      </c>
      <c r="O30" s="4">
        <f t="shared" ref="O30:O41" si="24">N30*$O$42</f>
        <v>1384.613638813634</v>
      </c>
      <c r="P30" s="4">
        <f t="shared" si="23"/>
        <v>1407.7556974594481</v>
      </c>
      <c r="Q30" s="4">
        <f t="shared" si="22"/>
        <v>1429.9844188821612</v>
      </c>
      <c r="R30" s="4">
        <f t="shared" si="21"/>
        <v>1451.0570483937447</v>
      </c>
      <c r="S30" s="4">
        <f t="shared" si="20"/>
        <v>1473.9328740260275</v>
      </c>
      <c r="T30" s="4">
        <f t="shared" si="19"/>
        <v>1492.8226753525128</v>
      </c>
      <c r="U30" s="4">
        <f t="shared" si="18"/>
        <v>1510.8003218500369</v>
      </c>
      <c r="V30" s="4">
        <f t="shared" si="17"/>
        <v>1533.0339752986163</v>
      </c>
      <c r="W30" s="4">
        <f t="shared" si="16"/>
        <v>1535.1789743641339</v>
      </c>
      <c r="X30" s="4">
        <f t="shared" si="15"/>
        <v>1537.206462739445</v>
      </c>
      <c r="Y30" s="4">
        <f t="shared" si="14"/>
        <v>1539.3917321652873</v>
      </c>
      <c r="Z30" s="4">
        <f t="shared" si="13"/>
        <v>1541.6620468546437</v>
      </c>
      <c r="AA30" s="4">
        <f t="shared" si="12"/>
        <v>1543.1697567354006</v>
      </c>
      <c r="AB30" s="4">
        <f t="shared" si="11"/>
        <v>1544.2823371320214</v>
      </c>
      <c r="AC30" s="4">
        <f t="shared" si="10"/>
        <v>1545.0517993528399</v>
      </c>
      <c r="AD30" s="4">
        <f t="shared" si="9"/>
        <v>1545.9304335191418</v>
      </c>
      <c r="AE30" s="4">
        <f t="shared" si="8"/>
        <v>1547.7744296474884</v>
      </c>
      <c r="AF30" s="4">
        <f t="shared" si="7"/>
        <v>1548.7545681388308</v>
      </c>
      <c r="AG30" s="4">
        <f t="shared" si="6"/>
        <v>1549.63116668818</v>
      </c>
      <c r="AH30" s="4">
        <f t="shared" si="5"/>
        <v>1550.3709825890671</v>
      </c>
      <c r="AI30" s="4">
        <f t="shared" si="4"/>
        <v>1550.8779887084163</v>
      </c>
      <c r="AJ30" s="4">
        <f t="shared" si="3"/>
        <v>1550.8779887084163</v>
      </c>
      <c r="AK30" s="4">
        <f t="shared" si="2"/>
        <v>1550.8779887084163</v>
      </c>
      <c r="AL30" s="16">
        <f t="shared" si="0"/>
        <v>1550.8779887084163</v>
      </c>
      <c r="AM30" s="20">
        <f>AL30-M30</f>
        <v>213.8779887084163</v>
      </c>
      <c r="AN30" s="17">
        <f>'Предявени брой (2)'!M30-M30</f>
        <v>124</v>
      </c>
      <c r="AO30" s="18">
        <f t="shared" si="1"/>
        <v>89.877988708416297</v>
      </c>
      <c r="AP30" s="14"/>
      <c r="AQ30" s="14"/>
      <c r="AR30" s="14"/>
      <c r="AS30" s="14"/>
      <c r="AT30" s="14"/>
      <c r="AU30" s="14"/>
      <c r="AV30" s="14"/>
      <c r="AW30" s="14"/>
      <c r="AX30" s="14"/>
    </row>
    <row r="31" spans="1:50" s="19" customFormat="1" x14ac:dyDescent="0.2">
      <c r="A31" s="1" t="s">
        <v>3</v>
      </c>
      <c r="B31" s="3">
        <v>253</v>
      </c>
      <c r="C31" s="3">
        <v>532</v>
      </c>
      <c r="D31" s="3">
        <v>703</v>
      </c>
      <c r="E31" s="3">
        <v>841</v>
      </c>
      <c r="F31" s="3">
        <v>912</v>
      </c>
      <c r="G31" s="3">
        <v>962</v>
      </c>
      <c r="H31" s="3">
        <v>1000</v>
      </c>
      <c r="I31" s="3">
        <v>1019</v>
      </c>
      <c r="J31" s="3">
        <v>1031</v>
      </c>
      <c r="K31" s="3">
        <v>1047</v>
      </c>
      <c r="L31" s="3">
        <v>1061</v>
      </c>
      <c r="M31" s="4">
        <f>L31*$M$42</f>
        <v>1078.5155251599638</v>
      </c>
      <c r="N31" s="4">
        <f t="shared" ref="N31:N40" si="25">M31*$N$42</f>
        <v>1098.0661790670069</v>
      </c>
      <c r="O31" s="4">
        <f t="shared" si="24"/>
        <v>1116.9239385256058</v>
      </c>
      <c r="P31" s="4">
        <f t="shared" si="23"/>
        <v>1135.5919037714345</v>
      </c>
      <c r="Q31" s="4">
        <f t="shared" si="22"/>
        <v>1153.5231088266717</v>
      </c>
      <c r="R31" s="4">
        <f t="shared" si="21"/>
        <v>1170.5217311783447</v>
      </c>
      <c r="S31" s="4">
        <f t="shared" si="20"/>
        <v>1188.9749346901392</v>
      </c>
      <c r="T31" s="4">
        <f t="shared" si="19"/>
        <v>1204.2127387273879</v>
      </c>
      <c r="U31" s="4">
        <f t="shared" si="18"/>
        <v>1218.714736373923</v>
      </c>
      <c r="V31" s="4">
        <f t="shared" si="17"/>
        <v>1236.6499199381108</v>
      </c>
      <c r="W31" s="4">
        <f t="shared" si="16"/>
        <v>1238.3802227007243</v>
      </c>
      <c r="X31" s="4">
        <f t="shared" si="15"/>
        <v>1240.0157333139286</v>
      </c>
      <c r="Y31" s="4">
        <f t="shared" si="14"/>
        <v>1241.7785208998885</v>
      </c>
      <c r="Z31" s="4">
        <f t="shared" si="13"/>
        <v>1243.6099118045029</v>
      </c>
      <c r="AA31" s="4">
        <f t="shared" si="12"/>
        <v>1244.8261335799953</v>
      </c>
      <c r="AB31" s="4">
        <f t="shared" si="11"/>
        <v>1245.7236169238577</v>
      </c>
      <c r="AC31" s="4">
        <f t="shared" si="10"/>
        <v>1246.3443177100783</v>
      </c>
      <c r="AD31" s="4">
        <f t="shared" si="9"/>
        <v>1247.0530840446277</v>
      </c>
      <c r="AE31" s="4">
        <f t="shared" si="8"/>
        <v>1248.540577277804</v>
      </c>
      <c r="AF31" s="4">
        <f t="shared" si="7"/>
        <v>1249.3312239342883</v>
      </c>
      <c r="AG31" s="4">
        <f t="shared" si="6"/>
        <v>1250.0383482011589</v>
      </c>
      <c r="AH31" s="4">
        <f t="shared" si="5"/>
        <v>1250.6351342407004</v>
      </c>
      <c r="AI31" s="4">
        <f t="shared" si="4"/>
        <v>1251.0441200081418</v>
      </c>
      <c r="AJ31" s="4">
        <f t="shared" si="3"/>
        <v>1251.0441200081418</v>
      </c>
      <c r="AK31" s="4">
        <f t="shared" si="2"/>
        <v>1251.0441200081418</v>
      </c>
      <c r="AL31" s="16">
        <f t="shared" si="0"/>
        <v>1251.0441200081418</v>
      </c>
      <c r="AM31" s="20">
        <f>AL31-L31</f>
        <v>190.04412000814182</v>
      </c>
      <c r="AN31" s="17">
        <f>'Предявени брой (2)'!L31-L31</f>
        <v>138</v>
      </c>
      <c r="AO31" s="18">
        <f t="shared" si="1"/>
        <v>52.044120008141817</v>
      </c>
      <c r="AP31" s="10"/>
      <c r="AQ31" s="10"/>
      <c r="AR31" s="10"/>
      <c r="AS31" s="10"/>
      <c r="AT31" s="10"/>
      <c r="AU31" s="10"/>
      <c r="AV31" s="10"/>
      <c r="AW31" s="10"/>
      <c r="AX31" s="10"/>
    </row>
    <row r="32" spans="1:50" s="19" customFormat="1" x14ac:dyDescent="0.2">
      <c r="A32" s="1" t="s">
        <v>2</v>
      </c>
      <c r="B32" s="3">
        <v>329</v>
      </c>
      <c r="C32" s="3">
        <v>664</v>
      </c>
      <c r="D32" s="3">
        <v>895</v>
      </c>
      <c r="E32" s="3">
        <v>1026</v>
      </c>
      <c r="F32" s="3">
        <v>1100</v>
      </c>
      <c r="G32" s="3">
        <v>1141</v>
      </c>
      <c r="H32" s="3">
        <v>1163</v>
      </c>
      <c r="I32" s="3">
        <v>1198</v>
      </c>
      <c r="J32" s="3">
        <v>1222</v>
      </c>
      <c r="K32" s="3">
        <v>1232</v>
      </c>
      <c r="L32" s="4">
        <f>K32*$L$42</f>
        <v>1256.6270609524304</v>
      </c>
      <c r="M32" s="4">
        <f t="shared" ref="M32:M41" si="26">L32*$M$42</f>
        <v>1277.3720966760907</v>
      </c>
      <c r="N32" s="4">
        <f t="shared" si="25"/>
        <v>1300.527497956869</v>
      </c>
      <c r="O32" s="4">
        <f t="shared" si="24"/>
        <v>1322.8622489885438</v>
      </c>
      <c r="P32" s="4">
        <f t="shared" si="23"/>
        <v>1344.9722115717934</v>
      </c>
      <c r="Q32" s="4">
        <f t="shared" si="22"/>
        <v>1366.209570203177</v>
      </c>
      <c r="R32" s="4">
        <f t="shared" si="21"/>
        <v>1386.342396636752</v>
      </c>
      <c r="S32" s="4">
        <f t="shared" si="20"/>
        <v>1408.1979997415431</v>
      </c>
      <c r="T32" s="4">
        <f t="shared" si="19"/>
        <v>1426.2453483774495</v>
      </c>
      <c r="U32" s="4">
        <f t="shared" si="18"/>
        <v>1443.4212227228827</v>
      </c>
      <c r="V32" s="4">
        <f t="shared" si="17"/>
        <v>1464.663293420251</v>
      </c>
      <c r="W32" s="4">
        <f t="shared" si="16"/>
        <v>1466.7126292120897</v>
      </c>
      <c r="X32" s="4">
        <f t="shared" si="15"/>
        <v>1468.6496950886474</v>
      </c>
      <c r="Y32" s="4">
        <f t="shared" si="14"/>
        <v>1470.7375052519162</v>
      </c>
      <c r="Z32" s="4">
        <f t="shared" si="13"/>
        <v>1472.9065678060356</v>
      </c>
      <c r="AA32" s="4">
        <f t="shared" si="12"/>
        <v>1474.3470364160294</v>
      </c>
      <c r="AB32" s="4">
        <f t="shared" si="11"/>
        <v>1475.4099976381326</v>
      </c>
      <c r="AC32" s="4">
        <f t="shared" si="10"/>
        <v>1476.1451431656719</v>
      </c>
      <c r="AD32" s="4">
        <f t="shared" si="9"/>
        <v>1476.9845917574598</v>
      </c>
      <c r="AE32" s="4">
        <f t="shared" si="8"/>
        <v>1478.7463488260678</v>
      </c>
      <c r="AF32" s="4">
        <f t="shared" si="7"/>
        <v>1479.6827748243618</v>
      </c>
      <c r="AG32" s="4">
        <f t="shared" si="6"/>
        <v>1480.5202785842162</v>
      </c>
      <c r="AH32" s="4">
        <f t="shared" si="5"/>
        <v>1481.2270999667671</v>
      </c>
      <c r="AI32" s="4">
        <f t="shared" si="4"/>
        <v>1481.7114944841198</v>
      </c>
      <c r="AJ32" s="4">
        <f t="shared" si="3"/>
        <v>1481.7114944841198</v>
      </c>
      <c r="AK32" s="4">
        <f t="shared" si="2"/>
        <v>1481.7114944841198</v>
      </c>
      <c r="AL32" s="16">
        <f t="shared" si="0"/>
        <v>1481.7114944841198</v>
      </c>
      <c r="AM32" s="20">
        <f>AL32-K32</f>
        <v>249.71149448411984</v>
      </c>
      <c r="AN32" s="17">
        <f>'Предявени брой (2)'!K32-K32</f>
        <v>117</v>
      </c>
      <c r="AO32" s="18">
        <f t="shared" si="1"/>
        <v>132.71149448411984</v>
      </c>
      <c r="AP32" s="10"/>
      <c r="AQ32" s="10"/>
      <c r="AR32" s="10"/>
      <c r="AS32" s="10"/>
      <c r="AT32" s="10"/>
      <c r="AU32" s="10"/>
      <c r="AV32" s="10"/>
      <c r="AW32" s="10"/>
      <c r="AX32" s="10"/>
    </row>
    <row r="33" spans="1:50" s="19" customFormat="1" ht="15.75" x14ac:dyDescent="0.2">
      <c r="A33" s="1" t="s">
        <v>1</v>
      </c>
      <c r="B33" s="3">
        <v>292</v>
      </c>
      <c r="C33" s="3">
        <v>678</v>
      </c>
      <c r="D33" s="3">
        <v>925</v>
      </c>
      <c r="E33" s="3">
        <v>1025</v>
      </c>
      <c r="F33" s="3">
        <v>1091</v>
      </c>
      <c r="G33" s="3">
        <v>1131</v>
      </c>
      <c r="H33" s="3">
        <v>1168</v>
      </c>
      <c r="I33" s="3">
        <v>1189</v>
      </c>
      <c r="J33" s="3">
        <v>1206</v>
      </c>
      <c r="K33" s="4">
        <f>J33*$K$42</f>
        <v>1232.6545780577878</v>
      </c>
      <c r="L33" s="4">
        <f t="shared" ref="L33:L41" si="27">K33*$L$42</f>
        <v>1257.294723696685</v>
      </c>
      <c r="M33" s="4">
        <f t="shared" si="26"/>
        <v>1278.0507815349497</v>
      </c>
      <c r="N33" s="4">
        <f t="shared" si="25"/>
        <v>1301.2184855897519</v>
      </c>
      <c r="O33" s="4">
        <f t="shared" si="24"/>
        <v>1323.5651033730107</v>
      </c>
      <c r="P33" s="4">
        <f t="shared" si="23"/>
        <v>1345.6868132747388</v>
      </c>
      <c r="Q33" s="4">
        <f t="shared" si="22"/>
        <v>1366.9354555984644</v>
      </c>
      <c r="R33" s="4">
        <f t="shared" si="21"/>
        <v>1387.07897887167</v>
      </c>
      <c r="S33" s="4">
        <f t="shared" si="20"/>
        <v>1408.9461941503507</v>
      </c>
      <c r="T33" s="4">
        <f t="shared" si="19"/>
        <v>1427.0031315836748</v>
      </c>
      <c r="U33" s="4">
        <f t="shared" si="18"/>
        <v>1444.1881317005932</v>
      </c>
      <c r="V33" s="4">
        <f t="shared" si="17"/>
        <v>1465.4414885938872</v>
      </c>
      <c r="W33" s="4">
        <f t="shared" si="16"/>
        <v>1467.4919132252085</v>
      </c>
      <c r="X33" s="4">
        <f t="shared" si="15"/>
        <v>1469.4300082907428</v>
      </c>
      <c r="Y33" s="4">
        <f t="shared" si="14"/>
        <v>1471.5189277354416</v>
      </c>
      <c r="Z33" s="4">
        <f t="shared" si="13"/>
        <v>1473.6891427414716</v>
      </c>
      <c r="AA33" s="4">
        <f t="shared" si="12"/>
        <v>1475.1303766916806</v>
      </c>
      <c r="AB33" s="4">
        <f t="shared" si="11"/>
        <v>1476.1939026792809</v>
      </c>
      <c r="AC33" s="4">
        <f t="shared" si="10"/>
        <v>1476.9294387994594</v>
      </c>
      <c r="AD33" s="4">
        <f t="shared" si="9"/>
        <v>1477.7693334014978</v>
      </c>
      <c r="AE33" s="4">
        <f t="shared" si="8"/>
        <v>1479.5320265151709</v>
      </c>
      <c r="AF33" s="4">
        <f t="shared" si="7"/>
        <v>1480.468950049107</v>
      </c>
      <c r="AG33" s="4">
        <f t="shared" si="6"/>
        <v>1481.3068987858969</v>
      </c>
      <c r="AH33" s="4">
        <f t="shared" si="5"/>
        <v>1482.0140957120905</v>
      </c>
      <c r="AI33" s="4">
        <f t="shared" si="4"/>
        <v>1482.4987475947212</v>
      </c>
      <c r="AJ33" s="4">
        <f t="shared" si="3"/>
        <v>1482.4987475947212</v>
      </c>
      <c r="AK33" s="4">
        <f t="shared" si="2"/>
        <v>1482.4987475947212</v>
      </c>
      <c r="AL33" s="16">
        <f t="shared" si="0"/>
        <v>1482.4987475947212</v>
      </c>
      <c r="AM33" s="20">
        <f>AL33-J33</f>
        <v>276.49874759472118</v>
      </c>
      <c r="AN33" s="17">
        <f>'Предявени брой (2)'!J33-J33</f>
        <v>101</v>
      </c>
      <c r="AO33" s="18">
        <f t="shared" si="1"/>
        <v>175.49874759472118</v>
      </c>
      <c r="AP33" s="14"/>
      <c r="AQ33" s="14"/>
      <c r="AR33" s="14"/>
      <c r="AS33" s="14"/>
      <c r="AT33" s="14"/>
      <c r="AU33" s="14"/>
      <c r="AV33" s="14"/>
      <c r="AW33" s="14"/>
      <c r="AX33" s="14"/>
    </row>
    <row r="34" spans="1:50" s="19" customFormat="1" x14ac:dyDescent="0.2">
      <c r="A34" s="2" t="s">
        <v>24</v>
      </c>
      <c r="B34" s="3">
        <v>374</v>
      </c>
      <c r="C34" s="3">
        <v>736</v>
      </c>
      <c r="D34" s="3">
        <v>941</v>
      </c>
      <c r="E34" s="3">
        <v>1043</v>
      </c>
      <c r="F34" s="3">
        <v>1106</v>
      </c>
      <c r="G34" s="3">
        <v>1142</v>
      </c>
      <c r="H34" s="3">
        <v>1163</v>
      </c>
      <c r="I34" s="3">
        <v>1179</v>
      </c>
      <c r="J34" s="4">
        <f>I34*$J$42</f>
        <v>1206.4460189278896</v>
      </c>
      <c r="K34" s="4">
        <f t="shared" ref="K34:K41" si="28">J34*$K$42</f>
        <v>1233.1104547355353</v>
      </c>
      <c r="L34" s="4">
        <f t="shared" si="27"/>
        <v>1257.7597131201546</v>
      </c>
      <c r="M34" s="4">
        <f t="shared" si="26"/>
        <v>1278.5234472392356</v>
      </c>
      <c r="N34" s="4">
        <f t="shared" si="25"/>
        <v>1301.6997194818689</v>
      </c>
      <c r="O34" s="4">
        <f t="shared" si="24"/>
        <v>1324.0546017879349</v>
      </c>
      <c r="P34" s="4">
        <f t="shared" si="23"/>
        <v>1346.1844930340524</v>
      </c>
      <c r="Q34" s="4">
        <f t="shared" si="22"/>
        <v>1367.4409938127269</v>
      </c>
      <c r="R34" s="4">
        <f t="shared" si="21"/>
        <v>1387.5919668310853</v>
      </c>
      <c r="S34" s="4">
        <f t="shared" si="20"/>
        <v>1409.4672693335758</v>
      </c>
      <c r="T34" s="4">
        <f t="shared" si="19"/>
        <v>1427.5308848231809</v>
      </c>
      <c r="U34" s="4">
        <f t="shared" si="18"/>
        <v>1444.7222405249483</v>
      </c>
      <c r="V34" s="4">
        <f t="shared" si="17"/>
        <v>1465.9834576167959</v>
      </c>
      <c r="W34" s="4">
        <f t="shared" si="16"/>
        <v>1468.0346405633707</v>
      </c>
      <c r="X34" s="4">
        <f t="shared" si="15"/>
        <v>1469.9734524009475</v>
      </c>
      <c r="Y34" s="4">
        <f t="shared" si="14"/>
        <v>1472.0631443975626</v>
      </c>
      <c r="Z34" s="4">
        <f t="shared" si="13"/>
        <v>1474.2341620213126</v>
      </c>
      <c r="AA34" s="4">
        <f t="shared" si="12"/>
        <v>1475.6759289877912</v>
      </c>
      <c r="AB34" s="4">
        <f t="shared" si="11"/>
        <v>1476.7398483026889</v>
      </c>
      <c r="AC34" s="4">
        <f t="shared" si="10"/>
        <v>1477.4756564485986</v>
      </c>
      <c r="AD34" s="4">
        <f t="shared" si="9"/>
        <v>1478.3158616716071</v>
      </c>
      <c r="AE34" s="4">
        <f t="shared" si="8"/>
        <v>1480.0792066878446</v>
      </c>
      <c r="AF34" s="4">
        <f t="shared" si="7"/>
        <v>1481.0164767272784</v>
      </c>
      <c r="AG34" s="4">
        <f t="shared" si="6"/>
        <v>1481.8547353653926</v>
      </c>
      <c r="AH34" s="4">
        <f t="shared" si="5"/>
        <v>1482.5621938365405</v>
      </c>
      <c r="AI34" s="4">
        <f t="shared" si="4"/>
        <v>1483.0470249595635</v>
      </c>
      <c r="AJ34" s="4">
        <f t="shared" si="3"/>
        <v>1483.0470249595635</v>
      </c>
      <c r="AK34" s="4">
        <f t="shared" si="2"/>
        <v>1483.0470249595635</v>
      </c>
      <c r="AL34" s="16">
        <f t="shared" si="0"/>
        <v>1483.0470249595635</v>
      </c>
      <c r="AM34" s="20">
        <f>AL34-I34</f>
        <v>304.04702495956349</v>
      </c>
      <c r="AN34" s="17">
        <f>'Предявени брой (2)'!I34-I34</f>
        <v>101</v>
      </c>
      <c r="AO34" s="18">
        <f t="shared" si="1"/>
        <v>203.04702495956349</v>
      </c>
      <c r="AP34" s="10"/>
      <c r="AQ34" s="10"/>
      <c r="AR34" s="10"/>
      <c r="AS34" s="10"/>
      <c r="AT34" s="10"/>
      <c r="AU34" s="10"/>
      <c r="AV34" s="10"/>
      <c r="AW34" s="10"/>
      <c r="AX34" s="10"/>
    </row>
    <row r="35" spans="1:50" s="19" customFormat="1" x14ac:dyDescent="0.2">
      <c r="A35" s="2" t="s">
        <v>23</v>
      </c>
      <c r="B35" s="3">
        <v>280</v>
      </c>
      <c r="C35" s="3">
        <v>606</v>
      </c>
      <c r="D35" s="3">
        <v>799</v>
      </c>
      <c r="E35" s="3">
        <v>878</v>
      </c>
      <c r="F35" s="3">
        <v>914</v>
      </c>
      <c r="G35" s="3">
        <v>937</v>
      </c>
      <c r="H35" s="3">
        <v>960</v>
      </c>
      <c r="I35" s="4">
        <f>H35*$I$42</f>
        <v>987.69707511228762</v>
      </c>
      <c r="J35" s="4">
        <f t="shared" ref="J35:J41" si="29">I35*$J$42</f>
        <v>1010.6897406072435</v>
      </c>
      <c r="K35" s="4">
        <f t="shared" si="28"/>
        <v>1033.0276415883554</v>
      </c>
      <c r="L35" s="4">
        <f t="shared" si="27"/>
        <v>1053.6773450745095</v>
      </c>
      <c r="M35" s="4">
        <f t="shared" si="26"/>
        <v>1071.071984139671</v>
      </c>
      <c r="N35" s="4">
        <f t="shared" si="25"/>
        <v>1090.4877061973937</v>
      </c>
      <c r="O35" s="4">
        <f t="shared" si="24"/>
        <v>1109.2153159244342</v>
      </c>
      <c r="P35" s="4">
        <f t="shared" si="23"/>
        <v>1127.7544413326982</v>
      </c>
      <c r="Q35" s="4">
        <f t="shared" si="22"/>
        <v>1145.5618914143088</v>
      </c>
      <c r="R35" s="4">
        <f t="shared" si="21"/>
        <v>1162.4431951555293</v>
      </c>
      <c r="S35" s="4">
        <f t="shared" si="20"/>
        <v>1180.7690410409461</v>
      </c>
      <c r="T35" s="4">
        <f t="shared" si="19"/>
        <v>1195.9016790265578</v>
      </c>
      <c r="U35" s="4">
        <f t="shared" si="18"/>
        <v>1210.3035889025973</v>
      </c>
      <c r="V35" s="4">
        <f t="shared" si="17"/>
        <v>1228.1149900348664</v>
      </c>
      <c r="W35" s="4">
        <f t="shared" si="16"/>
        <v>1229.8333508464457</v>
      </c>
      <c r="X35" s="4">
        <f t="shared" si="15"/>
        <v>1231.4575737312359</v>
      </c>
      <c r="Y35" s="4">
        <f t="shared" si="14"/>
        <v>1233.2081951671498</v>
      </c>
      <c r="Z35" s="4">
        <f t="shared" si="13"/>
        <v>1235.0269464453474</v>
      </c>
      <c r="AA35" s="4">
        <f t="shared" si="12"/>
        <v>1236.234774278922</v>
      </c>
      <c r="AB35" s="4">
        <f t="shared" si="11"/>
        <v>1237.1260635032477</v>
      </c>
      <c r="AC35" s="4">
        <f t="shared" si="10"/>
        <v>1237.7424804273858</v>
      </c>
      <c r="AD35" s="4">
        <f t="shared" si="9"/>
        <v>1238.4463551019062</v>
      </c>
      <c r="AE35" s="4">
        <f t="shared" si="8"/>
        <v>1239.9235821714155</v>
      </c>
      <c r="AF35" s="4">
        <f t="shared" si="7"/>
        <v>1240.7087720582172</v>
      </c>
      <c r="AG35" s="4">
        <f t="shared" si="6"/>
        <v>1241.4110159980416</v>
      </c>
      <c r="AH35" s="4">
        <f t="shared" si="5"/>
        <v>1242.0036832268086</v>
      </c>
      <c r="AI35" s="4">
        <f t="shared" si="4"/>
        <v>1242.4098463159801</v>
      </c>
      <c r="AJ35" s="4">
        <f t="shared" si="3"/>
        <v>1242.4098463159801</v>
      </c>
      <c r="AK35" s="4">
        <f t="shared" si="2"/>
        <v>1242.4098463159801</v>
      </c>
      <c r="AL35" s="16">
        <f t="shared" si="0"/>
        <v>1242.4098463159801</v>
      </c>
      <c r="AM35" s="20">
        <f>AL35-H35</f>
        <v>282.40984631598008</v>
      </c>
      <c r="AN35" s="17">
        <f>'Предявени брой (2)'!H35-H35</f>
        <v>85</v>
      </c>
      <c r="AO35" s="18">
        <f t="shared" si="1"/>
        <v>197.40984631598008</v>
      </c>
      <c r="AP35" s="10"/>
      <c r="AQ35" s="10"/>
      <c r="AR35" s="10"/>
      <c r="AS35" s="10"/>
      <c r="AT35" s="10"/>
      <c r="AU35" s="10"/>
      <c r="AV35" s="10"/>
      <c r="AW35" s="10"/>
      <c r="AX35" s="10"/>
    </row>
    <row r="36" spans="1:50" s="19" customFormat="1" ht="15.75" x14ac:dyDescent="0.2">
      <c r="A36" s="2" t="s">
        <v>22</v>
      </c>
      <c r="B36" s="3">
        <v>249</v>
      </c>
      <c r="C36" s="3">
        <v>514</v>
      </c>
      <c r="D36" s="3">
        <v>636</v>
      </c>
      <c r="E36" s="3">
        <v>691</v>
      </c>
      <c r="F36" s="3">
        <v>722</v>
      </c>
      <c r="G36" s="3">
        <v>741</v>
      </c>
      <c r="H36" s="4">
        <f t="shared" ref="H36:H41" si="30">G36*$H$42</f>
        <v>769.99822469976857</v>
      </c>
      <c r="I36" s="4">
        <f t="shared" ref="I36:I41" si="31">H36*$I$42</f>
        <v>792.21353581001608</v>
      </c>
      <c r="J36" s="4">
        <f t="shared" si="29"/>
        <v>810.65552707275742</v>
      </c>
      <c r="K36" s="4">
        <f t="shared" si="28"/>
        <v>828.57234384252354</v>
      </c>
      <c r="L36" s="4">
        <f t="shared" si="27"/>
        <v>845.13508866014354</v>
      </c>
      <c r="M36" s="4">
        <f t="shared" si="26"/>
        <v>859.08700657625559</v>
      </c>
      <c r="N36" s="4">
        <f>M36*$N$42</f>
        <v>874.65999773845419</v>
      </c>
      <c r="O36" s="4">
        <f t="shared" si="24"/>
        <v>889.68106674125772</v>
      </c>
      <c r="P36" s="4">
        <f t="shared" si="23"/>
        <v>904.55095596193439</v>
      </c>
      <c r="Q36" s="4">
        <f t="shared" si="22"/>
        <v>918.83398195075722</v>
      </c>
      <c r="R36" s="4">
        <f t="shared" si="21"/>
        <v>932.37416310842127</v>
      </c>
      <c r="S36" s="4">
        <f t="shared" si="20"/>
        <v>947.0729847728926</v>
      </c>
      <c r="T36" s="4">
        <f t="shared" si="19"/>
        <v>959.21059350616883</v>
      </c>
      <c r="U36" s="4">
        <f t="shared" si="18"/>
        <v>970.7620987528735</v>
      </c>
      <c r="V36" s="4">
        <f t="shared" si="17"/>
        <v>985.04829380627211</v>
      </c>
      <c r="W36" s="4">
        <f t="shared" si="16"/>
        <v>986.42655919617812</v>
      </c>
      <c r="X36" s="4">
        <f t="shared" si="15"/>
        <v>987.7293182980585</v>
      </c>
      <c r="Y36" s="4">
        <f t="shared" si="14"/>
        <v>989.13345933740743</v>
      </c>
      <c r="Z36" s="4">
        <f t="shared" si="13"/>
        <v>990.59224606176429</v>
      </c>
      <c r="AA36" s="4">
        <f t="shared" si="12"/>
        <v>991.56102240300947</v>
      </c>
      <c r="AB36" s="4">
        <f t="shared" si="11"/>
        <v>992.27590898678534</v>
      </c>
      <c r="AC36" s="4">
        <f t="shared" si="10"/>
        <v>992.77032558809913</v>
      </c>
      <c r="AD36" s="4">
        <f t="shared" si="9"/>
        <v>993.3348904316324</v>
      </c>
      <c r="AE36" s="4">
        <f t="shared" si="8"/>
        <v>994.51974691184148</v>
      </c>
      <c r="AF36" s="4">
        <f t="shared" si="7"/>
        <v>995.149533181518</v>
      </c>
      <c r="AG36" s="4">
        <f t="shared" si="6"/>
        <v>995.71279004294615</v>
      </c>
      <c r="AH36" s="4">
        <f t="shared" si="5"/>
        <v>996.18815745335053</v>
      </c>
      <c r="AI36" s="4">
        <f t="shared" si="4"/>
        <v>996.51393334668444</v>
      </c>
      <c r="AJ36" s="4">
        <f t="shared" si="3"/>
        <v>996.51393334668444</v>
      </c>
      <c r="AK36" s="4">
        <f t="shared" si="2"/>
        <v>996.51393334668444</v>
      </c>
      <c r="AL36" s="16">
        <f t="shared" si="0"/>
        <v>996.51393334668444</v>
      </c>
      <c r="AM36" s="20">
        <f>AL36-G36</f>
        <v>255.51393334668444</v>
      </c>
      <c r="AN36" s="17">
        <f>'Предявени брой (2)'!G36-G36</f>
        <v>67</v>
      </c>
      <c r="AO36" s="18">
        <f t="shared" si="1"/>
        <v>188.51393334668444</v>
      </c>
      <c r="AP36" s="14"/>
      <c r="AQ36" s="14"/>
      <c r="AR36" s="14"/>
      <c r="AS36" s="14"/>
      <c r="AT36" s="14"/>
      <c r="AU36" s="14"/>
      <c r="AV36" s="14"/>
      <c r="AW36" s="14"/>
      <c r="AX36" s="14"/>
    </row>
    <row r="37" spans="1:50" s="19" customFormat="1" x14ac:dyDescent="0.2">
      <c r="A37" s="8" t="s">
        <v>21</v>
      </c>
      <c r="B37" s="3">
        <v>336</v>
      </c>
      <c r="C37" s="3">
        <v>717</v>
      </c>
      <c r="D37" s="3">
        <v>899</v>
      </c>
      <c r="E37" s="3">
        <v>981</v>
      </c>
      <c r="F37" s="3">
        <v>1027</v>
      </c>
      <c r="G37" s="4">
        <f>F37*$G$42</f>
        <v>1081.632794733993</v>
      </c>
      <c r="H37" s="4">
        <f t="shared" si="30"/>
        <v>1123.9613113660241</v>
      </c>
      <c r="I37" s="4">
        <f t="shared" si="31"/>
        <v>1156.3888539329096</v>
      </c>
      <c r="J37" s="4">
        <f t="shared" si="29"/>
        <v>1183.3085064969835</v>
      </c>
      <c r="K37" s="4">
        <f t="shared" si="28"/>
        <v>1209.4615653302076</v>
      </c>
      <c r="L37" s="4">
        <f t="shared" si="27"/>
        <v>1233.6380942985588</v>
      </c>
      <c r="M37" s="4">
        <f t="shared" si="26"/>
        <v>1254.0036165219105</v>
      </c>
      <c r="N37" s="4">
        <f t="shared" si="25"/>
        <v>1276.7354086314067</v>
      </c>
      <c r="O37" s="4">
        <f t="shared" si="24"/>
        <v>1298.6615636184438</v>
      </c>
      <c r="P37" s="4">
        <f t="shared" si="23"/>
        <v>1320.367042478289</v>
      </c>
      <c r="Q37" s="4">
        <f t="shared" si="22"/>
        <v>1341.2158809635098</v>
      </c>
      <c r="R37" s="4">
        <f t="shared" si="21"/>
        <v>1360.9803937661666</v>
      </c>
      <c r="S37" s="4">
        <f t="shared" si="20"/>
        <v>1382.4361664466508</v>
      </c>
      <c r="T37" s="4">
        <f t="shared" si="19"/>
        <v>1400.1533535661665</v>
      </c>
      <c r="U37" s="4">
        <f t="shared" si="18"/>
        <v>1417.0150093062173</v>
      </c>
      <c r="V37" s="4">
        <f t="shared" si="17"/>
        <v>1437.8684736540208</v>
      </c>
      <c r="W37" s="4">
        <f t="shared" si="16"/>
        <v>1439.8803185198362</v>
      </c>
      <c r="X37" s="4">
        <f t="shared" si="15"/>
        <v>1441.7819473568566</v>
      </c>
      <c r="Y37" s="4">
        <f t="shared" si="14"/>
        <v>1443.8315627368722</v>
      </c>
      <c r="Z37" s="4">
        <f t="shared" si="13"/>
        <v>1445.9609440615511</v>
      </c>
      <c r="AA37" s="4">
        <f t="shared" si="12"/>
        <v>1447.3750604737686</v>
      </c>
      <c r="AB37" s="4">
        <f t="shared" si="11"/>
        <v>1448.4185756877057</v>
      </c>
      <c r="AC37" s="4">
        <f t="shared" si="10"/>
        <v>1449.1402723277083</v>
      </c>
      <c r="AD37" s="4">
        <f t="shared" si="9"/>
        <v>1449.9643638925118</v>
      </c>
      <c r="AE37" s="4">
        <f t="shared" si="8"/>
        <v>1451.6938910531692</v>
      </c>
      <c r="AF37" s="4">
        <f t="shared" si="7"/>
        <v>1452.6131859019617</v>
      </c>
      <c r="AG37" s="4">
        <f t="shared" si="6"/>
        <v>1453.4353682139451</v>
      </c>
      <c r="AH37" s="4">
        <f t="shared" si="5"/>
        <v>1454.1292588760789</v>
      </c>
      <c r="AI37" s="4">
        <f t="shared" si="4"/>
        <v>1454.6047917910098</v>
      </c>
      <c r="AJ37" s="4">
        <f t="shared" si="3"/>
        <v>1454.6047917910098</v>
      </c>
      <c r="AK37" s="4">
        <f t="shared" si="2"/>
        <v>1454.6047917910098</v>
      </c>
      <c r="AL37" s="16">
        <f t="shared" si="0"/>
        <v>1454.6047917910098</v>
      </c>
      <c r="AM37" s="20">
        <f>AL37-F37</f>
        <v>427.6047917910098</v>
      </c>
      <c r="AN37" s="17">
        <f>'Предявени брой (2)'!F37-F37</f>
        <v>93</v>
      </c>
      <c r="AO37" s="18">
        <f t="shared" si="1"/>
        <v>334.6047917910098</v>
      </c>
      <c r="AP37" s="10"/>
      <c r="AQ37" s="10"/>
      <c r="AR37" s="10"/>
      <c r="AS37" s="10"/>
      <c r="AT37" s="10"/>
      <c r="AU37" s="10"/>
      <c r="AV37" s="10"/>
      <c r="AW37" s="10"/>
      <c r="AX37" s="10"/>
    </row>
    <row r="38" spans="1:50" s="19" customFormat="1" x14ac:dyDescent="0.2">
      <c r="A38" s="21" t="s">
        <v>20</v>
      </c>
      <c r="B38" s="3">
        <v>322</v>
      </c>
      <c r="C38" s="3">
        <v>634</v>
      </c>
      <c r="D38" s="3">
        <v>796</v>
      </c>
      <c r="E38" s="3">
        <v>871</v>
      </c>
      <c r="F38" s="4">
        <f>E38*$F$42</f>
        <v>945.40696021909753</v>
      </c>
      <c r="G38" s="4">
        <f>F38*$G$42</f>
        <v>995.69929166772295</v>
      </c>
      <c r="H38" s="4">
        <f t="shared" si="30"/>
        <v>1034.6648946274815</v>
      </c>
      <c r="I38" s="4">
        <f t="shared" si="31"/>
        <v>1064.5161355676321</v>
      </c>
      <c r="J38" s="4">
        <f t="shared" si="29"/>
        <v>1089.2970770484067</v>
      </c>
      <c r="K38" s="4">
        <f t="shared" si="28"/>
        <v>1113.3723290950957</v>
      </c>
      <c r="L38" s="4">
        <f t="shared" si="27"/>
        <v>1135.6280825134188</v>
      </c>
      <c r="M38" s="4">
        <f t="shared" si="26"/>
        <v>1154.3756058420006</v>
      </c>
      <c r="N38" s="4">
        <f t="shared" si="25"/>
        <v>1175.3014037763444</v>
      </c>
      <c r="O38" s="4">
        <f t="shared" si="24"/>
        <v>1195.485570802233</v>
      </c>
      <c r="P38" s="4">
        <f t="shared" si="23"/>
        <v>1215.466593965803</v>
      </c>
      <c r="Q38" s="4">
        <f t="shared" si="22"/>
        <v>1234.6590350723382</v>
      </c>
      <c r="R38" s="4">
        <f t="shared" si="21"/>
        <v>1252.8532979437805</v>
      </c>
      <c r="S38" s="4">
        <f t="shared" si="20"/>
        <v>1272.6044535708579</v>
      </c>
      <c r="T38" s="4">
        <f t="shared" si="19"/>
        <v>1288.9140465779606</v>
      </c>
      <c r="U38" s="4">
        <f t="shared" si="18"/>
        <v>1304.4360784158011</v>
      </c>
      <c r="V38" s="4">
        <f t="shared" si="17"/>
        <v>1323.6327778696418</v>
      </c>
      <c r="W38" s="4">
        <f t="shared" si="16"/>
        <v>1325.4847857946884</v>
      </c>
      <c r="X38" s="4">
        <f t="shared" si="15"/>
        <v>1327.2353341279622</v>
      </c>
      <c r="Y38" s="4">
        <f t="shared" si="14"/>
        <v>1329.1221117774646</v>
      </c>
      <c r="Z38" s="4">
        <f t="shared" si="13"/>
        <v>1331.0823181312251</v>
      </c>
      <c r="AA38" s="4">
        <f t="shared" si="12"/>
        <v>1332.384085900135</v>
      </c>
      <c r="AB38" s="4">
        <f t="shared" si="11"/>
        <v>1333.3446959744783</v>
      </c>
      <c r="AC38" s="4">
        <f t="shared" si="10"/>
        <v>1334.0090552993324</v>
      </c>
      <c r="AD38" s="4">
        <f t="shared" si="9"/>
        <v>1334.7676744826072</v>
      </c>
      <c r="AE38" s="4">
        <f t="shared" si="8"/>
        <v>1336.3597942640811</v>
      </c>
      <c r="AF38" s="4">
        <f t="shared" si="7"/>
        <v>1337.2060530260501</v>
      </c>
      <c r="AG38" s="4">
        <f t="shared" si="6"/>
        <v>1337.9629146427183</v>
      </c>
      <c r="AH38" s="4">
        <f t="shared" si="5"/>
        <v>1338.6016771175111</v>
      </c>
      <c r="AI38" s="4">
        <f t="shared" si="4"/>
        <v>1339.0394299194477</v>
      </c>
      <c r="AJ38" s="4">
        <f t="shared" si="3"/>
        <v>1339.0394299194477</v>
      </c>
      <c r="AK38" s="4">
        <f t="shared" si="2"/>
        <v>1339.0394299194477</v>
      </c>
      <c r="AL38" s="16">
        <f t="shared" si="0"/>
        <v>1339.0394299194477</v>
      </c>
      <c r="AM38" s="20">
        <f>AL38-E38</f>
        <v>468.03942991944768</v>
      </c>
      <c r="AN38" s="17">
        <f>'Предявени брой (2)'!E38-E38</f>
        <v>89</v>
      </c>
      <c r="AO38" s="18">
        <f t="shared" si="1"/>
        <v>379.03942991944768</v>
      </c>
      <c r="AP38" s="10"/>
      <c r="AQ38" s="10"/>
      <c r="AR38" s="10"/>
      <c r="AS38" s="10"/>
      <c r="AT38" s="10"/>
      <c r="AU38" s="10"/>
      <c r="AV38" s="10"/>
      <c r="AW38" s="10"/>
      <c r="AX38" s="10"/>
    </row>
    <row r="39" spans="1:50" s="19" customFormat="1" ht="15.75" x14ac:dyDescent="0.2">
      <c r="A39" s="21" t="s">
        <v>19</v>
      </c>
      <c r="B39" s="3">
        <v>368</v>
      </c>
      <c r="C39" s="3">
        <v>638</v>
      </c>
      <c r="D39" s="3">
        <v>792</v>
      </c>
      <c r="E39" s="4">
        <f>D39*E42</f>
        <v>891.97003774509756</v>
      </c>
      <c r="F39" s="4">
        <f>E39*$F$42</f>
        <v>968.16840641918077</v>
      </c>
      <c r="G39" s="4">
        <f>F39*$G$42</f>
        <v>1019.6715669019815</v>
      </c>
      <c r="H39" s="4">
        <f t="shared" si="30"/>
        <v>1059.5752986388084</v>
      </c>
      <c r="I39" s="4">
        <f t="shared" si="31"/>
        <v>1090.1452326320623</v>
      </c>
      <c r="J39" s="4">
        <f t="shared" si="29"/>
        <v>1115.5227955573957</v>
      </c>
      <c r="K39" s="4">
        <f t="shared" si="28"/>
        <v>1140.1776789980477</v>
      </c>
      <c r="L39" s="4">
        <f t="shared" si="27"/>
        <v>1162.9692578919482</v>
      </c>
      <c r="M39" s="4">
        <f t="shared" si="26"/>
        <v>1182.1681431858888</v>
      </c>
      <c r="N39" s="4">
        <f t="shared" si="25"/>
        <v>1203.5977468292217</v>
      </c>
      <c r="O39" s="4">
        <f t="shared" si="24"/>
        <v>1224.2678641930968</v>
      </c>
      <c r="P39" s="4">
        <f t="shared" si="23"/>
        <v>1244.7299468399337</v>
      </c>
      <c r="Q39" s="4">
        <f t="shared" si="22"/>
        <v>1264.3844616714109</v>
      </c>
      <c r="R39" s="4">
        <f t="shared" si="21"/>
        <v>1283.0167663099696</v>
      </c>
      <c r="S39" s="4">
        <f t="shared" si="20"/>
        <v>1303.2434471712711</v>
      </c>
      <c r="T39" s="4">
        <f t="shared" si="19"/>
        <v>1319.9457069762682</v>
      </c>
      <c r="U39" s="4">
        <f t="shared" si="18"/>
        <v>1335.8414444323867</v>
      </c>
      <c r="V39" s="4">
        <f t="shared" si="17"/>
        <v>1355.5003201343654</v>
      </c>
      <c r="W39" s="4">
        <f t="shared" si="16"/>
        <v>1357.396916665718</v>
      </c>
      <c r="X39" s="4">
        <f t="shared" si="15"/>
        <v>1359.1896108826008</v>
      </c>
      <c r="Y39" s="4">
        <f t="shared" si="14"/>
        <v>1361.1218142479777</v>
      </c>
      <c r="Z39" s="4">
        <f t="shared" si="13"/>
        <v>1363.1292141737547</v>
      </c>
      <c r="AA39" s="4">
        <f t="shared" si="12"/>
        <v>1364.4623230669465</v>
      </c>
      <c r="AB39" s="4">
        <f t="shared" si="11"/>
        <v>1365.4460606149032</v>
      </c>
      <c r="AC39" s="4">
        <f t="shared" si="10"/>
        <v>1366.1264149341528</v>
      </c>
      <c r="AD39" s="4">
        <f t="shared" si="9"/>
        <v>1366.9032984950479</v>
      </c>
      <c r="AE39" s="4">
        <f t="shared" si="8"/>
        <v>1368.5337498631029</v>
      </c>
      <c r="AF39" s="4">
        <f t="shared" si="7"/>
        <v>1369.4003829972653</v>
      </c>
      <c r="AG39" s="4">
        <f t="shared" si="6"/>
        <v>1370.1754666766994</v>
      </c>
      <c r="AH39" s="4">
        <f t="shared" si="5"/>
        <v>1370.8296078807766</v>
      </c>
      <c r="AI39" s="4">
        <f t="shared" si="4"/>
        <v>1371.277899939636</v>
      </c>
      <c r="AJ39" s="4">
        <f t="shared" si="3"/>
        <v>1371.277899939636</v>
      </c>
      <c r="AK39" s="4">
        <f t="shared" si="2"/>
        <v>1371.277899939636</v>
      </c>
      <c r="AL39" s="16">
        <f t="shared" si="0"/>
        <v>1371.277899939636</v>
      </c>
      <c r="AM39" s="20">
        <f>AL39-D39</f>
        <v>579.27789993963597</v>
      </c>
      <c r="AN39" s="17">
        <f>'Предявени брой (2)'!D39-D39</f>
        <v>159</v>
      </c>
      <c r="AO39" s="18">
        <f t="shared" si="1"/>
        <v>420.27789993963597</v>
      </c>
      <c r="AP39" s="14"/>
      <c r="AQ39" s="14"/>
      <c r="AR39" s="14"/>
      <c r="AS39" s="14"/>
      <c r="AT39" s="14"/>
      <c r="AU39" s="14"/>
      <c r="AV39" s="14"/>
      <c r="AW39" s="14"/>
      <c r="AX39" s="14"/>
    </row>
    <row r="40" spans="1:50" s="15" customFormat="1" x14ac:dyDescent="0.2">
      <c r="A40" s="21" t="s">
        <v>18</v>
      </c>
      <c r="B40" s="3">
        <v>378</v>
      </c>
      <c r="C40" s="3">
        <v>776</v>
      </c>
      <c r="D40" s="4">
        <f>C40*D42</f>
        <v>965.60548556800995</v>
      </c>
      <c r="E40" s="4">
        <f>D40*E42</f>
        <v>1087.4888401628423</v>
      </c>
      <c r="F40" s="4">
        <f>E40*$F$42</f>
        <v>1180.3898032727266</v>
      </c>
      <c r="G40" s="4">
        <f>F40*$G$42</f>
        <v>1243.1823970685371</v>
      </c>
      <c r="H40" s="4">
        <f t="shared" si="30"/>
        <v>1291.8329807297928</v>
      </c>
      <c r="I40" s="4">
        <f t="shared" si="31"/>
        <v>1329.1038089587548</v>
      </c>
      <c r="J40" s="4">
        <f t="shared" si="29"/>
        <v>1360.0441043767464</v>
      </c>
      <c r="K40" s="4">
        <f t="shared" si="28"/>
        <v>1390.1033098014098</v>
      </c>
      <c r="L40" s="4">
        <f t="shared" si="27"/>
        <v>1417.8907764740188</v>
      </c>
      <c r="M40" s="4">
        <f t="shared" si="26"/>
        <v>1441.2980352576299</v>
      </c>
      <c r="N40" s="4">
        <f t="shared" si="25"/>
        <v>1467.4249832772643</v>
      </c>
      <c r="O40" s="4">
        <f t="shared" si="24"/>
        <v>1492.6259665018761</v>
      </c>
      <c r="P40" s="4">
        <f t="shared" si="23"/>
        <v>1517.5733140396687</v>
      </c>
      <c r="Q40" s="4">
        <f t="shared" si="22"/>
        <v>1541.5360758293812</v>
      </c>
      <c r="R40" s="4">
        <f t="shared" si="21"/>
        <v>1564.2525601321165</v>
      </c>
      <c r="S40" s="4">
        <f t="shared" si="20"/>
        <v>1588.9129060847756</v>
      </c>
      <c r="T40" s="4">
        <f t="shared" si="19"/>
        <v>1609.2762819548354</v>
      </c>
      <c r="U40" s="4">
        <f t="shared" si="18"/>
        <v>1628.6563467083417</v>
      </c>
      <c r="V40" s="4">
        <f t="shared" si="17"/>
        <v>1652.6244252663346</v>
      </c>
      <c r="W40" s="4">
        <f t="shared" si="16"/>
        <v>1654.936753567576</v>
      </c>
      <c r="X40" s="4">
        <f t="shared" si="15"/>
        <v>1657.1224042869803</v>
      </c>
      <c r="Y40" s="4">
        <f t="shared" si="14"/>
        <v>1659.4781443991533</v>
      </c>
      <c r="Z40" s="4">
        <f t="shared" si="13"/>
        <v>1661.9255640709453</v>
      </c>
      <c r="AA40" s="4">
        <f t="shared" si="12"/>
        <v>1663.5508888943359</v>
      </c>
      <c r="AB40" s="4">
        <f t="shared" si="11"/>
        <v>1664.7502605769953</v>
      </c>
      <c r="AC40" s="4">
        <f t="shared" si="10"/>
        <v>1665.579747777497</v>
      </c>
      <c r="AD40" s="4">
        <f t="shared" si="9"/>
        <v>1666.5269233179615</v>
      </c>
      <c r="AE40" s="4">
        <f t="shared" si="8"/>
        <v>1668.5147677433981</v>
      </c>
      <c r="AF40" s="4">
        <f t="shared" si="7"/>
        <v>1669.5713658599666</v>
      </c>
      <c r="AG40" s="4">
        <f t="shared" si="6"/>
        <v>1670.5163469870322</v>
      </c>
      <c r="AH40" s="4">
        <f t="shared" si="5"/>
        <v>1671.3138751877809</v>
      </c>
      <c r="AI40" s="4">
        <f t="shared" si="4"/>
        <v>1671.8604323483505</v>
      </c>
      <c r="AJ40" s="4">
        <f t="shared" si="3"/>
        <v>1671.8604323483505</v>
      </c>
      <c r="AK40" s="4">
        <f t="shared" si="2"/>
        <v>1671.8604323483505</v>
      </c>
      <c r="AL40" s="16">
        <f t="shared" si="0"/>
        <v>1671.8604323483505</v>
      </c>
      <c r="AM40" s="17">
        <f>AL40-C40</f>
        <v>895.86043234835051</v>
      </c>
      <c r="AN40" s="17">
        <f>'Предявени брой (2)'!C40-C40</f>
        <v>283</v>
      </c>
      <c r="AO40" s="18">
        <f t="shared" si="1"/>
        <v>612.86043234835051</v>
      </c>
      <c r="AP40" s="10"/>
      <c r="AQ40" s="10"/>
      <c r="AR40" s="10"/>
      <c r="AS40" s="10"/>
      <c r="AT40" s="10"/>
      <c r="AU40" s="10"/>
      <c r="AV40" s="10"/>
      <c r="AW40" s="10"/>
      <c r="AX40" s="10"/>
    </row>
    <row r="41" spans="1:50" s="15" customFormat="1" x14ac:dyDescent="0.2">
      <c r="A41" s="21" t="s">
        <v>17</v>
      </c>
      <c r="B41" s="3">
        <v>425</v>
      </c>
      <c r="C41" s="4">
        <f>B41*C42</f>
        <v>789.43810887965344</v>
      </c>
      <c r="D41" s="4">
        <f>C41*D42</f>
        <v>982.32702119926455</v>
      </c>
      <c r="E41" s="4">
        <f>D41*E42</f>
        <v>1106.321048203456</v>
      </c>
      <c r="F41" s="4">
        <f>E41*$F$42</f>
        <v>1200.8307912840817</v>
      </c>
      <c r="G41" s="4">
        <f>F41*$G$42</f>
        <v>1264.7107738843561</v>
      </c>
      <c r="H41" s="4">
        <f t="shared" si="30"/>
        <v>1314.2038470305326</v>
      </c>
      <c r="I41" s="4">
        <f t="shared" si="31"/>
        <v>1352.1200998055972</v>
      </c>
      <c r="J41" s="4">
        <f t="shared" si="29"/>
        <v>1383.596192979511</v>
      </c>
      <c r="K41" s="4">
        <f t="shared" si="28"/>
        <v>1414.175938191974</v>
      </c>
      <c r="L41" s="4">
        <f t="shared" si="27"/>
        <v>1442.4446046102482</v>
      </c>
      <c r="M41" s="4">
        <f t="shared" si="26"/>
        <v>1466.257210419772</v>
      </c>
      <c r="N41" s="4">
        <f>M41*$N$42</f>
        <v>1492.8366027334541</v>
      </c>
      <c r="O41" s="4">
        <f t="shared" si="24"/>
        <v>1518.4739951802908</v>
      </c>
      <c r="P41" s="4">
        <f t="shared" si="23"/>
        <v>1543.8533596929178</v>
      </c>
      <c r="Q41" s="4">
        <f t="shared" si="22"/>
        <v>1568.2310882377685</v>
      </c>
      <c r="R41" s="4">
        <f t="shared" si="21"/>
        <v>1591.3409573206884</v>
      </c>
      <c r="S41" s="4">
        <f t="shared" si="20"/>
        <v>1616.4283501985044</v>
      </c>
      <c r="T41" s="4">
        <f t="shared" si="19"/>
        <v>1637.1443617155992</v>
      </c>
      <c r="U41" s="4">
        <f t="shared" si="18"/>
        <v>1656.8600339694306</v>
      </c>
      <c r="V41" s="4">
        <f t="shared" si="17"/>
        <v>1681.2431713538388</v>
      </c>
      <c r="W41" s="4">
        <f t="shared" si="16"/>
        <v>1683.5955425925513</v>
      </c>
      <c r="X41" s="4">
        <f t="shared" si="15"/>
        <v>1685.819042554662</v>
      </c>
      <c r="Y41" s="4">
        <f t="shared" si="14"/>
        <v>1688.2155773731745</v>
      </c>
      <c r="Z41" s="4">
        <f t="shared" si="13"/>
        <v>1690.7053793800485</v>
      </c>
      <c r="AA41" s="4">
        <f t="shared" si="12"/>
        <v>1692.3588501982092</v>
      </c>
      <c r="AB41" s="4">
        <f t="shared" si="11"/>
        <v>1693.5789915809444</v>
      </c>
      <c r="AC41" s="4">
        <f t="shared" si="10"/>
        <v>1694.422843136233</v>
      </c>
      <c r="AD41" s="4">
        <f t="shared" si="9"/>
        <v>1695.3864210581937</v>
      </c>
      <c r="AE41" s="4">
        <f t="shared" si="8"/>
        <v>1697.4086892849509</v>
      </c>
      <c r="AF41" s="4">
        <f t="shared" si="7"/>
        <v>1698.483584670247</v>
      </c>
      <c r="AG41" s="4">
        <f t="shared" si="6"/>
        <v>1699.4449301778211</v>
      </c>
      <c r="AH41" s="4">
        <f t="shared" si="5"/>
        <v>1700.2562692945444</v>
      </c>
      <c r="AI41" s="4">
        <f t="shared" si="4"/>
        <v>1700.812291267785</v>
      </c>
      <c r="AJ41" s="4">
        <f t="shared" si="3"/>
        <v>1700.812291267785</v>
      </c>
      <c r="AK41" s="4">
        <f t="shared" si="2"/>
        <v>1700.812291267785</v>
      </c>
      <c r="AL41" s="16">
        <f t="shared" si="0"/>
        <v>1700.812291267785</v>
      </c>
      <c r="AM41" s="17">
        <f>AL41-B41</f>
        <v>1275.812291267785</v>
      </c>
      <c r="AN41" s="17">
        <f>'Предявени брой (2)'!B41-B41</f>
        <v>419</v>
      </c>
      <c r="AO41" s="18">
        <f t="shared" si="1"/>
        <v>856.81229126778499</v>
      </c>
      <c r="AP41" s="10"/>
      <c r="AQ41" s="10"/>
      <c r="AR41" s="10"/>
      <c r="AS41" s="10"/>
      <c r="AT41" s="10"/>
      <c r="AU41" s="10"/>
      <c r="AV41" s="10"/>
      <c r="AW41" s="10"/>
      <c r="AX41" s="10"/>
    </row>
    <row r="42" spans="1:50" s="15" customFormat="1" ht="25.5" customHeight="1" x14ac:dyDescent="0.2">
      <c r="A42" s="7" t="s">
        <v>41</v>
      </c>
      <c r="B42" s="22"/>
      <c r="C42" s="23">
        <f>IF(SUM(C6:C40)/SUM(B6:B40)&lt;1,1,SUM(C6:C40)/SUM(B6:B40))</f>
        <v>1.8575014326580082</v>
      </c>
      <c r="D42" s="23">
        <f>IF(SUM(D6:D39)/SUM(C6:C39)&lt;1,1,SUM(D6:D39)/SUM(C6:C39))</f>
        <v>1.2443369659381571</v>
      </c>
      <c r="E42" s="23">
        <f>IF(SUM(E6:E38)/SUM(D6:D38)&lt;1,1,SUM(E6:E38)/SUM(D6:D38))</f>
        <v>1.1262247951326989</v>
      </c>
      <c r="F42" s="23">
        <f>IF(SUM(F6:F37)/SUM(E6:E37)&lt;1,1,SUM(F6:F37)/SUM(E6:E37))</f>
        <v>1.0854270496200891</v>
      </c>
      <c r="G42" s="23">
        <f>IF(SUM(G6:G36)/SUM(F6:F36)&lt;1,1,SUM(G6:G36)/SUM(F6:F36))</f>
        <v>1.0531964895170332</v>
      </c>
      <c r="H42" s="23">
        <f>IF(SUM(H6:H35)/SUM(G6:G35)&lt;1,1,SUM(H6:H35)/SUM(G6:G35))</f>
        <v>1.0391339064774205</v>
      </c>
      <c r="I42" s="23">
        <f>IF(SUM(I6:I34)/SUM(H6:H34)&lt;1,1,SUM(I6:I34)/SUM(H6:H34))</f>
        <v>1.028851119908633</v>
      </c>
      <c r="J42" s="23">
        <f>IF(SUM(J6:J33)/SUM(I6:I33)&lt;1,1,SUM(J6:J33)/SUM(I6:I33))</f>
        <v>1.0232790660965985</v>
      </c>
      <c r="K42" s="23">
        <f>IF(SUM(K6:K32)/SUM(J6:J32)&lt;1,1,SUM(K6:K32)/SUM(J6:J32))</f>
        <v>1.0221016401805869</v>
      </c>
      <c r="L42" s="23">
        <f>IF(SUM(L6:L31)/SUM(K6:K31)&lt;1,1,SUM(L6:L31)/SUM(K6:K31))</f>
        <v>1.0199894975263233</v>
      </c>
      <c r="M42" s="23">
        <f>IF(SUM(M6:M30)/SUM(L6:L30)&lt;1,1,SUM(M6:M30)/SUM(L6:L30))</f>
        <v>1.0165085062770629</v>
      </c>
      <c r="N42" s="23">
        <f>IF(SUM(N6:N29)/SUM(M6:M29)&lt;1,1,SUM(N6:N29)/SUM(M6:M29))</f>
        <v>1.0181273736454961</v>
      </c>
      <c r="O42" s="23">
        <f>IF(SUM(O6:O28)/SUM(N6:N28)&lt;1,1,SUM(O6:O28)/SUM(N6:N28))</f>
        <v>1.0171736092214603</v>
      </c>
      <c r="P42" s="23">
        <f>IF(SUM(P6:P27)/SUM(O6:O27)&lt;1,1,SUM(P6:P27)/SUM(O6:O27))</f>
        <v>1.0167137300955975</v>
      </c>
      <c r="Q42" s="23">
        <f>IF(SUM(Q6:Q26)/SUM(P6:P26)&lt;1,1,SUM(Q6:Q26)/SUM(P6:P26))</f>
        <v>1.0157901839522503</v>
      </c>
      <c r="R42" s="23">
        <f>IF(SUM(R6:R25)/SUM(Q6:Q25)&lt;1,1,SUM(R6:R25)/SUM(Q6:Q25))</f>
        <v>1.0147362651182286</v>
      </c>
      <c r="S42" s="23">
        <f>IF(SUM(S6:S24)/SUM(R6:R24)&lt;1,1,SUM(S6:S24)/SUM(R6:R24))</f>
        <v>1.0157649388475838</v>
      </c>
      <c r="T42" s="23">
        <f>IF(SUM(T6:T23)/SUM(S6:S23)&lt;1,1,SUM(T6:T23)/SUM(S6:S23))</f>
        <v>1.0128159169656674</v>
      </c>
      <c r="U42" s="23">
        <f>IF(SUM(U6:U22)/SUM(T6:T22)&lt;1,1,SUM(U6:U22)/SUM(T6:T22))</f>
        <v>1.0120427206756348</v>
      </c>
      <c r="V42" s="23">
        <f>IF(SUM(V6:V21)/SUM(U6:U21)&lt;1,1,SUM(V6:V21)/SUM(U6:U21))</f>
        <v>1.0147164738629082</v>
      </c>
      <c r="W42" s="23">
        <f>IF(SUM(W6:W20)/SUM(V6:V20)&lt;1,1,SUM(W6:W20)/SUM(V6:V20))</f>
        <v>1.0013991856019366</v>
      </c>
      <c r="X42" s="23">
        <f>IF(SUM(X6:X19)/SUM(W6:W19)&lt;1,1,SUM(X6:X19)/SUM(W6:W19))</f>
        <v>1.0013206853462482</v>
      </c>
      <c r="Y42" s="23">
        <f>IF(SUM(Y6:Y18)/SUM(X6:X18)&lt;1,1,SUM(Y6:Y18)/SUM(X6:X18))</f>
        <v>1.0014215848546122</v>
      </c>
      <c r="Z42" s="23">
        <f>IF(SUM(Z6:Z17)/SUM(Y6:Y17)&lt;1,1,SUM(Z6:Z17)/SUM(Y6:Y17))</f>
        <v>1.0014748128380311</v>
      </c>
      <c r="AA42" s="23">
        <f>IF(SUM(AA6:AA16)/SUM(Z6:Z16)&lt;1,1,SUM(AA6:AA16)/SUM(Z6:Z16))</f>
        <v>1.0009779769073468</v>
      </c>
      <c r="AB42" s="23">
        <f>IF(SUM(AB6:AB15)/SUM(AA6:AA15)&lt;1,1,SUM(AB6:AB15)/SUM(AA6:AA15))</f>
        <v>1.0007209708405473</v>
      </c>
      <c r="AC42" s="23">
        <f>IF(SUM(AC6:AC14)/SUM(AB6:AB14)&lt;1,1,SUM(AC6:AC14)/SUM(AB6:AB14))</f>
        <v>1.0004982652474337</v>
      </c>
      <c r="AD42" s="23">
        <f>IF(SUM(AD6:AD13)/SUM(AC6:AC13)&lt;1,1,SUM(AD6:AD13)/SUM(AC6:AC13))</f>
        <v>1.0005686761872126</v>
      </c>
      <c r="AE42" s="23">
        <f>IF(SUM(AE6:AE12)/SUM(AD6:AD12)&lt;1,1,SUM(AE6:AE12)/SUM(AD6:AD12))</f>
        <v>1.0011928066673408</v>
      </c>
      <c r="AF42" s="23">
        <f>IF(SUM(AF6:AF11)/SUM(AE6:AE11)&lt;1,1,SUM(AF6:AF11)/SUM(AE6:AE11))</f>
        <v>1.0006332566765337</v>
      </c>
      <c r="AG42" s="23">
        <f>IF(SUM(AG6:AG10)/SUM(AF6:AF10)&lt;1,1,SUM(AG6:AG10)/SUM(AF6:AF10))</f>
        <v>1.0005660022364955</v>
      </c>
      <c r="AH42" s="23">
        <f>IF(SUM(AH6:AH9)/SUM(AG6:AG9)&lt;1,1,SUM(AH6:AH9)/SUM(AG6:AG9))</f>
        <v>1.000477414185253</v>
      </c>
      <c r="AI42" s="23">
        <f>IF(SUM(AI6:AI8)/SUM(AH6:AH8)&lt;1,1,SUM(AI6:AI8)/SUM(AH6:AH8))</f>
        <v>1.000327022451428</v>
      </c>
      <c r="AJ42" s="23">
        <f>IF(SUM(AJ6:AJ7)/SUM(AI6:AI7)&lt;1,1,SUM(AJ6:AJ7)/SUM(AI6:AI7))</f>
        <v>1</v>
      </c>
      <c r="AK42" s="23">
        <f>IF(SUM(AK6:AK6)/SUM(AJ6:AJ6)&lt;1,1,SUM(AK6:AK6)/SUM(AJ6:AJ6))</f>
        <v>1</v>
      </c>
      <c r="AL42" s="17">
        <f>SUM(AL6:AL41)</f>
        <v>46522.439769823584</v>
      </c>
      <c r="AM42" s="17">
        <f>SUM(AM6:AM41)</f>
        <v>6265.1346014349783</v>
      </c>
      <c r="AN42" s="17">
        <f>SUM(AN6:AN41)</f>
        <v>3882</v>
      </c>
      <c r="AO42" s="17">
        <f>SUM(AO6:AO41)</f>
        <v>3705.1465803881852</v>
      </c>
      <c r="AP42" s="14"/>
      <c r="AQ42" s="14"/>
      <c r="AR42" s="14"/>
      <c r="AS42" s="14"/>
      <c r="AT42" s="14"/>
      <c r="AU42" s="14"/>
      <c r="AV42" s="14"/>
      <c r="AW42" s="14"/>
      <c r="AX42" s="14"/>
    </row>
    <row r="43" spans="1:50" s="24" customFormat="1" ht="25.5" customHeight="1" x14ac:dyDescent="0.2">
      <c r="A43" s="11" t="s">
        <v>61</v>
      </c>
      <c r="AP43" s="10"/>
      <c r="AQ43" s="10"/>
      <c r="AR43" s="10"/>
      <c r="AS43" s="10"/>
      <c r="AT43" s="10"/>
      <c r="AU43" s="10"/>
      <c r="AV43" s="10"/>
      <c r="AW43" s="10"/>
      <c r="AX43" s="10"/>
    </row>
    <row r="44" spans="1:50" ht="42" customHeight="1" x14ac:dyDescent="0.2">
      <c r="A44" s="59" t="s">
        <v>0</v>
      </c>
      <c r="B44" s="60" t="s">
        <v>38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2" t="s">
        <v>43</v>
      </c>
      <c r="AM44" s="61" t="s">
        <v>44</v>
      </c>
      <c r="AN44" s="61" t="str">
        <f>"Брой на предявените, но неизплатени към " &amp;'Описание на групите'!$B$4&amp; " претенции"</f>
        <v>Брой на предявените, но неизплатени към 30.9.2021 г. претенции</v>
      </c>
      <c r="AO44" s="61" t="str">
        <f>"Очакван брой на възникналите, непредявени претенции към "&amp;'Описание на групите'!$B$4</f>
        <v>Очакван брой на възникналите, непредявени претенции към 30.9.2021 г.</v>
      </c>
    </row>
    <row r="45" spans="1:50" ht="25.5" customHeight="1" x14ac:dyDescent="0.2">
      <c r="A45" s="59"/>
      <c r="B45" s="6">
        <v>0</v>
      </c>
      <c r="C45" s="6">
        <v>1</v>
      </c>
      <c r="D45" s="6">
        <v>2</v>
      </c>
      <c r="E45" s="6">
        <v>3</v>
      </c>
      <c r="F45" s="6">
        <v>4</v>
      </c>
      <c r="G45" s="6">
        <v>5</v>
      </c>
      <c r="H45" s="6">
        <v>6</v>
      </c>
      <c r="I45" s="6">
        <v>7</v>
      </c>
      <c r="J45" s="6">
        <v>8</v>
      </c>
      <c r="K45" s="6">
        <v>9</v>
      </c>
      <c r="L45" s="6">
        <v>10</v>
      </c>
      <c r="M45" s="6">
        <v>11</v>
      </c>
      <c r="N45" s="6">
        <v>12</v>
      </c>
      <c r="O45" s="6">
        <v>13</v>
      </c>
      <c r="P45" s="6">
        <v>14</v>
      </c>
      <c r="Q45" s="6">
        <v>15</v>
      </c>
      <c r="R45" s="6">
        <v>16</v>
      </c>
      <c r="S45" s="6">
        <v>17</v>
      </c>
      <c r="T45" s="6">
        <v>18</v>
      </c>
      <c r="U45" s="6">
        <v>19</v>
      </c>
      <c r="V45" s="6">
        <v>20</v>
      </c>
      <c r="W45" s="6">
        <v>21</v>
      </c>
      <c r="X45" s="6">
        <v>22</v>
      </c>
      <c r="Y45" s="6">
        <v>23</v>
      </c>
      <c r="Z45" s="6">
        <v>24</v>
      </c>
      <c r="AA45" s="6">
        <v>25</v>
      </c>
      <c r="AB45" s="6">
        <v>26</v>
      </c>
      <c r="AC45" s="6">
        <v>27</v>
      </c>
      <c r="AD45" s="6">
        <v>28</v>
      </c>
      <c r="AE45" s="6">
        <v>29</v>
      </c>
      <c r="AF45" s="6">
        <v>30</v>
      </c>
      <c r="AG45" s="6">
        <v>31</v>
      </c>
      <c r="AH45" s="6">
        <v>32</v>
      </c>
      <c r="AI45" s="6">
        <v>33</v>
      </c>
      <c r="AJ45" s="6">
        <v>34</v>
      </c>
      <c r="AK45" s="6">
        <v>35</v>
      </c>
      <c r="AL45" s="62"/>
      <c r="AM45" s="61"/>
      <c r="AN45" s="61">
        <v>0</v>
      </c>
      <c r="AO45" s="61">
        <v>0</v>
      </c>
      <c r="AP45" s="14"/>
      <c r="AQ45" s="14"/>
      <c r="AR45" s="14"/>
      <c r="AS45" s="14"/>
      <c r="AT45" s="14"/>
      <c r="AU45" s="14"/>
      <c r="AV45" s="14"/>
      <c r="AW45" s="14"/>
      <c r="AX45" s="14"/>
    </row>
    <row r="46" spans="1:50" s="19" customFormat="1" x14ac:dyDescent="0.2">
      <c r="A46" s="1" t="s">
        <v>37</v>
      </c>
      <c r="B46" s="3">
        <v>4</v>
      </c>
      <c r="C46" s="3">
        <v>8</v>
      </c>
      <c r="D46" s="3">
        <v>14</v>
      </c>
      <c r="E46" s="3">
        <v>15</v>
      </c>
      <c r="F46" s="3">
        <v>18</v>
      </c>
      <c r="G46" s="3">
        <v>22</v>
      </c>
      <c r="H46" s="3">
        <v>23</v>
      </c>
      <c r="I46" s="3">
        <v>27</v>
      </c>
      <c r="J46" s="3">
        <v>28</v>
      </c>
      <c r="K46" s="3">
        <v>31</v>
      </c>
      <c r="L46" s="3">
        <v>35</v>
      </c>
      <c r="M46" s="3">
        <v>35</v>
      </c>
      <c r="N46" s="3">
        <v>37</v>
      </c>
      <c r="O46" s="3">
        <v>37</v>
      </c>
      <c r="P46" s="3">
        <v>40</v>
      </c>
      <c r="Q46" s="3">
        <v>42</v>
      </c>
      <c r="R46" s="3">
        <v>43</v>
      </c>
      <c r="S46" s="3">
        <v>45</v>
      </c>
      <c r="T46" s="3">
        <v>49</v>
      </c>
      <c r="U46" s="3">
        <v>49</v>
      </c>
      <c r="V46" s="3">
        <v>77</v>
      </c>
      <c r="W46" s="3">
        <v>78</v>
      </c>
      <c r="X46" s="3">
        <v>82</v>
      </c>
      <c r="Y46" s="3">
        <v>82</v>
      </c>
      <c r="Z46" s="3">
        <v>83</v>
      </c>
      <c r="AA46" s="3">
        <v>83</v>
      </c>
      <c r="AB46" s="3">
        <v>83</v>
      </c>
      <c r="AC46" s="3">
        <v>83</v>
      </c>
      <c r="AD46" s="3">
        <v>86</v>
      </c>
      <c r="AE46" s="3">
        <v>87</v>
      </c>
      <c r="AF46" s="3">
        <v>87</v>
      </c>
      <c r="AG46" s="3">
        <v>87</v>
      </c>
      <c r="AH46" s="3">
        <v>87</v>
      </c>
      <c r="AI46" s="3">
        <v>89</v>
      </c>
      <c r="AJ46" s="3">
        <v>91</v>
      </c>
      <c r="AK46" s="3">
        <v>91</v>
      </c>
      <c r="AL46" s="16">
        <f>AK46</f>
        <v>91</v>
      </c>
      <c r="AM46" s="17">
        <f>AL46-AK46</f>
        <v>0</v>
      </c>
      <c r="AN46" s="17">
        <f>'Предявени брой (2)'!AK46-AK46</f>
        <v>3</v>
      </c>
      <c r="AO46" s="18">
        <f>IF(AM46-AN46&lt;0,0,AM46-AN46)</f>
        <v>0</v>
      </c>
      <c r="AP46" s="10"/>
      <c r="AQ46" s="10"/>
      <c r="AR46" s="10"/>
      <c r="AS46" s="10"/>
      <c r="AT46" s="10"/>
      <c r="AU46" s="10"/>
      <c r="AV46" s="10"/>
      <c r="AW46" s="10"/>
      <c r="AX46" s="10"/>
    </row>
    <row r="47" spans="1:50" s="19" customFormat="1" x14ac:dyDescent="0.2">
      <c r="A47" s="1" t="s">
        <v>36</v>
      </c>
      <c r="B47" s="3">
        <v>18</v>
      </c>
      <c r="C47" s="3">
        <v>35</v>
      </c>
      <c r="D47" s="3">
        <v>42</v>
      </c>
      <c r="E47" s="3">
        <v>47</v>
      </c>
      <c r="F47" s="3">
        <v>48</v>
      </c>
      <c r="G47" s="3">
        <v>51</v>
      </c>
      <c r="H47" s="3">
        <v>53</v>
      </c>
      <c r="I47" s="3">
        <v>56</v>
      </c>
      <c r="J47" s="3">
        <v>58</v>
      </c>
      <c r="K47" s="3">
        <v>62</v>
      </c>
      <c r="L47" s="3">
        <v>65</v>
      </c>
      <c r="M47" s="3">
        <v>66</v>
      </c>
      <c r="N47" s="3">
        <v>67</v>
      </c>
      <c r="O47" s="3">
        <v>68</v>
      </c>
      <c r="P47" s="3">
        <v>68</v>
      </c>
      <c r="Q47" s="3">
        <v>72</v>
      </c>
      <c r="R47" s="3">
        <v>72</v>
      </c>
      <c r="S47" s="3">
        <v>75</v>
      </c>
      <c r="T47" s="3">
        <v>77</v>
      </c>
      <c r="U47" s="3">
        <v>111</v>
      </c>
      <c r="V47" s="3">
        <v>111</v>
      </c>
      <c r="W47" s="3">
        <v>112</v>
      </c>
      <c r="X47" s="3">
        <v>112</v>
      </c>
      <c r="Y47" s="3">
        <v>112</v>
      </c>
      <c r="Z47" s="3">
        <v>112</v>
      </c>
      <c r="AA47" s="3">
        <v>112</v>
      </c>
      <c r="AB47" s="3">
        <v>113</v>
      </c>
      <c r="AC47" s="3">
        <v>113</v>
      </c>
      <c r="AD47" s="3">
        <v>113</v>
      </c>
      <c r="AE47" s="3">
        <v>113</v>
      </c>
      <c r="AF47" s="3">
        <v>113</v>
      </c>
      <c r="AG47" s="3">
        <v>113</v>
      </c>
      <c r="AH47" s="3">
        <v>113</v>
      </c>
      <c r="AI47" s="3">
        <v>113</v>
      </c>
      <c r="AJ47" s="3">
        <v>113</v>
      </c>
      <c r="AK47" s="4">
        <f>AJ47*$AK$82</f>
        <v>113</v>
      </c>
      <c r="AL47" s="16">
        <f t="shared" ref="AL47:AL81" si="32">AK47</f>
        <v>113</v>
      </c>
      <c r="AM47" s="20">
        <f>AL47-AJ47</f>
        <v>0</v>
      </c>
      <c r="AN47" s="17">
        <f>'Предявени брой (2)'!AJ47-AJ47</f>
        <v>3</v>
      </c>
      <c r="AO47" s="18">
        <f t="shared" ref="AO47:AO81" si="33">IF(AM47-AN47&lt;0,0,AM47-AN47)</f>
        <v>0</v>
      </c>
      <c r="AP47" s="10"/>
      <c r="AQ47" s="10"/>
      <c r="AR47" s="10"/>
      <c r="AS47" s="10"/>
      <c r="AT47" s="10"/>
      <c r="AU47" s="10"/>
      <c r="AV47" s="10"/>
      <c r="AW47" s="10"/>
      <c r="AX47" s="10"/>
    </row>
    <row r="48" spans="1:50" s="19" customFormat="1" ht="15.75" x14ac:dyDescent="0.2">
      <c r="A48" s="1" t="s">
        <v>35</v>
      </c>
      <c r="B48" s="3">
        <v>1</v>
      </c>
      <c r="C48" s="3">
        <v>6</v>
      </c>
      <c r="D48" s="3">
        <v>10</v>
      </c>
      <c r="E48" s="3">
        <v>15</v>
      </c>
      <c r="F48" s="3">
        <v>16</v>
      </c>
      <c r="G48" s="3">
        <v>17</v>
      </c>
      <c r="H48" s="3">
        <v>20</v>
      </c>
      <c r="I48" s="3">
        <v>22</v>
      </c>
      <c r="J48" s="3">
        <v>22</v>
      </c>
      <c r="K48" s="3">
        <v>25</v>
      </c>
      <c r="L48" s="3">
        <v>27</v>
      </c>
      <c r="M48" s="3">
        <v>28</v>
      </c>
      <c r="N48" s="3">
        <v>30</v>
      </c>
      <c r="O48" s="3">
        <v>34</v>
      </c>
      <c r="P48" s="3">
        <v>35</v>
      </c>
      <c r="Q48" s="3">
        <v>35.1</v>
      </c>
      <c r="R48" s="3">
        <v>35</v>
      </c>
      <c r="S48" s="3">
        <v>36</v>
      </c>
      <c r="T48" s="3">
        <v>45</v>
      </c>
      <c r="U48" s="3">
        <v>45</v>
      </c>
      <c r="V48" s="3">
        <v>45</v>
      </c>
      <c r="W48" s="3">
        <v>45</v>
      </c>
      <c r="X48" s="3">
        <v>45</v>
      </c>
      <c r="Y48" s="3">
        <v>45</v>
      </c>
      <c r="Z48" s="3">
        <v>46</v>
      </c>
      <c r="AA48" s="3">
        <v>46</v>
      </c>
      <c r="AB48" s="3">
        <v>46</v>
      </c>
      <c r="AC48" s="3">
        <v>46</v>
      </c>
      <c r="AD48" s="3">
        <v>47</v>
      </c>
      <c r="AE48" s="3">
        <v>47</v>
      </c>
      <c r="AF48" s="3">
        <v>47</v>
      </c>
      <c r="AG48" s="3">
        <v>47</v>
      </c>
      <c r="AH48" s="3">
        <v>47</v>
      </c>
      <c r="AI48" s="3">
        <v>47</v>
      </c>
      <c r="AJ48" s="4">
        <f>AI48*$AJ$82</f>
        <v>47.465346534653463</v>
      </c>
      <c r="AK48" s="4">
        <f t="shared" ref="AK48:AK81" si="34">AJ48*$AK$82</f>
        <v>47.465346534653463</v>
      </c>
      <c r="AL48" s="16">
        <f t="shared" si="32"/>
        <v>47.465346534653463</v>
      </c>
      <c r="AM48" s="20">
        <f>AL48-AI48</f>
        <v>0.4653465346534631</v>
      </c>
      <c r="AN48" s="17">
        <f>'Предявени брой (2)'!AI48-AI48</f>
        <v>3</v>
      </c>
      <c r="AO48" s="18">
        <f t="shared" si="33"/>
        <v>0</v>
      </c>
      <c r="AP48" s="14"/>
      <c r="AQ48" s="14"/>
      <c r="AR48" s="14"/>
      <c r="AS48" s="14"/>
      <c r="AT48" s="14"/>
      <c r="AU48" s="14"/>
      <c r="AV48" s="14"/>
      <c r="AW48" s="14"/>
      <c r="AX48" s="14"/>
    </row>
    <row r="49" spans="1:50" s="19" customFormat="1" x14ac:dyDescent="0.2">
      <c r="A49" s="1" t="s">
        <v>34</v>
      </c>
      <c r="B49" s="3">
        <v>1</v>
      </c>
      <c r="C49" s="3">
        <v>5</v>
      </c>
      <c r="D49" s="3">
        <v>12</v>
      </c>
      <c r="E49" s="3">
        <v>13</v>
      </c>
      <c r="F49" s="3">
        <v>16</v>
      </c>
      <c r="G49" s="3">
        <v>20</v>
      </c>
      <c r="H49" s="3">
        <v>20</v>
      </c>
      <c r="I49" s="3">
        <v>23</v>
      </c>
      <c r="J49" s="3">
        <v>28</v>
      </c>
      <c r="K49" s="3">
        <v>29</v>
      </c>
      <c r="L49" s="3">
        <v>34</v>
      </c>
      <c r="M49" s="3">
        <v>38</v>
      </c>
      <c r="N49" s="3">
        <v>39</v>
      </c>
      <c r="O49" s="3">
        <v>41</v>
      </c>
      <c r="P49" s="3">
        <v>43.3</v>
      </c>
      <c r="Q49" s="3">
        <v>47</v>
      </c>
      <c r="R49" s="3">
        <v>52</v>
      </c>
      <c r="S49" s="3">
        <v>70</v>
      </c>
      <c r="T49" s="3">
        <v>71</v>
      </c>
      <c r="U49" s="3">
        <v>73</v>
      </c>
      <c r="V49" s="3">
        <v>74</v>
      </c>
      <c r="W49" s="3">
        <v>74</v>
      </c>
      <c r="X49" s="3">
        <v>76</v>
      </c>
      <c r="Y49" s="3">
        <v>78</v>
      </c>
      <c r="Z49" s="3">
        <v>81</v>
      </c>
      <c r="AA49" s="3">
        <v>82</v>
      </c>
      <c r="AB49" s="3">
        <v>86</v>
      </c>
      <c r="AC49" s="3">
        <v>88</v>
      </c>
      <c r="AD49" s="3">
        <v>90</v>
      </c>
      <c r="AE49" s="3">
        <v>90</v>
      </c>
      <c r="AF49" s="3">
        <v>91</v>
      </c>
      <c r="AG49" s="3">
        <v>91</v>
      </c>
      <c r="AH49" s="3">
        <v>91</v>
      </c>
      <c r="AI49" s="4">
        <f>AH49*$AI$82</f>
        <v>91.736842105263165</v>
      </c>
      <c r="AJ49" s="4">
        <f t="shared" ref="AJ49:AJ81" si="35">AI49*$AJ$82</f>
        <v>92.645127670661807</v>
      </c>
      <c r="AK49" s="4">
        <f t="shared" si="34"/>
        <v>92.645127670661807</v>
      </c>
      <c r="AL49" s="16">
        <f>AK49</f>
        <v>92.645127670661807</v>
      </c>
      <c r="AM49" s="20">
        <f>AL49-AH49</f>
        <v>1.6451276706618074</v>
      </c>
      <c r="AN49" s="17">
        <f>'Предявени брой (2)'!AH49-AH49</f>
        <v>7</v>
      </c>
      <c r="AO49" s="18">
        <f t="shared" si="33"/>
        <v>0</v>
      </c>
      <c r="AP49" s="10"/>
      <c r="AQ49" s="10"/>
      <c r="AR49" s="10"/>
      <c r="AS49" s="10"/>
      <c r="AT49" s="10"/>
      <c r="AU49" s="10"/>
      <c r="AV49" s="10"/>
      <c r="AW49" s="10"/>
      <c r="AX49" s="10"/>
    </row>
    <row r="50" spans="1:50" s="19" customFormat="1" x14ac:dyDescent="0.2">
      <c r="A50" s="2" t="s">
        <v>33</v>
      </c>
      <c r="B50" s="3">
        <v>0</v>
      </c>
      <c r="C50" s="3">
        <v>2</v>
      </c>
      <c r="D50" s="3">
        <v>7</v>
      </c>
      <c r="E50" s="3">
        <v>9</v>
      </c>
      <c r="F50" s="3">
        <v>10.050000000000001</v>
      </c>
      <c r="G50" s="3">
        <v>11.05</v>
      </c>
      <c r="H50" s="3">
        <v>12.91</v>
      </c>
      <c r="I50" s="3">
        <v>13.91</v>
      </c>
      <c r="J50" s="3">
        <v>15.01</v>
      </c>
      <c r="K50" s="3">
        <v>19.009999999999998</v>
      </c>
      <c r="L50" s="3">
        <v>20.009999999999998</v>
      </c>
      <c r="M50" s="3">
        <v>21.009999999999998</v>
      </c>
      <c r="N50" s="3">
        <v>22.009999999999998</v>
      </c>
      <c r="O50" s="3">
        <v>24.11</v>
      </c>
      <c r="P50" s="3">
        <v>25.009999999999998</v>
      </c>
      <c r="Q50" s="3">
        <v>25.009999999999998</v>
      </c>
      <c r="R50" s="3">
        <v>38.01</v>
      </c>
      <c r="S50" s="3">
        <v>43.01</v>
      </c>
      <c r="T50" s="3">
        <v>43.01</v>
      </c>
      <c r="U50" s="3">
        <v>44.01</v>
      </c>
      <c r="V50" s="3">
        <v>44.01</v>
      </c>
      <c r="W50" s="3">
        <v>44.01</v>
      </c>
      <c r="X50" s="3">
        <v>44.01</v>
      </c>
      <c r="Y50" s="3">
        <v>44.01</v>
      </c>
      <c r="Z50" s="3">
        <v>44.01</v>
      </c>
      <c r="AA50" s="3">
        <v>44.01</v>
      </c>
      <c r="AB50" s="3">
        <v>44.01</v>
      </c>
      <c r="AC50" s="3">
        <v>44.01</v>
      </c>
      <c r="AD50" s="3">
        <v>45.01</v>
      </c>
      <c r="AE50" s="3">
        <v>45.01</v>
      </c>
      <c r="AF50" s="3">
        <v>46.01</v>
      </c>
      <c r="AG50" s="3">
        <v>46.01</v>
      </c>
      <c r="AH50" s="4">
        <f>AG50*$AH$82</f>
        <v>46.01</v>
      </c>
      <c r="AI50" s="4">
        <f t="shared" ref="AI50:AI81" si="36">AH50*$AI$82</f>
        <v>46.382550607287449</v>
      </c>
      <c r="AJ50" s="4">
        <f t="shared" si="35"/>
        <v>46.841783781617025</v>
      </c>
      <c r="AK50" s="4">
        <f t="shared" si="34"/>
        <v>46.841783781617025</v>
      </c>
      <c r="AL50" s="16">
        <f t="shared" si="32"/>
        <v>46.841783781617025</v>
      </c>
      <c r="AM50" s="20">
        <f>AL50-AG50</f>
        <v>0.83178378161702682</v>
      </c>
      <c r="AN50" s="17">
        <f>'Предявени брой (2)'!AG50-AG50</f>
        <v>9</v>
      </c>
      <c r="AO50" s="18">
        <f t="shared" si="33"/>
        <v>0</v>
      </c>
      <c r="AP50" s="10"/>
      <c r="AQ50" s="10"/>
      <c r="AR50" s="10"/>
      <c r="AS50" s="10"/>
      <c r="AT50" s="10"/>
      <c r="AU50" s="10"/>
      <c r="AV50" s="10"/>
      <c r="AW50" s="10"/>
      <c r="AX50" s="10"/>
    </row>
    <row r="51" spans="1:50" s="19" customFormat="1" ht="15.75" x14ac:dyDescent="0.2">
      <c r="A51" s="2" t="s">
        <v>32</v>
      </c>
      <c r="B51" s="3">
        <v>2</v>
      </c>
      <c r="C51" s="3">
        <v>10</v>
      </c>
      <c r="D51" s="3">
        <v>14</v>
      </c>
      <c r="E51" s="3">
        <v>16</v>
      </c>
      <c r="F51" s="3">
        <v>17.068965517241381</v>
      </c>
      <c r="G51" s="3">
        <v>17.068965517241381</v>
      </c>
      <c r="H51" s="3">
        <v>18.137931034482758</v>
      </c>
      <c r="I51" s="3">
        <v>18.137931034482758</v>
      </c>
      <c r="J51" s="3">
        <v>18.145454545454545</v>
      </c>
      <c r="K51" s="3">
        <v>19.290909090909089</v>
      </c>
      <c r="L51" s="3">
        <v>19.436363636363637</v>
      </c>
      <c r="M51" s="3">
        <v>27.654545454545456</v>
      </c>
      <c r="N51" s="3">
        <v>29.654545454545456</v>
      </c>
      <c r="O51" s="3">
        <v>31.654545454545456</v>
      </c>
      <c r="P51" s="3">
        <v>33.654545454545456</v>
      </c>
      <c r="Q51" s="3">
        <v>45.654545454545456</v>
      </c>
      <c r="R51" s="3">
        <v>46.654545454545456</v>
      </c>
      <c r="S51" s="3">
        <v>47.654545454545456</v>
      </c>
      <c r="T51" s="3">
        <v>47.654545454545456</v>
      </c>
      <c r="U51" s="3">
        <v>48.654545454545456</v>
      </c>
      <c r="V51" s="3">
        <v>48.654545454545456</v>
      </c>
      <c r="W51" s="3">
        <v>50.654545454545456</v>
      </c>
      <c r="X51" s="3">
        <v>50.654545454545456</v>
      </c>
      <c r="Y51" s="3">
        <v>50.654545454545456</v>
      </c>
      <c r="Z51" s="3">
        <v>50.654545454545456</v>
      </c>
      <c r="AA51" s="3">
        <v>50.654545454545456</v>
      </c>
      <c r="AB51" s="3">
        <v>50.654545454545456</v>
      </c>
      <c r="AC51" s="3">
        <v>50.654545454545456</v>
      </c>
      <c r="AD51" s="3">
        <v>51.654545454545456</v>
      </c>
      <c r="AE51" s="3">
        <v>51.654545454545456</v>
      </c>
      <c r="AF51" s="3">
        <v>51.654545454545456</v>
      </c>
      <c r="AG51" s="4">
        <f>AF51*$AG$82</f>
        <v>51.654545454545456</v>
      </c>
      <c r="AH51" s="4">
        <f t="shared" ref="AH51:AH81" si="37">AG51*$AH$82</f>
        <v>51.654545454545456</v>
      </c>
      <c r="AI51" s="4">
        <f t="shared" si="36"/>
        <v>52.072800883327204</v>
      </c>
      <c r="AJ51" s="4">
        <f t="shared" si="35"/>
        <v>52.588373169300745</v>
      </c>
      <c r="AK51" s="4">
        <f t="shared" si="34"/>
        <v>52.588373169300745</v>
      </c>
      <c r="AL51" s="16">
        <f t="shared" si="32"/>
        <v>52.588373169300745</v>
      </c>
      <c r="AM51" s="20">
        <f>AL51-AF51</f>
        <v>0.9338277147552887</v>
      </c>
      <c r="AN51" s="17">
        <f>'Предявени брой (2)'!AF51-AF51</f>
        <v>5</v>
      </c>
      <c r="AO51" s="18">
        <f t="shared" si="33"/>
        <v>0</v>
      </c>
      <c r="AP51" s="14"/>
      <c r="AQ51" s="14"/>
      <c r="AR51" s="14"/>
      <c r="AS51" s="14"/>
      <c r="AT51" s="14"/>
      <c r="AU51" s="14"/>
      <c r="AV51" s="14"/>
      <c r="AW51" s="14"/>
      <c r="AX51" s="14"/>
    </row>
    <row r="52" spans="1:50" s="19" customFormat="1" x14ac:dyDescent="0.2">
      <c r="A52" s="2" t="s">
        <v>31</v>
      </c>
      <c r="B52" s="3">
        <v>2</v>
      </c>
      <c r="C52" s="3">
        <v>7</v>
      </c>
      <c r="D52" s="3">
        <v>10</v>
      </c>
      <c r="E52" s="3">
        <v>13</v>
      </c>
      <c r="F52" s="3">
        <v>15.413793103448276</v>
      </c>
      <c r="G52" s="3">
        <v>17.551724137931036</v>
      </c>
      <c r="H52" s="3">
        <v>18.758620689655171</v>
      </c>
      <c r="I52" s="3">
        <v>20.96551724137931</v>
      </c>
      <c r="J52" s="3">
        <v>25.309090909090909</v>
      </c>
      <c r="K52" s="3">
        <v>28.381818181818183</v>
      </c>
      <c r="L52" s="3">
        <v>36.909090909090907</v>
      </c>
      <c r="M52" s="3">
        <v>39.909090909090907</v>
      </c>
      <c r="N52" s="3">
        <v>44.909090909090907</v>
      </c>
      <c r="O52" s="3">
        <v>46.909090909090907</v>
      </c>
      <c r="P52" s="3">
        <v>66.909090909090907</v>
      </c>
      <c r="Q52" s="3">
        <v>68.909090909090907</v>
      </c>
      <c r="R52" s="3">
        <v>68.909090909090907</v>
      </c>
      <c r="S52" s="3">
        <v>68.909090909090907</v>
      </c>
      <c r="T52" s="3">
        <v>68.909090909090907</v>
      </c>
      <c r="U52" s="3">
        <v>69.909090909090907</v>
      </c>
      <c r="V52" s="3">
        <v>70.909090909090907</v>
      </c>
      <c r="W52" s="3">
        <v>70.909090909090907</v>
      </c>
      <c r="X52" s="3">
        <v>70.909090909090907</v>
      </c>
      <c r="Y52" s="3">
        <v>72.909090909090907</v>
      </c>
      <c r="Z52" s="3">
        <v>73.909090909090907</v>
      </c>
      <c r="AA52" s="3">
        <v>73.909090909090907</v>
      </c>
      <c r="AB52" s="3">
        <v>73.909090909090907</v>
      </c>
      <c r="AC52" s="3">
        <v>73.909090909090907</v>
      </c>
      <c r="AD52" s="3">
        <v>73.909090909090907</v>
      </c>
      <c r="AE52" s="3">
        <v>73.909090909090907</v>
      </c>
      <c r="AF52" s="4">
        <f>AE52*$AF$82</f>
        <v>74.249949260015697</v>
      </c>
      <c r="AG52" s="4">
        <f t="shared" ref="AG52:AG81" si="38">AF52*$AG$82</f>
        <v>74.249949260015697</v>
      </c>
      <c r="AH52" s="4">
        <f t="shared" si="37"/>
        <v>74.249949260015697</v>
      </c>
      <c r="AI52" s="4">
        <f t="shared" si="36"/>
        <v>74.85116342406441</v>
      </c>
      <c r="AJ52" s="4">
        <f t="shared" si="35"/>
        <v>75.592264052025442</v>
      </c>
      <c r="AK52" s="4">
        <f t="shared" si="34"/>
        <v>75.592264052025442</v>
      </c>
      <c r="AL52" s="16">
        <f t="shared" si="32"/>
        <v>75.592264052025442</v>
      </c>
      <c r="AM52" s="20">
        <f>AL52-AE52</f>
        <v>1.6831731429345353</v>
      </c>
      <c r="AN52" s="17">
        <f>'Предявени брой (2)'!AE52-AE52</f>
        <v>6</v>
      </c>
      <c r="AO52" s="18">
        <f t="shared" si="33"/>
        <v>0</v>
      </c>
      <c r="AP52" s="10"/>
      <c r="AQ52" s="10"/>
      <c r="AR52" s="10"/>
      <c r="AS52" s="10"/>
      <c r="AT52" s="10"/>
      <c r="AU52" s="10"/>
      <c r="AV52" s="10"/>
      <c r="AW52" s="10"/>
      <c r="AX52" s="10"/>
    </row>
    <row r="53" spans="1:50" x14ac:dyDescent="0.2">
      <c r="A53" s="2" t="s">
        <v>30</v>
      </c>
      <c r="B53" s="3">
        <v>1</v>
      </c>
      <c r="C53" s="3">
        <v>8.14</v>
      </c>
      <c r="D53" s="3">
        <v>10.47</v>
      </c>
      <c r="E53" s="3">
        <v>14.47</v>
      </c>
      <c r="F53" s="3">
        <v>20.090689655172412</v>
      </c>
      <c r="G53" s="3">
        <v>23.159655172413792</v>
      </c>
      <c r="H53" s="3">
        <v>24.529655172413793</v>
      </c>
      <c r="I53" s="3">
        <v>27.598620689655171</v>
      </c>
      <c r="J53" s="3">
        <v>27.785454545454545</v>
      </c>
      <c r="K53" s="3">
        <v>34.04</v>
      </c>
      <c r="L53" s="3">
        <v>36.14</v>
      </c>
      <c r="M53" s="3">
        <v>36.14</v>
      </c>
      <c r="N53" s="3">
        <v>42.14</v>
      </c>
      <c r="O53" s="3">
        <v>60.14</v>
      </c>
      <c r="P53" s="3">
        <v>61.14</v>
      </c>
      <c r="Q53" s="3">
        <v>62.14</v>
      </c>
      <c r="R53" s="3">
        <v>62.66</v>
      </c>
      <c r="S53" s="3">
        <v>65.08</v>
      </c>
      <c r="T53" s="3">
        <v>72.08</v>
      </c>
      <c r="U53" s="3">
        <v>75.08</v>
      </c>
      <c r="V53" s="3">
        <v>78.08</v>
      </c>
      <c r="W53" s="3">
        <v>79.08</v>
      </c>
      <c r="X53" s="3">
        <v>79.08</v>
      </c>
      <c r="Y53" s="3">
        <v>79.08</v>
      </c>
      <c r="Z53" s="3">
        <v>85.08</v>
      </c>
      <c r="AA53" s="3">
        <v>85.08</v>
      </c>
      <c r="AB53" s="3">
        <v>86.08</v>
      </c>
      <c r="AC53" s="3">
        <v>86.08</v>
      </c>
      <c r="AD53" s="3">
        <v>86.08</v>
      </c>
      <c r="AE53" s="4">
        <f>AD53*$AE$82</f>
        <v>86.249925937358114</v>
      </c>
      <c r="AF53" s="4">
        <f t="shared" ref="AF53:AF81" si="39">AE53*$AF$82</f>
        <v>86.647698486861586</v>
      </c>
      <c r="AG53" s="4">
        <f t="shared" si="38"/>
        <v>86.647698486861586</v>
      </c>
      <c r="AH53" s="4">
        <f t="shared" si="37"/>
        <v>86.647698486861586</v>
      </c>
      <c r="AI53" s="4">
        <f t="shared" si="36"/>
        <v>87.349299284326065</v>
      </c>
      <c r="AJ53" s="4">
        <f t="shared" si="35"/>
        <v>88.214143831695637</v>
      </c>
      <c r="AK53" s="4">
        <f t="shared" si="34"/>
        <v>88.214143831695637</v>
      </c>
      <c r="AL53" s="16">
        <f t="shared" si="32"/>
        <v>88.214143831695637</v>
      </c>
      <c r="AM53" s="20">
        <f>AL53-AD53</f>
        <v>2.1341438316956385</v>
      </c>
      <c r="AN53" s="17">
        <f>'Предявени брой (2)'!AD53-AD53</f>
        <v>14</v>
      </c>
      <c r="AO53" s="18">
        <f t="shared" si="33"/>
        <v>0</v>
      </c>
    </row>
    <row r="54" spans="1:50" ht="15.75" x14ac:dyDescent="0.2">
      <c r="A54" s="1" t="s">
        <v>29</v>
      </c>
      <c r="B54" s="3">
        <v>0</v>
      </c>
      <c r="C54" s="3">
        <v>6</v>
      </c>
      <c r="D54" s="3">
        <v>12.11</v>
      </c>
      <c r="E54" s="3">
        <v>14</v>
      </c>
      <c r="F54" s="3">
        <v>25.413793103448278</v>
      </c>
      <c r="G54" s="3">
        <v>31.422758620689653</v>
      </c>
      <c r="H54" s="3">
        <v>35.767586206896553</v>
      </c>
      <c r="I54" s="3">
        <v>40.767586206896553</v>
      </c>
      <c r="J54" s="3">
        <v>40.812727272727273</v>
      </c>
      <c r="K54" s="3">
        <v>43.86272727272727</v>
      </c>
      <c r="L54" s="3">
        <v>44.86272727272727</v>
      </c>
      <c r="M54" s="3">
        <v>46.282727272727271</v>
      </c>
      <c r="N54" s="3">
        <v>51.282727272727271</v>
      </c>
      <c r="O54" s="3">
        <v>55.282727272727271</v>
      </c>
      <c r="P54" s="3">
        <v>59.282727272727271</v>
      </c>
      <c r="Q54" s="3">
        <v>60.282727272727271</v>
      </c>
      <c r="R54" s="3">
        <v>62.282727272727271</v>
      </c>
      <c r="S54" s="3">
        <v>66.282727272727271</v>
      </c>
      <c r="T54" s="3">
        <v>69.282727272727271</v>
      </c>
      <c r="U54" s="3">
        <v>72.282727272727271</v>
      </c>
      <c r="V54" s="3">
        <v>75.282727272727271</v>
      </c>
      <c r="W54" s="3">
        <v>76.282727272727271</v>
      </c>
      <c r="X54" s="3">
        <v>76.282727272727271</v>
      </c>
      <c r="Y54" s="3">
        <v>77.282727272727271</v>
      </c>
      <c r="Z54" s="3">
        <v>77.282727272727271</v>
      </c>
      <c r="AA54" s="3">
        <v>81.282727272727271</v>
      </c>
      <c r="AB54" s="3">
        <v>84.282727272727271</v>
      </c>
      <c r="AC54" s="3">
        <v>85.282727272727271</v>
      </c>
      <c r="AD54" s="4">
        <f>AC54*$AD$82</f>
        <v>86.449677712692505</v>
      </c>
      <c r="AE54" s="4">
        <f t="shared" ref="AE54:AE81" si="40">AD54*$AE$82</f>
        <v>86.620333411108348</v>
      </c>
      <c r="AF54" s="4">
        <f t="shared" si="39"/>
        <v>87.019814227878001</v>
      </c>
      <c r="AG54" s="4">
        <f t="shared" si="38"/>
        <v>87.019814227878001</v>
      </c>
      <c r="AH54" s="4">
        <f t="shared" si="37"/>
        <v>87.019814227878001</v>
      </c>
      <c r="AI54" s="4">
        <f t="shared" si="36"/>
        <v>87.724428108265684</v>
      </c>
      <c r="AJ54" s="4">
        <f t="shared" si="35"/>
        <v>88.592986802406926</v>
      </c>
      <c r="AK54" s="4">
        <f t="shared" si="34"/>
        <v>88.592986802406926</v>
      </c>
      <c r="AL54" s="16">
        <f t="shared" si="32"/>
        <v>88.592986802406926</v>
      </c>
      <c r="AM54" s="20">
        <f>AL54-AC54</f>
        <v>3.3102595296796551</v>
      </c>
      <c r="AN54" s="17">
        <f>'Предявени брой (2)'!AC54-AC54</f>
        <v>7</v>
      </c>
      <c r="AO54" s="18">
        <f t="shared" si="33"/>
        <v>0</v>
      </c>
      <c r="AP54" s="14"/>
      <c r="AQ54" s="14"/>
      <c r="AR54" s="14"/>
      <c r="AS54" s="14"/>
      <c r="AT54" s="14"/>
      <c r="AU54" s="14"/>
      <c r="AV54" s="14"/>
      <c r="AW54" s="14"/>
      <c r="AX54" s="14"/>
    </row>
    <row r="55" spans="1:50" x14ac:dyDescent="0.2">
      <c r="A55" s="1" t="s">
        <v>28</v>
      </c>
      <c r="B55" s="3">
        <v>0</v>
      </c>
      <c r="C55" s="3">
        <v>6.333333333333333</v>
      </c>
      <c r="D55" s="3">
        <v>9.3333333333333339</v>
      </c>
      <c r="E55" s="3">
        <v>12.444444444444445</v>
      </c>
      <c r="F55" s="3">
        <v>15.119047619047619</v>
      </c>
      <c r="G55" s="3">
        <v>16.142857142857142</v>
      </c>
      <c r="H55" s="3">
        <v>18.214285714285715</v>
      </c>
      <c r="I55" s="3">
        <v>32.5</v>
      </c>
      <c r="J55" s="3">
        <v>32.75</v>
      </c>
      <c r="K55" s="3">
        <v>33.75</v>
      </c>
      <c r="L55" s="3">
        <v>33.75</v>
      </c>
      <c r="M55" s="3">
        <v>34.75</v>
      </c>
      <c r="N55" s="3">
        <v>36.129999999999995</v>
      </c>
      <c r="O55" s="3">
        <v>42.129999999999995</v>
      </c>
      <c r="P55" s="3">
        <v>47.129999999999995</v>
      </c>
      <c r="Q55" s="3">
        <v>50.129999999999995</v>
      </c>
      <c r="R55" s="3">
        <v>52.129999999999995</v>
      </c>
      <c r="S55" s="3">
        <v>54.129999999999995</v>
      </c>
      <c r="T55" s="3">
        <v>56.129999999999995</v>
      </c>
      <c r="U55" s="3">
        <v>59.129999999999995</v>
      </c>
      <c r="V55" s="3">
        <v>62.129999999999995</v>
      </c>
      <c r="W55" s="3">
        <v>64.13</v>
      </c>
      <c r="X55" s="3">
        <v>64.13</v>
      </c>
      <c r="Y55" s="3">
        <v>68.13</v>
      </c>
      <c r="Z55" s="3">
        <v>68.13</v>
      </c>
      <c r="AA55" s="3">
        <v>72.13</v>
      </c>
      <c r="AB55" s="3">
        <v>76.13</v>
      </c>
      <c r="AC55" s="4">
        <f>AB55*$AC$82</f>
        <v>76.472446464839223</v>
      </c>
      <c r="AD55" s="4">
        <f t="shared" ref="AD55:AD81" si="41">AC55*$AD$82</f>
        <v>77.518843055346707</v>
      </c>
      <c r="AE55" s="4">
        <f t="shared" si="40"/>
        <v>77.671868869346426</v>
      </c>
      <c r="AF55" s="4">
        <f t="shared" si="39"/>
        <v>78.03008062395476</v>
      </c>
      <c r="AG55" s="4">
        <f t="shared" si="38"/>
        <v>78.03008062395476</v>
      </c>
      <c r="AH55" s="4">
        <f t="shared" si="37"/>
        <v>78.03008062395476</v>
      </c>
      <c r="AI55" s="4">
        <f t="shared" si="36"/>
        <v>78.661903139128484</v>
      </c>
      <c r="AJ55" s="4">
        <f t="shared" si="35"/>
        <v>79.440733863278268</v>
      </c>
      <c r="AK55" s="4">
        <f t="shared" si="34"/>
        <v>79.440733863278268</v>
      </c>
      <c r="AL55" s="16">
        <f t="shared" si="32"/>
        <v>79.440733863278268</v>
      </c>
      <c r="AM55" s="20">
        <f>AL55-AB55</f>
        <v>3.3107338632782728</v>
      </c>
      <c r="AN55" s="17">
        <f>'Предявени брой (2)'!AB55-AB55</f>
        <v>6</v>
      </c>
      <c r="AO55" s="18">
        <f t="shared" si="33"/>
        <v>0</v>
      </c>
    </row>
    <row r="56" spans="1:50" x14ac:dyDescent="0.2">
      <c r="A56" s="1" t="s">
        <v>27</v>
      </c>
      <c r="B56" s="3">
        <v>0.1111111111111111</v>
      </c>
      <c r="C56" s="3">
        <v>8.2222222222222214</v>
      </c>
      <c r="D56" s="3">
        <v>11.753333333333334</v>
      </c>
      <c r="E56" s="3">
        <v>14.975555555555555</v>
      </c>
      <c r="F56" s="3">
        <v>18.214285714285715</v>
      </c>
      <c r="G56" s="3">
        <v>20.261904761904763</v>
      </c>
      <c r="H56" s="3">
        <v>23.666666666666668</v>
      </c>
      <c r="I56" s="3">
        <v>24.766666666666666</v>
      </c>
      <c r="J56" s="3">
        <v>24.766666666666666</v>
      </c>
      <c r="K56" s="3">
        <v>27.766666666666666</v>
      </c>
      <c r="L56" s="3">
        <v>38.766666666666666</v>
      </c>
      <c r="M56" s="3">
        <v>40.766666666666666</v>
      </c>
      <c r="N56" s="3">
        <v>44.766666666666666</v>
      </c>
      <c r="O56" s="3">
        <v>50.766666666666666</v>
      </c>
      <c r="P56" s="3">
        <v>52.766666666666666</v>
      </c>
      <c r="Q56" s="3">
        <v>54.766666666666666</v>
      </c>
      <c r="R56" s="3">
        <v>54.766666666666666</v>
      </c>
      <c r="S56" s="3">
        <v>63.766666666666666</v>
      </c>
      <c r="T56" s="3">
        <v>67.766666666666666</v>
      </c>
      <c r="U56" s="3">
        <v>67.766666666666666</v>
      </c>
      <c r="V56" s="3">
        <v>68.766666666666666</v>
      </c>
      <c r="W56" s="3">
        <v>70.766666666666666</v>
      </c>
      <c r="X56" s="3">
        <v>70.766666666666666</v>
      </c>
      <c r="Y56" s="3">
        <v>70.766666666666666</v>
      </c>
      <c r="Z56" s="3">
        <v>70.766666666666666</v>
      </c>
      <c r="AA56" s="3">
        <v>71.766666666666666</v>
      </c>
      <c r="AB56" s="4">
        <f>AA56*$AB$82</f>
        <v>73.044587021769303</v>
      </c>
      <c r="AC56" s="4">
        <f t="shared" ref="AC56:AC81" si="42">AB56*$AC$82</f>
        <v>73.373154742789211</v>
      </c>
      <c r="AD56" s="4">
        <f t="shared" si="41"/>
        <v>74.377142747709826</v>
      </c>
      <c r="AE56" s="4">
        <f t="shared" si="40"/>
        <v>74.523966698678962</v>
      </c>
      <c r="AF56" s="4">
        <f t="shared" si="39"/>
        <v>74.867660770420841</v>
      </c>
      <c r="AG56" s="4">
        <f t="shared" si="38"/>
        <v>74.867660770420841</v>
      </c>
      <c r="AH56" s="4">
        <f t="shared" si="37"/>
        <v>74.867660770420841</v>
      </c>
      <c r="AI56" s="4">
        <f t="shared" si="36"/>
        <v>75.473876647104419</v>
      </c>
      <c r="AJ56" s="4">
        <f t="shared" si="35"/>
        <v>76.221142752521288</v>
      </c>
      <c r="AK56" s="4">
        <f t="shared" si="34"/>
        <v>76.221142752521288</v>
      </c>
      <c r="AL56" s="16">
        <f t="shared" si="32"/>
        <v>76.221142752521288</v>
      </c>
      <c r="AM56" s="20">
        <f>AL56-AA56</f>
        <v>4.4544760858546226</v>
      </c>
      <c r="AN56" s="17">
        <f>'Предявени брой (2)'!AA56-AA56</f>
        <v>6</v>
      </c>
      <c r="AO56" s="18">
        <f t="shared" si="33"/>
        <v>0</v>
      </c>
    </row>
    <row r="57" spans="1:50" ht="15.75" x14ac:dyDescent="0.2">
      <c r="A57" s="1" t="s">
        <v>26</v>
      </c>
      <c r="B57" s="3">
        <v>6</v>
      </c>
      <c r="C57" s="3">
        <v>11.111111111111111</v>
      </c>
      <c r="D57" s="3">
        <v>13.333333333333334</v>
      </c>
      <c r="E57" s="3">
        <v>26.777777777777779</v>
      </c>
      <c r="F57" s="3">
        <v>36.19047619047619</v>
      </c>
      <c r="G57" s="3">
        <v>40.19047619047619</v>
      </c>
      <c r="H57" s="3">
        <v>45.240476190476187</v>
      </c>
      <c r="I57" s="3">
        <v>48.240476190476187</v>
      </c>
      <c r="J57" s="3">
        <v>55.240476190476187</v>
      </c>
      <c r="K57" s="3">
        <v>61.240476190476187</v>
      </c>
      <c r="L57" s="3">
        <v>70.240476190476187</v>
      </c>
      <c r="M57" s="3">
        <v>78.240476190476187</v>
      </c>
      <c r="N57" s="3">
        <v>94.240476190476187</v>
      </c>
      <c r="O57" s="3">
        <v>105.24047619047619</v>
      </c>
      <c r="P57" s="3">
        <v>112.24047619047619</v>
      </c>
      <c r="Q57" s="3">
        <v>145.24047619047619</v>
      </c>
      <c r="R57" s="3">
        <v>156.24047619047619</v>
      </c>
      <c r="S57" s="3">
        <v>164.03047619047618</v>
      </c>
      <c r="T57" s="3">
        <v>165.24047619047619</v>
      </c>
      <c r="U57" s="3">
        <v>171.24047619047619</v>
      </c>
      <c r="V57" s="3">
        <v>177.24047619047619</v>
      </c>
      <c r="W57" s="3">
        <v>181.24047619047619</v>
      </c>
      <c r="X57" s="3">
        <v>189.24047619047619</v>
      </c>
      <c r="Y57" s="3">
        <v>193.24047619047619</v>
      </c>
      <c r="Z57" s="3">
        <v>197.24047619047619</v>
      </c>
      <c r="AA57" s="4">
        <f>Z57*$AA$82</f>
        <v>199.73141138315174</v>
      </c>
      <c r="AB57" s="4">
        <f t="shared" ref="AB57:AB81" si="43">AA57*$AB$82</f>
        <v>203.28794881222615</v>
      </c>
      <c r="AC57" s="4">
        <f t="shared" si="42"/>
        <v>204.20237465506293</v>
      </c>
      <c r="AD57" s="4">
        <f t="shared" si="41"/>
        <v>206.99654011583232</v>
      </c>
      <c r="AE57" s="4">
        <f t="shared" si="40"/>
        <v>207.40516094656036</v>
      </c>
      <c r="AF57" s="4">
        <f t="shared" si="39"/>
        <v>208.36168443053194</v>
      </c>
      <c r="AG57" s="4">
        <f t="shared" si="38"/>
        <v>208.36168443053194</v>
      </c>
      <c r="AH57" s="4">
        <f t="shared" si="37"/>
        <v>208.36168443053194</v>
      </c>
      <c r="AI57" s="4">
        <f t="shared" si="36"/>
        <v>210.04882357571844</v>
      </c>
      <c r="AJ57" s="4">
        <f t="shared" si="35"/>
        <v>212.1285148982503</v>
      </c>
      <c r="AK57" s="4">
        <f t="shared" si="34"/>
        <v>212.1285148982503</v>
      </c>
      <c r="AL57" s="16">
        <f t="shared" si="32"/>
        <v>212.1285148982503</v>
      </c>
      <c r="AM57" s="20">
        <f>AL57-Z57</f>
        <v>14.888038707774115</v>
      </c>
      <c r="AN57" s="17">
        <f>'Предявени брой (2)'!Z57-Z57</f>
        <v>33</v>
      </c>
      <c r="AO57" s="18">
        <f t="shared" si="33"/>
        <v>0</v>
      </c>
      <c r="AP57" s="14"/>
      <c r="AQ57" s="14"/>
      <c r="AR57" s="14"/>
      <c r="AS57" s="14"/>
      <c r="AT57" s="14"/>
      <c r="AU57" s="14"/>
      <c r="AV57" s="14"/>
      <c r="AW57" s="14"/>
      <c r="AX57" s="14"/>
    </row>
    <row r="58" spans="1:50" x14ac:dyDescent="0.2">
      <c r="A58" s="2" t="s">
        <v>16</v>
      </c>
      <c r="B58" s="3">
        <v>10.222222222222221</v>
      </c>
      <c r="C58" s="3">
        <v>12.444444444444445</v>
      </c>
      <c r="D58" s="3">
        <v>20.666666666666668</v>
      </c>
      <c r="E58" s="3">
        <v>23.777777777777779</v>
      </c>
      <c r="F58" s="3">
        <v>26.166666666666668</v>
      </c>
      <c r="G58" s="3">
        <v>28.216666666666665</v>
      </c>
      <c r="H58" s="3">
        <v>30</v>
      </c>
      <c r="I58" s="3">
        <v>36</v>
      </c>
      <c r="J58" s="3">
        <v>40</v>
      </c>
      <c r="K58" s="3">
        <v>41</v>
      </c>
      <c r="L58" s="3">
        <v>48</v>
      </c>
      <c r="M58" s="3">
        <v>50</v>
      </c>
      <c r="N58" s="3">
        <v>56.47</v>
      </c>
      <c r="O58" s="3">
        <v>58.47</v>
      </c>
      <c r="P58" s="3">
        <v>62.47</v>
      </c>
      <c r="Q58" s="3">
        <v>71.960000000000008</v>
      </c>
      <c r="R58" s="3">
        <v>73.960000000000008</v>
      </c>
      <c r="S58" s="3">
        <v>78.460000000000008</v>
      </c>
      <c r="T58" s="3">
        <v>78.47</v>
      </c>
      <c r="U58" s="3">
        <v>84.47</v>
      </c>
      <c r="V58" s="3">
        <v>91.47</v>
      </c>
      <c r="W58" s="3">
        <v>93.47</v>
      </c>
      <c r="X58" s="3">
        <v>93.47</v>
      </c>
      <c r="Y58" s="3">
        <v>99.47</v>
      </c>
      <c r="Z58" s="4">
        <f>Y58*$Z$82</f>
        <v>101.10555989283387</v>
      </c>
      <c r="AA58" s="4">
        <f t="shared" ref="AA58:AA81" si="44">Z58*$AA$82</f>
        <v>102.38241443190431</v>
      </c>
      <c r="AB58" s="4">
        <f t="shared" si="43"/>
        <v>104.20549717329425</v>
      </c>
      <c r="AC58" s="4">
        <f t="shared" si="42"/>
        <v>104.67423228591487</v>
      </c>
      <c r="AD58" s="4">
        <f t="shared" si="41"/>
        <v>106.10652280153647</v>
      </c>
      <c r="AE58" s="4">
        <f t="shared" si="40"/>
        <v>106.31598202954369</v>
      </c>
      <c r="AF58" s="4">
        <f t="shared" si="39"/>
        <v>106.80629641260266</v>
      </c>
      <c r="AG58" s="4">
        <f t="shared" si="38"/>
        <v>106.80629641260266</v>
      </c>
      <c r="AH58" s="4">
        <f t="shared" si="37"/>
        <v>106.80629641260266</v>
      </c>
      <c r="AI58" s="4">
        <f t="shared" si="36"/>
        <v>107.67112472363588</v>
      </c>
      <c r="AJ58" s="4">
        <f t="shared" si="35"/>
        <v>108.73717546347386</v>
      </c>
      <c r="AK58" s="4">
        <f t="shared" si="34"/>
        <v>108.73717546347386</v>
      </c>
      <c r="AL58" s="16">
        <f t="shared" si="32"/>
        <v>108.73717546347386</v>
      </c>
      <c r="AM58" s="20">
        <f>AL58-Y58</f>
        <v>9.2671754634738619</v>
      </c>
      <c r="AN58" s="17">
        <f>'Предявени брой (2)'!Y58-Y58</f>
        <v>20</v>
      </c>
      <c r="AO58" s="18">
        <f t="shared" si="33"/>
        <v>0</v>
      </c>
    </row>
    <row r="59" spans="1:50" x14ac:dyDescent="0.2">
      <c r="A59" s="2" t="s">
        <v>15</v>
      </c>
      <c r="B59" s="3">
        <v>3</v>
      </c>
      <c r="C59" s="3">
        <v>8.129999999999999</v>
      </c>
      <c r="D59" s="3">
        <v>32.129999999999995</v>
      </c>
      <c r="E59" s="3">
        <v>44.58</v>
      </c>
      <c r="F59" s="3">
        <v>54.58</v>
      </c>
      <c r="G59" s="3">
        <v>59.65</v>
      </c>
      <c r="H59" s="3">
        <v>64.650000000000006</v>
      </c>
      <c r="I59" s="3">
        <v>66.650000000000006</v>
      </c>
      <c r="J59" s="3">
        <v>71.650000000000006</v>
      </c>
      <c r="K59" s="3">
        <v>72.650000000000006</v>
      </c>
      <c r="L59" s="3">
        <v>74.650000000000006</v>
      </c>
      <c r="M59" s="3">
        <v>75.650000000000006</v>
      </c>
      <c r="N59" s="3">
        <v>77.650000000000006</v>
      </c>
      <c r="O59" s="3">
        <v>79.14</v>
      </c>
      <c r="P59" s="3">
        <v>82.14</v>
      </c>
      <c r="Q59" s="3">
        <v>82.14</v>
      </c>
      <c r="R59" s="3">
        <v>84.14</v>
      </c>
      <c r="S59" s="3">
        <v>86.14</v>
      </c>
      <c r="T59" s="3">
        <v>86.14</v>
      </c>
      <c r="U59" s="3">
        <v>87.14</v>
      </c>
      <c r="V59" s="3">
        <v>89.14</v>
      </c>
      <c r="W59" s="3">
        <v>90.14</v>
      </c>
      <c r="X59" s="3">
        <v>90.14</v>
      </c>
      <c r="Y59" s="4">
        <f>X59*$Y$82</f>
        <v>91.76561867587246</v>
      </c>
      <c r="Z59" s="4">
        <f t="shared" ref="Z59:Z81" si="45">Y59*$Z$82</f>
        <v>93.274497387517613</v>
      </c>
      <c r="AA59" s="4">
        <f t="shared" si="44"/>
        <v>94.452454025065578</v>
      </c>
      <c r="AB59" s="4">
        <f t="shared" si="43"/>
        <v>96.134331130333024</v>
      </c>
      <c r="AC59" s="4">
        <f t="shared" si="42"/>
        <v>96.566760683009576</v>
      </c>
      <c r="AD59" s="4">
        <f t="shared" si="41"/>
        <v>97.888114109063665</v>
      </c>
      <c r="AE59" s="4">
        <f t="shared" si="40"/>
        <v>98.081349814758369</v>
      </c>
      <c r="AF59" s="4">
        <f t="shared" si="39"/>
        <v>98.533687230130695</v>
      </c>
      <c r="AG59" s="4">
        <f t="shared" si="38"/>
        <v>98.533687230130695</v>
      </c>
      <c r="AH59" s="4">
        <f t="shared" si="37"/>
        <v>98.533687230130695</v>
      </c>
      <c r="AI59" s="4">
        <f t="shared" si="36"/>
        <v>99.331530851427303</v>
      </c>
      <c r="AJ59" s="4">
        <f t="shared" si="35"/>
        <v>100.31501135490679</v>
      </c>
      <c r="AK59" s="4">
        <f t="shared" si="34"/>
        <v>100.31501135490679</v>
      </c>
      <c r="AL59" s="16">
        <f t="shared" si="32"/>
        <v>100.31501135490679</v>
      </c>
      <c r="AM59" s="20">
        <f>AL59-X59</f>
        <v>10.175011354906786</v>
      </c>
      <c r="AN59" s="17">
        <f>'Предявени брой (2)'!X59-X59</f>
        <v>8</v>
      </c>
      <c r="AO59" s="18">
        <f t="shared" si="33"/>
        <v>2.1750113549067862</v>
      </c>
    </row>
    <row r="60" spans="1:50" ht="15.75" x14ac:dyDescent="0.2">
      <c r="A60" s="2" t="s">
        <v>14</v>
      </c>
      <c r="B60" s="3">
        <v>1</v>
      </c>
      <c r="C60" s="3">
        <v>4</v>
      </c>
      <c r="D60" s="3">
        <v>5</v>
      </c>
      <c r="E60" s="3">
        <v>11</v>
      </c>
      <c r="F60" s="3">
        <v>13</v>
      </c>
      <c r="G60" s="3">
        <v>18</v>
      </c>
      <c r="H60" s="3">
        <v>23</v>
      </c>
      <c r="I60" s="3">
        <v>25</v>
      </c>
      <c r="J60" s="3">
        <v>32</v>
      </c>
      <c r="K60" s="3">
        <v>35</v>
      </c>
      <c r="L60" s="3">
        <v>64</v>
      </c>
      <c r="M60" s="3">
        <v>66</v>
      </c>
      <c r="N60" s="3">
        <v>72</v>
      </c>
      <c r="O60" s="3">
        <v>77</v>
      </c>
      <c r="P60" s="3">
        <v>87</v>
      </c>
      <c r="Q60" s="3">
        <v>91</v>
      </c>
      <c r="R60" s="3">
        <v>94</v>
      </c>
      <c r="S60" s="3">
        <v>96</v>
      </c>
      <c r="T60" s="3">
        <v>101</v>
      </c>
      <c r="U60" s="3">
        <v>103</v>
      </c>
      <c r="V60" s="3">
        <v>107</v>
      </c>
      <c r="W60" s="3">
        <v>108</v>
      </c>
      <c r="X60" s="4">
        <f>W60*$X$82</f>
        <v>109.33842796792989</v>
      </c>
      <c r="Y60" s="4">
        <f t="shared" ref="Y60:Y81" si="46">X60*$Y$82</f>
        <v>111.31027831733307</v>
      </c>
      <c r="Z60" s="4">
        <f t="shared" si="45"/>
        <v>113.14052489294386</v>
      </c>
      <c r="AA60" s="4">
        <f t="shared" si="44"/>
        <v>114.56936810310452</v>
      </c>
      <c r="AB60" s="4">
        <f t="shared" si="43"/>
        <v>116.60945905856487</v>
      </c>
      <c r="AC60" s="4">
        <f t="shared" si="42"/>
        <v>117.13398942795169</v>
      </c>
      <c r="AD60" s="4">
        <f t="shared" si="41"/>
        <v>118.73677072809362</v>
      </c>
      <c r="AE60" s="4">
        <f t="shared" si="40"/>
        <v>118.97116265496219</v>
      </c>
      <c r="AF60" s="4">
        <f t="shared" si="39"/>
        <v>119.51984095436185</v>
      </c>
      <c r="AG60" s="4">
        <f t="shared" si="38"/>
        <v>119.51984095436185</v>
      </c>
      <c r="AH60" s="4">
        <f t="shared" si="37"/>
        <v>119.51984095436185</v>
      </c>
      <c r="AI60" s="4">
        <f t="shared" si="36"/>
        <v>120.48761294589515</v>
      </c>
      <c r="AJ60" s="4">
        <f t="shared" si="35"/>
        <v>121.6805596087258</v>
      </c>
      <c r="AK60" s="4">
        <f t="shared" si="34"/>
        <v>121.6805596087258</v>
      </c>
      <c r="AL60" s="16">
        <f t="shared" si="32"/>
        <v>121.6805596087258</v>
      </c>
      <c r="AM60" s="20">
        <f>AL60-W60</f>
        <v>13.680559608725801</v>
      </c>
      <c r="AN60" s="17">
        <f>'Предявени брой (2)'!W60-W60</f>
        <v>11</v>
      </c>
      <c r="AO60" s="18">
        <f t="shared" si="33"/>
        <v>2.680559608725801</v>
      </c>
      <c r="AP60" s="14"/>
      <c r="AQ60" s="14"/>
      <c r="AR60" s="14"/>
      <c r="AS60" s="14"/>
      <c r="AT60" s="14"/>
      <c r="AU60" s="14"/>
      <c r="AV60" s="14"/>
      <c r="AW60" s="14"/>
      <c r="AX60" s="14"/>
    </row>
    <row r="61" spans="1:50" x14ac:dyDescent="0.2">
      <c r="A61" s="2" t="s">
        <v>13</v>
      </c>
      <c r="B61" s="3">
        <v>2</v>
      </c>
      <c r="C61" s="3">
        <v>5</v>
      </c>
      <c r="D61" s="3">
        <v>6</v>
      </c>
      <c r="E61" s="3">
        <v>19</v>
      </c>
      <c r="F61" s="3">
        <v>47</v>
      </c>
      <c r="G61" s="3">
        <v>52</v>
      </c>
      <c r="H61" s="3">
        <v>55</v>
      </c>
      <c r="I61" s="3">
        <v>59</v>
      </c>
      <c r="J61" s="3">
        <v>63.38</v>
      </c>
      <c r="K61" s="3">
        <v>64.38</v>
      </c>
      <c r="L61" s="3">
        <v>67.87</v>
      </c>
      <c r="M61" s="3">
        <v>71.490000000000009</v>
      </c>
      <c r="N61" s="3">
        <v>73.490000000000009</v>
      </c>
      <c r="O61" s="3">
        <v>76.490000000000009</v>
      </c>
      <c r="P61" s="3">
        <v>79.62</v>
      </c>
      <c r="Q61" s="3">
        <v>83.62</v>
      </c>
      <c r="R61" s="3">
        <v>83.62</v>
      </c>
      <c r="S61" s="3">
        <v>90.62</v>
      </c>
      <c r="T61" s="3">
        <v>92.62</v>
      </c>
      <c r="U61" s="3">
        <v>92.62</v>
      </c>
      <c r="V61" s="3">
        <v>94.62</v>
      </c>
      <c r="W61" s="4">
        <f>V61*$W$82</f>
        <v>96.016395040953242</v>
      </c>
      <c r="X61" s="4">
        <f t="shared" ref="X61:X81" si="47">W61*$X$82</f>
        <v>97.206311971533026</v>
      </c>
      <c r="Y61" s="4">
        <f t="shared" si="46"/>
        <v>98.959367176254673</v>
      </c>
      <c r="Z61" s="4">
        <f t="shared" si="45"/>
        <v>100.58653086353428</v>
      </c>
      <c r="AA61" s="4">
        <f t="shared" si="44"/>
        <v>101.85683062388956</v>
      </c>
      <c r="AB61" s="4">
        <f t="shared" si="43"/>
        <v>103.67055450443544</v>
      </c>
      <c r="AC61" s="4">
        <f t="shared" si="42"/>
        <v>104.13688334849121</v>
      </c>
      <c r="AD61" s="4">
        <f t="shared" si="41"/>
        <v>105.56182114921972</v>
      </c>
      <c r="AE61" s="4">
        <f t="shared" si="40"/>
        <v>105.77020511074402</v>
      </c>
      <c r="AF61" s="4">
        <f t="shared" si="39"/>
        <v>106.25800244727695</v>
      </c>
      <c r="AG61" s="4">
        <f t="shared" si="38"/>
        <v>106.25800244727695</v>
      </c>
      <c r="AH61" s="4">
        <f t="shared" si="37"/>
        <v>106.25800244727695</v>
      </c>
      <c r="AI61" s="4">
        <f t="shared" si="36"/>
        <v>107.11839113106058</v>
      </c>
      <c r="AJ61" s="4">
        <f t="shared" si="35"/>
        <v>108.17896926107107</v>
      </c>
      <c r="AK61" s="4">
        <f t="shared" si="34"/>
        <v>108.17896926107107</v>
      </c>
      <c r="AL61" s="16">
        <f t="shared" si="32"/>
        <v>108.17896926107107</v>
      </c>
      <c r="AM61" s="20">
        <f>AL61-V61</f>
        <v>13.55896926107107</v>
      </c>
      <c r="AN61" s="17">
        <f>'Предявени брой (2)'!V61-V61</f>
        <v>19</v>
      </c>
      <c r="AO61" s="18">
        <f t="shared" si="33"/>
        <v>0</v>
      </c>
    </row>
    <row r="62" spans="1:50" x14ac:dyDescent="0.2">
      <c r="A62" s="1" t="s">
        <v>12</v>
      </c>
      <c r="B62" s="3">
        <v>2</v>
      </c>
      <c r="C62" s="3">
        <v>10</v>
      </c>
      <c r="D62" s="3">
        <v>11.85</v>
      </c>
      <c r="E62" s="3">
        <v>14.23</v>
      </c>
      <c r="F62" s="3">
        <v>18.23</v>
      </c>
      <c r="G62" s="3">
        <v>20.23</v>
      </c>
      <c r="H62" s="3">
        <v>23.23</v>
      </c>
      <c r="I62" s="3">
        <v>27.23</v>
      </c>
      <c r="J62" s="3">
        <v>27.23</v>
      </c>
      <c r="K62" s="3">
        <v>28.23</v>
      </c>
      <c r="L62" s="3">
        <v>31.23</v>
      </c>
      <c r="M62" s="3">
        <v>33.230000000000004</v>
      </c>
      <c r="N62" s="3">
        <v>36.230000000000004</v>
      </c>
      <c r="O62" s="3">
        <v>38.230000000000004</v>
      </c>
      <c r="P62" s="3">
        <v>39.230000000000004</v>
      </c>
      <c r="Q62" s="3">
        <v>39.230000000000004</v>
      </c>
      <c r="R62" s="3">
        <v>39.230000000000004</v>
      </c>
      <c r="S62" s="3">
        <v>41.230000000000004</v>
      </c>
      <c r="T62" s="3">
        <v>41.230000000000004</v>
      </c>
      <c r="U62" s="3">
        <v>44.230000000000004</v>
      </c>
      <c r="V62" s="4">
        <f>U62*$V$82</f>
        <v>46.382734741442277</v>
      </c>
      <c r="W62" s="4">
        <f t="shared" ref="W62:W81" si="48">V62*$W$82</f>
        <v>47.067247749038977</v>
      </c>
      <c r="X62" s="4">
        <f t="shared" si="47"/>
        <v>47.650545163490818</v>
      </c>
      <c r="Y62" s="4">
        <f t="shared" si="46"/>
        <v>48.509893023855525</v>
      </c>
      <c r="Z62" s="4">
        <f t="shared" si="45"/>
        <v>49.307528848078704</v>
      </c>
      <c r="AA62" s="4">
        <f t="shared" si="44"/>
        <v>49.930229934811706</v>
      </c>
      <c r="AB62" s="4">
        <f t="shared" si="43"/>
        <v>50.819317586952685</v>
      </c>
      <c r="AC62" s="4">
        <f t="shared" si="42"/>
        <v>51.047912039247358</v>
      </c>
      <c r="AD62" s="4">
        <f t="shared" si="41"/>
        <v>51.74641671092612</v>
      </c>
      <c r="AE62" s="4">
        <f t="shared" si="40"/>
        <v>51.848566552521469</v>
      </c>
      <c r="AF62" s="4">
        <f t="shared" si="39"/>
        <v>52.087684862265597</v>
      </c>
      <c r="AG62" s="4">
        <f t="shared" si="38"/>
        <v>52.087684862265597</v>
      </c>
      <c r="AH62" s="4">
        <f t="shared" si="37"/>
        <v>52.087684862265597</v>
      </c>
      <c r="AI62" s="4">
        <f t="shared" si="36"/>
        <v>52.509447492729294</v>
      </c>
      <c r="AJ62" s="4">
        <f t="shared" si="35"/>
        <v>53.029343012459286</v>
      </c>
      <c r="AK62" s="4">
        <f t="shared" si="34"/>
        <v>53.029343012459286</v>
      </c>
      <c r="AL62" s="16">
        <f t="shared" si="32"/>
        <v>53.029343012459286</v>
      </c>
      <c r="AM62" s="20">
        <f>AL62-U62</f>
        <v>8.799343012459282</v>
      </c>
      <c r="AN62" s="17">
        <f>'Предявени брой (2)'!U62-U62</f>
        <v>13</v>
      </c>
      <c r="AO62" s="18">
        <f t="shared" si="33"/>
        <v>0</v>
      </c>
    </row>
    <row r="63" spans="1:50" ht="15.75" x14ac:dyDescent="0.2">
      <c r="A63" s="1" t="s">
        <v>11</v>
      </c>
      <c r="B63" s="3">
        <v>3</v>
      </c>
      <c r="C63" s="3">
        <v>8</v>
      </c>
      <c r="D63" s="3">
        <v>15</v>
      </c>
      <c r="E63" s="3">
        <v>19</v>
      </c>
      <c r="F63" s="3">
        <v>24</v>
      </c>
      <c r="G63" s="3">
        <v>29</v>
      </c>
      <c r="H63" s="3">
        <v>33</v>
      </c>
      <c r="I63" s="3">
        <v>37</v>
      </c>
      <c r="J63" s="3">
        <v>38</v>
      </c>
      <c r="K63" s="3">
        <v>48</v>
      </c>
      <c r="L63" s="3">
        <v>51</v>
      </c>
      <c r="M63" s="3">
        <v>53</v>
      </c>
      <c r="N63" s="3">
        <v>59</v>
      </c>
      <c r="O63" s="3">
        <v>60</v>
      </c>
      <c r="P63" s="3">
        <v>68</v>
      </c>
      <c r="Q63" s="3">
        <v>73</v>
      </c>
      <c r="R63" s="3">
        <v>77</v>
      </c>
      <c r="S63" s="3">
        <v>80</v>
      </c>
      <c r="T63" s="3">
        <v>82</v>
      </c>
      <c r="U63" s="4">
        <f>T63*$U$82</f>
        <v>86.394521116530044</v>
      </c>
      <c r="V63" s="4">
        <f t="shared" ref="V63:V81" si="49">U63*$V$82</f>
        <v>90.599460910285927</v>
      </c>
      <c r="W63" s="4">
        <f t="shared" si="48"/>
        <v>91.936521129353352</v>
      </c>
      <c r="X63" s="4">
        <f t="shared" si="47"/>
        <v>93.075876788183933</v>
      </c>
      <c r="Y63" s="4">
        <f t="shared" si="46"/>
        <v>94.754442170700855</v>
      </c>
      <c r="Z63" s="4">
        <f t="shared" si="45"/>
        <v>96.312465346354259</v>
      </c>
      <c r="AA63" s="4">
        <f t="shared" si="44"/>
        <v>97.528788253590079</v>
      </c>
      <c r="AB63" s="4">
        <f t="shared" si="43"/>
        <v>99.265444413150092</v>
      </c>
      <c r="AC63" s="4">
        <f t="shared" si="42"/>
        <v>99.711958277854905</v>
      </c>
      <c r="AD63" s="4">
        <f t="shared" si="41"/>
        <v>101.0763484340237</v>
      </c>
      <c r="AE63" s="4">
        <f t="shared" si="40"/>
        <v>101.27587786307095</v>
      </c>
      <c r="AF63" s="4">
        <f t="shared" si="39"/>
        <v>101.74294799331146</v>
      </c>
      <c r="AG63" s="4">
        <f t="shared" si="38"/>
        <v>101.74294799331146</v>
      </c>
      <c r="AH63" s="4">
        <f t="shared" si="37"/>
        <v>101.74294799331146</v>
      </c>
      <c r="AI63" s="4">
        <f t="shared" si="36"/>
        <v>102.56677753171886</v>
      </c>
      <c r="AJ63" s="4">
        <f t="shared" si="35"/>
        <v>103.58229018054776</v>
      </c>
      <c r="AK63" s="4">
        <f t="shared" si="34"/>
        <v>103.58229018054776</v>
      </c>
      <c r="AL63" s="16">
        <f t="shared" si="32"/>
        <v>103.58229018054776</v>
      </c>
      <c r="AM63" s="20">
        <f>AL63-T63</f>
        <v>21.582290180547758</v>
      </c>
      <c r="AN63" s="17">
        <f>'Предявени брой (2)'!T63-T63</f>
        <v>26</v>
      </c>
      <c r="AO63" s="18">
        <f t="shared" si="33"/>
        <v>0</v>
      </c>
      <c r="AP63" s="14"/>
      <c r="AQ63" s="14"/>
      <c r="AR63" s="14"/>
      <c r="AS63" s="14"/>
      <c r="AT63" s="14"/>
      <c r="AU63" s="14"/>
      <c r="AV63" s="14"/>
      <c r="AW63" s="14"/>
      <c r="AX63" s="14"/>
    </row>
    <row r="64" spans="1:50" x14ac:dyDescent="0.2">
      <c r="A64" s="1" t="s">
        <v>10</v>
      </c>
      <c r="B64" s="3">
        <v>2</v>
      </c>
      <c r="C64" s="3">
        <v>4</v>
      </c>
      <c r="D64" s="3">
        <v>9</v>
      </c>
      <c r="E64" s="3">
        <v>14</v>
      </c>
      <c r="F64" s="3">
        <v>18</v>
      </c>
      <c r="G64" s="3">
        <v>24</v>
      </c>
      <c r="H64" s="3">
        <v>29</v>
      </c>
      <c r="I64" s="3">
        <v>34</v>
      </c>
      <c r="J64" s="3">
        <v>43</v>
      </c>
      <c r="K64" s="3">
        <v>44</v>
      </c>
      <c r="L64" s="3">
        <v>47</v>
      </c>
      <c r="M64" s="3">
        <v>49</v>
      </c>
      <c r="N64" s="3">
        <v>55</v>
      </c>
      <c r="O64" s="3">
        <v>59</v>
      </c>
      <c r="P64" s="3">
        <v>60</v>
      </c>
      <c r="Q64" s="3">
        <v>64</v>
      </c>
      <c r="R64" s="3">
        <v>68</v>
      </c>
      <c r="S64" s="3">
        <v>76</v>
      </c>
      <c r="T64" s="4">
        <f>S64*$T$82</f>
        <v>78.523940777479964</v>
      </c>
      <c r="U64" s="4">
        <f t="shared" ref="U64:U81" si="50">T64*$U$82</f>
        <v>82.732173898209112</v>
      </c>
      <c r="V64" s="4">
        <f t="shared" si="49"/>
        <v>86.758862231596382</v>
      </c>
      <c r="W64" s="4">
        <f t="shared" si="48"/>
        <v>88.039243176205829</v>
      </c>
      <c r="X64" s="4">
        <f t="shared" si="47"/>
        <v>89.130300447894854</v>
      </c>
      <c r="Y64" s="4">
        <f t="shared" si="46"/>
        <v>90.737709822137376</v>
      </c>
      <c r="Z64" s="4">
        <f t="shared" si="45"/>
        <v>92.229686890124569</v>
      </c>
      <c r="AA64" s="4">
        <f t="shared" si="44"/>
        <v>93.394448694198701</v>
      </c>
      <c r="AB64" s="4">
        <f t="shared" si="43"/>
        <v>95.057486321322315</v>
      </c>
      <c r="AC64" s="4">
        <f t="shared" si="42"/>
        <v>95.485072031912608</v>
      </c>
      <c r="AD64" s="4">
        <f t="shared" si="41"/>
        <v>96.791624371185478</v>
      </c>
      <c r="AE64" s="4">
        <f t="shared" si="40"/>
        <v>96.98269555496438</v>
      </c>
      <c r="AF64" s="4">
        <f t="shared" si="39"/>
        <v>97.429966131134321</v>
      </c>
      <c r="AG64" s="4">
        <f t="shared" si="38"/>
        <v>97.429966131134321</v>
      </c>
      <c r="AH64" s="4">
        <f t="shared" si="37"/>
        <v>97.429966131134321</v>
      </c>
      <c r="AI64" s="4">
        <f t="shared" si="36"/>
        <v>98.218872739483601</v>
      </c>
      <c r="AJ64" s="4">
        <f t="shared" si="35"/>
        <v>99.191336826013142</v>
      </c>
      <c r="AK64" s="4">
        <f t="shared" si="34"/>
        <v>99.191336826013142</v>
      </c>
      <c r="AL64" s="16">
        <f t="shared" si="32"/>
        <v>99.191336826013142</v>
      </c>
      <c r="AM64" s="20">
        <f>AL64-S64</f>
        <v>23.191336826013142</v>
      </c>
      <c r="AN64" s="17">
        <f>'Предявени брой (2)'!S64-S64</f>
        <v>32</v>
      </c>
      <c r="AO64" s="18">
        <f t="shared" si="33"/>
        <v>0</v>
      </c>
    </row>
    <row r="65" spans="1:50" x14ac:dyDescent="0.2">
      <c r="A65" s="1" t="s">
        <v>9</v>
      </c>
      <c r="B65" s="3">
        <v>3</v>
      </c>
      <c r="C65" s="3">
        <v>7</v>
      </c>
      <c r="D65" s="3">
        <v>13</v>
      </c>
      <c r="E65" s="3">
        <v>19</v>
      </c>
      <c r="F65" s="3">
        <v>25</v>
      </c>
      <c r="G65" s="3">
        <v>34</v>
      </c>
      <c r="H65" s="3">
        <v>37</v>
      </c>
      <c r="I65" s="3">
        <v>39</v>
      </c>
      <c r="J65" s="3">
        <v>46</v>
      </c>
      <c r="K65" s="3">
        <v>56</v>
      </c>
      <c r="L65" s="3">
        <v>60</v>
      </c>
      <c r="M65" s="3">
        <v>63</v>
      </c>
      <c r="N65" s="3">
        <v>67</v>
      </c>
      <c r="O65" s="3">
        <v>89</v>
      </c>
      <c r="P65" s="3">
        <v>107</v>
      </c>
      <c r="Q65" s="3">
        <v>121</v>
      </c>
      <c r="R65" s="3">
        <v>131</v>
      </c>
      <c r="S65" s="4">
        <f>R65*$S$82</f>
        <v>139.67836306535</v>
      </c>
      <c r="T65" s="4">
        <f t="shared" ref="T65:T81" si="51">S65*$T$82</f>
        <v>144.31704617419592</v>
      </c>
      <c r="U65" s="4">
        <f t="shared" si="50"/>
        <v>152.05124503868063</v>
      </c>
      <c r="V65" s="4">
        <f t="shared" si="49"/>
        <v>159.45178760423164</v>
      </c>
      <c r="W65" s="4">
        <f t="shared" si="48"/>
        <v>161.80496542585158</v>
      </c>
      <c r="X65" s="4">
        <f t="shared" si="47"/>
        <v>163.81019034322091</v>
      </c>
      <c r="Y65" s="4">
        <f t="shared" si="46"/>
        <v>166.76440495072217</v>
      </c>
      <c r="Z65" s="4">
        <f t="shared" si="45"/>
        <v>169.50646961634706</v>
      </c>
      <c r="AA65" s="4">
        <f t="shared" si="44"/>
        <v>171.64715411837494</v>
      </c>
      <c r="AB65" s="4">
        <f t="shared" si="43"/>
        <v>174.70360640091062</v>
      </c>
      <c r="AC65" s="4">
        <f t="shared" si="42"/>
        <v>175.48945471834992</v>
      </c>
      <c r="AD65" s="4">
        <f t="shared" si="41"/>
        <v>177.89073224478201</v>
      </c>
      <c r="AE65" s="4">
        <f t="shared" si="40"/>
        <v>178.24189685240302</v>
      </c>
      <c r="AF65" s="4">
        <f t="shared" si="39"/>
        <v>179.0639234567019</v>
      </c>
      <c r="AG65" s="4">
        <f t="shared" si="38"/>
        <v>179.0639234567019</v>
      </c>
      <c r="AH65" s="4">
        <f t="shared" si="37"/>
        <v>179.0639234567019</v>
      </c>
      <c r="AI65" s="4">
        <f t="shared" si="36"/>
        <v>180.51383376809221</v>
      </c>
      <c r="AJ65" s="4">
        <f t="shared" si="35"/>
        <v>182.30109944896441</v>
      </c>
      <c r="AK65" s="4">
        <f t="shared" si="34"/>
        <v>182.30109944896441</v>
      </c>
      <c r="AL65" s="16">
        <f t="shared" si="32"/>
        <v>182.30109944896441</v>
      </c>
      <c r="AM65" s="20">
        <f>AL65-R65</f>
        <v>51.301099448964408</v>
      </c>
      <c r="AN65" s="17">
        <f>'Предявени брой (2)'!R65-R65</f>
        <v>41</v>
      </c>
      <c r="AO65" s="18">
        <f t="shared" si="33"/>
        <v>10.301099448964408</v>
      </c>
    </row>
    <row r="66" spans="1:50" ht="15.75" x14ac:dyDescent="0.2">
      <c r="A66" s="2" t="s">
        <v>8</v>
      </c>
      <c r="B66" s="3">
        <v>0</v>
      </c>
      <c r="C66" s="3">
        <v>8</v>
      </c>
      <c r="D66" s="3">
        <v>41</v>
      </c>
      <c r="E66" s="3">
        <v>55</v>
      </c>
      <c r="F66" s="3">
        <v>62</v>
      </c>
      <c r="G66" s="3">
        <v>67</v>
      </c>
      <c r="H66" s="3">
        <v>77</v>
      </c>
      <c r="I66" s="3">
        <v>80</v>
      </c>
      <c r="J66" s="3">
        <v>87</v>
      </c>
      <c r="K66" s="3">
        <v>92</v>
      </c>
      <c r="L66" s="3">
        <v>94</v>
      </c>
      <c r="M66" s="3">
        <v>99</v>
      </c>
      <c r="N66" s="3">
        <v>106</v>
      </c>
      <c r="O66" s="3">
        <v>108</v>
      </c>
      <c r="P66" s="3">
        <v>116</v>
      </c>
      <c r="Q66" s="3">
        <v>122</v>
      </c>
      <c r="R66" s="4">
        <f>Q66*$R$82</f>
        <v>127.5249071541688</v>
      </c>
      <c r="S66" s="4">
        <f t="shared" ref="S66:S81" si="52">R66*$S$82</f>
        <v>135.97305558286291</v>
      </c>
      <c r="T66" s="4">
        <f t="shared" si="51"/>
        <v>140.48868636739104</v>
      </c>
      <c r="U66" s="4">
        <f t="shared" si="50"/>
        <v>148.01771684147721</v>
      </c>
      <c r="V66" s="4">
        <f t="shared" si="49"/>
        <v>155.22194205951052</v>
      </c>
      <c r="W66" s="4">
        <f t="shared" si="48"/>
        <v>157.5126961298871</v>
      </c>
      <c r="X66" s="4">
        <f t="shared" si="47"/>
        <v>159.46472759103787</v>
      </c>
      <c r="Y66" s="4">
        <f t="shared" si="46"/>
        <v>162.34057448825226</v>
      </c>
      <c r="Z66" s="4">
        <f t="shared" si="45"/>
        <v>165.00989923553882</v>
      </c>
      <c r="AA66" s="4">
        <f t="shared" si="44"/>
        <v>167.09379688719892</v>
      </c>
      <c r="AB66" s="4">
        <f t="shared" si="43"/>
        <v>170.06916935705777</v>
      </c>
      <c r="AC66" s="4">
        <f t="shared" si="42"/>
        <v>170.83417114117003</v>
      </c>
      <c r="AD66" s="4">
        <f t="shared" si="41"/>
        <v>173.17174895498411</v>
      </c>
      <c r="AE66" s="4">
        <f t="shared" si="40"/>
        <v>173.51359806935585</v>
      </c>
      <c r="AF66" s="4">
        <f t="shared" si="39"/>
        <v>174.31381842348921</v>
      </c>
      <c r="AG66" s="4">
        <f t="shared" si="38"/>
        <v>174.31381842348921</v>
      </c>
      <c r="AH66" s="4">
        <f t="shared" si="37"/>
        <v>174.31381842348921</v>
      </c>
      <c r="AI66" s="4">
        <f t="shared" si="36"/>
        <v>175.72526634594664</v>
      </c>
      <c r="AJ66" s="4">
        <f t="shared" si="35"/>
        <v>177.46512046818373</v>
      </c>
      <c r="AK66" s="4">
        <f t="shared" si="34"/>
        <v>177.46512046818373</v>
      </c>
      <c r="AL66" s="16">
        <f>AK66</f>
        <v>177.46512046818373</v>
      </c>
      <c r="AM66" s="20">
        <f>AL66-Q66</f>
        <v>55.465120468183727</v>
      </c>
      <c r="AN66" s="17">
        <f>'Предявени брой (2)'!Q66-Q66</f>
        <v>66</v>
      </c>
      <c r="AO66" s="18">
        <f>IF(AM66-AN66&lt;0,0,AM66-AN66)</f>
        <v>0</v>
      </c>
      <c r="AP66" s="14"/>
      <c r="AQ66" s="14"/>
      <c r="AR66" s="14"/>
      <c r="AS66" s="14"/>
      <c r="AT66" s="14"/>
      <c r="AU66" s="14"/>
      <c r="AV66" s="14"/>
      <c r="AW66" s="14"/>
      <c r="AX66" s="14"/>
    </row>
    <row r="67" spans="1:50" x14ac:dyDescent="0.2">
      <c r="A67" s="2" t="s">
        <v>7</v>
      </c>
      <c r="B67" s="3">
        <v>0</v>
      </c>
      <c r="C67" s="3">
        <v>4</v>
      </c>
      <c r="D67" s="3">
        <v>7</v>
      </c>
      <c r="E67" s="3">
        <v>14.06</v>
      </c>
      <c r="F67" s="3">
        <v>16.060000000000002</v>
      </c>
      <c r="G67" s="3">
        <v>18.95</v>
      </c>
      <c r="H67" s="3">
        <v>22.95</v>
      </c>
      <c r="I67" s="3">
        <v>24.95</v>
      </c>
      <c r="J67" s="3">
        <v>28.09</v>
      </c>
      <c r="K67" s="3">
        <v>34.9</v>
      </c>
      <c r="L67" s="3">
        <v>40.9</v>
      </c>
      <c r="M67" s="3">
        <v>41.9</v>
      </c>
      <c r="N67" s="3">
        <v>44.9</v>
      </c>
      <c r="O67" s="3">
        <v>51.9</v>
      </c>
      <c r="P67" s="3">
        <v>57.9</v>
      </c>
      <c r="Q67" s="4">
        <f>P67*$Q$82</f>
        <v>62.644648049188582</v>
      </c>
      <c r="R67" s="4">
        <f t="shared" ref="R67:R81" si="53">Q67*$R$82</f>
        <v>65.481581362117666</v>
      </c>
      <c r="S67" s="4">
        <f t="shared" si="52"/>
        <v>69.819542714436082</v>
      </c>
      <c r="T67" s="4">
        <f t="shared" si="51"/>
        <v>72.138232068672522</v>
      </c>
      <c r="U67" s="4">
        <f t="shared" si="50"/>
        <v>76.004244070317966</v>
      </c>
      <c r="V67" s="4">
        <f t="shared" si="49"/>
        <v>79.703474834668668</v>
      </c>
      <c r="W67" s="4">
        <f t="shared" si="48"/>
        <v>80.879732887996425</v>
      </c>
      <c r="X67" s="4">
        <f t="shared" si="47"/>
        <v>81.882063411477844</v>
      </c>
      <c r="Y67" s="4">
        <f t="shared" si="46"/>
        <v>83.358755351800355</v>
      </c>
      <c r="Z67" s="4">
        <f t="shared" si="45"/>
        <v>84.729402149527857</v>
      </c>
      <c r="AA67" s="4">
        <f t="shared" si="44"/>
        <v>85.799443419681765</v>
      </c>
      <c r="AB67" s="4">
        <f t="shared" si="43"/>
        <v>87.327239822874816</v>
      </c>
      <c r="AC67" s="4">
        <f t="shared" si="42"/>
        <v>87.720053491093793</v>
      </c>
      <c r="AD67" s="4">
        <f t="shared" si="41"/>
        <v>88.920354633995217</v>
      </c>
      <c r="AE67" s="4">
        <f t="shared" si="40"/>
        <v>89.095887563960332</v>
      </c>
      <c r="AF67" s="4">
        <f t="shared" si="39"/>
        <v>89.506785288931496</v>
      </c>
      <c r="AG67" s="4">
        <f t="shared" si="38"/>
        <v>89.506785288931496</v>
      </c>
      <c r="AH67" s="4">
        <f t="shared" si="37"/>
        <v>89.506785288931496</v>
      </c>
      <c r="AI67" s="4">
        <f t="shared" si="36"/>
        <v>90.231536586817583</v>
      </c>
      <c r="AJ67" s="4">
        <f t="shared" si="35"/>
        <v>91.124918137182121</v>
      </c>
      <c r="AK67" s="4">
        <f t="shared" si="34"/>
        <v>91.124918137182121</v>
      </c>
      <c r="AL67" s="16">
        <f t="shared" si="32"/>
        <v>91.124918137182121</v>
      </c>
      <c r="AM67" s="20">
        <f>AL67-P67</f>
        <v>33.224918137182122</v>
      </c>
      <c r="AN67" s="17">
        <f>'Предявени брой (2)'!P67-P67</f>
        <v>27.000000000000007</v>
      </c>
      <c r="AO67" s="18">
        <f t="shared" si="33"/>
        <v>6.2249181371821152</v>
      </c>
    </row>
    <row r="68" spans="1:50" x14ac:dyDescent="0.2">
      <c r="A68" s="2" t="s">
        <v>6</v>
      </c>
      <c r="B68" s="3">
        <v>1</v>
      </c>
      <c r="C68" s="3">
        <v>10.17</v>
      </c>
      <c r="D68" s="3">
        <v>16.170000000000002</v>
      </c>
      <c r="E68" s="3">
        <v>19.170000000000002</v>
      </c>
      <c r="F68" s="3">
        <v>23.17</v>
      </c>
      <c r="G68" s="3">
        <v>32.17</v>
      </c>
      <c r="H68" s="3">
        <v>51.17</v>
      </c>
      <c r="I68" s="3">
        <v>69</v>
      </c>
      <c r="J68" s="3">
        <v>72</v>
      </c>
      <c r="K68" s="3">
        <v>90</v>
      </c>
      <c r="L68" s="3">
        <v>105</v>
      </c>
      <c r="M68" s="3">
        <v>116</v>
      </c>
      <c r="N68" s="3">
        <v>126</v>
      </c>
      <c r="O68" s="3">
        <v>139</v>
      </c>
      <c r="P68" s="4">
        <f>O68*$P$82</f>
        <v>150.85643810050314</v>
      </c>
      <c r="Q68" s="4">
        <f t="shared" ref="Q68:Q81" si="54">P68*$Q$82</f>
        <v>163.21845372642869</v>
      </c>
      <c r="R68" s="4">
        <f t="shared" si="53"/>
        <v>170.60998489598211</v>
      </c>
      <c r="S68" s="4">
        <f t="shared" si="52"/>
        <v>181.91239246469365</v>
      </c>
      <c r="T68" s="4">
        <f t="shared" si="51"/>
        <v>187.9536570077276</v>
      </c>
      <c r="U68" s="4">
        <f t="shared" si="50"/>
        <v>198.02641694247765</v>
      </c>
      <c r="V68" s="4">
        <f t="shared" si="49"/>
        <v>207.66463415874276</v>
      </c>
      <c r="W68" s="4">
        <f t="shared" si="48"/>
        <v>210.72933364427053</v>
      </c>
      <c r="X68" s="4">
        <f t="shared" si="47"/>
        <v>213.3408709943883</v>
      </c>
      <c r="Y68" s="4">
        <f t="shared" si="46"/>
        <v>217.18834053305454</v>
      </c>
      <c r="Z68" s="4">
        <f t="shared" si="45"/>
        <v>220.75951313752833</v>
      </c>
      <c r="AA68" s="4">
        <f t="shared" si="44"/>
        <v>223.54746848529962</v>
      </c>
      <c r="AB68" s="4">
        <f t="shared" si="43"/>
        <v>227.52808892620573</v>
      </c>
      <c r="AC68" s="4">
        <f t="shared" si="42"/>
        <v>228.55155128932674</v>
      </c>
      <c r="AD68" s="4">
        <f t="shared" si="41"/>
        <v>231.67889420929345</v>
      </c>
      <c r="AE68" s="4">
        <f t="shared" si="40"/>
        <v>232.13623915892873</v>
      </c>
      <c r="AF68" s="4">
        <f t="shared" si="39"/>
        <v>233.2068189035358</v>
      </c>
      <c r="AG68" s="4">
        <f t="shared" si="38"/>
        <v>233.2068189035358</v>
      </c>
      <c r="AH68" s="4">
        <f t="shared" si="37"/>
        <v>233.2068189035358</v>
      </c>
      <c r="AI68" s="4">
        <f t="shared" si="36"/>
        <v>235.09513322664137</v>
      </c>
      <c r="AJ68" s="4">
        <f t="shared" si="35"/>
        <v>237.42280781304376</v>
      </c>
      <c r="AK68" s="4">
        <f t="shared" si="34"/>
        <v>237.42280781304376</v>
      </c>
      <c r="AL68" s="16">
        <f t="shared" si="32"/>
        <v>237.42280781304376</v>
      </c>
      <c r="AM68" s="20">
        <f>AL68-O68</f>
        <v>98.422807813043761</v>
      </c>
      <c r="AN68" s="17">
        <f>'Предявени брой (2)'!O68-O68</f>
        <v>36</v>
      </c>
      <c r="AO68" s="18">
        <f t="shared" si="33"/>
        <v>62.422807813043761</v>
      </c>
    </row>
    <row r="69" spans="1:50" ht="15.75" x14ac:dyDescent="0.2">
      <c r="A69" s="2" t="s">
        <v>5</v>
      </c>
      <c r="B69" s="3">
        <v>2</v>
      </c>
      <c r="C69" s="3">
        <v>6.74</v>
      </c>
      <c r="D69" s="3">
        <v>12</v>
      </c>
      <c r="E69" s="3">
        <v>24</v>
      </c>
      <c r="F69" s="3">
        <v>29</v>
      </c>
      <c r="G69" s="3">
        <v>37</v>
      </c>
      <c r="H69" s="3">
        <v>49</v>
      </c>
      <c r="I69" s="3">
        <v>66</v>
      </c>
      <c r="J69" s="3">
        <v>80</v>
      </c>
      <c r="K69" s="3">
        <v>87</v>
      </c>
      <c r="L69" s="3">
        <v>95</v>
      </c>
      <c r="M69" s="3">
        <v>100</v>
      </c>
      <c r="N69" s="3">
        <v>104</v>
      </c>
      <c r="O69" s="4">
        <f>N69*$O$82</f>
        <v>113.55988510929051</v>
      </c>
      <c r="P69" s="4">
        <f t="shared" ref="P69:P81" si="55">O69*$P$82</f>
        <v>123.24632934309302</v>
      </c>
      <c r="Q69" s="4">
        <f t="shared" si="54"/>
        <v>133.34581908553446</v>
      </c>
      <c r="R69" s="4">
        <f t="shared" si="53"/>
        <v>139.38453441212602</v>
      </c>
      <c r="S69" s="4">
        <f t="shared" si="52"/>
        <v>148.61834811688328</v>
      </c>
      <c r="T69" s="4">
        <f t="shared" si="51"/>
        <v>153.55392586811902</v>
      </c>
      <c r="U69" s="4">
        <f t="shared" si="50"/>
        <v>161.78314501145485</v>
      </c>
      <c r="V69" s="4">
        <f t="shared" si="49"/>
        <v>169.65735249158038</v>
      </c>
      <c r="W69" s="4">
        <f t="shared" si="48"/>
        <v>172.16114329353027</v>
      </c>
      <c r="X69" s="4">
        <f t="shared" si="47"/>
        <v>174.29471078588995</v>
      </c>
      <c r="Y69" s="4">
        <f t="shared" si="46"/>
        <v>177.43800717993622</v>
      </c>
      <c r="Z69" s="4">
        <f t="shared" si="45"/>
        <v>180.3555751703642</v>
      </c>
      <c r="AA69" s="4">
        <f t="shared" si="44"/>
        <v>182.63327221340549</v>
      </c>
      <c r="AB69" s="4">
        <f t="shared" si="43"/>
        <v>185.88534991076514</v>
      </c>
      <c r="AC69" s="4">
        <f t="shared" si="42"/>
        <v>186.72149572637454</v>
      </c>
      <c r="AD69" s="4">
        <f t="shared" si="41"/>
        <v>189.27646481046642</v>
      </c>
      <c r="AE69" s="4">
        <f t="shared" si="40"/>
        <v>189.6501053855448</v>
      </c>
      <c r="AF69" s="4">
        <f t="shared" si="39"/>
        <v>190.52474504596145</v>
      </c>
      <c r="AG69" s="4">
        <f t="shared" si="38"/>
        <v>190.52474504596145</v>
      </c>
      <c r="AH69" s="4">
        <f t="shared" si="37"/>
        <v>190.52474504596145</v>
      </c>
      <c r="AI69" s="4">
        <f t="shared" si="36"/>
        <v>192.06745553216359</v>
      </c>
      <c r="AJ69" s="4">
        <f t="shared" si="35"/>
        <v>193.96911350772956</v>
      </c>
      <c r="AK69" s="4">
        <f t="shared" si="34"/>
        <v>193.96911350772956</v>
      </c>
      <c r="AL69" s="16">
        <f t="shared" si="32"/>
        <v>193.96911350772956</v>
      </c>
      <c r="AM69" s="20">
        <f>AL69-N69</f>
        <v>89.96911350772956</v>
      </c>
      <c r="AN69" s="17">
        <f>'Предявени брой (2)'!N69-N69</f>
        <v>87</v>
      </c>
      <c r="AO69" s="18">
        <f t="shared" si="33"/>
        <v>2.9691135077295598</v>
      </c>
      <c r="AP69" s="14"/>
      <c r="AQ69" s="14"/>
      <c r="AR69" s="14"/>
      <c r="AS69" s="14"/>
      <c r="AT69" s="14"/>
      <c r="AU69" s="14"/>
      <c r="AV69" s="14"/>
      <c r="AW69" s="14"/>
      <c r="AX69" s="14"/>
    </row>
    <row r="70" spans="1:50" x14ac:dyDescent="0.2">
      <c r="A70" s="1" t="s">
        <v>4</v>
      </c>
      <c r="B70" s="3">
        <v>0</v>
      </c>
      <c r="C70" s="3">
        <v>4</v>
      </c>
      <c r="D70" s="3">
        <v>17</v>
      </c>
      <c r="E70" s="3">
        <v>33</v>
      </c>
      <c r="F70" s="3">
        <v>38</v>
      </c>
      <c r="G70" s="3">
        <v>44</v>
      </c>
      <c r="H70" s="3">
        <v>49</v>
      </c>
      <c r="I70" s="3">
        <v>60</v>
      </c>
      <c r="J70" s="3">
        <v>70</v>
      </c>
      <c r="K70" s="3">
        <v>72</v>
      </c>
      <c r="L70" s="3">
        <v>79</v>
      </c>
      <c r="M70" s="3">
        <v>80</v>
      </c>
      <c r="N70" s="4">
        <f>M70*$N$82</f>
        <v>86.464006148001118</v>
      </c>
      <c r="O70" s="4">
        <f t="shared" ref="O70:O81" si="56">N70*$O$82</f>
        <v>94.411948117846109</v>
      </c>
      <c r="P70" s="4">
        <f t="shared" si="55"/>
        <v>102.46510940422853</v>
      </c>
      <c r="Q70" s="4">
        <f t="shared" si="54"/>
        <v>110.8616703963644</v>
      </c>
      <c r="R70" s="4">
        <f t="shared" si="53"/>
        <v>115.88216577256094</v>
      </c>
      <c r="S70" s="4">
        <f t="shared" si="52"/>
        <v>123.55901697388428</v>
      </c>
      <c r="T70" s="4">
        <f t="shared" si="51"/>
        <v>127.6623806760649</v>
      </c>
      <c r="U70" s="4">
        <f t="shared" si="50"/>
        <v>134.50402735493643</v>
      </c>
      <c r="V70" s="4">
        <f t="shared" si="49"/>
        <v>141.05052277774615</v>
      </c>
      <c r="W70" s="4">
        <f t="shared" si="48"/>
        <v>143.13213607864137</v>
      </c>
      <c r="X70" s="4">
        <f t="shared" si="47"/>
        <v>144.90595139380062</v>
      </c>
      <c r="Y70" s="4">
        <f t="shared" si="46"/>
        <v>147.51923984322184</v>
      </c>
      <c r="Z70" s="4">
        <f t="shared" si="45"/>
        <v>149.94486115727545</v>
      </c>
      <c r="AA70" s="4">
        <f t="shared" si="44"/>
        <v>151.83850357201396</v>
      </c>
      <c r="AB70" s="4">
        <f t="shared" si="43"/>
        <v>154.54223112988205</v>
      </c>
      <c r="AC70" s="4">
        <f t="shared" si="42"/>
        <v>155.23738994662702</v>
      </c>
      <c r="AD70" s="4">
        <f t="shared" si="41"/>
        <v>157.36155208696235</v>
      </c>
      <c r="AE70" s="4">
        <f t="shared" si="40"/>
        <v>157.6721911348539</v>
      </c>
      <c r="AF70" s="4">
        <f t="shared" si="39"/>
        <v>158.3993531442342</v>
      </c>
      <c r="AG70" s="4">
        <f t="shared" si="38"/>
        <v>158.3993531442342</v>
      </c>
      <c r="AH70" s="4">
        <f t="shared" si="37"/>
        <v>158.3993531442342</v>
      </c>
      <c r="AI70" s="4">
        <f t="shared" si="36"/>
        <v>159.68193899965311</v>
      </c>
      <c r="AJ70" s="4">
        <f t="shared" si="35"/>
        <v>161.26294829667938</v>
      </c>
      <c r="AK70" s="4">
        <f t="shared" si="34"/>
        <v>161.26294829667938</v>
      </c>
      <c r="AL70" s="16">
        <f t="shared" si="32"/>
        <v>161.26294829667938</v>
      </c>
      <c r="AM70" s="20">
        <f>AL70-M70</f>
        <v>81.262948296679383</v>
      </c>
      <c r="AN70" s="17">
        <f>'Предявени брой (2)'!M70-M70</f>
        <v>26</v>
      </c>
      <c r="AO70" s="18">
        <f t="shared" si="33"/>
        <v>55.262948296679383</v>
      </c>
    </row>
    <row r="71" spans="1:50" x14ac:dyDescent="0.2">
      <c r="A71" s="1" t="s">
        <v>3</v>
      </c>
      <c r="B71" s="3">
        <v>0</v>
      </c>
      <c r="C71" s="3">
        <v>6</v>
      </c>
      <c r="D71" s="3">
        <v>12</v>
      </c>
      <c r="E71" s="3">
        <v>17</v>
      </c>
      <c r="F71" s="3">
        <v>23</v>
      </c>
      <c r="G71" s="3">
        <v>26</v>
      </c>
      <c r="H71" s="3">
        <v>29</v>
      </c>
      <c r="I71" s="3">
        <v>31</v>
      </c>
      <c r="J71" s="3">
        <v>39</v>
      </c>
      <c r="K71" s="3">
        <v>48</v>
      </c>
      <c r="L71" s="3">
        <v>63</v>
      </c>
      <c r="M71" s="4">
        <f>L71*$M$82</f>
        <v>66.404142776995357</v>
      </c>
      <c r="N71" s="4">
        <f t="shared" ref="N71:N81" si="57">M71*$N$82</f>
        <v>71.769602616535877</v>
      </c>
      <c r="O71" s="4">
        <f t="shared" si="56"/>
        <v>78.366806033396628</v>
      </c>
      <c r="P71" s="4">
        <f t="shared" si="55"/>
        <v>85.051346931735495</v>
      </c>
      <c r="Q71" s="4">
        <f t="shared" si="54"/>
        <v>92.020927368704747</v>
      </c>
      <c r="R71" s="4">
        <f t="shared" si="53"/>
        <v>96.188198515857252</v>
      </c>
      <c r="S71" s="4">
        <f t="shared" si="52"/>
        <v>102.56038255648755</v>
      </c>
      <c r="T71" s="4">
        <f t="shared" si="51"/>
        <v>105.96638692080683</v>
      </c>
      <c r="U71" s="4">
        <f t="shared" si="50"/>
        <v>111.64530795697608</v>
      </c>
      <c r="V71" s="4">
        <f t="shared" si="49"/>
        <v>117.07923816629112</v>
      </c>
      <c r="W71" s="4">
        <f t="shared" si="48"/>
        <v>118.80708500178037</v>
      </c>
      <c r="X71" s="4">
        <f t="shared" si="47"/>
        <v>120.27944356987857</v>
      </c>
      <c r="Y71" s="4">
        <f t="shared" si="46"/>
        <v>122.44860831128906</v>
      </c>
      <c r="Z71" s="4">
        <f t="shared" si="45"/>
        <v>124.46199961205581</v>
      </c>
      <c r="AA71" s="4">
        <f t="shared" si="44"/>
        <v>126.03382087801668</v>
      </c>
      <c r="AB71" s="4">
        <f t="shared" si="43"/>
        <v>128.2780547628013</v>
      </c>
      <c r="AC71" s="4">
        <f t="shared" si="42"/>
        <v>128.85507257929905</v>
      </c>
      <c r="AD71" s="4">
        <f t="shared" si="41"/>
        <v>130.618237154903</v>
      </c>
      <c r="AE71" s="4">
        <f t="shared" si="40"/>
        <v>130.87608365100675</v>
      </c>
      <c r="AF71" s="4">
        <f t="shared" si="39"/>
        <v>131.47966577466795</v>
      </c>
      <c r="AG71" s="4">
        <f t="shared" si="38"/>
        <v>131.47966577466795</v>
      </c>
      <c r="AH71" s="4">
        <f t="shared" si="37"/>
        <v>131.47966577466795</v>
      </c>
      <c r="AI71" s="4">
        <f t="shared" si="36"/>
        <v>132.54427845300535</v>
      </c>
      <c r="AJ71" s="4">
        <f t="shared" si="35"/>
        <v>133.85659804164897</v>
      </c>
      <c r="AK71" s="4">
        <f t="shared" si="34"/>
        <v>133.85659804164897</v>
      </c>
      <c r="AL71" s="16">
        <f t="shared" si="32"/>
        <v>133.85659804164897</v>
      </c>
      <c r="AM71" s="20">
        <f>AL71-L71</f>
        <v>70.856598041648965</v>
      </c>
      <c r="AN71" s="17">
        <f>'Предявени брой (2)'!L71-L71</f>
        <v>28</v>
      </c>
      <c r="AO71" s="18">
        <f t="shared" si="33"/>
        <v>42.856598041648965</v>
      </c>
    </row>
    <row r="72" spans="1:50" ht="15.75" x14ac:dyDescent="0.2">
      <c r="A72" s="1" t="s">
        <v>2</v>
      </c>
      <c r="B72" s="3">
        <v>3</v>
      </c>
      <c r="C72" s="3">
        <v>5.98</v>
      </c>
      <c r="D72" s="3">
        <v>14</v>
      </c>
      <c r="E72" s="3">
        <v>17</v>
      </c>
      <c r="F72" s="3">
        <v>20</v>
      </c>
      <c r="G72" s="3">
        <v>30</v>
      </c>
      <c r="H72" s="3">
        <v>32</v>
      </c>
      <c r="I72" s="3">
        <v>38</v>
      </c>
      <c r="J72" s="3">
        <v>40</v>
      </c>
      <c r="K72" s="3">
        <v>44</v>
      </c>
      <c r="L72" s="4">
        <f>K72*$L$82</f>
        <v>49.529568747440969</v>
      </c>
      <c r="M72" s="4">
        <f t="shared" ref="M72:M81" si="58">L72*$M$82</f>
        <v>52.205850076001227</v>
      </c>
      <c r="N72" s="4">
        <f t="shared" si="57"/>
        <v>56.424086774162426</v>
      </c>
      <c r="O72" s="4">
        <f t="shared" si="56"/>
        <v>61.610700110293493</v>
      </c>
      <c r="P72" s="4">
        <f t="shared" si="55"/>
        <v>66.865976744727718</v>
      </c>
      <c r="Q72" s="4">
        <f t="shared" si="54"/>
        <v>72.345346798595784</v>
      </c>
      <c r="R72" s="4">
        <f t="shared" si="53"/>
        <v>75.621587160057956</v>
      </c>
      <c r="S72" s="4">
        <f t="shared" si="52"/>
        <v>80.63129394595866</v>
      </c>
      <c r="T72" s="4">
        <f t="shared" si="51"/>
        <v>83.309038824000496</v>
      </c>
      <c r="U72" s="4">
        <f t="shared" si="50"/>
        <v>87.773713583877225</v>
      </c>
      <c r="V72" s="4">
        <f t="shared" si="49"/>
        <v>92.045780565957628</v>
      </c>
      <c r="W72" s="4">
        <f t="shared" si="48"/>
        <v>93.404185464741957</v>
      </c>
      <c r="X72" s="4">
        <f t="shared" si="47"/>
        <v>94.561729669813445</v>
      </c>
      <c r="Y72" s="4">
        <f t="shared" si="46"/>
        <v>96.267091482261321</v>
      </c>
      <c r="Z72" s="4">
        <f t="shared" si="45"/>
        <v>97.849986765544273</v>
      </c>
      <c r="AA72" s="4">
        <f t="shared" si="44"/>
        <v>99.085726915561722</v>
      </c>
      <c r="AB72" s="4">
        <f t="shared" si="43"/>
        <v>100.8501068597169</v>
      </c>
      <c r="AC72" s="4">
        <f t="shared" si="42"/>
        <v>101.30374882179187</v>
      </c>
      <c r="AD72" s="4">
        <f t="shared" si="41"/>
        <v>102.68991994973517</v>
      </c>
      <c r="AE72" s="4">
        <f t="shared" si="40"/>
        <v>102.8926346442599</v>
      </c>
      <c r="AF72" s="4">
        <f t="shared" si="39"/>
        <v>103.36716102979328</v>
      </c>
      <c r="AG72" s="4">
        <f t="shared" si="38"/>
        <v>103.36716102979328</v>
      </c>
      <c r="AH72" s="4">
        <f t="shared" si="37"/>
        <v>103.36716102979328</v>
      </c>
      <c r="AI72" s="4">
        <f t="shared" si="36"/>
        <v>104.20414209076327</v>
      </c>
      <c r="AJ72" s="4">
        <f t="shared" si="35"/>
        <v>105.23586626987974</v>
      </c>
      <c r="AK72" s="4">
        <f t="shared" si="34"/>
        <v>105.23586626987974</v>
      </c>
      <c r="AL72" s="16">
        <f t="shared" si="32"/>
        <v>105.23586626987974</v>
      </c>
      <c r="AM72" s="20">
        <f>AL72-K72</f>
        <v>61.235866269879736</v>
      </c>
      <c r="AN72" s="17">
        <f>'Предявени брой (2)'!K72-K72</f>
        <v>26</v>
      </c>
      <c r="AO72" s="18">
        <f t="shared" si="33"/>
        <v>35.235866269879736</v>
      </c>
      <c r="AP72" s="14"/>
      <c r="AQ72" s="14"/>
      <c r="AR72" s="14"/>
      <c r="AS72" s="14"/>
      <c r="AT72" s="14"/>
      <c r="AU72" s="14"/>
      <c r="AV72" s="14"/>
      <c r="AW72" s="14"/>
      <c r="AX72" s="14"/>
    </row>
    <row r="73" spans="1:50" x14ac:dyDescent="0.2">
      <c r="A73" s="1" t="s">
        <v>1</v>
      </c>
      <c r="B73" s="3">
        <v>1</v>
      </c>
      <c r="C73" s="3">
        <v>5</v>
      </c>
      <c r="D73" s="3">
        <v>9</v>
      </c>
      <c r="E73" s="3">
        <v>13</v>
      </c>
      <c r="F73" s="3">
        <v>22</v>
      </c>
      <c r="G73" s="3">
        <v>30</v>
      </c>
      <c r="H73" s="3">
        <v>34</v>
      </c>
      <c r="I73" s="3">
        <v>40</v>
      </c>
      <c r="J73" s="3">
        <v>48</v>
      </c>
      <c r="K73" s="4">
        <f>J73*$K$82</f>
        <v>52.925528368557906</v>
      </c>
      <c r="L73" s="4">
        <f t="shared" ref="L73:L81" si="59">K73*$L$82</f>
        <v>59.576786268752862</v>
      </c>
      <c r="M73" s="4">
        <f t="shared" si="58"/>
        <v>62.795959072774629</v>
      </c>
      <c r="N73" s="4">
        <f t="shared" si="57"/>
        <v>67.86987739172514</v>
      </c>
      <c r="O73" s="4">
        <f t="shared" si="56"/>
        <v>74.10861037486481</v>
      </c>
      <c r="P73" s="4">
        <f t="shared" si="55"/>
        <v>80.429935206691354</v>
      </c>
      <c r="Q73" s="4">
        <f t="shared" si="54"/>
        <v>87.020811461869116</v>
      </c>
      <c r="R73" s="4">
        <f t="shared" si="53"/>
        <v>90.961646738977763</v>
      </c>
      <c r="S73" s="4">
        <f t="shared" si="52"/>
        <v>96.987587162053785</v>
      </c>
      <c r="T73" s="4">
        <f t="shared" si="51"/>
        <v>100.20852040083932</v>
      </c>
      <c r="U73" s="4">
        <f t="shared" si="50"/>
        <v>105.57886746129932</v>
      </c>
      <c r="V73" s="4">
        <f t="shared" si="49"/>
        <v>110.71753569431014</v>
      </c>
      <c r="W73" s="4">
        <f t="shared" si="48"/>
        <v>112.35149698991464</v>
      </c>
      <c r="X73" s="4">
        <f t="shared" si="47"/>
        <v>113.74385241408216</v>
      </c>
      <c r="Y73" s="4">
        <f t="shared" si="46"/>
        <v>115.79515184552228</v>
      </c>
      <c r="Z73" s="4">
        <f t="shared" si="45"/>
        <v>117.6991420550643</v>
      </c>
      <c r="AA73" s="4">
        <f t="shared" si="44"/>
        <v>119.18555569974417</v>
      </c>
      <c r="AB73" s="4">
        <f t="shared" si="43"/>
        <v>121.30784526309189</v>
      </c>
      <c r="AC73" s="4">
        <f t="shared" si="42"/>
        <v>121.85350982065933</v>
      </c>
      <c r="AD73" s="4">
        <f t="shared" si="41"/>
        <v>123.52086980601476</v>
      </c>
      <c r="AE73" s="4">
        <f t="shared" si="40"/>
        <v>123.7647057677373</v>
      </c>
      <c r="AF73" s="4">
        <f t="shared" si="39"/>
        <v>124.33549121499131</v>
      </c>
      <c r="AG73" s="4">
        <f t="shared" si="38"/>
        <v>124.33549121499131</v>
      </c>
      <c r="AH73" s="4">
        <f t="shared" si="37"/>
        <v>124.33549121499131</v>
      </c>
      <c r="AI73" s="4">
        <f t="shared" si="36"/>
        <v>125.34225632604388</v>
      </c>
      <c r="AJ73" s="4">
        <f t="shared" si="35"/>
        <v>126.5832687649156</v>
      </c>
      <c r="AK73" s="4">
        <f t="shared" si="34"/>
        <v>126.5832687649156</v>
      </c>
      <c r="AL73" s="16">
        <f t="shared" si="32"/>
        <v>126.5832687649156</v>
      </c>
      <c r="AM73" s="20">
        <f>AL73-J73</f>
        <v>78.583268764915601</v>
      </c>
      <c r="AN73" s="17">
        <f>'Предявени брой (2)'!J73-J73</f>
        <v>59</v>
      </c>
      <c r="AO73" s="18">
        <f t="shared" si="33"/>
        <v>19.583268764915601</v>
      </c>
    </row>
    <row r="74" spans="1:50" x14ac:dyDescent="0.2">
      <c r="A74" s="2" t="s">
        <v>24</v>
      </c>
      <c r="B74" s="3">
        <v>0</v>
      </c>
      <c r="C74" s="3">
        <v>6</v>
      </c>
      <c r="D74" s="3">
        <v>14</v>
      </c>
      <c r="E74" s="3">
        <v>20</v>
      </c>
      <c r="F74" s="3">
        <v>23</v>
      </c>
      <c r="G74" s="3">
        <v>25</v>
      </c>
      <c r="H74" s="3">
        <v>27</v>
      </c>
      <c r="I74" s="3">
        <v>30</v>
      </c>
      <c r="J74" s="4">
        <f>I74*$J$82</f>
        <v>33.129116116598688</v>
      </c>
      <c r="K74" s="4">
        <f t="shared" ref="K74:K81" si="60">J74*$K$82</f>
        <v>36.528666142797768</v>
      </c>
      <c r="L74" s="4">
        <f t="shared" si="59"/>
        <v>41.119297294818665</v>
      </c>
      <c r="M74" s="4">
        <f t="shared" si="58"/>
        <v>43.341137911981868</v>
      </c>
      <c r="N74" s="4">
        <f t="shared" si="57"/>
        <v>46.84310518603705</v>
      </c>
      <c r="O74" s="4">
        <f t="shared" si="56"/>
        <v>51.149015798930556</v>
      </c>
      <c r="P74" s="4">
        <f t="shared" si="55"/>
        <v>55.511930473187228</v>
      </c>
      <c r="Q74" s="4">
        <f t="shared" si="54"/>
        <v>60.060886822518832</v>
      </c>
      <c r="R74" s="4">
        <f t="shared" si="53"/>
        <v>62.780811603596348</v>
      </c>
      <c r="S74" s="4">
        <f t="shared" si="52"/>
        <v>66.939854936675331</v>
      </c>
      <c r="T74" s="4">
        <f t="shared" si="51"/>
        <v>69.162910588165715</v>
      </c>
      <c r="U74" s="4">
        <f t="shared" si="50"/>
        <v>72.869469991341006</v>
      </c>
      <c r="V74" s="4">
        <f t="shared" si="49"/>
        <v>76.416127003342936</v>
      </c>
      <c r="W74" s="4">
        <f t="shared" si="48"/>
        <v>77.543870617761883</v>
      </c>
      <c r="X74" s="4">
        <f t="shared" si="47"/>
        <v>78.504860295320668</v>
      </c>
      <c r="Y74" s="4">
        <f t="shared" si="46"/>
        <v>79.920646483947607</v>
      </c>
      <c r="Z74" s="4">
        <f t="shared" si="45"/>
        <v>81.234761332630612</v>
      </c>
      <c r="AA74" s="4">
        <f t="shared" si="44"/>
        <v>82.260669045795112</v>
      </c>
      <c r="AB74" s="4">
        <f t="shared" si="43"/>
        <v>83.725451907819945</v>
      </c>
      <c r="AC74" s="4">
        <f t="shared" si="42"/>
        <v>84.102064084660867</v>
      </c>
      <c r="AD74" s="4">
        <f t="shared" si="41"/>
        <v>85.25285913805692</v>
      </c>
      <c r="AE74" s="4">
        <f t="shared" si="40"/>
        <v>85.421152260750844</v>
      </c>
      <c r="AF74" s="4">
        <f t="shared" si="39"/>
        <v>85.815102622412155</v>
      </c>
      <c r="AG74" s="4">
        <f t="shared" si="38"/>
        <v>85.815102622412155</v>
      </c>
      <c r="AH74" s="4">
        <f t="shared" si="37"/>
        <v>85.815102622412155</v>
      </c>
      <c r="AI74" s="4">
        <f t="shared" si="36"/>
        <v>86.509961752958006</v>
      </c>
      <c r="AJ74" s="4">
        <f t="shared" si="35"/>
        <v>87.366496027739771</v>
      </c>
      <c r="AK74" s="4">
        <f t="shared" si="34"/>
        <v>87.366496027739771</v>
      </c>
      <c r="AL74" s="16">
        <f t="shared" si="32"/>
        <v>87.366496027739771</v>
      </c>
      <c r="AM74" s="20">
        <f>AL74-I74</f>
        <v>57.366496027739771</v>
      </c>
      <c r="AN74" s="17">
        <f>'Предявени брой (2)'!I74-I74</f>
        <v>17</v>
      </c>
      <c r="AO74" s="18">
        <f t="shared" si="33"/>
        <v>40.366496027739771</v>
      </c>
    </row>
    <row r="75" spans="1:50" ht="15.75" x14ac:dyDescent="0.2">
      <c r="A75" s="2" t="s">
        <v>23</v>
      </c>
      <c r="B75" s="3">
        <v>0</v>
      </c>
      <c r="C75" s="3">
        <v>3</v>
      </c>
      <c r="D75" s="3">
        <v>7</v>
      </c>
      <c r="E75" s="3">
        <v>8</v>
      </c>
      <c r="F75" s="3">
        <v>14</v>
      </c>
      <c r="G75" s="3">
        <v>18</v>
      </c>
      <c r="H75" s="3">
        <v>22</v>
      </c>
      <c r="I75" s="4">
        <f>H75*$I$82</f>
        <v>25.111454456403454</v>
      </c>
      <c r="J75" s="4">
        <f t="shared" ref="J75:J81" si="61">I75*$J$82</f>
        <v>27.730676351428983</v>
      </c>
      <c r="K75" s="4">
        <f t="shared" si="60"/>
        <v>30.576264539934428</v>
      </c>
      <c r="L75" s="4">
        <f t="shared" si="59"/>
        <v>34.418845376605084</v>
      </c>
      <c r="M75" s="4">
        <f t="shared" si="58"/>
        <v>36.278633692181124</v>
      </c>
      <c r="N75" s="4">
        <f t="shared" si="57"/>
        <v>39.209950082522859</v>
      </c>
      <c r="O75" s="4">
        <f t="shared" si="56"/>
        <v>42.814206024156846</v>
      </c>
      <c r="P75" s="4">
        <f t="shared" si="55"/>
        <v>46.466177128815865</v>
      </c>
      <c r="Q75" s="4">
        <f t="shared" si="54"/>
        <v>50.273874135162792</v>
      </c>
      <c r="R75" s="4">
        <f t="shared" si="53"/>
        <v>52.550583043991836</v>
      </c>
      <c r="S75" s="4">
        <f t="shared" si="52"/>
        <v>56.031903952019213</v>
      </c>
      <c r="T75" s="4">
        <f t="shared" si="51"/>
        <v>57.892709310234245</v>
      </c>
      <c r="U75" s="4">
        <f t="shared" si="50"/>
        <v>60.995279231660582</v>
      </c>
      <c r="V75" s="4">
        <f t="shared" si="49"/>
        <v>63.964003099306261</v>
      </c>
      <c r="W75" s="4">
        <f t="shared" si="48"/>
        <v>64.907979179705634</v>
      </c>
      <c r="X75" s="4">
        <f t="shared" si="47"/>
        <v>65.712374130408676</v>
      </c>
      <c r="Y75" s="4">
        <f t="shared" si="46"/>
        <v>66.897455810265683</v>
      </c>
      <c r="Z75" s="4">
        <f t="shared" si="45"/>
        <v>67.997433649371914</v>
      </c>
      <c r="AA75" s="4">
        <f t="shared" si="44"/>
        <v>68.856168143225361</v>
      </c>
      <c r="AB75" s="4">
        <f t="shared" si="43"/>
        <v>70.082262414167261</v>
      </c>
      <c r="AC75" s="4">
        <f t="shared" si="42"/>
        <v>70.397505065049515</v>
      </c>
      <c r="AD75" s="4">
        <f t="shared" si="41"/>
        <v>71.360776317449819</v>
      </c>
      <c r="AE75" s="4">
        <f t="shared" si="40"/>
        <v>71.501645820311637</v>
      </c>
      <c r="AF75" s="4">
        <f t="shared" si="39"/>
        <v>71.831401372476364</v>
      </c>
      <c r="AG75" s="4">
        <f t="shared" si="38"/>
        <v>71.831401372476364</v>
      </c>
      <c r="AH75" s="4">
        <f t="shared" si="37"/>
        <v>71.831401372476364</v>
      </c>
      <c r="AI75" s="4">
        <f t="shared" si="36"/>
        <v>72.413032152820307</v>
      </c>
      <c r="AJ75" s="4">
        <f t="shared" si="35"/>
        <v>73.129992867204663</v>
      </c>
      <c r="AK75" s="4">
        <f t="shared" si="34"/>
        <v>73.129992867204663</v>
      </c>
      <c r="AL75" s="16">
        <f t="shared" si="32"/>
        <v>73.129992867204663</v>
      </c>
      <c r="AM75" s="20">
        <f>AL75-H75</f>
        <v>51.129992867204663</v>
      </c>
      <c r="AN75" s="17">
        <f>'Предявени брой (2)'!H75-H75</f>
        <v>45</v>
      </c>
      <c r="AO75" s="18">
        <f t="shared" si="33"/>
        <v>6.1299928672046633</v>
      </c>
      <c r="AP75" s="14"/>
      <c r="AQ75" s="14"/>
      <c r="AR75" s="14"/>
      <c r="AS75" s="14"/>
      <c r="AT75" s="14"/>
      <c r="AU75" s="14"/>
      <c r="AV75" s="14"/>
      <c r="AW75" s="14"/>
      <c r="AX75" s="14"/>
    </row>
    <row r="76" spans="1:50" x14ac:dyDescent="0.2">
      <c r="A76" s="2" t="s">
        <v>22</v>
      </c>
      <c r="B76" s="3">
        <v>0</v>
      </c>
      <c r="C76" s="3">
        <v>7</v>
      </c>
      <c r="D76" s="3">
        <v>10</v>
      </c>
      <c r="E76" s="3">
        <v>12</v>
      </c>
      <c r="F76" s="3">
        <v>12</v>
      </c>
      <c r="G76" s="3">
        <v>14</v>
      </c>
      <c r="H76" s="4">
        <f t="shared" ref="H76:H81" si="62">G76*$H$82</f>
        <v>15.927406467342065</v>
      </c>
      <c r="I76" s="4">
        <f t="shared" ref="I76:I81" si="63">H76*$I$82</f>
        <v>18.180015550603915</v>
      </c>
      <c r="J76" s="4">
        <f t="shared" si="61"/>
        <v>20.076261539250897</v>
      </c>
      <c r="K76" s="4">
        <f t="shared" si="60"/>
        <v>22.136390617296069</v>
      </c>
      <c r="L76" s="4">
        <f t="shared" si="59"/>
        <v>24.91831547499029</v>
      </c>
      <c r="M76" s="4">
        <f t="shared" si="58"/>
        <v>26.26475204068997</v>
      </c>
      <c r="N76" s="4">
        <f t="shared" si="57"/>
        <v>28.386946024024279</v>
      </c>
      <c r="O76" s="4">
        <f t="shared" si="56"/>
        <v>30.996330087421423</v>
      </c>
      <c r="P76" s="4">
        <f t="shared" si="55"/>
        <v>33.640258641552897</v>
      </c>
      <c r="Q76" s="4">
        <f t="shared" si="54"/>
        <v>36.396928547215133</v>
      </c>
      <c r="R76" s="4">
        <f t="shared" si="53"/>
        <v>38.04520437443054</v>
      </c>
      <c r="S76" s="4">
        <f t="shared" si="52"/>
        <v>40.565586790130922</v>
      </c>
      <c r="T76" s="4">
        <f t="shared" si="51"/>
        <v>41.912759667262691</v>
      </c>
      <c r="U76" s="4">
        <f t="shared" si="50"/>
        <v>44.158936586894818</v>
      </c>
      <c r="V76" s="4">
        <f t="shared" si="49"/>
        <v>46.30821257458993</v>
      </c>
      <c r="W76" s="4">
        <f t="shared" si="48"/>
        <v>46.991625789497618</v>
      </c>
      <c r="X76" s="4">
        <f t="shared" si="47"/>
        <v>47.573986032230572</v>
      </c>
      <c r="Y76" s="4">
        <f t="shared" si="46"/>
        <v>48.431953196416167</v>
      </c>
      <c r="Z76" s="4">
        <f t="shared" si="45"/>
        <v>49.228307475894056</v>
      </c>
      <c r="AA76" s="4">
        <f t="shared" si="44"/>
        <v>49.850008081854561</v>
      </c>
      <c r="AB76" s="4">
        <f t="shared" si="43"/>
        <v>50.737667255516882</v>
      </c>
      <c r="AC76" s="4">
        <f t="shared" si="42"/>
        <v>50.965894429900708</v>
      </c>
      <c r="AD76" s="4">
        <f t="shared" si="41"/>
        <v>51.663276828777313</v>
      </c>
      <c r="AE76" s="4">
        <f t="shared" si="40"/>
        <v>51.765262548365158</v>
      </c>
      <c r="AF76" s="4">
        <f t="shared" si="39"/>
        <v>52.003996671737447</v>
      </c>
      <c r="AG76" s="4">
        <f t="shared" si="38"/>
        <v>52.003996671737447</v>
      </c>
      <c r="AH76" s="4">
        <f t="shared" si="37"/>
        <v>52.003996671737447</v>
      </c>
      <c r="AI76" s="4">
        <f t="shared" si="36"/>
        <v>52.425081665030874</v>
      </c>
      <c r="AJ76" s="4">
        <f t="shared" si="35"/>
        <v>52.944141879536133</v>
      </c>
      <c r="AK76" s="4">
        <f t="shared" si="34"/>
        <v>52.944141879536133</v>
      </c>
      <c r="AL76" s="16">
        <f t="shared" si="32"/>
        <v>52.944141879536133</v>
      </c>
      <c r="AM76" s="20">
        <f>AL76-G76</f>
        <v>38.944141879536133</v>
      </c>
      <c r="AN76" s="17">
        <f>'Предявени брой (2)'!G76-G76</f>
        <v>11</v>
      </c>
      <c r="AO76" s="18">
        <f t="shared" si="33"/>
        <v>27.944141879536133</v>
      </c>
    </row>
    <row r="77" spans="1:50" x14ac:dyDescent="0.2">
      <c r="A77" s="8" t="s">
        <v>21</v>
      </c>
      <c r="B77" s="3">
        <v>1</v>
      </c>
      <c r="C77" s="3">
        <v>5</v>
      </c>
      <c r="D77" s="3">
        <v>8</v>
      </c>
      <c r="E77" s="3">
        <v>16</v>
      </c>
      <c r="F77" s="3">
        <v>19</v>
      </c>
      <c r="G77" s="4">
        <f>F77*$G$82</f>
        <v>22.241363133342023</v>
      </c>
      <c r="H77" s="4">
        <f t="shared" si="62"/>
        <v>25.303373643749651</v>
      </c>
      <c r="I77" s="4">
        <f t="shared" si="63"/>
        <v>28.882023402199042</v>
      </c>
      <c r="J77" s="4">
        <f t="shared" si="61"/>
        <v>31.89453023245909</v>
      </c>
      <c r="K77" s="4">
        <f t="shared" si="60"/>
        <v>35.167393012913358</v>
      </c>
      <c r="L77" s="4">
        <f t="shared" si="59"/>
        <v>39.586950225031075</v>
      </c>
      <c r="M77" s="4">
        <f t="shared" si="58"/>
        <v>41.725991981726537</v>
      </c>
      <c r="N77" s="4">
        <f t="shared" si="57"/>
        <v>45.097455340493106</v>
      </c>
      <c r="O77" s="4">
        <f t="shared" si="56"/>
        <v>49.242902376805354</v>
      </c>
      <c r="P77" s="4">
        <f t="shared" si="55"/>
        <v>53.443229167594644</v>
      </c>
      <c r="Q77" s="4">
        <f t="shared" si="54"/>
        <v>57.822664625493886</v>
      </c>
      <c r="R77" s="4">
        <f t="shared" si="53"/>
        <v>60.441228998137284</v>
      </c>
      <c r="S77" s="4">
        <f t="shared" si="52"/>
        <v>64.445281894028852</v>
      </c>
      <c r="T77" s="4">
        <f t="shared" si="51"/>
        <v>66.585493405720058</v>
      </c>
      <c r="U77" s="4">
        <f t="shared" si="50"/>
        <v>70.153924586525051</v>
      </c>
      <c r="V77" s="4">
        <f t="shared" si="49"/>
        <v>73.568412280532144</v>
      </c>
      <c r="W77" s="4">
        <f t="shared" si="48"/>
        <v>74.654129529309756</v>
      </c>
      <c r="X77" s="4">
        <f t="shared" si="47"/>
        <v>75.579307074527236</v>
      </c>
      <c r="Y77" s="4">
        <f t="shared" si="46"/>
        <v>76.942332735608346</v>
      </c>
      <c r="Z77" s="4">
        <f t="shared" si="45"/>
        <v>78.207475929369679</v>
      </c>
      <c r="AA77" s="4">
        <f t="shared" si="44"/>
        <v>79.195152282040141</v>
      </c>
      <c r="AB77" s="4">
        <f t="shared" si="43"/>
        <v>80.605348712044858</v>
      </c>
      <c r="AC77" s="4">
        <f t="shared" si="42"/>
        <v>80.967926102213937</v>
      </c>
      <c r="AD77" s="4">
        <f t="shared" si="41"/>
        <v>82.075835757657927</v>
      </c>
      <c r="AE77" s="4">
        <f t="shared" si="40"/>
        <v>82.237857287927099</v>
      </c>
      <c r="AF77" s="4">
        <f t="shared" si="39"/>
        <v>82.617126740087329</v>
      </c>
      <c r="AG77" s="4">
        <f t="shared" si="38"/>
        <v>82.617126740087329</v>
      </c>
      <c r="AH77" s="4">
        <f t="shared" si="37"/>
        <v>82.617126740087329</v>
      </c>
      <c r="AI77" s="4">
        <f t="shared" si="36"/>
        <v>83.286091329075902</v>
      </c>
      <c r="AJ77" s="4">
        <f t="shared" si="35"/>
        <v>84.110706094710324</v>
      </c>
      <c r="AK77" s="4">
        <f t="shared" si="34"/>
        <v>84.110706094710324</v>
      </c>
      <c r="AL77" s="16">
        <f t="shared" si="32"/>
        <v>84.110706094710324</v>
      </c>
      <c r="AM77" s="20">
        <f>AL77-F77</f>
        <v>65.110706094710324</v>
      </c>
      <c r="AN77" s="17">
        <f>'Предявени брой (2)'!F77-F77</f>
        <v>32</v>
      </c>
      <c r="AO77" s="18">
        <f t="shared" si="33"/>
        <v>33.110706094710324</v>
      </c>
    </row>
    <row r="78" spans="1:50" ht="15.75" x14ac:dyDescent="0.2">
      <c r="A78" s="21" t="s">
        <v>20</v>
      </c>
      <c r="B78" s="3">
        <v>0</v>
      </c>
      <c r="C78" s="3">
        <v>5</v>
      </c>
      <c r="D78" s="3">
        <v>9</v>
      </c>
      <c r="E78" s="3">
        <v>15</v>
      </c>
      <c r="F78" s="4">
        <f>E78*$F$82</f>
        <v>18.832057389179678</v>
      </c>
      <c r="G78" s="4">
        <f>F78*$G$82</f>
        <v>22.044769838983271</v>
      </c>
      <c r="H78" s="4">
        <f t="shared" si="62"/>
        <v>25.079714978892103</v>
      </c>
      <c r="I78" s="4">
        <f t="shared" si="63"/>
        <v>28.626732748728571</v>
      </c>
      <c r="J78" s="4">
        <f t="shared" si="61"/>
        <v>31.612611775715568</v>
      </c>
      <c r="K78" s="4">
        <f t="shared" si="60"/>
        <v>34.856545444580043</v>
      </c>
      <c r="L78" s="4">
        <f t="shared" si="59"/>
        <v>39.237037815809714</v>
      </c>
      <c r="M78" s="4">
        <f t="shared" si="58"/>
        <v>41.357172401069754</v>
      </c>
      <c r="N78" s="4">
        <f t="shared" si="57"/>
        <v>44.698835109375466</v>
      </c>
      <c r="O78" s="4">
        <f t="shared" si="56"/>
        <v>48.807640187882683</v>
      </c>
      <c r="P78" s="4">
        <f t="shared" si="55"/>
        <v>52.970839934064415</v>
      </c>
      <c r="Q78" s="4">
        <f t="shared" si="54"/>
        <v>57.311565190662677</v>
      </c>
      <c r="R78" s="4">
        <f t="shared" si="53"/>
        <v>59.906983850814349</v>
      </c>
      <c r="S78" s="4">
        <f t="shared" si="52"/>
        <v>63.875644583695468</v>
      </c>
      <c r="T78" s="4">
        <f t="shared" si="51"/>
        <v>65.996938584387664</v>
      </c>
      <c r="U78" s="4">
        <f t="shared" si="50"/>
        <v>69.533828099453856</v>
      </c>
      <c r="V78" s="4">
        <f t="shared" si="49"/>
        <v>72.918134847253299</v>
      </c>
      <c r="W78" s="4">
        <f t="shared" si="48"/>
        <v>73.994255349221845</v>
      </c>
      <c r="X78" s="4">
        <f t="shared" si="47"/>
        <v>74.91125517168058</v>
      </c>
      <c r="Y78" s="4">
        <f t="shared" si="46"/>
        <v>76.262232933386059</v>
      </c>
      <c r="Z78" s="4">
        <f t="shared" si="45"/>
        <v>77.516193419198871</v>
      </c>
      <c r="AA78" s="4">
        <f t="shared" si="44"/>
        <v>78.495139616852853</v>
      </c>
      <c r="AB78" s="4">
        <f t="shared" si="43"/>
        <v>79.89287120105628</v>
      </c>
      <c r="AC78" s="4">
        <f t="shared" si="42"/>
        <v>80.252243738934339</v>
      </c>
      <c r="AD78" s="4">
        <f t="shared" si="41"/>
        <v>81.350360487005261</v>
      </c>
      <c r="AE78" s="4">
        <f t="shared" si="40"/>
        <v>81.510949895232201</v>
      </c>
      <c r="AF78" s="4">
        <f t="shared" si="39"/>
        <v>81.886866952550307</v>
      </c>
      <c r="AG78" s="4">
        <f t="shared" si="38"/>
        <v>81.886866952550307</v>
      </c>
      <c r="AH78" s="4">
        <f t="shared" si="37"/>
        <v>81.886866952550307</v>
      </c>
      <c r="AI78" s="4">
        <f t="shared" si="36"/>
        <v>82.549918506821982</v>
      </c>
      <c r="AJ78" s="4">
        <f t="shared" si="35"/>
        <v>83.367244432632106</v>
      </c>
      <c r="AK78" s="4">
        <f t="shared" si="34"/>
        <v>83.367244432632106</v>
      </c>
      <c r="AL78" s="16">
        <f t="shared" si="32"/>
        <v>83.367244432632106</v>
      </c>
      <c r="AM78" s="20">
        <f>AL78-E78</f>
        <v>68.367244432632106</v>
      </c>
      <c r="AN78" s="17">
        <f>'Предявени брой (2)'!E78-E78</f>
        <v>37</v>
      </c>
      <c r="AO78" s="18">
        <f t="shared" si="33"/>
        <v>31.367244432632106</v>
      </c>
      <c r="AP78" s="14"/>
      <c r="AQ78" s="14"/>
      <c r="AR78" s="14"/>
      <c r="AS78" s="14"/>
      <c r="AT78" s="14"/>
      <c r="AU78" s="14"/>
      <c r="AV78" s="14"/>
      <c r="AW78" s="14"/>
      <c r="AX78" s="14"/>
    </row>
    <row r="79" spans="1:50" x14ac:dyDescent="0.2">
      <c r="A79" s="21" t="s">
        <v>19</v>
      </c>
      <c r="B79" s="3">
        <v>0</v>
      </c>
      <c r="C79" s="3">
        <v>4</v>
      </c>
      <c r="D79" s="3">
        <v>6</v>
      </c>
      <c r="E79" s="4">
        <f>D79*$E$82</f>
        <v>8.4229836197735359</v>
      </c>
      <c r="F79" s="4">
        <f>E79*$F$82</f>
        <v>10.574807394379706</v>
      </c>
      <c r="G79" s="4">
        <f>F79*$G$82</f>
        <v>12.378849017028916</v>
      </c>
      <c r="H79" s="4">
        <f t="shared" si="62"/>
        <v>14.083068563719808</v>
      </c>
      <c r="I79" s="4">
        <f t="shared" si="63"/>
        <v>16.074833402011688</v>
      </c>
      <c r="J79" s="4">
        <f t="shared" si="61"/>
        <v>17.751500744340809</v>
      </c>
      <c r="K79" s="4">
        <f t="shared" si="60"/>
        <v>19.573074088105965</v>
      </c>
      <c r="L79" s="4">
        <f t="shared" si="59"/>
        <v>22.032861787399995</v>
      </c>
      <c r="M79" s="4">
        <f t="shared" si="58"/>
        <v>23.22338571295737</v>
      </c>
      <c r="N79" s="4">
        <f t="shared" si="57"/>
        <v>25.099837063281839</v>
      </c>
      <c r="O79" s="4">
        <f t="shared" si="56"/>
        <v>27.407063588155744</v>
      </c>
      <c r="P79" s="4">
        <f t="shared" si="55"/>
        <v>29.74483447268468</v>
      </c>
      <c r="Q79" s="4">
        <f t="shared" si="54"/>
        <v>32.182291654968971</v>
      </c>
      <c r="R79" s="4">
        <f t="shared" si="53"/>
        <v>33.639702912363113</v>
      </c>
      <c r="S79" s="4">
        <f t="shared" si="52"/>
        <v>35.868233868729519</v>
      </c>
      <c r="T79" s="4">
        <f t="shared" si="51"/>
        <v>37.059408843433133</v>
      </c>
      <c r="U79" s="4">
        <f t="shared" si="50"/>
        <v>39.045486340123219</v>
      </c>
      <c r="V79" s="4">
        <f t="shared" si="49"/>
        <v>40.94588369352347</v>
      </c>
      <c r="W79" s="4">
        <f t="shared" si="48"/>
        <v>41.550160050922372</v>
      </c>
      <c r="X79" s="4">
        <f t="shared" si="47"/>
        <v>42.065085016516051</v>
      </c>
      <c r="Y79" s="4">
        <f t="shared" si="46"/>
        <v>42.823702587017621</v>
      </c>
      <c r="Z79" s="4">
        <f t="shared" si="45"/>
        <v>43.527841829140591</v>
      </c>
      <c r="AA79" s="4">
        <f t="shared" si="44"/>
        <v>44.0775516816392</v>
      </c>
      <c r="AB79" s="4">
        <f t="shared" si="43"/>
        <v>44.86242303087824</v>
      </c>
      <c r="AC79" s="4">
        <f t="shared" si="42"/>
        <v>45.064222297541129</v>
      </c>
      <c r="AD79" s="4">
        <f t="shared" si="41"/>
        <v>45.680850256314486</v>
      </c>
      <c r="AE79" s="4">
        <f t="shared" si="40"/>
        <v>45.771026386648124</v>
      </c>
      <c r="AF79" s="4">
        <f t="shared" si="39"/>
        <v>45.982115934393718</v>
      </c>
      <c r="AG79" s="4">
        <f t="shared" si="38"/>
        <v>45.982115934393718</v>
      </c>
      <c r="AH79" s="4">
        <f t="shared" si="37"/>
        <v>45.982115934393718</v>
      </c>
      <c r="AI79" s="4">
        <f t="shared" si="36"/>
        <v>46.354440759773425</v>
      </c>
      <c r="AJ79" s="4">
        <f t="shared" si="35"/>
        <v>46.81339561878108</v>
      </c>
      <c r="AK79" s="4">
        <f t="shared" si="34"/>
        <v>46.81339561878108</v>
      </c>
      <c r="AL79" s="16">
        <f t="shared" si="32"/>
        <v>46.81339561878108</v>
      </c>
      <c r="AM79" s="20">
        <f>AL79-D79</f>
        <v>40.81339561878108</v>
      </c>
      <c r="AN79" s="17">
        <f>'Предявени брой (2)'!D79-D79</f>
        <v>19</v>
      </c>
      <c r="AO79" s="18">
        <f t="shared" si="33"/>
        <v>21.81339561878108</v>
      </c>
    </row>
    <row r="80" spans="1:50" x14ac:dyDescent="0.2">
      <c r="A80" s="21" t="s">
        <v>18</v>
      </c>
      <c r="B80" s="3">
        <v>2</v>
      </c>
      <c r="C80" s="3">
        <v>9</v>
      </c>
      <c r="D80" s="4">
        <f>C80*$D$82</f>
        <v>16.505478809961794</v>
      </c>
      <c r="E80" s="4">
        <f>D80*$E$82</f>
        <v>23.170896275471232</v>
      </c>
      <c r="F80" s="4">
        <f>E80*$F$82</f>
        <v>29.090376561226925</v>
      </c>
      <c r="G80" s="4">
        <f>F80*$G$82</f>
        <v>34.053138357047864</v>
      </c>
      <c r="H80" s="4">
        <f t="shared" si="62"/>
        <v>38.741298292952735</v>
      </c>
      <c r="I80" s="4">
        <f t="shared" si="63"/>
        <v>44.220470348428343</v>
      </c>
      <c r="J80" s="4">
        <f t="shared" si="61"/>
        <v>48.832836563456389</v>
      </c>
      <c r="K80" s="4">
        <f t="shared" si="60"/>
        <v>53.843826601174229</v>
      </c>
      <c r="L80" s="4">
        <f t="shared" si="59"/>
        <v>60.610488892457944</v>
      </c>
      <c r="M80" s="4">
        <f t="shared" si="58"/>
        <v>63.885516796797916</v>
      </c>
      <c r="N80" s="4">
        <f t="shared" si="57"/>
        <v>69.047471463582042</v>
      </c>
      <c r="O80" s="4">
        <f t="shared" si="56"/>
        <v>75.394451216263377</v>
      </c>
      <c r="P80" s="4">
        <f t="shared" si="55"/>
        <v>81.825455849119706</v>
      </c>
      <c r="Q80" s="4">
        <f t="shared" si="54"/>
        <v>88.530688827850142</v>
      </c>
      <c r="R80" s="4">
        <f t="shared" si="53"/>
        <v>92.539900598903273</v>
      </c>
      <c r="S80" s="4">
        <f t="shared" si="52"/>
        <v>98.670395678511539</v>
      </c>
      <c r="T80" s="4">
        <f t="shared" si="51"/>
        <v>101.94721456249943</v>
      </c>
      <c r="U80" s="4">
        <f t="shared" si="50"/>
        <v>107.41074123525947</v>
      </c>
      <c r="V80" s="4">
        <f t="shared" si="49"/>
        <v>112.63856927643535</v>
      </c>
      <c r="W80" s="4">
        <f t="shared" si="48"/>
        <v>114.3008810451701</v>
      </c>
      <c r="X80" s="4">
        <f t="shared" si="47"/>
        <v>115.71739489655791</v>
      </c>
      <c r="Y80" s="4">
        <f t="shared" si="46"/>
        <v>117.80428593568763</v>
      </c>
      <c r="Z80" s="4">
        <f t="shared" si="45"/>
        <v>119.74131182570818</v>
      </c>
      <c r="AA80" s="4">
        <f t="shared" si="44"/>
        <v>121.25351587938201</v>
      </c>
      <c r="AB80" s="4">
        <f t="shared" si="43"/>
        <v>123.41262878328385</v>
      </c>
      <c r="AC80" s="4">
        <f t="shared" si="42"/>
        <v>123.96776103657888</v>
      </c>
      <c r="AD80" s="4">
        <f t="shared" si="41"/>
        <v>125.66405098777281</v>
      </c>
      <c r="AE80" s="4">
        <f t="shared" si="40"/>
        <v>125.91211768917051</v>
      </c>
      <c r="AF80" s="4">
        <f t="shared" si="39"/>
        <v>126.49280669872374</v>
      </c>
      <c r="AG80" s="4">
        <f t="shared" si="38"/>
        <v>126.49280669872374</v>
      </c>
      <c r="AH80" s="4">
        <f t="shared" si="37"/>
        <v>126.49280669872374</v>
      </c>
      <c r="AI80" s="4">
        <f t="shared" si="36"/>
        <v>127.517039951345</v>
      </c>
      <c r="AJ80" s="4">
        <f t="shared" si="35"/>
        <v>128.77958490135831</v>
      </c>
      <c r="AK80" s="4">
        <f t="shared" si="34"/>
        <v>128.77958490135831</v>
      </c>
      <c r="AL80" s="16">
        <f t="shared" si="32"/>
        <v>128.77958490135831</v>
      </c>
      <c r="AM80" s="17">
        <f>AL80-C80</f>
        <v>119.77958490135831</v>
      </c>
      <c r="AN80" s="17">
        <f>'Предявени брой (2)'!C80-C80</f>
        <v>25</v>
      </c>
      <c r="AO80" s="18">
        <f t="shared" si="33"/>
        <v>94.779584901358305</v>
      </c>
    </row>
    <row r="81" spans="1:50" ht="15.75" x14ac:dyDescent="0.2">
      <c r="A81" s="21" t="s">
        <v>17</v>
      </c>
      <c r="B81" s="3">
        <v>1</v>
      </c>
      <c r="C81" s="4">
        <f>B81*C82</f>
        <v>3.6486604361370714</v>
      </c>
      <c r="D81" s="4">
        <f>C81*$D$82</f>
        <v>6.6914319459340428</v>
      </c>
      <c r="E81" s="4">
        <f>D81*$E$82</f>
        <v>9.3936369455719664</v>
      </c>
      <c r="F81" s="4">
        <f>E81*$F$82</f>
        <v>11.793434003475317</v>
      </c>
      <c r="G81" s="4">
        <f>F81*$G$82</f>
        <v>13.805370961073587</v>
      </c>
      <c r="H81" s="4">
        <f t="shared" si="62"/>
        <v>15.705982480675699</v>
      </c>
      <c r="I81" s="4">
        <f t="shared" si="63"/>
        <v>17.927275625298108</v>
      </c>
      <c r="J81" s="4">
        <f t="shared" si="61"/>
        <v>19.797159861492343</v>
      </c>
      <c r="K81" s="4">
        <f t="shared" si="60"/>
        <v>21.828648872214352</v>
      </c>
      <c r="L81" s="4">
        <f t="shared" si="59"/>
        <v>24.571899204092965</v>
      </c>
      <c r="M81" s="4">
        <f t="shared" si="58"/>
        <v>25.899617508738537</v>
      </c>
      <c r="N81" s="4">
        <f t="shared" si="57"/>
        <v>27.992308593830575</v>
      </c>
      <c r="O81" s="4">
        <f t="shared" si="56"/>
        <v>30.565416806338515</v>
      </c>
      <c r="P81" s="4">
        <f t="shared" si="55"/>
        <v>33.172589269507085</v>
      </c>
      <c r="Q81" s="4">
        <f t="shared" si="54"/>
        <v>35.890935745571007</v>
      </c>
      <c r="R81" s="4">
        <f t="shared" si="53"/>
        <v>37.516297119919514</v>
      </c>
      <c r="S81" s="4">
        <f t="shared" si="52"/>
        <v>40.001640992241697</v>
      </c>
      <c r="T81" s="4">
        <f t="shared" si="51"/>
        <v>41.330085372063188</v>
      </c>
      <c r="U81" s="4">
        <f t="shared" si="50"/>
        <v>43.54503577347198</v>
      </c>
      <c r="V81" s="4">
        <f t="shared" si="49"/>
        <v>45.664432366890473</v>
      </c>
      <c r="W81" s="4">
        <f t="shared" si="48"/>
        <v>46.338344720569083</v>
      </c>
      <c r="X81" s="4">
        <f t="shared" si="47"/>
        <v>46.912608947991174</v>
      </c>
      <c r="Y81" s="4">
        <f t="shared" si="46"/>
        <v>47.758648588991349</v>
      </c>
      <c r="Z81" s="4">
        <f t="shared" si="45"/>
        <v>48.543931892179259</v>
      </c>
      <c r="AA81" s="4">
        <f t="shared" si="44"/>
        <v>49.156989570179903</v>
      </c>
      <c r="AB81" s="4">
        <f t="shared" si="43"/>
        <v>50.032308440137648</v>
      </c>
      <c r="AC81" s="4">
        <f t="shared" si="42"/>
        <v>50.25736278340667</v>
      </c>
      <c r="AD81" s="4">
        <f t="shared" si="41"/>
        <v>50.945050120422025</v>
      </c>
      <c r="AE81" s="4">
        <f t="shared" si="40"/>
        <v>51.045618026967894</v>
      </c>
      <c r="AF81" s="4">
        <f t="shared" si="39"/>
        <v>51.281033250840835</v>
      </c>
      <c r="AG81" s="4">
        <f t="shared" si="38"/>
        <v>51.281033250840835</v>
      </c>
      <c r="AH81" s="4">
        <f t="shared" si="37"/>
        <v>51.281033250840835</v>
      </c>
      <c r="AI81" s="4">
        <f t="shared" si="36"/>
        <v>51.696264289309184</v>
      </c>
      <c r="AJ81" s="4">
        <f t="shared" si="35"/>
        <v>52.208108490193432</v>
      </c>
      <c r="AK81" s="4">
        <f t="shared" si="34"/>
        <v>52.208108490193432</v>
      </c>
      <c r="AL81" s="16">
        <f t="shared" si="32"/>
        <v>52.208108490193432</v>
      </c>
      <c r="AM81" s="17">
        <f>AL81-B81</f>
        <v>51.208108490193432</v>
      </c>
      <c r="AN81" s="17">
        <f>'Предявени брой (2)'!B81-B81</f>
        <v>11</v>
      </c>
      <c r="AO81" s="18">
        <f t="shared" si="33"/>
        <v>40.208108490193432</v>
      </c>
      <c r="AP81" s="14"/>
      <c r="AQ81" s="14"/>
      <c r="AR81" s="14"/>
      <c r="AS81" s="14"/>
      <c r="AT81" s="14"/>
      <c r="AU81" s="14"/>
      <c r="AV81" s="14"/>
      <c r="AW81" s="14"/>
      <c r="AX81" s="14"/>
    </row>
    <row r="82" spans="1:50" ht="25.5" customHeight="1" x14ac:dyDescent="0.2">
      <c r="A82" s="7" t="s">
        <v>41</v>
      </c>
      <c r="B82" s="25"/>
      <c r="C82" s="23">
        <f>IF(SUM(C46:C80)/SUM(B46:B80)&lt;1,1,SUM(C46:C80)/SUM(B46:B80))</f>
        <v>3.6486604361370714</v>
      </c>
      <c r="D82" s="23">
        <f>IF(SUM(D46:D79)/SUM(C46:C79)&lt;1,1,SUM(D46:D79)/SUM(C46:C79))</f>
        <v>1.8339420899957548</v>
      </c>
      <c r="E82" s="23">
        <f>IF(SUM(E46:E78)/SUM(D46:D78)&lt;1,1,SUM(E46:E78)/SUM(D46:D78))</f>
        <v>1.4038306032955894</v>
      </c>
      <c r="F82" s="23">
        <f>IF(SUM(F46:F77)/SUM(E46:E77)&lt;1,1,SUM(F46:F77)/SUM(E46:E77))</f>
        <v>1.2554704926119784</v>
      </c>
      <c r="G82" s="23">
        <f>IF(SUM(G46:G76)/SUM(F46:F76)&lt;1,1,SUM(G46:G76)/SUM(F46:F76))</f>
        <v>1.1705980596495802</v>
      </c>
      <c r="H82" s="23">
        <f>IF(SUM(H46:H75)/SUM(G46:G75)&lt;1,1,SUM(H46:H75)/SUM(G46:G75))</f>
        <v>1.1376718905244332</v>
      </c>
      <c r="I82" s="23">
        <f>IF(SUM(I46:I74)/SUM(H46:H74)&lt;1,1,SUM(I46:I74)/SUM(H46:H74))</f>
        <v>1.1414297480183389</v>
      </c>
      <c r="J82" s="23">
        <f>IF(SUM(J46:J73)/SUM(I46:I73)&lt;1,1,SUM(J46:J73)/SUM(I46:I73))</f>
        <v>1.1043038705532895</v>
      </c>
      <c r="K82" s="23">
        <f>IF(SUM(K46:K72)/SUM(J46:J72)&lt;1,1,SUM(K46:K72)/SUM(J46:J72))</f>
        <v>1.1026151743449564</v>
      </c>
      <c r="L82" s="23">
        <f>IF(SUM(L46:L71)/SUM(K46:K71)&lt;1,1,SUM(L46:L71)/SUM(K46:K71))</f>
        <v>1.1256720169872947</v>
      </c>
      <c r="M82" s="23">
        <f>IF(SUM(M46:M70)/SUM(L46:L70)&lt;1,1,SUM(M46:M70)/SUM(L46:L70))</f>
        <v>1.0540340123332597</v>
      </c>
      <c r="N82" s="23">
        <f>IF(SUM(N46:N69)/SUM(M46:M69)&lt;1,1,SUM(N46:N69)/SUM(M46:M69))</f>
        <v>1.0808000768500139</v>
      </c>
      <c r="O82" s="23">
        <f>IF(SUM(O46:O68)/SUM(N46:N68)&lt;1,1,SUM(O46:O68)/SUM(N46:N68))</f>
        <v>1.0919219722047164</v>
      </c>
      <c r="P82" s="23">
        <f>IF(SUM(P46:P67)/SUM(O46:O67)&lt;1,1,SUM(P46:P67)/SUM(O46:O67))</f>
        <v>1.0852981158309578</v>
      </c>
      <c r="Q82" s="23">
        <f>IF(SUM(Q46:Q66)/SUM(P46:P66)&lt;1,1,SUM(Q46:Q66)/SUM(P46:P66))</f>
        <v>1.0819455621621517</v>
      </c>
      <c r="R82" s="23">
        <f>IF(SUM(R46:R65)/SUM(Q46:Q65)&lt;1,1,SUM(R46:R65)/SUM(Q46:Q65))</f>
        <v>1.0452861242144984</v>
      </c>
      <c r="S82" s="23">
        <f>IF(SUM(S46:S64)/SUM(R46:R64)&lt;1,1,SUM(S46:S64)/SUM(R46:R64))</f>
        <v>1.0662470463003817</v>
      </c>
      <c r="T82" s="23">
        <f>IF(SUM(T46:T63)/SUM(S46:S63)&lt;1,1,SUM(T46:T63)/SUM(S46:S63))</f>
        <v>1.0332097470721049</v>
      </c>
      <c r="U82" s="23">
        <f>IF(SUM(U46:U62)/SUM(T46:T62)&lt;1,1,SUM(U46:U62)/SUM(T46:T62))</f>
        <v>1.0535917209332932</v>
      </c>
      <c r="V82" s="23">
        <f>IF(SUM(V46:V61)/SUM(U46:U61)&lt;1,1,SUM(V46:V61)/SUM(U46:U61))</f>
        <v>1.0486713710477567</v>
      </c>
      <c r="W82" s="23">
        <f>IF(SUM(W46:W60)/SUM(V46:V60)&lt;1,1,SUM(W46:W60)/SUM(V46:V60))</f>
        <v>1.0147579268754305</v>
      </c>
      <c r="X82" s="23">
        <f>IF(SUM(X46:X59)/SUM(W46:W59)&lt;1,1,SUM(X46:X59)/SUM(W46:W59))</f>
        <v>1.0123928515549063</v>
      </c>
      <c r="Y82" s="23">
        <f>IF(SUM(Y46:Y58)/SUM(X46:X58)&lt;1,1,SUM(Y46:Y58)/SUM(X46:X58))</f>
        <v>1.0180343762577375</v>
      </c>
      <c r="Z82" s="23">
        <f>IF(SUM(Z46:Z57)/SUM(Y46:Y57)&lt;1,1,SUM(Z46:Z57)/SUM(Y46:Y57))</f>
        <v>1.0164427454793794</v>
      </c>
      <c r="AA82" s="23">
        <f>IF(SUM(AA46:AA56)/SUM(Z46:Z56)&lt;1,1,SUM(AA46:AA56)/SUM(Z46:Z56))</f>
        <v>1.0126289250603413</v>
      </c>
      <c r="AB82" s="23">
        <f>IF(SUM(AB46:AB55)/SUM(AA46:AA55)&lt;1,1,SUM(AB46:AB55)/SUM(AA46:AA55))</f>
        <v>1.0178066003962281</v>
      </c>
      <c r="AC82" s="23">
        <f>IF(SUM(AC46:AC54)/SUM(AB46:AB54)&lt;1,1,SUM(AC46:AC54)/SUM(AB46:AB54))</f>
        <v>1.0044981802816133</v>
      </c>
      <c r="AD82" s="23">
        <f>IF(SUM(AD46:AD53)/SUM(AC46:AC53)&lt;1,1,SUM(AD46:AD53)/SUM(AC46:AC53))</f>
        <v>1.0136833152184899</v>
      </c>
      <c r="AE82" s="23">
        <f>IF(SUM(AE46:AE52)/SUM(AD46:AD52)&lt;1,1,SUM(AE46:AE52)/SUM(AD46:AD52))</f>
        <v>1.0019740466700524</v>
      </c>
      <c r="AF82" s="23">
        <f>IF(SUM(AF46:AF51)/SUM(AE46:AE51)&lt;1,1,SUM(AF46:AF51)/SUM(AE46:AE51))</f>
        <v>1.0046118596066085</v>
      </c>
      <c r="AG82" s="23">
        <f>IF(SUM(AG46:AG50)/SUM(AF46:AF50)&lt;1,1,SUM(AG46:AG50)/SUM(AF46:AF50))</f>
        <v>1</v>
      </c>
      <c r="AH82" s="23">
        <f>IF(SUM(AH46:AH49)/SUM(AG46:AG49)&lt;1,1,SUM(AH46:AH49)/SUM(AG46:AG49))</f>
        <v>1</v>
      </c>
      <c r="AI82" s="23">
        <f>IF(SUM(AI46:AI48)/SUM(AH46:AH48)&lt;1,1,SUM(AI46:AI48)/SUM(AH46:AH48))</f>
        <v>1.0080971659919029</v>
      </c>
      <c r="AJ82" s="23">
        <f>IF(SUM(AJ46:AJ47)/SUM(AI46:AI47)&lt;1,1,SUM(AJ46:AJ47)/SUM(AI46:AI47))</f>
        <v>1.0099009900990099</v>
      </c>
      <c r="AK82" s="23">
        <f>IF(SUM(AK46:AK46)/SUM(AJ46:AJ46)&lt;1,1,SUM(AK46:AK46)/SUM(AJ46:AJ46))</f>
        <v>1</v>
      </c>
      <c r="AL82" s="17">
        <f>SUM(AL46:AL81)</f>
        <v>3776.3865141239917</v>
      </c>
      <c r="AM82" s="17">
        <f>SUM(AM46:AM81)</f>
        <v>1246.9530076304848</v>
      </c>
      <c r="AN82" s="17">
        <f>SUM(AN46:AN81)</f>
        <v>824</v>
      </c>
      <c r="AO82" s="17">
        <f>SUM(AO46:AO81)</f>
        <v>535.43186155583203</v>
      </c>
    </row>
    <row r="83" spans="1:50" ht="15.75" x14ac:dyDescent="0.2">
      <c r="A83" s="27"/>
      <c r="B83" s="28"/>
      <c r="C83" s="29"/>
      <c r="D83" s="30"/>
      <c r="E83" s="30"/>
      <c r="F83" s="30"/>
      <c r="G83" s="30"/>
      <c r="H83" s="30"/>
      <c r="I83" s="31"/>
      <c r="AL83" s="24"/>
      <c r="AM83" s="24"/>
      <c r="AN83" s="24"/>
      <c r="AO83" s="24"/>
    </row>
    <row r="84" spans="1:50" ht="15.75" x14ac:dyDescent="0.2">
      <c r="AO84" s="9">
        <f>AO42+AO82</f>
        <v>4240.578441944017</v>
      </c>
    </row>
  </sheetData>
  <mergeCells count="14">
    <mergeCell ref="AO4:AO5"/>
    <mergeCell ref="A44:A45"/>
    <mergeCell ref="B44:AK44"/>
    <mergeCell ref="AL44:AL45"/>
    <mergeCell ref="AM44:AM45"/>
    <mergeCell ref="AN44:AN45"/>
    <mergeCell ref="AO44:AO45"/>
    <mergeCell ref="AM4:AM5"/>
    <mergeCell ref="AN4:AN5"/>
    <mergeCell ref="A1:AD1"/>
    <mergeCell ref="A2:AK2"/>
    <mergeCell ref="A4:A5"/>
    <mergeCell ref="B4:AK4"/>
    <mergeCell ref="AL4:AL5"/>
  </mergeCells>
  <conditionalFormatting sqref="AN46:AN81">
    <cfRule type="cellIs" dxfId="45" priority="2" operator="lessThan">
      <formula>0</formula>
    </cfRule>
  </conditionalFormatting>
  <conditionalFormatting sqref="AN6:AN41">
    <cfRule type="cellIs" dxfId="44" priority="1" operator="lessThan">
      <formula>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16</vt:i4>
      </vt:variant>
    </vt:vector>
  </HeadingPairs>
  <TitlesOfParts>
    <vt:vector size="37" baseType="lpstr">
      <vt:lpstr>Описание на групите</vt:lpstr>
      <vt:lpstr>Платени</vt:lpstr>
      <vt:lpstr>Платени (1)</vt:lpstr>
      <vt:lpstr>Платени (2)</vt:lpstr>
      <vt:lpstr>Платени (3)</vt:lpstr>
      <vt:lpstr>Платени (4)</vt:lpstr>
      <vt:lpstr>Платени брой</vt:lpstr>
      <vt:lpstr>Платени брой (1)</vt:lpstr>
      <vt:lpstr>Платени брой (2)</vt:lpstr>
      <vt:lpstr>Платени брой (3)</vt:lpstr>
      <vt:lpstr>Платени брой (4)</vt:lpstr>
      <vt:lpstr>Предявени</vt:lpstr>
      <vt:lpstr>Предявени (1)</vt:lpstr>
      <vt:lpstr>Предявени (2)</vt:lpstr>
      <vt:lpstr>Предявени (3)</vt:lpstr>
      <vt:lpstr>Предявени (4)</vt:lpstr>
      <vt:lpstr>Предявени брой</vt:lpstr>
      <vt:lpstr>Предявени брой (1)</vt:lpstr>
      <vt:lpstr>Предявени брой (2)</vt:lpstr>
      <vt:lpstr>Предявени брой (3)</vt:lpstr>
      <vt:lpstr>Предявени брой (4)</vt:lpstr>
      <vt:lpstr>Платени!Print_Area</vt:lpstr>
      <vt:lpstr>'Платени брой'!Print_Area</vt:lpstr>
      <vt:lpstr>'Платени брой (1)'!Print_Area</vt:lpstr>
      <vt:lpstr>'Платени брой (2)'!Print_Area</vt:lpstr>
      <vt:lpstr>'Платени брой (3)'!Print_Area</vt:lpstr>
      <vt:lpstr>'Платени брой (4)'!Print_Area</vt:lpstr>
      <vt:lpstr>Предявени!Print_Area</vt:lpstr>
      <vt:lpstr>'Предявени (1)'!Print_Area</vt:lpstr>
      <vt:lpstr>'Предявени (2)'!Print_Area</vt:lpstr>
      <vt:lpstr>'Предявени (3)'!Print_Area</vt:lpstr>
      <vt:lpstr>'Предявени (4)'!Print_Area</vt:lpstr>
      <vt:lpstr>'Предявени брой'!Print_Area</vt:lpstr>
      <vt:lpstr>'Предявени брой (1)'!Print_Area</vt:lpstr>
      <vt:lpstr>'Предявени брой (2)'!Print_Area</vt:lpstr>
      <vt:lpstr>'Предявени брой (3)'!Print_Area</vt:lpstr>
      <vt:lpstr>'Предявени брой (4)'!Print_Area</vt:lpstr>
    </vt:vector>
  </TitlesOfParts>
  <Company>Kontrax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Administrator1</dc:creator>
  <cp:lastModifiedBy>Pavel Milchev</cp:lastModifiedBy>
  <cp:lastPrinted>2018-05-16T07:16:41Z</cp:lastPrinted>
  <dcterms:created xsi:type="dcterms:W3CDTF">2002-03-05T12:07:18Z</dcterms:created>
  <dcterms:modified xsi:type="dcterms:W3CDTF">2021-10-20T15:24:28Z</dcterms:modified>
</cp:coreProperties>
</file>