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F22" i="1" l="1"/>
  <c r="F64" i="1" s="1"/>
  <c r="L65" i="1"/>
  <c r="F56" i="1"/>
  <c r="F77" i="1"/>
  <c r="H64" i="1"/>
  <c r="F39" i="1"/>
  <c r="F38" i="1" s="1"/>
  <c r="E66" i="1"/>
  <c r="J64" i="1"/>
  <c r="E22" i="1"/>
  <c r="E64" i="1" s="1"/>
  <c r="F25" i="1"/>
  <c r="I66" i="1"/>
  <c r="I105" i="1" s="1"/>
  <c r="G25" i="1"/>
  <c r="G22" i="1" s="1"/>
  <c r="G64" i="1" s="1"/>
  <c r="H39" i="1"/>
  <c r="H38" i="1" s="1"/>
  <c r="G68" i="1"/>
  <c r="F69" i="1"/>
  <c r="F68" i="1" s="1"/>
  <c r="G56" i="1"/>
  <c r="G77" i="1"/>
  <c r="G86" i="1"/>
  <c r="G66" i="1" l="1"/>
  <c r="G65" i="1" s="1"/>
  <c r="H105" i="1"/>
  <c r="H65" i="1"/>
  <c r="E105" i="1"/>
  <c r="E65" i="1"/>
  <c r="I65" i="1"/>
  <c r="F65" i="1"/>
  <c r="F66" i="1"/>
  <c r="F105" i="1" s="1"/>
  <c r="J105" i="1"/>
  <c r="J65" i="1"/>
  <c r="B105" i="1" l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<sst xmlns="http://schemas.openxmlformats.org/spreadsheetml/2006/main" count="247" uniqueCount="175">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</sst>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6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44377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1353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1353</v>
          </cell>
        </row>
        <row r="90">
          <cell r="E90">
            <v>18380000</v>
          </cell>
          <cell r="G90">
            <v>15335516</v>
          </cell>
          <cell r="H90">
            <v>0</v>
          </cell>
          <cell r="I90">
            <v>79796</v>
          </cell>
          <cell r="J90">
            <v>2238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1394143</v>
          </cell>
          <cell r="H108">
            <v>0</v>
          </cell>
          <cell r="I108">
            <v>687</v>
          </cell>
          <cell r="J108">
            <v>209822</v>
          </cell>
        </row>
        <row r="112">
          <cell r="E112">
            <v>0</v>
          </cell>
          <cell r="G112">
            <v>20054</v>
          </cell>
          <cell r="H112">
            <v>0</v>
          </cell>
          <cell r="I112">
            <v>0</v>
          </cell>
          <cell r="J112">
            <v>-212060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11149800</v>
          </cell>
          <cell r="G187">
            <v>4361971</v>
          </cell>
          <cell r="H187">
            <v>0</v>
          </cell>
          <cell r="I187">
            <v>914</v>
          </cell>
          <cell r="J187">
            <v>1004982</v>
          </cell>
        </row>
        <row r="190">
          <cell r="E190">
            <v>343200</v>
          </cell>
          <cell r="G190">
            <v>112364</v>
          </cell>
          <cell r="H190">
            <v>0</v>
          </cell>
          <cell r="I190">
            <v>5039</v>
          </cell>
          <cell r="J190">
            <v>9983</v>
          </cell>
        </row>
        <row r="196">
          <cell r="E196">
            <v>1686300</v>
          </cell>
          <cell r="G196">
            <v>0</v>
          </cell>
          <cell r="H196">
            <v>0</v>
          </cell>
          <cell r="I196">
            <v>0</v>
          </cell>
          <cell r="J196">
            <v>724374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2406400</v>
          </cell>
          <cell r="G205">
            <v>510941</v>
          </cell>
          <cell r="H205">
            <v>4931</v>
          </cell>
          <cell r="I205">
            <v>25615</v>
          </cell>
          <cell r="J205">
            <v>0</v>
          </cell>
        </row>
        <row r="223">
          <cell r="E223">
            <v>44000</v>
          </cell>
          <cell r="G223">
            <v>39774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846199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34139</v>
          </cell>
          <cell r="H284">
            <v>1459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-1983900</v>
          </cell>
          <cell r="G375">
            <v>-10863327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-468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1730165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-10246</v>
          </cell>
          <cell r="H544">
            <v>0</v>
          </cell>
          <cell r="I544">
            <v>2038</v>
          </cell>
          <cell r="J544">
            <v>9174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-9451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-3492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-665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31149</v>
          </cell>
          <cell r="H591">
            <v>15647</v>
          </cell>
          <cell r="I591">
            <v>-46796</v>
          </cell>
          <cell r="J591">
            <v>0</v>
          </cell>
        </row>
        <row r="594">
          <cell r="E594">
            <v>0</v>
          </cell>
          <cell r="G594">
            <v>-13691</v>
          </cell>
          <cell r="H594">
            <v>13691</v>
          </cell>
          <cell r="J594">
            <v>0</v>
          </cell>
        </row>
        <row r="605">
          <cell r="B605">
            <v>44386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7" zoomScale="60" zoomScaleNormal="75" workbookViewId="0">
      <selection activeCell="X110" sqref="X11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44377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16831549</v>
      </c>
      <c r="G22" s="111">
        <f t="shared" si="0"/>
        <v>16751066</v>
      </c>
      <c r="H22" s="112">
        <f t="shared" si="0"/>
        <v>0</v>
      </c>
      <c r="I22" s="112">
        <f t="shared" si="0"/>
        <v>80483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16831549</v>
      </c>
      <c r="G25" s="136">
        <f t="shared" ref="G25:M25" si="2">+G26+G30+G31+G32+G33</f>
        <v>16751066</v>
      </c>
      <c r="H25" s="137">
        <f>+H26+H30+H31+H32+H33</f>
        <v>0</v>
      </c>
      <c r="I25" s="137">
        <f>+I26+I30+I31+I32+I33</f>
        <v>80483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1353</v>
      </c>
      <c r="G26" s="142">
        <f>[1]OTCHET!G74</f>
        <v>1353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1353</v>
      </c>
      <c r="G29" s="165">
        <f>+[1]OTCHET!G78+[1]OTCHET!G79</f>
        <v>1353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15417550</v>
      </c>
      <c r="G30" s="171">
        <f>[1]OTCHET!G90+[1]OTCHET!G93+[1]OTCHET!G94</f>
        <v>15335516</v>
      </c>
      <c r="H30" s="172">
        <f>[1]OTCHET!H90+[1]OTCHET!H93+[1]OTCHET!H94</f>
        <v>0</v>
      </c>
      <c r="I30" s="172">
        <f>[1]OTCHET!I90+[1]OTCHET!I93+[1]OTCHET!I94</f>
        <v>79796</v>
      </c>
      <c r="J30" s="173">
        <f>[1]OTCHET!J90+[1]OTCHET!J93+[1]OTCHET!J94</f>
        <v>2238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1604652</v>
      </c>
      <c r="G31" s="177">
        <f>[1]OTCHET!G108</f>
        <v>1394143</v>
      </c>
      <c r="H31" s="178">
        <f>[1]OTCHET!H108</f>
        <v>0</v>
      </c>
      <c r="I31" s="178">
        <f>[1]OTCHET!I108</f>
        <v>687</v>
      </c>
      <c r="J31" s="179">
        <f>[1]OTCHET!J108</f>
        <v>209822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-192006</v>
      </c>
      <c r="G32" s="177">
        <f>[1]OTCHET!G112+[1]OTCHET!G121+[1]OTCHET!G137+[1]OTCHET!G138</f>
        <v>20054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-212060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19396100</v>
      </c>
      <c r="F38" s="217">
        <f t="shared" si="3"/>
        <v>7685471</v>
      </c>
      <c r="G38" s="218">
        <f t="shared" si="3"/>
        <v>5908174</v>
      </c>
      <c r="H38" s="219">
        <f t="shared" si="3"/>
        <v>6390</v>
      </c>
      <c r="I38" s="219">
        <f t="shared" si="3"/>
        <v>31568</v>
      </c>
      <c r="J38" s="220">
        <f t="shared" si="3"/>
        <v>1739339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13179300</v>
      </c>
      <c r="F39" s="229">
        <f t="shared" si="4"/>
        <v>6219627</v>
      </c>
      <c r="G39" s="230">
        <f t="shared" si="4"/>
        <v>4474335</v>
      </c>
      <c r="H39" s="231">
        <f t="shared" si="4"/>
        <v>0</v>
      </c>
      <c r="I39" s="231">
        <f t="shared" si="4"/>
        <v>5953</v>
      </c>
      <c r="J39" s="232">
        <f t="shared" si="4"/>
        <v>1739339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11149800</v>
      </c>
      <c r="F40" s="237">
        <f t="shared" si="1"/>
        <v>5367867</v>
      </c>
      <c r="G40" s="238">
        <f>[1]OTCHET!G187</f>
        <v>4361971</v>
      </c>
      <c r="H40" s="239">
        <f>[1]OTCHET!H187</f>
        <v>0</v>
      </c>
      <c r="I40" s="239">
        <f>[1]OTCHET!I187</f>
        <v>914</v>
      </c>
      <c r="J40" s="240">
        <f>[1]OTCHET!J187</f>
        <v>1004982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343200</v>
      </c>
      <c r="F41" s="245">
        <f t="shared" si="1"/>
        <v>127386</v>
      </c>
      <c r="G41" s="246">
        <f>[1]OTCHET!G190</f>
        <v>112364</v>
      </c>
      <c r="H41" s="247">
        <f>[1]OTCHET!H190</f>
        <v>0</v>
      </c>
      <c r="I41" s="247">
        <f>[1]OTCHET!I190</f>
        <v>5039</v>
      </c>
      <c r="J41" s="248">
        <f>[1]OTCHET!J190</f>
        <v>9983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1686300</v>
      </c>
      <c r="F42" s="252">
        <f t="shared" si="1"/>
        <v>724374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724374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5092800</v>
      </c>
      <c r="F43" s="258">
        <f t="shared" si="1"/>
        <v>1427460</v>
      </c>
      <c r="G43" s="259">
        <f>+[1]OTCHET!G205+[1]OTCHET!G223+[1]OTCHET!G271</f>
        <v>1396914</v>
      </c>
      <c r="H43" s="260">
        <f>+[1]OTCHET!H205+[1]OTCHET!H223+[1]OTCHET!H271</f>
        <v>4931</v>
      </c>
      <c r="I43" s="260">
        <f>+[1]OTCHET!I205+[1]OTCHET!I223+[1]OTCHET!I271</f>
        <v>25615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1124000</v>
      </c>
      <c r="F49" s="176">
        <f t="shared" si="1"/>
        <v>38384</v>
      </c>
      <c r="G49" s="177">
        <f>[1]OTCHET!G275+[1]OTCHET!G276+[1]OTCHET!G284+[1]OTCHET!G287</f>
        <v>36925</v>
      </c>
      <c r="H49" s="178">
        <f>[1]OTCHET!H275+[1]OTCHET!H276+[1]OTCHET!H284+[1]OTCHET!H287</f>
        <v>1459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-1983900</v>
      </c>
      <c r="F56" s="301">
        <f t="shared" si="5"/>
        <v>-9133630</v>
      </c>
      <c r="G56" s="302">
        <f t="shared" si="5"/>
        <v>-10863795</v>
      </c>
      <c r="H56" s="303">
        <f t="shared" si="5"/>
        <v>0</v>
      </c>
      <c r="I56" s="304">
        <f t="shared" si="5"/>
        <v>0</v>
      </c>
      <c r="J56" s="305">
        <f t="shared" si="5"/>
        <v>1730165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-1983900</v>
      </c>
      <c r="F57" s="307">
        <f t="shared" si="1"/>
        <v>-10863327</v>
      </c>
      <c r="G57" s="308">
        <f>+[1]OTCHET!G361+[1]OTCHET!G375+[1]OTCHET!G388</f>
        <v>-10863327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-468</v>
      </c>
      <c r="G58" s="313">
        <f>+[1]OTCHET!G383+[1]OTCHET!G391+[1]OTCHET!G396+[1]OTCHET!G399+[1]OTCHET!G402+[1]OTCHET!G405+[1]OTCHET!G406+[1]OTCHET!G409+[1]OTCHET!G422+[1]OTCHET!G423+[1]OTCHET!G424+[1]OTCHET!G425+[1]OTCHET!G426</f>
        <v>-468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1730165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1730165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12448</v>
      </c>
      <c r="G64" s="345">
        <f t="shared" si="6"/>
        <v>-20903</v>
      </c>
      <c r="H64" s="346">
        <f t="shared" si="6"/>
        <v>-6390</v>
      </c>
      <c r="I64" s="346">
        <f t="shared" si="6"/>
        <v>48915</v>
      </c>
      <c r="J64" s="347">
        <f t="shared" si="6"/>
        <v>-9174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-12448</v>
      </c>
      <c r="G66" s="357">
        <f t="shared" ref="G66:L66" si="8">SUM(+G68+G76+G77+G84+G85+G86+G89+G90+G91+G92+G93+G94+G95)</f>
        <v>20903</v>
      </c>
      <c r="H66" s="358">
        <f>SUM(+H68+H76+H77+H84+H85+H86+H89+H90+H91+H92+H93+H94+H95)</f>
        <v>6390</v>
      </c>
      <c r="I66" s="358">
        <f>SUM(+I68+I76+I77+I84+I85+I86+I89+I90+I91+I92+I93+I94+I95)</f>
        <v>-48915</v>
      </c>
      <c r="J66" s="359">
        <f>SUM(+J68+J76+J77+J84+J85+J86+J89+J90+J91+J92+J93+J94+J95)</f>
        <v>9174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966</v>
      </c>
      <c r="G86" s="318">
        <f t="shared" ref="G86:M86" si="11">+G87+G88</f>
        <v>-10246</v>
      </c>
      <c r="H86" s="319">
        <f>+H87+H88</f>
        <v>0</v>
      </c>
      <c r="I86" s="319">
        <f>+I87+I88</f>
        <v>2038</v>
      </c>
      <c r="J86" s="320">
        <f>+J87+J88</f>
        <v>9174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966</v>
      </c>
      <c r="G88" s="391">
        <f>+[1]OTCHET!G521+[1]OTCHET!G524+[1]OTCHET!G544</f>
        <v>-10246</v>
      </c>
      <c r="H88" s="392">
        <f>+[1]OTCHET!H521+[1]OTCHET!H524+[1]OTCHET!H544</f>
        <v>0</v>
      </c>
      <c r="I88" s="392">
        <f>+[1]OTCHET!I521+[1]OTCHET!I524+[1]OTCHET!I544</f>
        <v>2038</v>
      </c>
      <c r="J88" s="393">
        <f>+[1]OTCHET!J521+[1]OTCHET!J524+[1]OTCHET!J544</f>
        <v>9174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194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194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-13608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-9451</v>
      </c>
      <c r="I91" s="178">
        <f>+[1]OTCHET!I573+[1]OTCHET!I574+[1]OTCHET!I575+[1]OTCHET!I576+[1]OTCHET!I577+[1]OTCHET!I578+[1]OTCHET!I579</f>
        <v>-4157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31149</v>
      </c>
      <c r="H95" s="130">
        <f>[1]OTCHET!H591</f>
        <v>15647</v>
      </c>
      <c r="I95" s="130">
        <f>[1]OTCHET!I591</f>
        <v>-46796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-13691</v>
      </c>
      <c r="H96" s="406">
        <f>+[1]OTCHET!H594</f>
        <v>13691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44386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2021-07-12T06:43:21Z</dcterms:created>
  <dcterms:modified xsi:type="dcterms:W3CDTF">2021-07-12T06:43:46Z</dcterms:modified>
</cp:coreProperties>
</file>