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lilova\Documents\Valia\Analizi\000\Min_dohodnost\2021.03.31\"/>
    </mc:Choice>
  </mc:AlternateContent>
  <bookViews>
    <workbookView xWindow="0" yWindow="0" windowWidth="27870" windowHeight="12885"/>
  </bookViews>
  <sheets>
    <sheet name="Доходност 29.03.2019-31.03.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F58" i="1"/>
  <c r="F57" i="1"/>
  <c r="F56" i="1"/>
  <c r="F55" i="1"/>
  <c r="F54" i="1"/>
  <c r="F53" i="1"/>
  <c r="F52" i="1"/>
  <c r="F51" i="1"/>
  <c r="F50" i="1"/>
  <c r="J48" i="1"/>
  <c r="G35" i="1"/>
  <c r="F28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K28" i="1"/>
  <c r="H28" i="1"/>
  <c r="K26" i="1"/>
  <c r="J26" i="1"/>
  <c r="G15" i="1"/>
  <c r="F14" i="1"/>
  <c r="H14" i="1"/>
  <c r="H13" i="1"/>
  <c r="G13" i="1"/>
  <c r="H12" i="1"/>
  <c r="H11" i="1"/>
  <c r="G11" i="1"/>
  <c r="H10" i="1"/>
  <c r="H9" i="1"/>
  <c r="G9" i="1"/>
  <c r="H8" i="1"/>
  <c r="H7" i="1"/>
  <c r="G7" i="1"/>
  <c r="H6" i="1"/>
  <c r="F6" i="1"/>
  <c r="K5" i="1"/>
  <c r="K4" i="1"/>
  <c r="J4" i="1"/>
  <c r="G8" i="1" l="1"/>
  <c r="G10" i="1"/>
  <c r="G12" i="1"/>
  <c r="G14" i="1"/>
  <c r="G28" i="1"/>
  <c r="K6" i="1"/>
  <c r="F7" i="1"/>
  <c r="F9" i="1"/>
  <c r="F11" i="1"/>
  <c r="F13" i="1"/>
  <c r="G30" i="1"/>
  <c r="G32" i="1"/>
  <c r="G34" i="1"/>
  <c r="G36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<sst xmlns="http://schemas.openxmlformats.org/spreadsheetml/2006/main" count="72" uniqueCount="50">
  <si>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</si>
  <si>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</si>
  <si>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</si>
  <si>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</si>
  <si>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</si>
  <si>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</si>
  <si>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</si>
  <si>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</si>
  <si>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</si>
  <si>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</si>
  <si>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</si>
  <si>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</si>
  <si>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</si>
  <si>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</si>
  <si>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</si>
  <si>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</si>
  <si>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</si>
  <si>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</si>
  <si>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</si>
  <si>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</si>
  <si>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</si>
  <si>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</si>
  <si>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</si>
  <si>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</si>
  <si>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</si>
  <si>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</si>
  <si>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</si>
  <si>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</si>
  <si>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</si>
  <si>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</si>
  <si>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</si>
  <si>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</si>
  <si>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</si>
  <si>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</si>
  <si>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</si>
  <si>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</si>
  <si>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</si>
  <si>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</si>
  <si>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</si>
  <si>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</si>
  <si>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</si>
  <si>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</si>
  <si>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</si>
  <si>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</si>
  <si>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</si>
  <si>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29.03.2019 г. - 31.03.2021 г. НА ГОДИШНА БАЗА</t>
  </si>
  <si>
    <t>ДОХОДНОСТ НА УНИВЕРСАЛНИТЕ ПЕНСИОННИ ФОНДОВЕ
ЗА ПЕРИОДА 29.03.2019 г. - 31.03.2021 г.</t>
  </si>
  <si>
    <t>ДОХОДНОСТ НА ПРОФЕСИОНАЛНИТЕ ПЕНСИОННИ ФОНДОВЕ
ЗА ПЕРИОДА 29.03.2019 г. - 31.03.2021 г.</t>
  </si>
  <si>
    <t>ДОХОДНОСТ НА ДОБРОВОЛНИТЕ ПЕНСИОННИ ФОНДОВЕ
ЗА ПЕРИОДА 29.03.2019 г. - 31.03.2021 г.</t>
  </si>
  <si>
    <t>ДОХОДНОСТ НА ДОБРОВОЛНИЯ ПЕНСИОНЕН ФОНД
ПО ПРОФЕСИОНАЛНИ СХЕМИ
ЗА ПЕРИОДА 29.03.2019 г. - 31.03.2021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</si>
</sst>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1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6" fillId="2" borderId="0" xfId="1" applyNumberFormat="1" applyFont="1" applyFill="1" applyBorder="1" applyAlignment="1">
      <alignment horizontal="center"/>
    </xf>
    <xf numFmtId="10" fontId="14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18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0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29.03.2019-31.03.2021'!$J$26</c:f>
          <c:strCache>
            <c:ptCount val="1"/>
            <c:pt idx="0">
              <c:v>ДОХОДНОСТ НА ПРОФЕСИОНАЛНИТЕ ПЕНСИОННИ ФОНДОВЕ
ЗА ПЕРИОДА 29.03.2019 г. - 31.03.2021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19-40F3-8255-5F0CBC54AC43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19-40F3-8255-5F0CBC54AC43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19-40F3-8255-5F0CBC54AC43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19-40F3-8255-5F0CBC54AC43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19-40F3-8255-5F0CBC54AC43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19-40F3-8255-5F0CBC54AC43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19-40F3-8255-5F0CBC54AC43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19-40F3-8255-5F0CBC54A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29.03.2019-31.03.2021'!$B$28:$B$36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29.03.2019-31.03.2021'!$E$28:$E$36</c:f>
              <c:numCache>
                <c:formatCode>0.00%</c:formatCode>
                <c:ptCount val="9"/>
                <c:pt idx="0">
                  <c:v>2.6350896917616273E-2</c:v>
                </c:pt>
                <c:pt idx="1">
                  <c:v>2.1850633262149532E-2</c:v>
                </c:pt>
                <c:pt idx="2">
                  <c:v>4.0015214086102979E-2</c:v>
                </c:pt>
                <c:pt idx="3">
                  <c:v>2.9172440452389203E-2</c:v>
                </c:pt>
                <c:pt idx="4">
                  <c:v>3.4012120410650493E-2</c:v>
                </c:pt>
                <c:pt idx="5">
                  <c:v>2.8388701590603915E-2</c:v>
                </c:pt>
                <c:pt idx="6">
                  <c:v>2.5012034754291923E-2</c:v>
                </c:pt>
                <c:pt idx="7">
                  <c:v>3.5206190467927723E-2</c:v>
                </c:pt>
                <c:pt idx="8">
                  <c:v>1.7505905216686379E-2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19-40F3-8255-5F0CBC54AC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29.03.2019-31.03.2021'!$B$28:$B$36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29.03.2019-31.03.2021'!$F$28:$F$36</c:f>
              <c:numCache>
                <c:formatCode>0.00%</c:formatCode>
                <c:ptCount val="9"/>
                <c:pt idx="0">
                  <c:v>2.9638994986416263E-2</c:v>
                </c:pt>
                <c:pt idx="1">
                  <c:v>2.9638994986416263E-2</c:v>
                </c:pt>
                <c:pt idx="2">
                  <c:v>2.9638994986416263E-2</c:v>
                </c:pt>
                <c:pt idx="3">
                  <c:v>2.9638994986416263E-2</c:v>
                </c:pt>
                <c:pt idx="4">
                  <c:v>2.9638994986416263E-2</c:v>
                </c:pt>
                <c:pt idx="5">
                  <c:v>2.9638994986416263E-2</c:v>
                </c:pt>
                <c:pt idx="6">
                  <c:v>2.9638994986416263E-2</c:v>
                </c:pt>
                <c:pt idx="7">
                  <c:v>2.9638994986416263E-2</c:v>
                </c:pt>
                <c:pt idx="8">
                  <c:v>2.9638994986416263E-2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19-40F3-8255-5F0CBC54AC43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29.03.2019-31.03.2021'!$B$28:$B$36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29.03.2019-31.03.2021'!$G$28:$G$36</c:f>
              <c:numCache>
                <c:formatCode>0.00%</c:formatCode>
                <c:ptCount val="9"/>
                <c:pt idx="0">
                  <c:v>-3.6100501358373729E-4</c:v>
                </c:pt>
                <c:pt idx="1">
                  <c:v>-3.6100501358373729E-4</c:v>
                </c:pt>
                <c:pt idx="2">
                  <c:v>-3.6100501358373729E-4</c:v>
                </c:pt>
                <c:pt idx="3">
                  <c:v>-3.6100501358373729E-4</c:v>
                </c:pt>
                <c:pt idx="4">
                  <c:v>-3.6100501358373729E-4</c:v>
                </c:pt>
                <c:pt idx="5">
                  <c:v>-3.6100501358373729E-4</c:v>
                </c:pt>
                <c:pt idx="6">
                  <c:v>-3.6100501358373729E-4</c:v>
                </c:pt>
                <c:pt idx="7">
                  <c:v>-3.6100501358373729E-4</c:v>
                </c:pt>
                <c:pt idx="8">
                  <c:v>-3.6100501358373729E-4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19-40F3-8255-5F0CBC54AC43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29.03.2019-31.03.2021'!$B$28:$B$36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29.03.2019-31.03.2021'!$H$28:$H$36</c:f>
              <c:numCache>
                <c:formatCode>0.00%</c:formatCode>
                <c:ptCount val="9"/>
                <c:pt idx="0">
                  <c:v>5.9638994986416262E-2</c:v>
                </c:pt>
                <c:pt idx="1">
                  <c:v>5.9638994986416262E-2</c:v>
                </c:pt>
                <c:pt idx="2">
                  <c:v>5.9638994986416262E-2</c:v>
                </c:pt>
                <c:pt idx="3">
                  <c:v>5.9638994986416262E-2</c:v>
                </c:pt>
                <c:pt idx="4">
                  <c:v>5.9638994986416262E-2</c:v>
                </c:pt>
                <c:pt idx="5">
                  <c:v>5.9638994986416262E-2</c:v>
                </c:pt>
                <c:pt idx="6">
                  <c:v>5.9638994986416262E-2</c:v>
                </c:pt>
                <c:pt idx="7">
                  <c:v>5.9638994986416262E-2</c:v>
                </c:pt>
                <c:pt idx="8">
                  <c:v>5.9638994986416262E-2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19-40F3-8255-5F0CBC54AC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29.03.2019-31.03.2021'!$J$4</c:f>
          <c:strCache>
            <c:ptCount val="1"/>
            <c:pt idx="0">
              <c:v>ДОХОДНОСТ НА УНИВЕРСАЛНИТЕ ПЕНСИОННИ ФОНДОВЕ
ЗА ПЕРИОДА 29.03.2019 г. - 31.03.2021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B2-4865-BCF7-533E25B544F7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B2-4865-BCF7-533E25B544F7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B2-4865-BCF7-533E25B544F7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B2-4865-BCF7-533E25B544F7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B2-4865-BCF7-533E25B544F7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B2-4865-BCF7-533E25B544F7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B2-4865-BCF7-533E25B544F7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B2-4865-BCF7-533E25B544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29.03.2019-31.03.2021'!$B$6:$B$14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29.03.2019-31.03.2021'!$E$6:$E$14</c:f>
              <c:numCache>
                <c:formatCode>0.00%</c:formatCode>
                <c:ptCount val="9"/>
                <c:pt idx="0">
                  <c:v>2.4098873668288112E-2</c:v>
                </c:pt>
                <c:pt idx="1">
                  <c:v>3.318694104275699E-2</c:v>
                </c:pt>
                <c:pt idx="2">
                  <c:v>3.8259866413159926E-2</c:v>
                </c:pt>
                <c:pt idx="3">
                  <c:v>2.8287877994692234E-2</c:v>
                </c:pt>
                <c:pt idx="4">
                  <c:v>3.2277218246727246E-2</c:v>
                </c:pt>
                <c:pt idx="5">
                  <c:v>3.2280031130237141E-2</c:v>
                </c:pt>
                <c:pt idx="6">
                  <c:v>3.3403402446584796E-2</c:v>
                </c:pt>
                <c:pt idx="7">
                  <c:v>4.0202340128951741E-2</c:v>
                </c:pt>
                <c:pt idx="8">
                  <c:v>1.2924271046556468E-2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B2-4865-BCF7-533E25B544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29.03.2019-31.03.2021'!$B$6:$B$14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29.03.2019-31.03.2021'!$F$6:$F$14</c:f>
              <c:numCache>
                <c:formatCode>0.00%</c:formatCode>
                <c:ptCount val="9"/>
                <c:pt idx="0">
                  <c:v>3.1062777197598292E-2</c:v>
                </c:pt>
                <c:pt idx="1">
                  <c:v>3.1062777197598292E-2</c:v>
                </c:pt>
                <c:pt idx="2">
                  <c:v>3.1062777197598292E-2</c:v>
                </c:pt>
                <c:pt idx="3">
                  <c:v>3.1062777197598292E-2</c:v>
                </c:pt>
                <c:pt idx="4">
                  <c:v>3.1062777197598292E-2</c:v>
                </c:pt>
                <c:pt idx="5">
                  <c:v>3.1062777197598292E-2</c:v>
                </c:pt>
                <c:pt idx="6">
                  <c:v>3.1062777197598292E-2</c:v>
                </c:pt>
                <c:pt idx="7">
                  <c:v>3.1062777197598292E-2</c:v>
                </c:pt>
                <c:pt idx="8">
                  <c:v>3.1062777197598292E-2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B2-4865-BCF7-533E25B544F7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29.03.2019-31.03.2021'!$B$6:$B$14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29.03.2019-31.03.2021'!$G$6:$G$14</c:f>
              <c:numCache>
                <c:formatCode>0.00%</c:formatCode>
                <c:ptCount val="9"/>
                <c:pt idx="0">
                  <c:v>1.0627771975982902E-3</c:v>
                </c:pt>
                <c:pt idx="1">
                  <c:v>1.0627771975982902E-3</c:v>
                </c:pt>
                <c:pt idx="2">
                  <c:v>1.0627771975982902E-3</c:v>
                </c:pt>
                <c:pt idx="3">
                  <c:v>1.0627771975982902E-3</c:v>
                </c:pt>
                <c:pt idx="4">
                  <c:v>1.0627771975982902E-3</c:v>
                </c:pt>
                <c:pt idx="5">
                  <c:v>1.0627771975982902E-3</c:v>
                </c:pt>
                <c:pt idx="6">
                  <c:v>1.0627771975982902E-3</c:v>
                </c:pt>
                <c:pt idx="7">
                  <c:v>1.0627771975982902E-3</c:v>
                </c:pt>
                <c:pt idx="8">
                  <c:v>1.0627771975982902E-3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B2-4865-BCF7-533E25B544F7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29.03.2019-31.03.2021'!$B$6:$B$14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29.03.2019-31.03.2021'!$H$6:$H$14</c:f>
              <c:numCache>
                <c:formatCode>0.00%</c:formatCode>
                <c:ptCount val="9"/>
                <c:pt idx="0">
                  <c:v>6.1062777197598291E-2</c:v>
                </c:pt>
                <c:pt idx="1">
                  <c:v>6.1062777197598291E-2</c:v>
                </c:pt>
                <c:pt idx="2">
                  <c:v>6.1062777197598291E-2</c:v>
                </c:pt>
                <c:pt idx="3">
                  <c:v>6.1062777197598291E-2</c:v>
                </c:pt>
                <c:pt idx="4">
                  <c:v>6.1062777197598291E-2</c:v>
                </c:pt>
                <c:pt idx="5">
                  <c:v>6.1062777197598291E-2</c:v>
                </c:pt>
                <c:pt idx="6">
                  <c:v>6.1062777197598291E-2</c:v>
                </c:pt>
                <c:pt idx="7">
                  <c:v>6.1062777197598291E-2</c:v>
                </c:pt>
                <c:pt idx="8">
                  <c:v>6.1062777197598291E-2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B2-4865-BCF7-533E25B544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29.03.2019 г. - 31.03.2021 г. НА ГОДИШНА БАЗА"</c:f>
          <c:strCache>
            <c:ptCount val="1"/>
            <c:pt idx="0">
              <c:v>ДОХОДНОСТ НА ДОБРОВОЛНИТЕ ПЕНСИОННИ ФОНДОВЕ
ЗА ПЕРИОДА 29.03.2019 г. - 31.03.2021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65-4866-A1CB-FF7A3C32033C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65-4866-A1CB-FF7A3C32033C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65-4866-A1CB-FF7A3C32033C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65-4866-A1CB-FF7A3C32033C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65-4866-A1CB-FF7A3C3203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29.03.2019-31.03.2021'!$B$50:$B$58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29.03.2019-31.03.2021'!$E$50:$E$58</c:f>
              <c:numCache>
                <c:formatCode>0.00%</c:formatCode>
                <c:ptCount val="9"/>
                <c:pt idx="0">
                  <c:v>3.1389690155164018E-2</c:v>
                </c:pt>
                <c:pt idx="1">
                  <c:v>1.7495762949817362E-2</c:v>
                </c:pt>
                <c:pt idx="2">
                  <c:v>4.5719342713751443E-2</c:v>
                </c:pt>
                <c:pt idx="3">
                  <c:v>3.2530131797609885E-2</c:v>
                </c:pt>
                <c:pt idx="4">
                  <c:v>3.999347585941937E-2</c:v>
                </c:pt>
                <c:pt idx="5">
                  <c:v>4.1879543919094875E-2</c:v>
                </c:pt>
                <c:pt idx="6">
                  <c:v>4.4871897821335605E-2</c:v>
                </c:pt>
                <c:pt idx="7">
                  <c:v>4.2315440477279198E-2</c:v>
                </c:pt>
                <c:pt idx="8">
                  <c:v>5.8915092679170389E-3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5-4866-A1CB-FF7A3C3203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29.03.2019-31.03.2021'!$B$50:$B$58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29.03.2019-31.03.2021'!$F$50:$F$58</c:f>
              <c:numCache>
                <c:formatCode>0.00%</c:formatCode>
                <c:ptCount val="9"/>
                <c:pt idx="0">
                  <c:v>3.5506333699924501E-2</c:v>
                </c:pt>
                <c:pt idx="1">
                  <c:v>3.5506333699924501E-2</c:v>
                </c:pt>
                <c:pt idx="2">
                  <c:v>3.5506333699924501E-2</c:v>
                </c:pt>
                <c:pt idx="3">
                  <c:v>3.5506333699924501E-2</c:v>
                </c:pt>
                <c:pt idx="4">
                  <c:v>3.5506333699924501E-2</c:v>
                </c:pt>
                <c:pt idx="5">
                  <c:v>3.5506333699924501E-2</c:v>
                </c:pt>
                <c:pt idx="6">
                  <c:v>3.5506333699924501E-2</c:v>
                </c:pt>
                <c:pt idx="7">
                  <c:v>3.5506333699924501E-2</c:v>
                </c:pt>
                <c:pt idx="8">
                  <c:v>3.5506333699924501E-2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65-4866-A1CB-FF7A3C32033C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29.03.2019-31.03.2021'!$B$50:$B$58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E465-4866-A1CB-FF7A3C3203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5.00000000000000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23</xdr:row>
      <xdr:rowOff>142875</xdr:rowOff>
    </xdr:from>
    <xdr:to>
      <xdr:col>18</xdr:col>
      <xdr:colOff>180975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</xdr:row>
      <xdr:rowOff>38101</xdr:rowOff>
    </xdr:from>
    <xdr:to>
      <xdr:col>18</xdr:col>
      <xdr:colOff>123825</xdr:colOff>
      <xdr:row>19</xdr:row>
      <xdr:rowOff>85726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45</xdr:row>
      <xdr:rowOff>76200</xdr:rowOff>
    </xdr:from>
    <xdr:to>
      <xdr:col>18</xdr:col>
      <xdr:colOff>66675</xdr:colOff>
      <xdr:row>61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0.8905</cdr:x>
      <cdr:y>0.80163</cdr:y>
    </cdr:from>
    <cdr:to>
      <cdr:x>0.9975</cdr:x>
      <cdr:y>0.93557</cdr:y>
    </cdr:to>
    <cdr:sp macro="" textlink="'Доходност 29.03.2019-31.03.2021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77140" y="3184028"/>
          <a:ext cx="814321" cy="531999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16686"/>
            <a:gd name="adj6" fmla="val -17421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-0,04%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0.58105</cdr:y>
    </cdr:from>
    <cdr:to>
      <cdr:x>1</cdr:x>
      <cdr:y>0.71387</cdr:y>
    </cdr:to>
    <cdr:sp macro="" textlink="'Доходност 29.03.2019-31.03.2021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307878"/>
          <a:ext cx="981066" cy="527551"/>
        </a:xfrm>
        <a:prstGeom xmlns:a="http://schemas.openxmlformats.org/drawingml/2006/main" prst="accentCallout2">
          <a:avLst>
            <a:gd name="adj1" fmla="val 50953"/>
            <a:gd name="adj2" fmla="val 761"/>
            <a:gd name="adj3" fmla="val 49147"/>
            <a:gd name="adj4" fmla="val -96440"/>
            <a:gd name="adj5" fmla="val -51886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2,96%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0.3247</cdr:y>
    </cdr:from>
    <cdr:to>
      <cdr:x>1</cdr:x>
      <cdr:y>0.44875</cdr:y>
    </cdr:to>
    <cdr:sp macro="" textlink="'Доходност 29.03.2019-31.03.2021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289690"/>
          <a:ext cx="901613" cy="49271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5,96%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0.8875</cdr:x>
      <cdr:y>0.25778</cdr:y>
    </cdr:from>
    <cdr:to>
      <cdr:x>0.9975</cdr:x>
      <cdr:y>0.38932</cdr:y>
    </cdr:to>
    <cdr:sp macro="" textlink="'Доходност 29.03.2019-31.03.2021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62750" y="1018982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6,11%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0.86848</cdr:x>
      <cdr:y>0.57176</cdr:y>
    </cdr:from>
    <cdr:to>
      <cdr:x>0.9925</cdr:x>
      <cdr:y>0.69893</cdr:y>
    </cdr:to>
    <cdr:sp macro="" textlink="'Доходност 29.03.2019-31.03.2021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7818" y="2260111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24287"/>
            <a:gd name="adj6" fmla="val -14874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3,11%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0.85468</cdr:y>
    </cdr:from>
    <cdr:to>
      <cdr:x>1</cdr:x>
      <cdr:y>0.96634</cdr:y>
    </cdr:to>
    <cdr:sp macro="" textlink="'Доходност 29.03.2019-31.03.2021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378453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7755"/>
            <a:gd name="adj6" fmla="val -16299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0,11%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0.87166</cdr:x>
      <cdr:y>0.43134</cdr:y>
    </cdr:from>
    <cdr:to>
      <cdr:x>0.99873</cdr:x>
      <cdr:y>0.56397</cdr:y>
    </cdr:to>
    <cdr:sp macro="" textlink="'Доходност 29.03.2019-31.03.2021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34090" y="1573544"/>
          <a:ext cx="952538" cy="483844"/>
        </a:xfrm>
        <a:prstGeom xmlns:a="http://schemas.openxmlformats.org/drawingml/2006/main" prst="accentCallout2">
          <a:avLst>
            <a:gd name="adj1" fmla="val 44430"/>
            <a:gd name="adj2" fmla="val -8616"/>
            <a:gd name="adj3" fmla="val 44430"/>
            <a:gd name="adj4" fmla="val -71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3,55%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activeCell="T59" sqref="T59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5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64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66" t="s">
        <v>46</v>
      </c>
      <c r="B3" s="66"/>
      <c r="C3" s="66"/>
      <c r="D3" s="66"/>
      <c r="E3" s="66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29.03.2019 г. - 31.03.2021 г. НА ГОДИШНА БАЗА</v>
      </c>
      <c r="K4" s="12" t="str">
        <f>CONCATENATE(TEXT(E19,"# ##0,00%"),"
Горна граница
на доходността")</f>
        <v>6,11%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CONCATENATE(TEXT(E16,"# ##0,00%"),"
Среднопретеглена
доходност")</f>
        <v>3,11%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0.25642443598851739</v>
      </c>
      <c r="D6" s="21">
        <v>0.2</v>
      </c>
      <c r="E6" s="22">
        <v>2.4098873668288112E-2</v>
      </c>
      <c r="F6" s="23">
        <f t="shared" ref="F6:F14" si="0">$E$16</f>
        <v>3.1062777197598292E-2</v>
      </c>
      <c r="G6" s="24">
        <f t="shared" ref="G6:G15" si="1">$E$18</f>
        <v>1.0627771975982902E-3</v>
      </c>
      <c r="H6" s="18">
        <f t="shared" ref="H6:H14" si="2">$E$19</f>
        <v>6.1062777197598291E-2</v>
      </c>
      <c r="I6" s="18"/>
      <c r="J6" s="6"/>
      <c r="K6" s="12" t="str">
        <f>CONCATENATE(TEXT(E18,"# ##0,00%"),"
Минимална
доходност")</f>
        <v>0,11%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0.10376270656300772</v>
      </c>
      <c r="D7" s="21">
        <v>0.11763233020046526</v>
      </c>
      <c r="E7" s="22">
        <v>3.318694104275699E-2</v>
      </c>
      <c r="F7" s="24">
        <f t="shared" si="0"/>
        <v>3.1062777197598292E-2</v>
      </c>
      <c r="G7" s="24">
        <f t="shared" si="1"/>
        <v>1.0627771975982902E-3</v>
      </c>
      <c r="H7" s="18">
        <f t="shared" si="2"/>
        <v>6.1062777197598291E-2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0.18249171476916989</v>
      </c>
      <c r="D8" s="21">
        <v>0.2</v>
      </c>
      <c r="E8" s="22">
        <v>3.8259866413159926E-2</v>
      </c>
      <c r="F8" s="24">
        <f t="shared" si="0"/>
        <v>3.1062777197598292E-2</v>
      </c>
      <c r="G8" s="24">
        <f t="shared" si="1"/>
        <v>1.0627771975982902E-3</v>
      </c>
      <c r="H8" s="18">
        <f t="shared" si="2"/>
        <v>6.1062777197598291E-2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0.20824647405411864</v>
      </c>
      <c r="D9" s="21">
        <v>0.2</v>
      </c>
      <c r="E9" s="22">
        <v>2.8287877994692234E-2</v>
      </c>
      <c r="F9" s="24">
        <f t="shared" si="0"/>
        <v>3.1062777197598292E-2</v>
      </c>
      <c r="G9" s="24">
        <f t="shared" si="1"/>
        <v>1.0627771975982902E-3</v>
      </c>
      <c r="H9" s="18">
        <f t="shared" si="2"/>
        <v>6.1062777197598291E-2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0.10835134200000232</v>
      </c>
      <c r="D10" s="21">
        <v>0.12283431361795001</v>
      </c>
      <c r="E10" s="22">
        <v>3.2277218246727246E-2</v>
      </c>
      <c r="F10" s="24">
        <f t="shared" si="0"/>
        <v>3.1062777197598292E-2</v>
      </c>
      <c r="G10" s="24">
        <f t="shared" si="1"/>
        <v>1.0627771975982902E-3</v>
      </c>
      <c r="H10" s="18">
        <f t="shared" si="2"/>
        <v>6.1062777197598291E-2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9.0323684457830081E-2</v>
      </c>
      <c r="D11" s="21">
        <v>0.10239695770285541</v>
      </c>
      <c r="E11" s="22">
        <v>3.2280031130237141E-2</v>
      </c>
      <c r="F11" s="24">
        <f t="shared" si="0"/>
        <v>3.1062777197598292E-2</v>
      </c>
      <c r="G11" s="24">
        <f t="shared" si="1"/>
        <v>1.0627771975982902E-3</v>
      </c>
      <c r="H11" s="18">
        <f t="shared" si="2"/>
        <v>6.1062777197598291E-2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5">
        <v>7</v>
      </c>
      <c r="B12" s="26" t="s">
        <v>11</v>
      </c>
      <c r="C12" s="21">
        <v>2.6577472301135406E-2</v>
      </c>
      <c r="D12" s="21">
        <v>3.0129996616100763E-2</v>
      </c>
      <c r="E12" s="22">
        <v>3.3403402446584796E-2</v>
      </c>
      <c r="F12" s="24">
        <f t="shared" si="0"/>
        <v>3.1062777197598292E-2</v>
      </c>
      <c r="G12" s="24">
        <f t="shared" si="1"/>
        <v>1.0627771975982902E-3</v>
      </c>
      <c r="H12" s="18">
        <f t="shared" si="2"/>
        <v>6.1062777197598291E-2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5">
        <v>8</v>
      </c>
      <c r="B13" s="26" t="s">
        <v>12</v>
      </c>
      <c r="C13" s="21">
        <v>1.3063764387889627E-2</v>
      </c>
      <c r="D13" s="21">
        <v>1.4809955301273582E-2</v>
      </c>
      <c r="E13" s="22">
        <v>4.0202340128951741E-2</v>
      </c>
      <c r="F13" s="24">
        <f t="shared" si="0"/>
        <v>3.1062777197598292E-2</v>
      </c>
      <c r="G13" s="24">
        <f t="shared" si="1"/>
        <v>1.0627771975982902E-3</v>
      </c>
      <c r="H13" s="18">
        <f t="shared" si="2"/>
        <v>6.1062777197598291E-2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5">
        <v>9</v>
      </c>
      <c r="B14" s="26" t="s">
        <v>13</v>
      </c>
      <c r="C14" s="21">
        <v>1.0758405478328943E-2</v>
      </c>
      <c r="D14" s="21">
        <v>1.2196446561355011E-2</v>
      </c>
      <c r="E14" s="22">
        <v>1.2924271046556468E-2</v>
      </c>
      <c r="F14" s="24">
        <f t="shared" si="0"/>
        <v>3.1062777197598292E-2</v>
      </c>
      <c r="G14" s="24">
        <f t="shared" si="1"/>
        <v>1.0627771975982902E-3</v>
      </c>
      <c r="H14" s="18">
        <f t="shared" si="2"/>
        <v>6.1062777197598291E-2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67" t="s">
        <v>14</v>
      </c>
      <c r="B15" s="68"/>
      <c r="C15" s="68"/>
      <c r="D15" s="68"/>
      <c r="E15" s="27">
        <v>3.0461014103098639E-2</v>
      </c>
      <c r="F15" s="28"/>
      <c r="G15" s="24">
        <f t="shared" si="1"/>
        <v>1.0627771975982902E-3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7" t="s">
        <v>15</v>
      </c>
      <c r="B16" s="68"/>
      <c r="C16" s="68"/>
      <c r="D16" s="68"/>
      <c r="E16" s="27">
        <v>3.1062777197598292E-2</v>
      </c>
      <c r="F16" s="29"/>
      <c r="G16" s="29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7" t="s">
        <v>16</v>
      </c>
      <c r="B17" s="68"/>
      <c r="C17" s="68"/>
      <c r="D17" s="68"/>
      <c r="E17" s="27">
        <v>3.0546758013106072E-2</v>
      </c>
      <c r="F17" s="28"/>
      <c r="G17" s="28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62" t="s">
        <v>17</v>
      </c>
      <c r="B18" s="63"/>
      <c r="C18" s="63"/>
      <c r="D18" s="63"/>
      <c r="E18" s="27">
        <v>1.0627771975982902E-3</v>
      </c>
      <c r="F18" s="28"/>
      <c r="G18" s="28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69" t="s">
        <v>18</v>
      </c>
      <c r="B19" s="70"/>
      <c r="C19" s="70"/>
      <c r="D19" s="70"/>
      <c r="E19" s="27">
        <v>6.1062777197598291E-2</v>
      </c>
      <c r="F19" s="30"/>
      <c r="G19" s="30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1"/>
      <c r="B20" s="71"/>
      <c r="C20" s="71"/>
      <c r="D20" s="71"/>
      <c r="E20" s="71"/>
      <c r="F20" s="30"/>
      <c r="G20" s="30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2" t="s">
        <v>19</v>
      </c>
      <c r="B21" s="72"/>
      <c r="C21" s="72"/>
      <c r="D21" s="72"/>
      <c r="E21" s="72"/>
      <c r="F21" s="30"/>
      <c r="G21" s="30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1"/>
      <c r="B22" s="32"/>
      <c r="C22" s="32"/>
      <c r="D22" s="32"/>
      <c r="E22" s="32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1"/>
    </row>
    <row r="23" spans="1:16" ht="12.75" x14ac:dyDescent="0.2">
      <c r="A23" s="31"/>
      <c r="B23" s="32"/>
      <c r="C23" s="32"/>
      <c r="D23" s="32"/>
      <c r="E23" s="32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1"/>
    </row>
    <row r="24" spans="1:16" ht="12.75" x14ac:dyDescent="0.2">
      <c r="A24" s="31"/>
      <c r="B24" s="32"/>
      <c r="C24" s="32"/>
      <c r="D24" s="32"/>
      <c r="E24" s="32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1"/>
    </row>
    <row r="25" spans="1:16" ht="43.5" customHeight="1" thickBot="1" x14ac:dyDescent="0.25">
      <c r="A25" s="66" t="s">
        <v>47</v>
      </c>
      <c r="B25" s="66"/>
      <c r="C25" s="66"/>
      <c r="D25" s="66"/>
      <c r="E25" s="66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29.03.2019 г. - 31.03.2021 г. НА ГОДИШНА БАЗА</v>
      </c>
      <c r="K26" s="12" t="str">
        <f>CONCATENATE(TEXT(E41,"# ##0,00%"),"
Горна граница
на доходността")</f>
        <v>5,96%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CONCATENATE(TEXT(E38,"# ##0,00%"),"
Среднопретеглена
доходност")</f>
        <v>2,96%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4">
        <v>0.23088030440941718</v>
      </c>
      <c r="D28" s="34">
        <v>0.2</v>
      </c>
      <c r="E28" s="35">
        <v>2.6350896917616273E-2</v>
      </c>
      <c r="F28" s="36">
        <f t="shared" ref="F28:F36" si="3">$E$38</f>
        <v>2.9638994986416263E-2</v>
      </c>
      <c r="G28" s="36">
        <f t="shared" ref="G28:G36" si="4">$E$40</f>
        <v>-3.6100501358373729E-4</v>
      </c>
      <c r="H28" s="18">
        <f t="shared" ref="H28:H36" si="5">$E$41</f>
        <v>5.9638994986416262E-2</v>
      </c>
      <c r="I28" s="18"/>
      <c r="J28" s="6"/>
      <c r="K28" s="12" t="str">
        <f>CONCATENATE(TEXT(E40,"# ##0,00%"),"
Минимална
доходност")</f>
        <v>-0,04%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4">
        <v>0.15540372265194116</v>
      </c>
      <c r="D29" s="34">
        <v>0.1616432121479989</v>
      </c>
      <c r="E29" s="35">
        <v>2.1850633262149532E-2</v>
      </c>
      <c r="F29" s="36">
        <f t="shared" si="3"/>
        <v>2.9638994986416263E-2</v>
      </c>
      <c r="G29" s="36">
        <f t="shared" si="4"/>
        <v>-3.6100501358373729E-4</v>
      </c>
      <c r="H29" s="18">
        <f t="shared" si="5"/>
        <v>5.9638994986416262E-2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4">
        <v>0.17470243515809136</v>
      </c>
      <c r="D30" s="34">
        <v>0.181716771690724</v>
      </c>
      <c r="E30" s="35">
        <v>4.0015214086102979E-2</v>
      </c>
      <c r="F30" s="36">
        <f t="shared" si="3"/>
        <v>2.9638994986416263E-2</v>
      </c>
      <c r="G30" s="36">
        <f t="shared" si="4"/>
        <v>-3.6100501358373729E-4</v>
      </c>
      <c r="H30" s="18">
        <f t="shared" si="5"/>
        <v>5.9638994986416262E-2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4">
        <v>0.17426958640912896</v>
      </c>
      <c r="D31" s="34">
        <v>0.18126654398084327</v>
      </c>
      <c r="E31" s="35">
        <v>2.9172440452389203E-2</v>
      </c>
      <c r="F31" s="36">
        <f t="shared" si="3"/>
        <v>2.9638994986416263E-2</v>
      </c>
      <c r="G31" s="36">
        <f t="shared" si="4"/>
        <v>-3.6100501358373729E-4</v>
      </c>
      <c r="H31" s="18">
        <f t="shared" si="5"/>
        <v>5.9638994986416262E-2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4">
        <v>7.2806939202527801E-2</v>
      </c>
      <c r="D32" s="34">
        <v>7.5730151881362631E-2</v>
      </c>
      <c r="E32" s="35">
        <v>3.4012120410650493E-2</v>
      </c>
      <c r="F32" s="36">
        <f t="shared" si="3"/>
        <v>2.9638994986416263E-2</v>
      </c>
      <c r="G32" s="36">
        <f t="shared" si="4"/>
        <v>-3.6100501358373729E-4</v>
      </c>
      <c r="H32" s="18">
        <f t="shared" si="5"/>
        <v>5.9638994986416262E-2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4">
        <v>0.10443837068302515</v>
      </c>
      <c r="D33" s="34">
        <v>0.108631591448538</v>
      </c>
      <c r="E33" s="35">
        <v>2.8388701590603915E-2</v>
      </c>
      <c r="F33" s="36">
        <f t="shared" si="3"/>
        <v>2.9638994986416263E-2</v>
      </c>
      <c r="G33" s="36">
        <f t="shared" si="4"/>
        <v>-3.6100501358373729E-4</v>
      </c>
      <c r="H33" s="18">
        <f t="shared" si="5"/>
        <v>5.9638994986416262E-2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5">
        <v>7</v>
      </c>
      <c r="B34" s="26" t="s">
        <v>27</v>
      </c>
      <c r="C34" s="34">
        <v>2.6303835450762172E-2</v>
      </c>
      <c r="D34" s="34">
        <v>2.7359939527294805E-2</v>
      </c>
      <c r="E34" s="35">
        <v>2.5012034754291923E-2</v>
      </c>
      <c r="F34" s="36">
        <f t="shared" si="3"/>
        <v>2.9638994986416263E-2</v>
      </c>
      <c r="G34" s="36">
        <f t="shared" si="4"/>
        <v>-3.6100501358373729E-4</v>
      </c>
      <c r="H34" s="18">
        <f t="shared" si="5"/>
        <v>5.9638994986416262E-2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5">
        <v>8</v>
      </c>
      <c r="B35" s="26" t="s">
        <v>28</v>
      </c>
      <c r="C35" s="34">
        <v>4.4491078290442548E-2</v>
      </c>
      <c r="D35" s="34">
        <v>4.627740368165114E-2</v>
      </c>
      <c r="E35" s="35">
        <v>3.5206190467927723E-2</v>
      </c>
      <c r="F35" s="36">
        <f t="shared" si="3"/>
        <v>2.9638994986416263E-2</v>
      </c>
      <c r="G35" s="36">
        <f t="shared" si="4"/>
        <v>-3.6100501358373729E-4</v>
      </c>
      <c r="H35" s="18">
        <f t="shared" si="5"/>
        <v>5.9638994986416262E-2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5">
        <v>9</v>
      </c>
      <c r="B36" s="26" t="s">
        <v>29</v>
      </c>
      <c r="C36" s="34">
        <v>1.6703727744663499E-2</v>
      </c>
      <c r="D36" s="34">
        <v>1.7374385641587015E-2</v>
      </c>
      <c r="E36" s="35">
        <v>1.7505905216686379E-2</v>
      </c>
      <c r="F36" s="36">
        <f t="shared" si="3"/>
        <v>2.9638994986416263E-2</v>
      </c>
      <c r="G36" s="36">
        <f t="shared" si="4"/>
        <v>-3.6100501358373729E-4</v>
      </c>
      <c r="H36" s="18">
        <f t="shared" si="5"/>
        <v>5.9638994986416262E-2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7" t="s">
        <v>14</v>
      </c>
      <c r="B37" s="68"/>
      <c r="C37" s="68"/>
      <c r="D37" s="68"/>
      <c r="E37" s="37">
        <v>2.9512073149800564E-2</v>
      </c>
      <c r="F37" s="38"/>
      <c r="G37" s="38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7" t="s">
        <v>15</v>
      </c>
      <c r="B38" s="68"/>
      <c r="C38" s="68"/>
      <c r="D38" s="68"/>
      <c r="E38" s="37">
        <v>2.9638994986416263E-2</v>
      </c>
      <c r="F38" s="39"/>
      <c r="G38" s="39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7" t="s">
        <v>16</v>
      </c>
      <c r="B39" s="68"/>
      <c r="C39" s="68"/>
      <c r="D39" s="68"/>
      <c r="E39" s="37">
        <v>2.8612681906490935E-2</v>
      </c>
      <c r="F39" s="39"/>
      <c r="G39" s="39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62" t="s">
        <v>17</v>
      </c>
      <c r="B40" s="63"/>
      <c r="C40" s="63"/>
      <c r="D40" s="63"/>
      <c r="E40" s="37">
        <v>-3.6100501358373729E-4</v>
      </c>
      <c r="F40" s="39"/>
      <c r="G40" s="39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69" t="s">
        <v>18</v>
      </c>
      <c r="B41" s="70"/>
      <c r="C41" s="70"/>
      <c r="D41" s="70"/>
      <c r="E41" s="40">
        <v>5.9638994986416262E-2</v>
      </c>
      <c r="F41" s="41"/>
      <c r="G41" s="41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1"/>
      <c r="B42" s="71"/>
      <c r="C42" s="71"/>
      <c r="D42" s="71"/>
      <c r="E42" s="71"/>
      <c r="F42" s="41"/>
      <c r="G42" s="41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2" t="s">
        <v>30</v>
      </c>
      <c r="B43" s="72"/>
      <c r="C43" s="72"/>
      <c r="D43" s="72"/>
      <c r="E43" s="72"/>
      <c r="F43" s="41"/>
      <c r="G43" s="41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1"/>
      <c r="B44" s="41"/>
      <c r="C44" s="41"/>
      <c r="D44" s="41"/>
      <c r="E44" s="41"/>
      <c r="F44" s="42"/>
      <c r="G44" s="42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3"/>
      <c r="C45" s="43"/>
      <c r="D45" s="43"/>
      <c r="E45" s="44"/>
      <c r="F45" s="42"/>
      <c r="G45" s="42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3"/>
      <c r="B46" s="43"/>
      <c r="C46" s="43"/>
      <c r="D46" s="43"/>
      <c r="E46" s="44"/>
      <c r="F46" s="30"/>
      <c r="G46" s="30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66" t="s">
        <v>48</v>
      </c>
      <c r="B47" s="66"/>
      <c r="C47" s="66"/>
      <c r="D47" s="66"/>
      <c r="E47" s="66"/>
      <c r="F47" s="7"/>
      <c r="G47" s="7"/>
      <c r="H47" s="5"/>
      <c r="I47" s="5"/>
      <c r="K47" s="46" t="str">
        <f>CONCATENATE(TEXT(E60,"# ##0,00%"),"
Среднопретеглена
доходност")</f>
        <v>3,55%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47"/>
      <c r="G48" s="47"/>
      <c r="H48" s="5"/>
      <c r="I48" s="5"/>
      <c r="J48" s="11" t="str">
        <f>CONCATENATE(A47," НА ГОДИШНА БАЗА")</f>
        <v>ДОХОДНОСТ НА ДОБРОВОЛНИТЕ ПЕНСИОННИ ФОНДОВЕ
ЗА ПЕРИОДА 29.03.2019 г. - 31.03.2021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48">
        <v>1</v>
      </c>
      <c r="B49" s="49">
        <v>2</v>
      </c>
      <c r="C49" s="49">
        <v>3</v>
      </c>
      <c r="D49" s="49">
        <v>4</v>
      </c>
      <c r="E49" s="50">
        <v>5</v>
      </c>
      <c r="F49" s="2"/>
      <c r="G49" s="51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0.1345086282105207</v>
      </c>
      <c r="D50" s="21">
        <v>0.1998471129598294</v>
      </c>
      <c r="E50" s="22">
        <v>3.1389690155164018E-2</v>
      </c>
      <c r="F50" s="52">
        <f t="shared" ref="F50:F58" si="6">$E$60</f>
        <v>3.5506333699924501E-2</v>
      </c>
      <c r="G50" s="51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7.2053793881527148E-2</v>
      </c>
      <c r="D51" s="21">
        <v>0.10705441633445739</v>
      </c>
      <c r="E51" s="22">
        <v>1.7495762949817362E-2</v>
      </c>
      <c r="F51" s="52">
        <f t="shared" si="6"/>
        <v>3.5506333699924501E-2</v>
      </c>
      <c r="G51" s="51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0.10587660005422576</v>
      </c>
      <c r="D52" s="21">
        <v>0.15730688159069753</v>
      </c>
      <c r="E52" s="22">
        <v>4.5719342713751443E-2</v>
      </c>
      <c r="F52" s="52">
        <f t="shared" si="6"/>
        <v>3.5506333699924501E-2</v>
      </c>
      <c r="G52" s="51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0.45422179970447601</v>
      </c>
      <c r="D53" s="21">
        <v>0.2</v>
      </c>
      <c r="E53" s="22">
        <v>3.2530131797609885E-2</v>
      </c>
      <c r="F53" s="52">
        <f t="shared" si="6"/>
        <v>3.5506333699924501E-2</v>
      </c>
      <c r="G53" s="51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0.14194361028803812</v>
      </c>
      <c r="D54" s="21">
        <v>0.2</v>
      </c>
      <c r="E54" s="22">
        <v>3.999347585941937E-2</v>
      </c>
      <c r="F54" s="52">
        <f t="shared" si="6"/>
        <v>3.5506333699924501E-2</v>
      </c>
      <c r="G54" s="51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7.8673542659139964E-2</v>
      </c>
      <c r="D55" s="21">
        <v>0.11688975328886256</v>
      </c>
      <c r="E55" s="22">
        <v>4.1879543919094875E-2</v>
      </c>
      <c r="F55" s="52">
        <f t="shared" si="6"/>
        <v>3.5506333699924501E-2</v>
      </c>
      <c r="G55" s="51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5">
        <v>7</v>
      </c>
      <c r="B56" s="26" t="s">
        <v>37</v>
      </c>
      <c r="C56" s="21">
        <v>2.0288366866827272E-3</v>
      </c>
      <c r="D56" s="21">
        <v>3.0143579627170416E-3</v>
      </c>
      <c r="E56" s="22">
        <v>4.4871897821335605E-2</v>
      </c>
      <c r="F56" s="52">
        <f t="shared" si="6"/>
        <v>3.5506333699924501E-2</v>
      </c>
      <c r="G56" s="29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5">
        <v>8</v>
      </c>
      <c r="B57" s="26" t="s">
        <v>38</v>
      </c>
      <c r="C57" s="21">
        <v>9.9664709546645885E-3</v>
      </c>
      <c r="D57" s="21">
        <v>1.4807752284636898E-2</v>
      </c>
      <c r="E57" s="22">
        <v>4.2315440477279198E-2</v>
      </c>
      <c r="F57" s="52">
        <f t="shared" si="6"/>
        <v>3.5506333699924501E-2</v>
      </c>
      <c r="G57" s="29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5">
        <v>9</v>
      </c>
      <c r="B58" s="26" t="s">
        <v>39</v>
      </c>
      <c r="C58" s="21">
        <v>7.2671756072494791E-4</v>
      </c>
      <c r="D58" s="21">
        <v>1.0797255787991962E-3</v>
      </c>
      <c r="E58" s="22">
        <v>5.8915092679170389E-3</v>
      </c>
      <c r="F58" s="52">
        <f t="shared" si="6"/>
        <v>3.5506333699924501E-2</v>
      </c>
      <c r="G58" s="29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7" t="s">
        <v>14</v>
      </c>
      <c r="B59" s="68"/>
      <c r="C59" s="68"/>
      <c r="D59" s="68"/>
      <c r="E59" s="27">
        <v>3.4588009093804245E-2</v>
      </c>
      <c r="F59" s="29"/>
      <c r="G59" s="29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7" t="s">
        <v>15</v>
      </c>
      <c r="B60" s="68"/>
      <c r="C60" s="68"/>
      <c r="D60" s="68"/>
      <c r="E60" s="27">
        <v>3.5506333699924501E-2</v>
      </c>
      <c r="F60" s="29"/>
      <c r="G60" s="29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69" t="s">
        <v>16</v>
      </c>
      <c r="B61" s="70"/>
      <c r="C61" s="70"/>
      <c r="D61" s="70"/>
      <c r="E61" s="53">
        <v>3.3565199440154313E-2</v>
      </c>
      <c r="F61" s="28"/>
      <c r="G61" s="28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4"/>
      <c r="B62" s="54"/>
      <c r="C62" s="54"/>
      <c r="D62" s="54"/>
      <c r="E62" s="55"/>
      <c r="F62" s="28"/>
      <c r="G62" s="28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2" t="s">
        <v>40</v>
      </c>
      <c r="B63" s="72"/>
      <c r="C63" s="72"/>
      <c r="D63" s="72"/>
      <c r="E63" s="72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3"/>
      <c r="C66" s="43"/>
      <c r="D66" s="43"/>
      <c r="E66" s="44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66" t="s">
        <v>49</v>
      </c>
      <c r="B67" s="66"/>
      <c r="C67" s="66"/>
      <c r="D67" s="66"/>
      <c r="E67" s="66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48">
        <v>1</v>
      </c>
      <c r="B69" s="49">
        <v>2</v>
      </c>
      <c r="C69" s="49">
        <v>3</v>
      </c>
      <c r="D69" s="49">
        <v>4</v>
      </c>
      <c r="E69" s="50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56">
        <v>1</v>
      </c>
      <c r="B70" s="57" t="s">
        <v>41</v>
      </c>
      <c r="C70" s="58">
        <v>1</v>
      </c>
      <c r="D70" s="59">
        <v>1</v>
      </c>
      <c r="E70" s="53">
        <v>4.3143199654575248E-2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0"/>
      <c r="K71" s="75"/>
      <c r="L71" s="75"/>
      <c r="M71" s="75"/>
      <c r="N71" s="75"/>
      <c r="O71" s="75"/>
    </row>
    <row r="72" spans="1:16" ht="24.75" customHeight="1" x14ac:dyDescent="0.2">
      <c r="A72" s="73" t="s">
        <v>42</v>
      </c>
      <c r="B72" s="73"/>
      <c r="C72" s="1"/>
      <c r="D72" s="1"/>
      <c r="E72" s="1"/>
      <c r="P72" s="61"/>
    </row>
    <row r="73" spans="1:16" ht="27" customHeight="1" x14ac:dyDescent="0.2">
      <c r="A73" s="74" t="s">
        <v>43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1:16" ht="27" customHeight="1" x14ac:dyDescent="0.2">
      <c r="A74" s="74" t="s">
        <v>44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</sheetData>
  <mergeCells count="27"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29.03.2019-31.03.2021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cp:lastPrinted>2021-04-13T07:31:26Z</cp:lastPrinted>
  <dcterms:created xsi:type="dcterms:W3CDTF">2021-04-13T07:26:16Z</dcterms:created>
  <dcterms:modified xsi:type="dcterms:W3CDTF">2021-04-13T07:31:29Z</dcterms:modified>
</cp:coreProperties>
</file>