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0_Q4\"/>
    </mc:Choice>
  </mc:AlternateContent>
  <bookViews>
    <workbookView xWindow="0" yWindow="0" windowWidth="21600" windowHeight="9030" tabRatio="858"/>
  </bookViews>
  <sheets>
    <sheet name="ДПФ - IV-то тримесечие 2020 г." sheetId="7" r:id="rId1"/>
    <sheet name="ДПФ - 2020 г." sheetId="11" r:id="rId2"/>
  </sheets>
  <definedNames>
    <definedName name="_xlnm.Print_Area" localSheetId="1">'ДПФ - 2020 г.'!$A$1:$Y$40</definedName>
    <definedName name="_xlnm.Print_Area" localSheetId="0">'ДПФ - IV-то тримесечие 2020 г.'!$A$1:$Y$39</definedName>
    <definedName name="_xlnm.Print_Titles" localSheetId="1">'ДПФ - 2020 г.'!$A:$B</definedName>
    <definedName name="_xlnm.Print_Titles" localSheetId="0">'ДПФ - IV-то тримесечие 2020 г.'!$A:$B</definedName>
  </definedNames>
  <calcPr calcId="162913"/>
</workbook>
</file>

<file path=xl/calcChain.xml><?xml version="1.0" encoding="utf-8"?>
<calcChain xmlns="http://schemas.openxmlformats.org/spreadsheetml/2006/main">
  <c r="V15" i="11" l="1"/>
  <c r="U15" i="11"/>
  <c r="V14" i="11"/>
  <c r="U14" i="11"/>
  <c r="V13" i="11"/>
  <c r="U13" i="11"/>
  <c r="V12" i="11"/>
  <c r="U12" i="11"/>
  <c r="V11" i="11"/>
  <c r="U11" i="11"/>
  <c r="V10" i="11"/>
  <c r="U10" i="11"/>
  <c r="V9" i="11"/>
  <c r="U9" i="11"/>
  <c r="V8" i="11"/>
  <c r="U8" i="11"/>
  <c r="V7" i="11"/>
  <c r="U7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C16" i="11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V16" i="11" l="1"/>
  <c r="W7" i="7"/>
  <c r="X8" i="11"/>
  <c r="X10" i="11"/>
  <c r="X12" i="11"/>
  <c r="X14" i="11"/>
  <c r="U16" i="7"/>
  <c r="X8" i="7"/>
  <c r="X10" i="7"/>
  <c r="X12" i="7"/>
  <c r="X14" i="7"/>
  <c r="W8" i="11"/>
  <c r="W10" i="11"/>
  <c r="W12" i="11"/>
  <c r="W14" i="11"/>
  <c r="U16" i="11"/>
  <c r="W7" i="11"/>
  <c r="W9" i="11"/>
  <c r="W11" i="11"/>
  <c r="W13" i="11"/>
  <c r="W15" i="11"/>
  <c r="X7" i="11"/>
  <c r="X9" i="11"/>
  <c r="X11" i="11"/>
  <c r="X13" i="11"/>
  <c r="X15" i="11"/>
  <c r="W9" i="7"/>
  <c r="W11" i="7"/>
  <c r="W13" i="7"/>
  <c r="W15" i="7"/>
  <c r="X7" i="7"/>
  <c r="X9" i="7"/>
  <c r="X11" i="7"/>
  <c r="X13" i="7"/>
  <c r="X15" i="7"/>
  <c r="W8" i="7"/>
  <c r="W10" i="7"/>
  <c r="W12" i="7"/>
  <c r="W14" i="7"/>
  <c r="V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<sst xmlns="http://schemas.openxmlformats.org/spreadsheetml/2006/main" count="96" uniqueCount="23">
  <si>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</si>
  <si>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</si>
  <si>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</si>
  <si>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</si>
  <si>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</si>
  <si>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</si>
  <si>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</si>
  <si>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</si>
  <si>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</si>
  <si>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</si>
  <si>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</si>
  <si>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</si>
  <si>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</si>
  <si>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</si>
  <si>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</si>
  <si>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</si>
  <si>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</si>
  <si>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 xml:space="preserve">"Ен  Ен ДПФ" </t>
  </si>
  <si>
    <t>"Ен Eн ДПФ"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</si>
  <si>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01.10.2020 г. - 31.12.2020 г.</t>
    </r>
  </si>
  <si>
    <t>и за размера на прехвърлените средства от 15.12.2020 г. до 15.02.2021 г.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</si>
  <si>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01.01.2020 г. - 31.12.2020 г.</t>
    </r>
  </si>
  <si>
    <t>и за размера на прехвърлените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</si>
</sst>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IV-то тримесечие 2020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г.'!$W$7</c:f>
              <c:numCache>
                <c:formatCode>#,##0</c:formatCode>
                <c:ptCount val="1"/>
                <c:pt idx="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IV-то тримесечие 2020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г.'!$W$8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IV-то тримесечие 2020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2020 г.'!$W$9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IV-то тримесечие 2020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г.'!$W$10</c:f>
              <c:numCache>
                <c:formatCode>#,##0</c:formatCode>
                <c:ptCount val="1"/>
                <c:pt idx="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IV-то тримесечие 2020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г.'!$W$11</c:f>
              <c:numCache>
                <c:formatCode>#,##0</c:formatCode>
                <c:ptCount val="1"/>
                <c:pt idx="0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IV-то тримесечие 2020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2020 г.'!$W$12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IV-то тримесечие 2020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2020 г.'!$W$13</c:f>
              <c:numCache>
                <c:formatCode>#,##0</c:formatCode>
                <c:ptCount val="1"/>
                <c:pt idx="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IV-то тримесечие 2020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г.'!$W$14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IV-то тримесечие 2020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2020 г.'!$W$15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IV-то тримесечие 2020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г.'!$X$7</c:f>
              <c:numCache>
                <c:formatCode>#,##0</c:formatCode>
                <c:ptCount val="1"/>
                <c:pt idx="0">
                  <c:v>128010.02000000002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IV-то тримесечие 2020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г.'!$X$8</c:f>
              <c:numCache>
                <c:formatCode>#,##0</c:formatCode>
                <c:ptCount val="1"/>
                <c:pt idx="0">
                  <c:v>10218.200000000004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IV-то тримесечие 2020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2020 г.'!$X$9</c:f>
              <c:numCache>
                <c:formatCode>#,##0</c:formatCode>
                <c:ptCount val="1"/>
                <c:pt idx="0">
                  <c:v>167840.51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IV-то тримесечие 2020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г.'!$X$10</c:f>
              <c:numCache>
                <c:formatCode>#,##0</c:formatCode>
                <c:ptCount val="1"/>
                <c:pt idx="0">
                  <c:v>-84320.650000000009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IV-то тримесечие 2020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г.'!$X$11</c:f>
              <c:numCache>
                <c:formatCode>#,##0</c:formatCode>
                <c:ptCount val="1"/>
                <c:pt idx="0">
                  <c:v>-52416.289999999994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IV-то тримесечие 2020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2020 г.'!$X$12</c:f>
              <c:numCache>
                <c:formatCode>#,##0</c:formatCode>
                <c:ptCount val="1"/>
                <c:pt idx="0">
                  <c:v>-35344.549999999996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IV-то тримесечие 2020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2020 г.'!$X$13</c:f>
              <c:numCache>
                <c:formatCode>#,##0</c:formatCode>
                <c:ptCount val="1"/>
                <c:pt idx="0">
                  <c:v>-103551.83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IV-то тримесечие 2020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IV-то тримесечие 2020 г.'!$X$14</c:f>
              <c:numCache>
                <c:formatCode>#,##0</c:formatCode>
                <c:ptCount val="1"/>
                <c:pt idx="0">
                  <c:v>-31079.21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IV-то тримесечие 2020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IV-то тримесечие 2020 г.'!$X$15</c:f>
              <c:numCache>
                <c:formatCode>#,##0</c:formatCode>
                <c:ptCount val="1"/>
                <c:pt idx="0">
                  <c:v>643.80000000000018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  <c:minorUnit val="5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- 2020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г.'!$W$7</c:f>
              <c:numCache>
                <c:formatCode>#,##0</c:formatCode>
                <c:ptCount val="1"/>
                <c:pt idx="0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- 2020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г.'!$W$8</c:f>
              <c:numCache>
                <c:formatCode>#,##0</c:formatCode>
                <c:ptCount val="1"/>
                <c:pt idx="0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- 2020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г.'!$W$9</c:f>
              <c:numCache>
                <c:formatCode>#,##0</c:formatCode>
                <c:ptCount val="1"/>
                <c:pt idx="0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- 2020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- 2020 г.'!$W$10</c:f>
              <c:numCache>
                <c:formatCode>#,##0</c:formatCode>
                <c:ptCount val="1"/>
                <c:pt idx="0">
                  <c:v>-123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- 2020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г.'!$W$11</c:f>
              <c:numCache>
                <c:formatCode>#,##0</c:formatCode>
                <c:ptCount val="1"/>
                <c:pt idx="0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- 2020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- 2020 г.'!$W$12</c:f>
              <c:numCache>
                <c:formatCode>#,##0</c:formatCode>
                <c:ptCount val="1"/>
                <c:pt idx="0">
                  <c:v>-197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- 2020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- 2020 г.'!$W$13</c:f>
              <c:numCache>
                <c:formatCode>#,##0</c:formatCode>
                <c:ptCount val="1"/>
                <c:pt idx="0">
                  <c:v>-39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- 2020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г.'!$W$14</c:f>
              <c:numCache>
                <c:formatCode>#,##0</c:formatCode>
                <c:ptCount val="1"/>
                <c:pt idx="0">
                  <c:v>-26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- 2020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- 2020 г.'!$W$15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- 2020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г.'!$X$7</c:f>
              <c:numCache>
                <c:formatCode>#,##0</c:formatCode>
                <c:ptCount val="1"/>
                <c:pt idx="0">
                  <c:v>714883.41999999993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- 2020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г.'!$X$8</c:f>
              <c:numCache>
                <c:formatCode>#,##0</c:formatCode>
                <c:ptCount val="1"/>
                <c:pt idx="0">
                  <c:v>297695.05999999976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- 2020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- 2020 г.'!$X$9</c:f>
              <c:numCache>
                <c:formatCode>#,##0</c:formatCode>
                <c:ptCount val="1"/>
                <c:pt idx="0">
                  <c:v>472783.69000000006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- 2020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г.'!$X$10</c:f>
              <c:numCache>
                <c:formatCode>#,##0</c:formatCode>
                <c:ptCount val="1"/>
                <c:pt idx="0">
                  <c:v>-721070.70999999973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- 2020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г.'!$X$11</c:f>
              <c:numCache>
                <c:formatCode>#,##0</c:formatCode>
                <c:ptCount val="1"/>
                <c:pt idx="0">
                  <c:v>52241.849999999977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- 2020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- 2020 г.'!$X$12</c:f>
              <c:numCache>
                <c:formatCode>#,##0</c:formatCode>
                <c:ptCount val="1"/>
                <c:pt idx="0">
                  <c:v>-604353.32999999984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- 2020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- 2020 г.'!$X$13</c:f>
              <c:numCache>
                <c:formatCode>#,##0</c:formatCode>
                <c:ptCount val="1"/>
                <c:pt idx="0">
                  <c:v>-152269.95000000001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- 2020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г.'!$X$14</c:f>
              <c:numCache>
                <c:formatCode>#,##0</c:formatCode>
                <c:ptCount val="1"/>
                <c:pt idx="0">
                  <c:v>-44542.78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- 2020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- 2020 г.'!$X$15</c:f>
              <c:numCache>
                <c:formatCode>#,##0</c:formatCode>
                <c:ptCount val="1"/>
                <c:pt idx="0">
                  <c:v>-15367.249999999998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ht="9.75" customHeight="1" x14ac:dyDescent="0.25">
      <c r="A3" s="17"/>
      <c r="B3" s="32"/>
      <c r="C3" s="31"/>
    </row>
    <row r="4" spans="1:88" ht="22.5" customHeight="1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18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4"/>
      <c r="D7" s="34"/>
      <c r="E7" s="1">
        <v>8</v>
      </c>
      <c r="F7" s="1">
        <v>15570.7</v>
      </c>
      <c r="G7" s="1">
        <v>6</v>
      </c>
      <c r="H7" s="1">
        <v>10452.950000000001</v>
      </c>
      <c r="I7" s="1">
        <v>7</v>
      </c>
      <c r="J7" s="1">
        <v>14364</v>
      </c>
      <c r="K7" s="1">
        <v>4</v>
      </c>
      <c r="L7" s="1">
        <v>5733.29</v>
      </c>
      <c r="M7" s="1">
        <v>5</v>
      </c>
      <c r="N7" s="1">
        <v>2806.8</v>
      </c>
      <c r="O7" s="1">
        <v>1</v>
      </c>
      <c r="P7" s="1">
        <v>300.69</v>
      </c>
      <c r="Q7" s="1">
        <v>1</v>
      </c>
      <c r="R7" s="1">
        <v>1732.36</v>
      </c>
      <c r="S7" s="1">
        <v>0</v>
      </c>
      <c r="T7" s="1">
        <v>0</v>
      </c>
      <c r="U7" s="38">
        <f>C7+E7+G7+I7+K7+M7+O7+Q7+S7</f>
        <v>32</v>
      </c>
      <c r="V7" s="38">
        <f>D7+F7+H7+J7+L7+N7+P7+R7+T7</f>
        <v>50960.790000000008</v>
      </c>
      <c r="W7" s="38">
        <f>C16-U7</f>
        <v>55</v>
      </c>
      <c r="X7" s="38">
        <f>D16-V7</f>
        <v>128010.02000000002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1">
        <v>11</v>
      </c>
      <c r="D8" s="1">
        <v>12245.32</v>
      </c>
      <c r="E8" s="34"/>
      <c r="F8" s="34"/>
      <c r="G8" s="1">
        <v>0</v>
      </c>
      <c r="H8" s="1">
        <v>0</v>
      </c>
      <c r="I8" s="1">
        <v>13</v>
      </c>
      <c r="J8" s="1">
        <v>43814.45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38">
        <f t="shared" ref="U8:V15" si="0">C8+E8+G8+I8+K8+M8+O8+Q8+S8</f>
        <v>24</v>
      </c>
      <c r="V8" s="38">
        <f t="shared" si="0"/>
        <v>56059.77</v>
      </c>
      <c r="W8" s="38">
        <f>E16-U8</f>
        <v>2</v>
      </c>
      <c r="X8" s="38">
        <f>F16-V8</f>
        <v>10218.200000000004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1">
        <v>11</v>
      </c>
      <c r="D9" s="1">
        <v>9277.2100000000009</v>
      </c>
      <c r="E9" s="1">
        <v>3</v>
      </c>
      <c r="F9" s="1">
        <v>6732.76</v>
      </c>
      <c r="G9" s="34"/>
      <c r="H9" s="34"/>
      <c r="I9" s="1">
        <v>6</v>
      </c>
      <c r="J9" s="1">
        <v>7120.27</v>
      </c>
      <c r="K9" s="1">
        <v>2</v>
      </c>
      <c r="L9" s="1">
        <v>8106.01</v>
      </c>
      <c r="M9" s="1">
        <v>2</v>
      </c>
      <c r="N9" s="1">
        <v>5831.65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38">
        <f t="shared" si="0"/>
        <v>24</v>
      </c>
      <c r="V9" s="38">
        <f t="shared" si="0"/>
        <v>37067.9</v>
      </c>
      <c r="W9" s="38">
        <f>G16-U9</f>
        <v>-8</v>
      </c>
      <c r="X9" s="38">
        <f>H16-V9</f>
        <v>167840.51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1">
        <v>18</v>
      </c>
      <c r="D10" s="1">
        <v>69824.350000000006</v>
      </c>
      <c r="E10" s="1">
        <v>12</v>
      </c>
      <c r="F10" s="1">
        <v>40880.199999999997</v>
      </c>
      <c r="G10" s="1">
        <v>3</v>
      </c>
      <c r="H10" s="1">
        <v>48096.539999999994</v>
      </c>
      <c r="I10" s="34"/>
      <c r="J10" s="34"/>
      <c r="K10" s="1">
        <v>7</v>
      </c>
      <c r="L10" s="1">
        <v>18809.669999999998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1</v>
      </c>
      <c r="T10" s="1">
        <v>2710.94</v>
      </c>
      <c r="U10" s="38">
        <f t="shared" si="0"/>
        <v>41</v>
      </c>
      <c r="V10" s="38">
        <f t="shared" si="0"/>
        <v>180321.7</v>
      </c>
      <c r="W10" s="38">
        <f>I16-U10</f>
        <v>-4</v>
      </c>
      <c r="X10" s="38">
        <f>J16-V10</f>
        <v>-84320.650000000009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17</v>
      </c>
      <c r="C11" s="1">
        <v>18</v>
      </c>
      <c r="D11" s="1">
        <v>22044.699999999997</v>
      </c>
      <c r="E11" s="1">
        <v>0</v>
      </c>
      <c r="F11" s="1">
        <v>0</v>
      </c>
      <c r="G11" s="1">
        <v>2</v>
      </c>
      <c r="H11" s="1">
        <v>43619.1</v>
      </c>
      <c r="I11" s="1">
        <v>6</v>
      </c>
      <c r="J11" s="1">
        <v>11279.220000000001</v>
      </c>
      <c r="K11" s="34"/>
      <c r="L11" s="34"/>
      <c r="M11" s="1">
        <v>1</v>
      </c>
      <c r="N11" s="1">
        <v>8122.24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38">
        <f t="shared" si="0"/>
        <v>27</v>
      </c>
      <c r="V11" s="38">
        <f t="shared" si="0"/>
        <v>85065.26</v>
      </c>
      <c r="W11" s="38">
        <f>K16-U11</f>
        <v>-14</v>
      </c>
      <c r="X11" s="38">
        <f>L16-V11</f>
        <v>-52416.289999999994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1">
        <v>15</v>
      </c>
      <c r="D12" s="1">
        <v>33069.46</v>
      </c>
      <c r="E12" s="1">
        <v>3</v>
      </c>
      <c r="F12" s="1">
        <v>3094.31</v>
      </c>
      <c r="G12" s="1">
        <v>4</v>
      </c>
      <c r="H12" s="1">
        <v>2388.19</v>
      </c>
      <c r="I12" s="1">
        <v>3</v>
      </c>
      <c r="J12" s="1">
        <v>15620.42</v>
      </c>
      <c r="K12" s="1">
        <v>0</v>
      </c>
      <c r="L12" s="1">
        <v>0</v>
      </c>
      <c r="M12" s="34"/>
      <c r="N12" s="34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38">
        <f>C12+E12+G12+I12+K12+M12+O12+Q12+S12</f>
        <v>25</v>
      </c>
      <c r="V12" s="38">
        <f t="shared" si="0"/>
        <v>54172.38</v>
      </c>
      <c r="W12" s="38">
        <f>M16-U12</f>
        <v>-16</v>
      </c>
      <c r="X12" s="38">
        <f>N16-V12</f>
        <v>-35344.549999999996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1">
        <v>3</v>
      </c>
      <c r="D13" s="1">
        <v>3500.8900000000003</v>
      </c>
      <c r="E13" s="1">
        <v>0</v>
      </c>
      <c r="F13" s="1">
        <v>0</v>
      </c>
      <c r="G13" s="1">
        <v>1</v>
      </c>
      <c r="H13" s="1">
        <v>100351.63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34"/>
      <c r="P13" s="34"/>
      <c r="Q13" s="1">
        <v>0</v>
      </c>
      <c r="R13" s="1">
        <v>0</v>
      </c>
      <c r="S13" s="1">
        <v>0</v>
      </c>
      <c r="T13" s="1">
        <v>0</v>
      </c>
      <c r="U13" s="38">
        <f t="shared" si="0"/>
        <v>4</v>
      </c>
      <c r="V13" s="38">
        <f t="shared" si="0"/>
        <v>103852.52</v>
      </c>
      <c r="W13" s="38">
        <f>O16-U13</f>
        <v>-3</v>
      </c>
      <c r="X13" s="38">
        <f>P16-V13</f>
        <v>-103551.83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1">
        <v>11</v>
      </c>
      <c r="D14" s="1">
        <v>29008.879999999997</v>
      </c>
      <c r="E14" s="1">
        <v>0</v>
      </c>
      <c r="F14" s="1">
        <v>0</v>
      </c>
      <c r="G14" s="1">
        <v>0</v>
      </c>
      <c r="H14" s="1">
        <v>0</v>
      </c>
      <c r="I14" s="1">
        <v>2</v>
      </c>
      <c r="J14" s="1">
        <v>3802.69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34"/>
      <c r="R14" s="34"/>
      <c r="S14" s="1">
        <v>0</v>
      </c>
      <c r="T14" s="1">
        <v>0</v>
      </c>
      <c r="U14" s="38">
        <f t="shared" si="0"/>
        <v>13</v>
      </c>
      <c r="V14" s="38">
        <f t="shared" si="0"/>
        <v>32811.57</v>
      </c>
      <c r="W14" s="38">
        <f>Q16-U14</f>
        <v>-12</v>
      </c>
      <c r="X14" s="38">
        <f>R16-V14</f>
        <v>-31079.21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1</v>
      </c>
      <c r="N15" s="2">
        <v>2067.14</v>
      </c>
      <c r="O15" s="2">
        <v>0</v>
      </c>
      <c r="P15" s="2">
        <v>0</v>
      </c>
      <c r="Q15" s="33">
        <v>0</v>
      </c>
      <c r="R15" s="2">
        <v>0</v>
      </c>
      <c r="S15" s="35"/>
      <c r="T15" s="35"/>
      <c r="U15" s="40">
        <f t="shared" si="0"/>
        <v>1</v>
      </c>
      <c r="V15" s="40">
        <f t="shared" si="0"/>
        <v>2067.14</v>
      </c>
      <c r="W15" s="39">
        <f>S16-U15</f>
        <v>0</v>
      </c>
      <c r="X15" s="39">
        <f>T16-V15</f>
        <v>643.80000000000018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87</v>
      </c>
      <c r="D16" s="18">
        <f t="shared" ref="D16:T16" si="1">SUM(D7:D15)</f>
        <v>178970.81000000003</v>
      </c>
      <c r="E16" s="18">
        <f t="shared" si="1"/>
        <v>26</v>
      </c>
      <c r="F16" s="18">
        <f t="shared" si="1"/>
        <v>66277.97</v>
      </c>
      <c r="G16" s="18">
        <f t="shared" si="1"/>
        <v>16</v>
      </c>
      <c r="H16" s="18">
        <f t="shared" si="1"/>
        <v>204908.41</v>
      </c>
      <c r="I16" s="18">
        <f t="shared" si="1"/>
        <v>37</v>
      </c>
      <c r="J16" s="18">
        <f t="shared" si="1"/>
        <v>96001.05</v>
      </c>
      <c r="K16" s="18">
        <f t="shared" si="1"/>
        <v>13</v>
      </c>
      <c r="L16" s="18">
        <f t="shared" si="1"/>
        <v>32648.969999999998</v>
      </c>
      <c r="M16" s="18">
        <f t="shared" si="1"/>
        <v>9</v>
      </c>
      <c r="N16" s="18">
        <f t="shared" si="1"/>
        <v>18827.830000000002</v>
      </c>
      <c r="O16" s="18">
        <f t="shared" si="1"/>
        <v>1</v>
      </c>
      <c r="P16" s="18">
        <f t="shared" si="1"/>
        <v>300.69</v>
      </c>
      <c r="Q16" s="18">
        <f t="shared" si="1"/>
        <v>1</v>
      </c>
      <c r="R16" s="18">
        <f t="shared" si="1"/>
        <v>1732.36</v>
      </c>
      <c r="S16" s="18">
        <f t="shared" si="1"/>
        <v>1</v>
      </c>
      <c r="T16" s="18">
        <f t="shared" si="1"/>
        <v>2710.94</v>
      </c>
      <c r="U16" s="18">
        <f t="shared" ref="U16" si="2">SUM(U7:U15)</f>
        <v>191</v>
      </c>
      <c r="V16" s="18">
        <f t="shared" ref="V16" si="3">SUM(V7:V15)</f>
        <v>602379.03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</sheetData>
  <mergeCells count="17"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  <mergeCell ref="C5:D5"/>
    <mergeCell ref="E5:F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2.285156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2.5703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22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x14ac:dyDescent="0.25">
      <c r="A3" s="17"/>
      <c r="B3" s="32"/>
      <c r="C3" s="31"/>
    </row>
    <row r="4" spans="1:88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18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6"/>
      <c r="D7" s="37"/>
      <c r="E7" s="28">
        <v>47</v>
      </c>
      <c r="F7" s="28">
        <v>140441.64000000001</v>
      </c>
      <c r="G7" s="28">
        <v>33</v>
      </c>
      <c r="H7" s="28">
        <v>143538.99000000002</v>
      </c>
      <c r="I7" s="28">
        <v>65</v>
      </c>
      <c r="J7" s="28">
        <v>118414.44999999998</v>
      </c>
      <c r="K7" s="28">
        <v>128</v>
      </c>
      <c r="L7" s="28">
        <v>213406.95</v>
      </c>
      <c r="M7" s="28">
        <v>15</v>
      </c>
      <c r="N7" s="28">
        <v>34347.43</v>
      </c>
      <c r="O7" s="28">
        <v>1</v>
      </c>
      <c r="P7" s="28">
        <v>300.69</v>
      </c>
      <c r="Q7" s="28">
        <v>2</v>
      </c>
      <c r="R7" s="28">
        <v>5536.15</v>
      </c>
      <c r="S7" s="28">
        <v>0</v>
      </c>
      <c r="T7" s="28">
        <v>0</v>
      </c>
      <c r="U7" s="38">
        <f>C7+E7+G7+I7+K7+M7+O7+Q7+S7</f>
        <v>291</v>
      </c>
      <c r="V7" s="38">
        <f>D7+F7+H7+J7+L7+N7+P7+R7+T7</f>
        <v>655986.30000000005</v>
      </c>
      <c r="W7" s="38">
        <f>C16-U7</f>
        <v>214</v>
      </c>
      <c r="X7" s="38">
        <f>D16-V7</f>
        <v>714883.41999999993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28">
        <v>46</v>
      </c>
      <c r="D8" s="28">
        <v>76481.670000000013</v>
      </c>
      <c r="E8" s="36"/>
      <c r="F8" s="37"/>
      <c r="G8" s="28">
        <v>1</v>
      </c>
      <c r="H8" s="28">
        <v>2058.0300000000002</v>
      </c>
      <c r="I8" s="28">
        <v>60</v>
      </c>
      <c r="J8" s="28">
        <v>176675.77000000002</v>
      </c>
      <c r="K8" s="28">
        <v>5</v>
      </c>
      <c r="L8" s="28">
        <v>13375.630000000001</v>
      </c>
      <c r="M8" s="28">
        <v>1</v>
      </c>
      <c r="N8" s="28">
        <v>7381.61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38">
        <f t="shared" ref="U8:V15" si="0">C8+E8+G8+I8+K8+M8+O8+Q8+S8</f>
        <v>113</v>
      </c>
      <c r="V8" s="38">
        <f t="shared" si="0"/>
        <v>275972.71000000002</v>
      </c>
      <c r="W8" s="38">
        <f>E16-U8</f>
        <v>103</v>
      </c>
      <c r="X8" s="38">
        <f>F16-V8</f>
        <v>297695.05999999976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28">
        <v>44</v>
      </c>
      <c r="D9" s="28">
        <v>51465.89</v>
      </c>
      <c r="E9" s="28">
        <v>13</v>
      </c>
      <c r="F9" s="28">
        <v>15991.86</v>
      </c>
      <c r="G9" s="36"/>
      <c r="H9" s="37"/>
      <c r="I9" s="28">
        <v>18</v>
      </c>
      <c r="J9" s="28">
        <v>12789.810000000001</v>
      </c>
      <c r="K9" s="28">
        <v>24</v>
      </c>
      <c r="L9" s="28">
        <v>39490.410000000003</v>
      </c>
      <c r="M9" s="28">
        <v>8</v>
      </c>
      <c r="N9" s="28">
        <v>23058.020000000004</v>
      </c>
      <c r="O9" s="28">
        <v>0</v>
      </c>
      <c r="P9" s="28">
        <v>0</v>
      </c>
      <c r="Q9" s="28">
        <v>1</v>
      </c>
      <c r="R9" s="28">
        <v>1175.1300000000001</v>
      </c>
      <c r="S9" s="28">
        <v>0</v>
      </c>
      <c r="T9" s="28">
        <v>0</v>
      </c>
      <c r="U9" s="38">
        <f t="shared" si="0"/>
        <v>108</v>
      </c>
      <c r="V9" s="38">
        <f t="shared" si="0"/>
        <v>143971.12</v>
      </c>
      <c r="W9" s="38">
        <f>G16-U9</f>
        <v>-7</v>
      </c>
      <c r="X9" s="38">
        <f>H16-V9</f>
        <v>472783.69000000006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28">
        <v>119</v>
      </c>
      <c r="D10" s="28">
        <v>411093.04999999993</v>
      </c>
      <c r="E10" s="28">
        <v>128</v>
      </c>
      <c r="F10" s="28">
        <v>387103.16</v>
      </c>
      <c r="G10" s="28">
        <v>36</v>
      </c>
      <c r="H10" s="28">
        <v>236480.93</v>
      </c>
      <c r="I10" s="36"/>
      <c r="J10" s="37"/>
      <c r="K10" s="28">
        <v>22</v>
      </c>
      <c r="L10" s="28">
        <v>46661.68</v>
      </c>
      <c r="M10" s="28">
        <v>9</v>
      </c>
      <c r="N10" s="28">
        <v>35417.64</v>
      </c>
      <c r="O10" s="28">
        <v>0</v>
      </c>
      <c r="P10" s="28">
        <v>0</v>
      </c>
      <c r="Q10" s="28">
        <v>1</v>
      </c>
      <c r="R10" s="28">
        <v>241.07</v>
      </c>
      <c r="S10" s="28">
        <v>1</v>
      </c>
      <c r="T10" s="28">
        <v>2710.94</v>
      </c>
      <c r="U10" s="38">
        <f t="shared" si="0"/>
        <v>316</v>
      </c>
      <c r="V10" s="38">
        <f t="shared" si="0"/>
        <v>1119708.4699999997</v>
      </c>
      <c r="W10" s="38">
        <f>I16-U10</f>
        <v>-123</v>
      </c>
      <c r="X10" s="38">
        <f>J16-V10</f>
        <v>-721070.70999999973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17</v>
      </c>
      <c r="C11" s="28">
        <v>61</v>
      </c>
      <c r="D11" s="28">
        <v>81496.03</v>
      </c>
      <c r="E11" s="28">
        <v>10</v>
      </c>
      <c r="F11" s="28">
        <v>8110.82</v>
      </c>
      <c r="G11" s="28">
        <v>15</v>
      </c>
      <c r="H11" s="28">
        <v>93184.26999999999</v>
      </c>
      <c r="I11" s="28">
        <v>21</v>
      </c>
      <c r="J11" s="28">
        <v>42243.460000000006</v>
      </c>
      <c r="K11" s="36"/>
      <c r="L11" s="37"/>
      <c r="M11" s="28">
        <v>10</v>
      </c>
      <c r="N11" s="28">
        <v>62062.659999999996</v>
      </c>
      <c r="O11" s="28">
        <v>1</v>
      </c>
      <c r="P11" s="28">
        <v>6412.99</v>
      </c>
      <c r="Q11" s="28">
        <v>0</v>
      </c>
      <c r="R11" s="28">
        <v>0</v>
      </c>
      <c r="S11" s="28">
        <v>0</v>
      </c>
      <c r="T11" s="28">
        <v>0</v>
      </c>
      <c r="U11" s="38">
        <f t="shared" si="0"/>
        <v>118</v>
      </c>
      <c r="V11" s="38">
        <f t="shared" si="0"/>
        <v>293510.23</v>
      </c>
      <c r="W11" s="38">
        <f>K16-U11</f>
        <v>81</v>
      </c>
      <c r="X11" s="38">
        <f>L16-V11</f>
        <v>52241.849999999977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28">
        <v>192</v>
      </c>
      <c r="D12" s="28">
        <v>662767.81999999995</v>
      </c>
      <c r="E12" s="28">
        <v>9</v>
      </c>
      <c r="F12" s="28">
        <v>7791.09</v>
      </c>
      <c r="G12" s="28">
        <v>13</v>
      </c>
      <c r="H12" s="28">
        <v>36433.19</v>
      </c>
      <c r="I12" s="28">
        <v>18</v>
      </c>
      <c r="J12" s="28">
        <v>29413.03</v>
      </c>
      <c r="K12" s="28">
        <v>9</v>
      </c>
      <c r="L12" s="28">
        <v>26329.190000000002</v>
      </c>
      <c r="M12" s="36"/>
      <c r="N12" s="37"/>
      <c r="O12" s="28">
        <v>0</v>
      </c>
      <c r="P12" s="28">
        <v>0</v>
      </c>
      <c r="Q12" s="28">
        <v>3</v>
      </c>
      <c r="R12" s="28">
        <v>10353.6</v>
      </c>
      <c r="S12" s="28">
        <v>0</v>
      </c>
      <c r="T12" s="28">
        <v>0</v>
      </c>
      <c r="U12" s="38">
        <f>C12+E12+G12+I12+K12+M12+O12+Q12+S12</f>
        <v>244</v>
      </c>
      <c r="V12" s="38">
        <f t="shared" si="0"/>
        <v>773087.91999999981</v>
      </c>
      <c r="W12" s="38">
        <f>M16-U12</f>
        <v>-197</v>
      </c>
      <c r="X12" s="38">
        <f>N16-V12</f>
        <v>-604353.32999999984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28">
        <v>28</v>
      </c>
      <c r="D13" s="28">
        <v>50418.68</v>
      </c>
      <c r="E13" s="28">
        <v>1</v>
      </c>
      <c r="F13" s="28">
        <v>447.37</v>
      </c>
      <c r="G13" s="28">
        <v>1</v>
      </c>
      <c r="H13" s="28">
        <v>100351.63</v>
      </c>
      <c r="I13" s="28">
        <v>1</v>
      </c>
      <c r="J13" s="28">
        <v>6210.25</v>
      </c>
      <c r="K13" s="28">
        <v>9</v>
      </c>
      <c r="L13" s="28">
        <v>4735.7299999999996</v>
      </c>
      <c r="M13" s="28">
        <v>2</v>
      </c>
      <c r="N13" s="28">
        <v>2553.75</v>
      </c>
      <c r="O13" s="36"/>
      <c r="P13" s="37"/>
      <c r="Q13" s="28">
        <v>0</v>
      </c>
      <c r="R13" s="28">
        <v>0</v>
      </c>
      <c r="S13" s="28">
        <v>0</v>
      </c>
      <c r="T13" s="28">
        <v>0</v>
      </c>
      <c r="U13" s="38">
        <f t="shared" si="0"/>
        <v>42</v>
      </c>
      <c r="V13" s="38">
        <f t="shared" si="0"/>
        <v>164717.41</v>
      </c>
      <c r="W13" s="38">
        <f>O16-U13</f>
        <v>-39</v>
      </c>
      <c r="X13" s="38">
        <f>P16-V13</f>
        <v>-152269.95000000001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29">
        <v>13</v>
      </c>
      <c r="D14" s="29">
        <v>30635.069999999996</v>
      </c>
      <c r="E14" s="29">
        <v>8</v>
      </c>
      <c r="F14" s="29">
        <v>13781.83</v>
      </c>
      <c r="G14" s="29">
        <v>2</v>
      </c>
      <c r="H14" s="29">
        <v>4707.7700000000004</v>
      </c>
      <c r="I14" s="29">
        <v>9</v>
      </c>
      <c r="J14" s="29">
        <v>12358.660000000002</v>
      </c>
      <c r="K14" s="29">
        <v>2</v>
      </c>
      <c r="L14" s="29">
        <v>1752.49</v>
      </c>
      <c r="M14" s="29">
        <v>0</v>
      </c>
      <c r="N14" s="29">
        <v>0</v>
      </c>
      <c r="O14" s="29">
        <v>0</v>
      </c>
      <c r="P14" s="29">
        <v>0</v>
      </c>
      <c r="Q14" s="36"/>
      <c r="R14" s="37"/>
      <c r="S14" s="29">
        <v>0</v>
      </c>
      <c r="T14" s="29">
        <v>0</v>
      </c>
      <c r="U14" s="38">
        <f t="shared" si="0"/>
        <v>34</v>
      </c>
      <c r="V14" s="38">
        <f t="shared" si="0"/>
        <v>63235.82</v>
      </c>
      <c r="W14" s="38">
        <f>Q16-U14</f>
        <v>-26</v>
      </c>
      <c r="X14" s="38">
        <f>R16-V14</f>
        <v>-44542.78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30">
        <v>2</v>
      </c>
      <c r="D15" s="30">
        <v>6511.51</v>
      </c>
      <c r="E15" s="30">
        <v>0</v>
      </c>
      <c r="F15" s="30">
        <v>0</v>
      </c>
      <c r="G15" s="30">
        <v>0</v>
      </c>
      <c r="H15" s="30">
        <v>0</v>
      </c>
      <c r="I15" s="30">
        <v>1</v>
      </c>
      <c r="J15" s="30">
        <v>532.33000000000004</v>
      </c>
      <c r="K15" s="30">
        <v>0</v>
      </c>
      <c r="L15" s="30">
        <v>0</v>
      </c>
      <c r="M15" s="30">
        <v>2</v>
      </c>
      <c r="N15" s="30">
        <v>3913.4799999999996</v>
      </c>
      <c r="O15" s="30">
        <v>1</v>
      </c>
      <c r="P15" s="30">
        <v>5733.78</v>
      </c>
      <c r="Q15" s="30">
        <v>1</v>
      </c>
      <c r="R15" s="30">
        <v>1387.09</v>
      </c>
      <c r="S15" s="41"/>
      <c r="T15" s="42"/>
      <c r="U15" s="40">
        <f t="shared" si="0"/>
        <v>7</v>
      </c>
      <c r="V15" s="40">
        <f t="shared" si="0"/>
        <v>18078.189999999999</v>
      </c>
      <c r="W15" s="39">
        <f>S16-U15</f>
        <v>-6</v>
      </c>
      <c r="X15" s="39">
        <f>T16-V15</f>
        <v>-15367.249999999998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505</v>
      </c>
      <c r="D16" s="18">
        <f t="shared" ref="D16:T16" si="1">SUM(D7:D15)</f>
        <v>1370869.72</v>
      </c>
      <c r="E16" s="18">
        <f t="shared" si="1"/>
        <v>216</v>
      </c>
      <c r="F16" s="18">
        <f t="shared" si="1"/>
        <v>573667.76999999979</v>
      </c>
      <c r="G16" s="18">
        <f t="shared" si="1"/>
        <v>101</v>
      </c>
      <c r="H16" s="18">
        <f t="shared" si="1"/>
        <v>616754.81000000006</v>
      </c>
      <c r="I16" s="18">
        <f t="shared" si="1"/>
        <v>193</v>
      </c>
      <c r="J16" s="18">
        <f t="shared" si="1"/>
        <v>398637.76</v>
      </c>
      <c r="K16" s="18">
        <f t="shared" si="1"/>
        <v>199</v>
      </c>
      <c r="L16" s="18">
        <f t="shared" si="1"/>
        <v>345752.07999999996</v>
      </c>
      <c r="M16" s="18">
        <f t="shared" si="1"/>
        <v>47</v>
      </c>
      <c r="N16" s="18">
        <f t="shared" si="1"/>
        <v>168734.59000000003</v>
      </c>
      <c r="O16" s="18">
        <f t="shared" si="1"/>
        <v>3</v>
      </c>
      <c r="P16" s="18">
        <f t="shared" si="1"/>
        <v>12447.46</v>
      </c>
      <c r="Q16" s="18">
        <f t="shared" si="1"/>
        <v>8</v>
      </c>
      <c r="R16" s="18">
        <f t="shared" si="1"/>
        <v>18693.04</v>
      </c>
      <c r="S16" s="18">
        <f t="shared" si="1"/>
        <v>1</v>
      </c>
      <c r="T16" s="18">
        <f t="shared" si="1"/>
        <v>2710.94</v>
      </c>
      <c r="U16" s="18">
        <f t="shared" ref="U16" si="2">SUM(U7:U15)</f>
        <v>1273</v>
      </c>
      <c r="V16" s="18">
        <f t="shared" ref="V16" si="3">SUM(V7:V15)</f>
        <v>3508268.1699999995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IV-то тримесечие 2020 г.</vt:lpstr>
      <vt:lpstr>ДПФ - 2020 г.</vt:lpstr>
      <vt:lpstr>'ДПФ - 2020 г.'!Print_Area</vt:lpstr>
      <vt:lpstr>'ДПФ - IV-то тримесечие 2020 г.'!Print_Area</vt:lpstr>
      <vt:lpstr>'ДПФ - 2020 г.'!Print_Titles</vt:lpstr>
      <vt:lpstr>'ДПФ - IV-то тримесечие 2020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2019-08-27T08:46:14Z</cp:lastPrinted>
  <dcterms:created xsi:type="dcterms:W3CDTF">2004-05-22T18:25:26Z</dcterms:created>
  <dcterms:modified xsi:type="dcterms:W3CDTF">2021-03-08T08:15:36Z</dcterms:modified>
</cp:coreProperties>
</file>