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.lilova\Documents\Valia\Analizi\000\Prehvarleni\2020-12\"/>
    </mc:Choice>
  </mc:AlternateContent>
  <bookViews>
    <workbookView xWindow="0" yWindow="0" windowWidth="21600" windowHeight="9630" tabRatio="602"/>
  </bookViews>
  <sheets>
    <sheet name="УПФ - IV-то тримесечие 2020 г." sheetId="6" r:id="rId1"/>
    <sheet name="УПФ - 2020 г." sheetId="9" r:id="rId2"/>
  </sheets>
  <definedNames>
    <definedName name="_xlnm.Print_Area" localSheetId="1">'УПФ - 2020 г.'!$A$1:$Y$43</definedName>
    <definedName name="_xlnm.Print_Area" localSheetId="0">'УПФ - IV-то тримесечие 2020 г.'!$A$1:$Y$43</definedName>
  </definedNames>
  <calcPr calcId="162913"/>
</workbook>
</file>

<file path=xl/calcChain.xml><?xml version="1.0" encoding="utf-8"?>
<calcChain xmlns="http://schemas.openxmlformats.org/spreadsheetml/2006/main">
  <c r="U7" i="6" l="1"/>
  <c r="V7" i="6"/>
  <c r="U8" i="6"/>
  <c r="V8" i="6"/>
  <c r="U9" i="6"/>
  <c r="V9" i="6"/>
  <c r="U10" i="6"/>
  <c r="V10" i="6"/>
  <c r="U11" i="6"/>
  <c r="V11" i="6"/>
  <c r="U12" i="6"/>
  <c r="V12" i="6"/>
  <c r="U13" i="6"/>
  <c r="V13" i="6"/>
  <c r="U14" i="6"/>
  <c r="V14" i="6"/>
  <c r="U15" i="6"/>
  <c r="V15" i="6"/>
  <c r="T16" i="6" l="1"/>
  <c r="X15" i="6" s="1"/>
  <c r="S16" i="6"/>
  <c r="W15" i="6" s="1"/>
  <c r="R16" i="6"/>
  <c r="X14" i="6" s="1"/>
  <c r="Q16" i="6"/>
  <c r="W14" i="6" s="1"/>
  <c r="P16" i="6"/>
  <c r="X13" i="6" s="1"/>
  <c r="O16" i="6"/>
  <c r="W13" i="6" s="1"/>
  <c r="N16" i="6"/>
  <c r="X12" i="6" s="1"/>
  <c r="M16" i="6"/>
  <c r="W12" i="6" s="1"/>
  <c r="L16" i="6"/>
  <c r="X11" i="6" s="1"/>
  <c r="K16" i="6"/>
  <c r="W11" i="6" s="1"/>
  <c r="J16" i="6"/>
  <c r="X10" i="6" s="1"/>
  <c r="I16" i="6"/>
  <c r="W10" i="6" s="1"/>
  <c r="H16" i="6"/>
  <c r="X9" i="6" s="1"/>
  <c r="G16" i="6"/>
  <c r="W9" i="6" s="1"/>
  <c r="F16" i="6"/>
  <c r="X8" i="6" s="1"/>
  <c r="E16" i="6"/>
  <c r="W8" i="6" s="1"/>
  <c r="D16" i="6"/>
  <c r="X7" i="6" s="1"/>
  <c r="C16" i="6"/>
  <c r="W7" i="6" s="1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C16" i="9"/>
  <c r="V15" i="9"/>
  <c r="U15" i="9"/>
  <c r="V14" i="9"/>
  <c r="U14" i="9"/>
  <c r="V13" i="9"/>
  <c r="U13" i="9"/>
  <c r="V12" i="9"/>
  <c r="U12" i="9"/>
  <c r="V11" i="9"/>
  <c r="U11" i="9"/>
  <c r="V10" i="9"/>
  <c r="U10" i="9"/>
  <c r="V9" i="9"/>
  <c r="U9" i="9"/>
  <c r="V8" i="9"/>
  <c r="U8" i="9"/>
  <c r="V7" i="9"/>
  <c r="U7" i="9"/>
  <c r="V16" i="6"/>
  <c r="U16" i="6"/>
  <c r="X8" i="9" l="1"/>
  <c r="X10" i="9"/>
  <c r="X12" i="9"/>
  <c r="X14" i="9"/>
  <c r="W8" i="9"/>
  <c r="W10" i="9"/>
  <c r="W12" i="9"/>
  <c r="W14" i="9"/>
  <c r="U16" i="9"/>
  <c r="W9" i="9"/>
  <c r="W11" i="9"/>
  <c r="W13" i="9"/>
  <c r="W15" i="9"/>
  <c r="V16" i="9"/>
  <c r="X9" i="9"/>
  <c r="X11" i="9"/>
  <c r="X13" i="9"/>
  <c r="X15" i="9"/>
  <c r="W7" i="9"/>
  <c r="X7" i="9"/>
</calcChain>
</file>

<file path=xl/sharedStrings.xml><?xml version="1.0" encoding="utf-8"?>
<sst xmlns="http://schemas.openxmlformats.org/spreadsheetml/2006/main" count="97" uniqueCount="23">
  <si>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</si>
  <si>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</si>
  <si>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</si>
  <si>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</si>
  <si>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</si>
  <si>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</si>
  <si>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</si>
  <si>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</si>
  <si>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</si>
  <si>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</si>
  <si>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</si>
  <si>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</si>
  <si>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</si>
  <si>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</si>
  <si>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</si>
  <si>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</si>
  <si>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>и за размера на прехвърлените средства</t>
  </si>
  <si>
    <t>"Eн Ен УПФ"</t>
  </si>
  <si>
    <t xml:space="preserve">"Ен Ен УПФ" </t>
  </si>
  <si>
    <t xml:space="preserve">УПФ "ДСК - Родина"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</si>
  <si>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01.10.2020 г. - 31.12.2020 г. </t>
    </r>
  </si>
  <si>
    <t>и за размера на прехвърлените средства на 15.02.2021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</si>
  <si>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01.01.2020 г. - 31.12.2020 г.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</si>
</sst>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3" xfId="0" applyNumberFormat="1" applyFont="1" applyBorder="1" applyAlignment="1"/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3" fontId="12" fillId="0" borderId="0" xfId="0" applyNumberFormat="1" applyFont="1" applyFill="1"/>
    <xf numFmtId="3" fontId="1" fillId="2" borderId="1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0" fontId="1" fillId="0" borderId="4" xfId="1" applyFont="1" applyBorder="1" applyAlignment="1">
      <alignment vertical="center"/>
    </xf>
    <xf numFmtId="0" fontId="1" fillId="0" borderId="3" xfId="1" applyFont="1" applyBorder="1" applyAlignment="1"/>
    <xf numFmtId="3" fontId="1" fillId="0" borderId="3" xfId="1" applyNumberFormat="1" applyFont="1" applyBorder="1" applyAlignment="1"/>
    <xf numFmtId="3" fontId="2" fillId="0" borderId="0" xfId="1" applyNumberFormat="1" applyFont="1" applyFill="1"/>
    <xf numFmtId="3" fontId="2" fillId="0" borderId="1" xfId="0" applyNumberFormat="1" applyFont="1" applyFill="1" applyBorder="1" applyAlignment="1"/>
    <xf numFmtId="3" fontId="6" fillId="0" borderId="1" xfId="0" applyNumberFormat="1" applyFont="1" applyBorder="1" applyAlignment="1"/>
    <xf numFmtId="3" fontId="2" fillId="0" borderId="3" xfId="0" applyNumberFormat="1" applyFont="1" applyFill="1" applyBorder="1" applyAlignment="1"/>
    <xf numFmtId="3" fontId="6" fillId="0" borderId="3" xfId="0" applyNumberFormat="1" applyFont="1" applyBorder="1" applyAlignment="1"/>
    <xf numFmtId="3" fontId="14" fillId="2" borderId="1" xfId="0" applyNumberFormat="1" applyFont="1" applyFill="1" applyBorder="1" applyAlignment="1"/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2857155121670614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IV-то тримесечие 2020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2020 г.'!$X$7</c:f>
              <c:numCache>
                <c:formatCode>#,##0</c:formatCode>
                <c:ptCount val="1"/>
                <c:pt idx="0">
                  <c:v>11004784.030000001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IV-то тримесечие 2020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2020 г.'!$X$8</c:f>
              <c:numCache>
                <c:formatCode>#,##0</c:formatCode>
                <c:ptCount val="1"/>
                <c:pt idx="0">
                  <c:v>-13644723.230000008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IV-то тримесечие 2020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IV-то тримесечие 2020 г.'!$X$9</c:f>
              <c:numCache>
                <c:formatCode>#,##0</c:formatCode>
                <c:ptCount val="1"/>
                <c:pt idx="0">
                  <c:v>39822566.999999993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IV-то тримесечие 2020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2020 г.'!$X$10</c:f>
              <c:numCache>
                <c:formatCode>#,##0</c:formatCode>
                <c:ptCount val="1"/>
                <c:pt idx="0">
                  <c:v>-14888868.350000001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IV-то тримесечие 2020 г.'!$B$11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2020 г.'!$X$11</c:f>
              <c:numCache>
                <c:formatCode>#,##0</c:formatCode>
                <c:ptCount val="1"/>
                <c:pt idx="0">
                  <c:v>-3435118.8699999936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IV-то тримесечие 2020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2020 г.'!$X$12</c:f>
              <c:numCache>
                <c:formatCode>#,##0</c:formatCode>
                <c:ptCount val="1"/>
                <c:pt idx="0">
                  <c:v>-12702087.219999999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IV-то тримесечие 2020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2020 г.'!$X$13</c:f>
              <c:numCache>
                <c:formatCode>#,##0</c:formatCode>
                <c:ptCount val="1"/>
                <c:pt idx="0">
                  <c:v>-2396942.0500000017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IV-то тримесечие 2020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2020 г.'!$X$14</c:f>
              <c:numCache>
                <c:formatCode>#,##0</c:formatCode>
                <c:ptCount val="1"/>
                <c:pt idx="0">
                  <c:v>-89805.980000000447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v>"Пенсионноосигурителен институт"</c:v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2020 г.'!$X$15</c:f>
              <c:numCache>
                <c:formatCode>#,##0</c:formatCode>
                <c:ptCount val="1"/>
                <c:pt idx="0">
                  <c:v>-3669805.3299999991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7647079049616711E-2"/>
          <c:y val="0.81709741550695825"/>
          <c:w val="0.88441778450843211"/>
          <c:h val="0.159045725646123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323788546255505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IV-то тримесечие 2020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2020 г.'!$W$7</c:f>
              <c:numCache>
                <c:formatCode>#,##0</c:formatCode>
                <c:ptCount val="1"/>
                <c:pt idx="0">
                  <c:v>2550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IV-то тримесечие 2020 г.'!$B$8</c:f>
              <c:strCache>
                <c:ptCount val="1"/>
                <c:pt idx="0">
                  <c:v>УПФ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IV-то тримесечие 2020 г.'!$W$8</c:f>
              <c:numCache>
                <c:formatCode>#,##0</c:formatCode>
                <c:ptCount val="1"/>
                <c:pt idx="0">
                  <c:v>-3819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IV-то тримесечие 2020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2020 г.'!$W$9</c:f>
              <c:numCache>
                <c:formatCode>#,##0</c:formatCode>
                <c:ptCount val="1"/>
                <c:pt idx="0">
                  <c:v>11150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IV-то тримесечие 2020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2020 г.'!$W$10</c:f>
              <c:numCache>
                <c:formatCode>#,##0</c:formatCode>
                <c:ptCount val="1"/>
                <c:pt idx="0">
                  <c:v>-2588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IV-то тримесечие 2020 г.'!$B$11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2020 г.'!$W$11</c:f>
              <c:numCache>
                <c:formatCode>#,##0</c:formatCode>
                <c:ptCount val="1"/>
                <c:pt idx="0">
                  <c:v>-1034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IV-то тримесечие 2020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2020 г.'!$W$12</c:f>
              <c:numCache>
                <c:formatCode>#,##0</c:formatCode>
                <c:ptCount val="1"/>
                <c:pt idx="0">
                  <c:v>-3478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IV-то тримесечие 2020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2020 г.'!$W$13</c:f>
              <c:numCache>
                <c:formatCode>#,##0</c:formatCode>
                <c:ptCount val="1"/>
                <c:pt idx="0">
                  <c:v>-1226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IV-то тримесечие 2020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2020 г.'!$W$14</c:f>
              <c:numCache>
                <c:formatCode>#,##0</c:formatCode>
                <c:ptCount val="1"/>
                <c:pt idx="0">
                  <c:v>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v>"Пенсионноосигурителен институт"</c:v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2020 г.'!$W$15</c:f>
              <c:numCache>
                <c:formatCode>#,##0</c:formatCode>
                <c:ptCount val="1"/>
                <c:pt idx="0">
                  <c:v>-1552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5209370710499259E-2"/>
          <c:y val="0.81150950890824358"/>
          <c:w val="0.91580799117834544"/>
          <c:h val="0.166666989604627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- 2020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7.79292978774800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8A9-4BB5-AE1F-B79364C051D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- 2020 г.'!$X$7</c:f>
              <c:numCache>
                <c:formatCode>#,##0</c:formatCode>
                <c:ptCount val="1"/>
                <c:pt idx="0">
                  <c:v>28472725.219999999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3-473B-B15D-478E67EF085D}"/>
            </c:ext>
          </c:extLst>
        </c:ser>
        <c:ser>
          <c:idx val="1"/>
          <c:order val="1"/>
          <c:tx>
            <c:strRef>
              <c:f>'УПФ - 2020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- 2020 г.'!$X$8</c:f>
              <c:numCache>
                <c:formatCode>#,##0</c:formatCode>
                <c:ptCount val="1"/>
                <c:pt idx="0">
                  <c:v>-45624567.989999995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3-473B-B15D-478E67EF085D}"/>
            </c:ext>
          </c:extLst>
        </c:ser>
        <c:ser>
          <c:idx val="2"/>
          <c:order val="2"/>
          <c:tx>
            <c:strRef>
              <c:f>'УПФ - 2020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898481643451339E-3"/>
                  <c:y val="4.3771311668703898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C16-431A-B41C-4FB0D7C89F3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- 2020 г.'!$X$9</c:f>
              <c:numCache>
                <c:formatCode>#,##0</c:formatCode>
                <c:ptCount val="1"/>
                <c:pt idx="0">
                  <c:v>131391396.99000004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B3-473B-B15D-478E67EF085D}"/>
            </c:ext>
          </c:extLst>
        </c:ser>
        <c:ser>
          <c:idx val="3"/>
          <c:order val="3"/>
          <c:tx>
            <c:strRef>
              <c:f>'УПФ - 2020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6.5603493987581747E-4"/>
                  <c:y val="1.141735802498932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4B3-473B-B15D-478E67EF085D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- 2020 г.'!$X$10</c:f>
              <c:numCache>
                <c:formatCode>#,##0</c:formatCode>
                <c:ptCount val="1"/>
                <c:pt idx="0">
                  <c:v>-48263339.339999989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B3-473B-B15D-478E67EF085D}"/>
            </c:ext>
          </c:extLst>
        </c:ser>
        <c:ser>
          <c:idx val="4"/>
          <c:order val="4"/>
          <c:tx>
            <c:strRef>
              <c:f>'УПФ - 2020 г.'!$B$11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solidFill>
                  <a:schemeClr val="accent3">
                    <a:lumMod val="20000"/>
                    <a:lumOff val="80000"/>
                  </a:schemeClr>
                </a:solidFill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- 2020 г.'!$X$11</c:f>
              <c:numCache>
                <c:formatCode>#,##0</c:formatCode>
                <c:ptCount val="1"/>
                <c:pt idx="0">
                  <c:v>118630.13999998569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4B3-473B-B15D-478E67EF085D}"/>
            </c:ext>
          </c:extLst>
        </c:ser>
        <c:ser>
          <c:idx val="5"/>
          <c:order val="5"/>
          <c:tx>
            <c:strRef>
              <c:f>'УПФ - 2020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4B3-473B-B15D-478E67EF085D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- 2020 г.'!$X$12</c:f>
              <c:numCache>
                <c:formatCode>#,##0</c:formatCode>
                <c:ptCount val="1"/>
                <c:pt idx="0">
                  <c:v>-40846565.549999997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4B3-473B-B15D-478E67EF085D}"/>
            </c:ext>
          </c:extLst>
        </c:ser>
        <c:ser>
          <c:idx val="7"/>
          <c:order val="6"/>
          <c:tx>
            <c:strRef>
              <c:f>'УПФ - 2020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0925345725674756E-16"/>
                  <c:y val="-1.29882163129132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8A9-4BB5-AE1F-B79364C051D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- 2020 г.'!$X$13</c:f>
              <c:numCache>
                <c:formatCode>#,##0</c:formatCode>
                <c:ptCount val="1"/>
                <c:pt idx="0">
                  <c:v>-10186991.720000003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4B3-473B-B15D-478E67EF085D}"/>
            </c:ext>
          </c:extLst>
        </c:ser>
        <c:ser>
          <c:idx val="8"/>
          <c:order val="7"/>
          <c:tx>
            <c:strRef>
              <c:f>'УПФ - 2020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4B3-473B-B15D-478E67EF085D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- 2020 г.'!$X$14</c:f>
              <c:numCache>
                <c:formatCode>#,##0</c:formatCode>
                <c:ptCount val="1"/>
                <c:pt idx="0">
                  <c:v>-2556906.4700000025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B3-473B-B15D-478E67EF085D}"/>
            </c:ext>
          </c:extLst>
        </c:ser>
        <c:ser>
          <c:idx val="9"/>
          <c:order val="8"/>
          <c:tx>
            <c:strRef>
              <c:f>'УПФ - 2020 г.'!$B$16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0925345725674756E-16"/>
                  <c:y val="-1.0390573050330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8A9-4BB5-AE1F-B79364C051D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- 2020 г.'!$X$15</c:f>
              <c:numCache>
                <c:formatCode>#,##0</c:formatCode>
                <c:ptCount val="1"/>
                <c:pt idx="0">
                  <c:v>-12504381.279999997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4B3-473B-B15D-478E67EF085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68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8751178829919128E-2"/>
          <c:y val="0.81709741550695825"/>
          <c:w val="0.88117223983365667"/>
          <c:h val="0.159045725646123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- 2020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- 2020 г.'!$W$7</c:f>
              <c:numCache>
                <c:formatCode>#,##0</c:formatCode>
                <c:ptCount val="1"/>
                <c:pt idx="0">
                  <c:v>3438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0E-4811-9C96-C30C8355BC61}"/>
            </c:ext>
          </c:extLst>
        </c:ser>
        <c:ser>
          <c:idx val="1"/>
          <c:order val="1"/>
          <c:tx>
            <c:strRef>
              <c:f>'УПФ - 2020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solidFill>
                  <a:schemeClr val="accent3">
                    <a:lumMod val="20000"/>
                    <a:lumOff val="80000"/>
                  </a:schemeClr>
                </a:solidFill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- 2020 г.'!$W$8</c:f>
              <c:numCache>
                <c:formatCode>#,##0</c:formatCode>
                <c:ptCount val="1"/>
                <c:pt idx="0">
                  <c:v>-13054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0E-4811-9C96-C30C8355BC61}"/>
            </c:ext>
          </c:extLst>
        </c:ser>
        <c:ser>
          <c:idx val="2"/>
          <c:order val="2"/>
          <c:tx>
            <c:strRef>
              <c:f>'УПФ - 2020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1212163753229784E-3"/>
                  <c:y val="-1.801137147723867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60E-4811-9C96-C30C8355BC61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- 2020 г.'!$W$9</c:f>
              <c:numCache>
                <c:formatCode>#,##0</c:formatCode>
                <c:ptCount val="1"/>
                <c:pt idx="0">
                  <c:v>40003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0E-4811-9C96-C30C8355BC61}"/>
            </c:ext>
          </c:extLst>
        </c:ser>
        <c:ser>
          <c:idx val="3"/>
          <c:order val="3"/>
          <c:tx>
            <c:strRef>
              <c:f>'УПФ - 2020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2.4208821596819399E-4"/>
                  <c:y val="-8.446747337795585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- 2020 г.'!$W$10</c:f>
              <c:numCache>
                <c:formatCode>#,##0</c:formatCode>
                <c:ptCount val="1"/>
                <c:pt idx="0">
                  <c:v>-6154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0E-4811-9C96-C30C8355BC61}"/>
            </c:ext>
          </c:extLst>
        </c:ser>
        <c:ser>
          <c:idx val="4"/>
          <c:order val="4"/>
          <c:tx>
            <c:strRef>
              <c:f>'УПФ - 2020 г.'!$B$11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- 2020 г.'!$W$11</c:f>
              <c:numCache>
                <c:formatCode>#,##0</c:formatCode>
                <c:ptCount val="1"/>
                <c:pt idx="0">
                  <c:v>-781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0E-4811-9C96-C30C8355BC61}"/>
            </c:ext>
          </c:extLst>
        </c:ser>
        <c:ser>
          <c:idx val="5"/>
          <c:order val="5"/>
          <c:tx>
            <c:strRef>
              <c:f>'УПФ - 2020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- 2020 г.'!$W$12</c:f>
              <c:numCache>
                <c:formatCode>#,##0</c:formatCode>
                <c:ptCount val="1"/>
                <c:pt idx="0">
                  <c:v>-11233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60E-4811-9C96-C30C8355BC61}"/>
            </c:ext>
          </c:extLst>
        </c:ser>
        <c:ser>
          <c:idx val="7"/>
          <c:order val="6"/>
          <c:tx>
            <c:strRef>
              <c:f>'УПФ - 2020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60E-4811-9C96-C30C8355BC61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- 2020 г.'!$W$13</c:f>
              <c:numCache>
                <c:formatCode>#,##0</c:formatCode>
                <c:ptCount val="1"/>
                <c:pt idx="0">
                  <c:v>-6353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60E-4811-9C96-C30C8355BC61}"/>
            </c:ext>
          </c:extLst>
        </c:ser>
        <c:ser>
          <c:idx val="8"/>
          <c:order val="7"/>
          <c:tx>
            <c:strRef>
              <c:f>'УПФ - 2020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- 2020 г.'!$W$14</c:f>
              <c:numCache>
                <c:formatCode>#,##0</c:formatCode>
                <c:ptCount val="1"/>
                <c:pt idx="0">
                  <c:v>-851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0E-4811-9C96-C30C8355BC61}"/>
            </c:ext>
          </c:extLst>
        </c:ser>
        <c:ser>
          <c:idx val="9"/>
          <c:order val="8"/>
          <c:tx>
            <c:strRef>
              <c:f>'УПФ - 2020 г.'!$B$16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2.6993154897242766E-3"/>
                  <c:y val="2.0414112530461148E-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671-4A5C-9B14-E444F7F28C7A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- 2020 г.'!$W$15</c:f>
              <c:numCache>
                <c:formatCode>#,##0</c:formatCode>
                <c:ptCount val="1"/>
                <c:pt idx="0">
                  <c:v>-5015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60E-4811-9C96-C30C8355BC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7931830751423991E-2"/>
          <c:y val="0.81150950890824358"/>
          <c:w val="0.90857463780097725"/>
          <c:h val="0.166666989604627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342901</xdr:colOff>
      <xdr:row>18</xdr:row>
      <xdr:rowOff>28575</xdr:rowOff>
    </xdr:from>
    <xdr:to>
      <xdr:col>23</xdr:col>
      <xdr:colOff>530679</xdr:colOff>
      <xdr:row>42</xdr:row>
      <xdr:rowOff>19050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19051</xdr:colOff>
      <xdr:row>18</xdr:row>
      <xdr:rowOff>19050</xdr:rowOff>
    </xdr:from>
    <xdr:to>
      <xdr:col>11</xdr:col>
      <xdr:colOff>317501</xdr:colOff>
      <xdr:row>42</xdr:row>
      <xdr:rowOff>19050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660400</xdr:colOff>
      <xdr:row>18</xdr:row>
      <xdr:rowOff>28575</xdr:rowOff>
    </xdr:from>
    <xdr:to>
      <xdr:col>24</xdr:col>
      <xdr:colOff>0</xdr:colOff>
      <xdr:row>42</xdr:row>
      <xdr:rowOff>19050</xdr:rowOff>
    </xdr:to>
    <xdr:graphicFrame macro="">
      <xdr:nvGraphicFramePr>
        <xdr:cNvPr id="9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18</xdr:row>
      <xdr:rowOff>19050</xdr:rowOff>
    </xdr:from>
    <xdr:to>
      <xdr:col>11</xdr:col>
      <xdr:colOff>584200</xdr:colOff>
      <xdr:row>42</xdr:row>
      <xdr:rowOff>19050</xdr:rowOff>
    </xdr:to>
    <xdr:graphicFrame macro="">
      <xdr:nvGraphicFramePr>
        <xdr:cNvPr id="9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P43"/>
  <sheetViews>
    <sheetView showGridLines="0" tabSelected="1" zoomScale="70" zoomScaleNormal="70" zoomScaleSheetLayoutView="75" workbookViewId="0">
      <selection sqref="A1:X1"/>
    </sheetView>
  </sheetViews>
  <sheetFormatPr defaultRowHeight="15.75" x14ac:dyDescent="0.25"/>
  <cols>
    <col min="1" max="1" width="7.42578125" style="2" customWidth="1"/>
    <col min="2" max="2" width="29.42578125" style="2" customWidth="1"/>
    <col min="3" max="3" width="9.28515625" style="2" customWidth="1"/>
    <col min="4" max="4" width="12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2.42578125" style="2" customWidth="1"/>
    <col min="9" max="9" width="9.28515625" style="2" customWidth="1"/>
    <col min="10" max="10" width="12.8554687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1.7109375" style="2" customWidth="1"/>
    <col min="19" max="19" width="9.28515625" style="2" customWidth="1"/>
    <col min="20" max="20" width="11.85546875" style="2" customWidth="1"/>
    <col min="21" max="21" width="9.42578125" style="3" customWidth="1"/>
    <col min="22" max="22" width="14" style="3" customWidth="1"/>
    <col min="23" max="23" width="8.42578125" style="2" customWidth="1"/>
    <col min="24" max="24" width="13.85546875" style="2" customWidth="1"/>
    <col min="25" max="25" width="3.140625" style="2" customWidth="1"/>
    <col min="26" max="16384" width="9.140625" style="2"/>
  </cols>
  <sheetData>
    <row r="1" spans="1:94" ht="18.75" x14ac:dyDescent="0.3">
      <c r="A1" s="50" t="s">
        <v>20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</row>
    <row r="2" spans="1:94" ht="18.75" x14ac:dyDescent="0.3">
      <c r="A2" s="50" t="s">
        <v>21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94" ht="16.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94" ht="15.75" customHeight="1" x14ac:dyDescent="0.25">
      <c r="A4" s="54" t="s">
        <v>4</v>
      </c>
      <c r="B4" s="54"/>
      <c r="C4" s="52" t="s">
        <v>5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7" customFormat="1" ht="48.75" customHeight="1" x14ac:dyDescent="0.25">
      <c r="A5" s="54"/>
      <c r="B5" s="54"/>
      <c r="C5" s="54" t="s">
        <v>7</v>
      </c>
      <c r="D5" s="54"/>
      <c r="E5" s="54" t="s">
        <v>8</v>
      </c>
      <c r="F5" s="54"/>
      <c r="G5" s="54" t="s">
        <v>19</v>
      </c>
      <c r="H5" s="54"/>
      <c r="I5" s="54" t="s">
        <v>9</v>
      </c>
      <c r="J5" s="54"/>
      <c r="K5" s="54" t="s">
        <v>18</v>
      </c>
      <c r="L5" s="54"/>
      <c r="M5" s="54" t="s">
        <v>10</v>
      </c>
      <c r="N5" s="54"/>
      <c r="O5" s="54" t="s">
        <v>11</v>
      </c>
      <c r="P5" s="54"/>
      <c r="Q5" s="54" t="s">
        <v>13</v>
      </c>
      <c r="R5" s="54"/>
      <c r="S5" s="56" t="s">
        <v>14</v>
      </c>
      <c r="T5" s="57"/>
      <c r="U5" s="53" t="s">
        <v>0</v>
      </c>
      <c r="V5" s="53"/>
      <c r="W5" s="51" t="s">
        <v>6</v>
      </c>
      <c r="X5" s="51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</row>
    <row r="6" spans="1:94" s="1" customFormat="1" ht="40.5" customHeight="1" x14ac:dyDescent="0.25">
      <c r="A6" s="54"/>
      <c r="B6" s="54"/>
      <c r="C6" s="32" t="s">
        <v>2</v>
      </c>
      <c r="D6" s="32" t="s">
        <v>3</v>
      </c>
      <c r="E6" s="32" t="s">
        <v>2</v>
      </c>
      <c r="F6" s="32" t="s">
        <v>3</v>
      </c>
      <c r="G6" s="32" t="s">
        <v>2</v>
      </c>
      <c r="H6" s="32" t="s">
        <v>3</v>
      </c>
      <c r="I6" s="32" t="s">
        <v>2</v>
      </c>
      <c r="J6" s="32" t="s">
        <v>3</v>
      </c>
      <c r="K6" s="32" t="s">
        <v>2</v>
      </c>
      <c r="L6" s="32" t="s">
        <v>3</v>
      </c>
      <c r="M6" s="32" t="s">
        <v>2</v>
      </c>
      <c r="N6" s="32" t="s">
        <v>3</v>
      </c>
      <c r="O6" s="32" t="s">
        <v>2</v>
      </c>
      <c r="P6" s="32" t="s">
        <v>3</v>
      </c>
      <c r="Q6" s="32" t="s">
        <v>2</v>
      </c>
      <c r="R6" s="32" t="s">
        <v>3</v>
      </c>
      <c r="S6" s="32" t="s">
        <v>2</v>
      </c>
      <c r="T6" s="32" t="s">
        <v>3</v>
      </c>
      <c r="U6" s="33" t="s">
        <v>2</v>
      </c>
      <c r="V6" s="33" t="s">
        <v>3</v>
      </c>
      <c r="W6" s="34" t="s">
        <v>2</v>
      </c>
      <c r="X6" s="34" t="s">
        <v>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</row>
    <row r="7" spans="1:94" ht="32.25" customHeight="1" x14ac:dyDescent="0.25">
      <c r="A7" s="58" t="s">
        <v>1</v>
      </c>
      <c r="B7" s="35" t="s">
        <v>7</v>
      </c>
      <c r="C7" s="27"/>
      <c r="D7" s="27"/>
      <c r="E7" s="36">
        <v>832</v>
      </c>
      <c r="F7" s="36">
        <v>2896269.36</v>
      </c>
      <c r="G7" s="36">
        <v>5611</v>
      </c>
      <c r="H7" s="36">
        <v>21898959.989999998</v>
      </c>
      <c r="I7" s="36">
        <v>2961</v>
      </c>
      <c r="J7" s="36">
        <v>9831489.6300000008</v>
      </c>
      <c r="K7" s="36">
        <v>1205</v>
      </c>
      <c r="L7" s="36">
        <v>5030533</v>
      </c>
      <c r="M7" s="36">
        <v>468</v>
      </c>
      <c r="N7" s="36">
        <v>2023111.85</v>
      </c>
      <c r="O7" s="36">
        <v>827</v>
      </c>
      <c r="P7" s="36">
        <v>1642552.11</v>
      </c>
      <c r="Q7" s="36">
        <v>495</v>
      </c>
      <c r="R7" s="36">
        <v>1155949.43</v>
      </c>
      <c r="S7" s="36">
        <v>74</v>
      </c>
      <c r="T7" s="36">
        <v>288912.95</v>
      </c>
      <c r="U7" s="45">
        <f>C7+E7+G7+I7+K7+M7+O7+Q7+S7</f>
        <v>12473</v>
      </c>
      <c r="V7" s="45">
        <f>D7+F7+H7+J7+L7+N7+P7+R7+T7</f>
        <v>44767778.32</v>
      </c>
      <c r="W7" s="46">
        <f>C16-U7</f>
        <v>2550</v>
      </c>
      <c r="X7" s="46">
        <f>D16-V7</f>
        <v>11004784.030000001</v>
      </c>
      <c r="Y7" s="9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9"/>
      <c r="B8" s="35" t="s">
        <v>8</v>
      </c>
      <c r="C8" s="36">
        <v>1931</v>
      </c>
      <c r="D8" s="36">
        <v>7241688.8899999997</v>
      </c>
      <c r="E8" s="27"/>
      <c r="F8" s="27"/>
      <c r="G8" s="36">
        <v>2065</v>
      </c>
      <c r="H8" s="36">
        <v>7696213.1699999999</v>
      </c>
      <c r="I8" s="36">
        <v>1104</v>
      </c>
      <c r="J8" s="36">
        <v>3613896.87</v>
      </c>
      <c r="K8" s="36">
        <v>496</v>
      </c>
      <c r="L8" s="36">
        <v>1846379.12</v>
      </c>
      <c r="M8" s="36">
        <v>94</v>
      </c>
      <c r="N8" s="36">
        <v>533174.37</v>
      </c>
      <c r="O8" s="36">
        <v>330</v>
      </c>
      <c r="P8" s="36">
        <v>840452.69</v>
      </c>
      <c r="Q8" s="37">
        <v>133</v>
      </c>
      <c r="R8" s="36">
        <v>390558.76</v>
      </c>
      <c r="S8" s="36">
        <v>29</v>
      </c>
      <c r="T8" s="36">
        <v>122648.17</v>
      </c>
      <c r="U8" s="45">
        <f t="shared" ref="U8:V15" si="0">C8+E8+G8+I8+K8+M8+O8+Q8+S8</f>
        <v>6182</v>
      </c>
      <c r="V8" s="45">
        <f t="shared" si="0"/>
        <v>22285012.040000007</v>
      </c>
      <c r="W8" s="46">
        <f>E16-U8</f>
        <v>-3819</v>
      </c>
      <c r="X8" s="46">
        <f>F16-V8</f>
        <v>-13644723.230000008</v>
      </c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9"/>
      <c r="B9" s="35" t="s">
        <v>19</v>
      </c>
      <c r="C9" s="36">
        <v>3192</v>
      </c>
      <c r="D9" s="36">
        <v>13041648.01</v>
      </c>
      <c r="E9" s="36">
        <v>460</v>
      </c>
      <c r="F9" s="36">
        <v>1624155.78</v>
      </c>
      <c r="G9" s="27"/>
      <c r="H9" s="27"/>
      <c r="I9" s="36">
        <v>2081</v>
      </c>
      <c r="J9" s="36">
        <v>6695989.5800000001</v>
      </c>
      <c r="K9" s="36">
        <v>826</v>
      </c>
      <c r="L9" s="36">
        <v>3737359.85</v>
      </c>
      <c r="M9" s="36">
        <v>310</v>
      </c>
      <c r="N9" s="36">
        <v>1534015.28</v>
      </c>
      <c r="O9" s="36">
        <v>590</v>
      </c>
      <c r="P9" s="36">
        <v>1311864.47</v>
      </c>
      <c r="Q9" s="37">
        <v>296</v>
      </c>
      <c r="R9" s="36">
        <v>649845.69999999995</v>
      </c>
      <c r="S9" s="36">
        <v>43</v>
      </c>
      <c r="T9" s="36">
        <v>181546.01</v>
      </c>
      <c r="U9" s="45">
        <f t="shared" si="0"/>
        <v>7798</v>
      </c>
      <c r="V9" s="45">
        <f t="shared" si="0"/>
        <v>28776424.68</v>
      </c>
      <c r="W9" s="46">
        <f>G16-U9</f>
        <v>11150</v>
      </c>
      <c r="X9" s="46">
        <f>H16-V9</f>
        <v>39822566.999999993</v>
      </c>
      <c r="Y9" s="9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9"/>
      <c r="B10" s="38" t="s">
        <v>9</v>
      </c>
      <c r="C10" s="36">
        <v>4266</v>
      </c>
      <c r="D10" s="36">
        <v>16850179.370000001</v>
      </c>
      <c r="E10" s="36">
        <v>467</v>
      </c>
      <c r="F10" s="36">
        <v>2241137.31</v>
      </c>
      <c r="G10" s="36">
        <v>4625</v>
      </c>
      <c r="H10" s="36">
        <v>16751011.83</v>
      </c>
      <c r="I10" s="27"/>
      <c r="J10" s="27"/>
      <c r="K10" s="36">
        <v>1071</v>
      </c>
      <c r="L10" s="36">
        <v>4246388.2300000004</v>
      </c>
      <c r="M10" s="36">
        <v>424</v>
      </c>
      <c r="N10" s="36">
        <v>1987522.15</v>
      </c>
      <c r="O10" s="36">
        <v>664</v>
      </c>
      <c r="P10" s="36">
        <v>1257492.3600000001</v>
      </c>
      <c r="Q10" s="37">
        <v>455</v>
      </c>
      <c r="R10" s="36">
        <v>979982.32</v>
      </c>
      <c r="S10" s="36">
        <v>69</v>
      </c>
      <c r="T10" s="36">
        <v>243731</v>
      </c>
      <c r="U10" s="45">
        <f t="shared" si="0"/>
        <v>12041</v>
      </c>
      <c r="V10" s="45">
        <f t="shared" si="0"/>
        <v>44557444.569999993</v>
      </c>
      <c r="W10" s="46">
        <f>I16-U10</f>
        <v>-2588</v>
      </c>
      <c r="X10" s="46">
        <f>J16-V10</f>
        <v>-14888868.350000001</v>
      </c>
      <c r="Y10" s="9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9"/>
      <c r="B11" s="39" t="s">
        <v>18</v>
      </c>
      <c r="C11" s="36">
        <v>1774</v>
      </c>
      <c r="D11" s="36">
        <v>7038771.2400000002</v>
      </c>
      <c r="E11" s="36">
        <v>215</v>
      </c>
      <c r="F11" s="36">
        <v>863196.47</v>
      </c>
      <c r="G11" s="36">
        <v>2058</v>
      </c>
      <c r="H11" s="40">
        <v>8725610</v>
      </c>
      <c r="I11" s="36">
        <v>975</v>
      </c>
      <c r="J11" s="36">
        <v>3392576.58</v>
      </c>
      <c r="K11" s="27"/>
      <c r="L11" s="27"/>
      <c r="M11" s="36">
        <v>149</v>
      </c>
      <c r="N11" s="36">
        <v>762579.47</v>
      </c>
      <c r="O11" s="36">
        <v>325</v>
      </c>
      <c r="P11" s="36">
        <v>714143.81</v>
      </c>
      <c r="Q11" s="37">
        <v>180</v>
      </c>
      <c r="R11" s="36">
        <v>454762.23</v>
      </c>
      <c r="S11" s="36">
        <v>27</v>
      </c>
      <c r="T11" s="36">
        <v>85989.68</v>
      </c>
      <c r="U11" s="45">
        <f t="shared" si="0"/>
        <v>5703</v>
      </c>
      <c r="V11" s="45">
        <f t="shared" si="0"/>
        <v>22037629.479999997</v>
      </c>
      <c r="W11" s="46">
        <f>K16-U11</f>
        <v>-1034</v>
      </c>
      <c r="X11" s="46">
        <f>L16-V11</f>
        <v>-3435118.8699999936</v>
      </c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9"/>
      <c r="B12" s="35" t="s">
        <v>10</v>
      </c>
      <c r="C12" s="36">
        <v>1499</v>
      </c>
      <c r="D12" s="36">
        <v>6018450.6399999997</v>
      </c>
      <c r="E12" s="36">
        <v>140</v>
      </c>
      <c r="F12" s="36">
        <v>507720.83</v>
      </c>
      <c r="G12" s="36">
        <v>1733</v>
      </c>
      <c r="H12" s="36">
        <v>7156540.6600000001</v>
      </c>
      <c r="I12" s="36">
        <v>912</v>
      </c>
      <c r="J12" s="36">
        <v>3330418.56</v>
      </c>
      <c r="K12" s="36">
        <v>421</v>
      </c>
      <c r="L12" s="36">
        <v>1991813.7</v>
      </c>
      <c r="M12" s="27"/>
      <c r="N12" s="27"/>
      <c r="O12" s="36">
        <v>244</v>
      </c>
      <c r="P12" s="36">
        <v>735504.52</v>
      </c>
      <c r="Q12" s="37">
        <v>122</v>
      </c>
      <c r="R12" s="36">
        <v>218052.19</v>
      </c>
      <c r="S12" s="36">
        <v>27</v>
      </c>
      <c r="T12" s="36">
        <v>95136.1</v>
      </c>
      <c r="U12" s="45">
        <f t="shared" si="0"/>
        <v>5098</v>
      </c>
      <c r="V12" s="45">
        <f t="shared" si="0"/>
        <v>20053637.199999999</v>
      </c>
      <c r="W12" s="46">
        <f>M16-U12</f>
        <v>-3478</v>
      </c>
      <c r="X12" s="46">
        <f>N16-V12</f>
        <v>-12702087.219999999</v>
      </c>
      <c r="Y12" s="9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9"/>
      <c r="B13" s="38" t="s">
        <v>11</v>
      </c>
      <c r="C13" s="36">
        <v>1316</v>
      </c>
      <c r="D13" s="36">
        <v>2940515.41</v>
      </c>
      <c r="E13" s="36">
        <v>112</v>
      </c>
      <c r="F13" s="36">
        <v>184574.51</v>
      </c>
      <c r="G13" s="36">
        <v>1648</v>
      </c>
      <c r="H13" s="36">
        <v>3497600.39</v>
      </c>
      <c r="I13" s="36">
        <v>781</v>
      </c>
      <c r="J13" s="36">
        <v>1439668.72</v>
      </c>
      <c r="K13" s="36">
        <v>355</v>
      </c>
      <c r="L13" s="36">
        <v>970124.61</v>
      </c>
      <c r="M13" s="36">
        <v>89</v>
      </c>
      <c r="N13" s="36">
        <v>246009.94</v>
      </c>
      <c r="O13" s="27"/>
      <c r="P13" s="27"/>
      <c r="Q13" s="37">
        <v>107</v>
      </c>
      <c r="R13" s="36">
        <v>88599.83</v>
      </c>
      <c r="S13" s="36">
        <v>12</v>
      </c>
      <c r="T13" s="36">
        <v>26607.88</v>
      </c>
      <c r="U13" s="45">
        <f t="shared" si="0"/>
        <v>4420</v>
      </c>
      <c r="V13" s="45">
        <f t="shared" si="0"/>
        <v>9393701.290000001</v>
      </c>
      <c r="W13" s="46">
        <f>O16-U13</f>
        <v>-1226</v>
      </c>
      <c r="X13" s="46">
        <f>P16-V13</f>
        <v>-2396942.0500000017</v>
      </c>
      <c r="Y13" s="9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0" customFormat="1" ht="32.25" customHeight="1" thickBot="1" x14ac:dyDescent="0.3">
      <c r="A14" s="59"/>
      <c r="B14" s="41" t="s">
        <v>12</v>
      </c>
      <c r="C14" s="37">
        <v>543</v>
      </c>
      <c r="D14" s="36">
        <v>1269484.74</v>
      </c>
      <c r="E14" s="37">
        <v>79</v>
      </c>
      <c r="F14" s="36">
        <v>146162.69</v>
      </c>
      <c r="G14" s="37">
        <v>620</v>
      </c>
      <c r="H14" s="36">
        <v>1430868.51</v>
      </c>
      <c r="I14" s="37">
        <v>344</v>
      </c>
      <c r="J14" s="36">
        <v>770873.31</v>
      </c>
      <c r="K14" s="36">
        <v>165</v>
      </c>
      <c r="L14" s="36">
        <v>427912.18</v>
      </c>
      <c r="M14" s="36">
        <v>46</v>
      </c>
      <c r="N14" s="36">
        <v>117855.33</v>
      </c>
      <c r="O14" s="37">
        <v>88</v>
      </c>
      <c r="P14" s="36">
        <v>89021.99</v>
      </c>
      <c r="Q14" s="27"/>
      <c r="R14" s="27"/>
      <c r="S14" s="36">
        <v>6</v>
      </c>
      <c r="T14" s="36">
        <v>24816.16</v>
      </c>
      <c r="U14" s="45">
        <f t="shared" si="0"/>
        <v>1891</v>
      </c>
      <c r="V14" s="45">
        <f t="shared" si="0"/>
        <v>4276994.91</v>
      </c>
      <c r="W14" s="46">
        <f>Q16-U14</f>
        <v>-3</v>
      </c>
      <c r="X14" s="46">
        <f>R16-V14</f>
        <v>-89805.980000000447</v>
      </c>
      <c r="Y14" s="9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6" customFormat="1" ht="32.25" customHeight="1" thickTop="1" thickBot="1" x14ac:dyDescent="0.3">
      <c r="A15" s="60"/>
      <c r="B15" s="25" t="s">
        <v>14</v>
      </c>
      <c r="C15" s="42">
        <v>502</v>
      </c>
      <c r="D15" s="43">
        <v>1371824.05</v>
      </c>
      <c r="E15" s="42">
        <v>58</v>
      </c>
      <c r="F15" s="43">
        <v>177071.86</v>
      </c>
      <c r="G15" s="42">
        <v>588</v>
      </c>
      <c r="H15" s="43">
        <v>1442187.13</v>
      </c>
      <c r="I15" s="42">
        <v>295</v>
      </c>
      <c r="J15" s="43">
        <v>593662.97</v>
      </c>
      <c r="K15" s="43">
        <v>130</v>
      </c>
      <c r="L15" s="43">
        <v>351999.92</v>
      </c>
      <c r="M15" s="43">
        <v>40</v>
      </c>
      <c r="N15" s="43">
        <v>147281.59</v>
      </c>
      <c r="O15" s="42">
        <v>126</v>
      </c>
      <c r="P15" s="43">
        <v>405727.29</v>
      </c>
      <c r="Q15" s="42">
        <v>100</v>
      </c>
      <c r="R15" s="43">
        <v>249438.47</v>
      </c>
      <c r="S15" s="28"/>
      <c r="T15" s="28"/>
      <c r="U15" s="47">
        <f t="shared" si="0"/>
        <v>1839</v>
      </c>
      <c r="V15" s="47">
        <f t="shared" si="0"/>
        <v>4739193.2799999993</v>
      </c>
      <c r="W15" s="48">
        <f>S16-U15</f>
        <v>-1552</v>
      </c>
      <c r="X15" s="48">
        <f>T16-V15</f>
        <v>-3669805.3299999991</v>
      </c>
      <c r="Y15" s="9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1" customFormat="1" ht="16.5" thickTop="1" x14ac:dyDescent="0.25">
      <c r="A16" s="44" t="s">
        <v>0</v>
      </c>
      <c r="B16" s="44"/>
      <c r="C16" s="11">
        <f t="shared" ref="C16:T16" si="1">SUM(C7:C15)</f>
        <v>15023</v>
      </c>
      <c r="D16" s="11">
        <f t="shared" si="1"/>
        <v>55772562.350000001</v>
      </c>
      <c r="E16" s="11">
        <f t="shared" si="1"/>
        <v>2363</v>
      </c>
      <c r="F16" s="11">
        <f t="shared" si="1"/>
        <v>8640288.8099999987</v>
      </c>
      <c r="G16" s="11">
        <f t="shared" si="1"/>
        <v>18948</v>
      </c>
      <c r="H16" s="11">
        <f t="shared" si="1"/>
        <v>68598991.679999992</v>
      </c>
      <c r="I16" s="11">
        <f t="shared" si="1"/>
        <v>9453</v>
      </c>
      <c r="J16" s="11">
        <f t="shared" si="1"/>
        <v>29668576.219999991</v>
      </c>
      <c r="K16" s="11">
        <f t="shared" si="1"/>
        <v>4669</v>
      </c>
      <c r="L16" s="11">
        <f t="shared" si="1"/>
        <v>18602510.610000003</v>
      </c>
      <c r="M16" s="11">
        <f t="shared" si="1"/>
        <v>1620</v>
      </c>
      <c r="N16" s="11">
        <f t="shared" si="1"/>
        <v>7351549.9800000004</v>
      </c>
      <c r="O16" s="11">
        <f t="shared" si="1"/>
        <v>3194</v>
      </c>
      <c r="P16" s="11">
        <f t="shared" si="1"/>
        <v>6996759.2399999993</v>
      </c>
      <c r="Q16" s="11">
        <f t="shared" si="1"/>
        <v>1888</v>
      </c>
      <c r="R16" s="11">
        <f t="shared" si="1"/>
        <v>4187188.9299999997</v>
      </c>
      <c r="S16" s="11">
        <f t="shared" si="1"/>
        <v>287</v>
      </c>
      <c r="T16" s="11">
        <f t="shared" si="1"/>
        <v>1069387.95</v>
      </c>
      <c r="U16" s="11">
        <f t="shared" ref="U16:V16" si="2">SUM(U7:U15)</f>
        <v>57445</v>
      </c>
      <c r="V16" s="11">
        <f t="shared" si="2"/>
        <v>200887815.76999998</v>
      </c>
      <c r="W16" s="12"/>
      <c r="X16" s="12"/>
      <c r="Y16" s="13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</row>
    <row r="17" spans="1:94" s="11" customFormat="1" x14ac:dyDescent="0.25">
      <c r="W17" s="12"/>
      <c r="X17" s="12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</row>
    <row r="18" spans="1:94" s="11" customFormat="1" ht="22.5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</row>
    <row r="19" spans="1:94" x14ac:dyDescent="0.25">
      <c r="A19" s="15"/>
      <c r="C19" s="16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6"/>
      <c r="X19" s="16"/>
    </row>
    <row r="43" ht="12" customHeight="1" x14ac:dyDescent="0.25"/>
  </sheetData>
  <mergeCells count="17">
    <mergeCell ref="A18:X18"/>
    <mergeCell ref="K5:L5"/>
    <mergeCell ref="M5:N5"/>
    <mergeCell ref="C5:D5"/>
    <mergeCell ref="E5:F5"/>
    <mergeCell ref="A4:B6"/>
    <mergeCell ref="Q5:R5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I5:J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52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P43"/>
  <sheetViews>
    <sheetView showGridLines="0" zoomScale="70" zoomScaleNormal="70" workbookViewId="0">
      <selection sqref="A1:X1"/>
    </sheetView>
  </sheetViews>
  <sheetFormatPr defaultRowHeight="15.75" x14ac:dyDescent="0.25"/>
  <cols>
    <col min="1" max="1" width="6.85546875" style="2" customWidth="1"/>
    <col min="2" max="2" width="27.7109375" style="2" customWidth="1"/>
    <col min="3" max="3" width="8.28515625" style="2" customWidth="1"/>
    <col min="4" max="4" width="14.5703125" style="2" bestFit="1" customWidth="1"/>
    <col min="5" max="5" width="8.85546875" style="2" bestFit="1" customWidth="1"/>
    <col min="6" max="6" width="12.7109375" style="2" customWidth="1"/>
    <col min="7" max="7" width="8.28515625" style="2" customWidth="1"/>
    <col min="8" max="8" width="14.5703125" style="2" bestFit="1" customWidth="1"/>
    <col min="9" max="9" width="8.140625" style="2" customWidth="1"/>
    <col min="10" max="10" width="14.5703125" style="2" bestFit="1" customWidth="1"/>
    <col min="11" max="11" width="8.140625" style="2" customWidth="1"/>
    <col min="12" max="12" width="12.85546875" style="2" customWidth="1"/>
    <col min="13" max="13" width="8.140625" style="2" customWidth="1"/>
    <col min="14" max="14" width="12.7109375" style="2" customWidth="1"/>
    <col min="15" max="15" width="8.140625" style="2" customWidth="1"/>
    <col min="16" max="16" width="13" style="2" customWidth="1"/>
    <col min="17" max="17" width="8.140625" style="2" customWidth="1"/>
    <col min="18" max="18" width="14.42578125" style="2" bestFit="1" customWidth="1"/>
    <col min="19" max="19" width="8.140625" style="2" customWidth="1"/>
    <col min="20" max="20" width="11.42578125" style="2" customWidth="1"/>
    <col min="21" max="21" width="9.28515625" style="3" customWidth="1"/>
    <col min="22" max="22" width="14" style="3" customWidth="1"/>
    <col min="23" max="23" width="8.85546875" style="2" bestFit="1" customWidth="1"/>
    <col min="24" max="24" width="13.7109375" style="2" customWidth="1"/>
    <col min="25" max="25" width="3.28515625" style="2" customWidth="1"/>
    <col min="26" max="16384" width="9.140625" style="2"/>
  </cols>
  <sheetData>
    <row r="1" spans="1:94" ht="18.75" x14ac:dyDescent="0.3">
      <c r="A1" s="50" t="s">
        <v>22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</row>
    <row r="2" spans="1:94" ht="18.75" x14ac:dyDescent="0.3">
      <c r="A2" s="50" t="s">
        <v>16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94" ht="16.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94" ht="15.75" customHeight="1" x14ac:dyDescent="0.25">
      <c r="A4" s="61" t="s">
        <v>4</v>
      </c>
      <c r="B4" s="62"/>
      <c r="C4" s="67" t="s">
        <v>5</v>
      </c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9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7" customFormat="1" ht="48.75" customHeight="1" x14ac:dyDescent="0.25">
      <c r="A5" s="63"/>
      <c r="B5" s="64"/>
      <c r="C5" s="56" t="s">
        <v>7</v>
      </c>
      <c r="D5" s="57"/>
      <c r="E5" s="56" t="s">
        <v>8</v>
      </c>
      <c r="F5" s="57"/>
      <c r="G5" s="56" t="s">
        <v>19</v>
      </c>
      <c r="H5" s="57"/>
      <c r="I5" s="56" t="s">
        <v>9</v>
      </c>
      <c r="J5" s="57"/>
      <c r="K5" s="56" t="s">
        <v>17</v>
      </c>
      <c r="L5" s="57"/>
      <c r="M5" s="56" t="s">
        <v>10</v>
      </c>
      <c r="N5" s="57"/>
      <c r="O5" s="56" t="s">
        <v>11</v>
      </c>
      <c r="P5" s="57"/>
      <c r="Q5" s="56" t="s">
        <v>13</v>
      </c>
      <c r="R5" s="57"/>
      <c r="S5" s="56" t="s">
        <v>14</v>
      </c>
      <c r="T5" s="57"/>
      <c r="U5" s="73" t="s">
        <v>0</v>
      </c>
      <c r="V5" s="74"/>
      <c r="W5" s="70" t="s">
        <v>6</v>
      </c>
      <c r="X5" s="71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</row>
    <row r="6" spans="1:94" s="1" customFormat="1" ht="40.5" customHeight="1" x14ac:dyDescent="0.25">
      <c r="A6" s="65"/>
      <c r="B6" s="66"/>
      <c r="C6" s="29" t="s">
        <v>2</v>
      </c>
      <c r="D6" s="29" t="s">
        <v>3</v>
      </c>
      <c r="E6" s="29" t="s">
        <v>2</v>
      </c>
      <c r="F6" s="29" t="s">
        <v>3</v>
      </c>
      <c r="G6" s="29" t="s">
        <v>2</v>
      </c>
      <c r="H6" s="29" t="s">
        <v>3</v>
      </c>
      <c r="I6" s="29" t="s">
        <v>2</v>
      </c>
      <c r="J6" s="29" t="s">
        <v>3</v>
      </c>
      <c r="K6" s="29" t="s">
        <v>2</v>
      </c>
      <c r="L6" s="29" t="s">
        <v>3</v>
      </c>
      <c r="M6" s="29" t="s">
        <v>2</v>
      </c>
      <c r="N6" s="29" t="s">
        <v>3</v>
      </c>
      <c r="O6" s="29" t="s">
        <v>2</v>
      </c>
      <c r="P6" s="29" t="s">
        <v>3</v>
      </c>
      <c r="Q6" s="29" t="s">
        <v>2</v>
      </c>
      <c r="R6" s="29" t="s">
        <v>3</v>
      </c>
      <c r="S6" s="29" t="s">
        <v>2</v>
      </c>
      <c r="T6" s="29" t="s">
        <v>3</v>
      </c>
      <c r="U6" s="31" t="s">
        <v>2</v>
      </c>
      <c r="V6" s="31" t="s">
        <v>3</v>
      </c>
      <c r="W6" s="30" t="s">
        <v>2</v>
      </c>
      <c r="X6" s="30" t="s">
        <v>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</row>
    <row r="7" spans="1:94" ht="32.25" customHeight="1" x14ac:dyDescent="0.25">
      <c r="A7" s="58" t="s">
        <v>1</v>
      </c>
      <c r="B7" s="18" t="s">
        <v>7</v>
      </c>
      <c r="C7" s="49"/>
      <c r="D7" s="27"/>
      <c r="E7" s="22">
        <v>3471</v>
      </c>
      <c r="F7" s="22">
        <v>13321065.159999998</v>
      </c>
      <c r="G7" s="22">
        <v>21531</v>
      </c>
      <c r="H7" s="22">
        <v>79457673.030000001</v>
      </c>
      <c r="I7" s="22">
        <v>12578</v>
      </c>
      <c r="J7" s="22">
        <v>37628629.010000005</v>
      </c>
      <c r="K7" s="22">
        <v>5233</v>
      </c>
      <c r="L7" s="22">
        <v>20788307.699999999</v>
      </c>
      <c r="M7" s="22">
        <v>2207</v>
      </c>
      <c r="N7" s="22">
        <v>9518286.120000001</v>
      </c>
      <c r="O7" s="22">
        <v>2337</v>
      </c>
      <c r="P7" s="22">
        <v>5099237.5600000005</v>
      </c>
      <c r="Q7" s="22">
        <v>1668</v>
      </c>
      <c r="R7" s="22">
        <v>3603147.8699999996</v>
      </c>
      <c r="S7" s="22">
        <v>503</v>
      </c>
      <c r="T7" s="22">
        <v>1681935.79</v>
      </c>
      <c r="U7" s="45">
        <f>C7+E7+G7+I7+K7+M7+O7+Q7+S7</f>
        <v>49528</v>
      </c>
      <c r="V7" s="45">
        <f>D7+F7+H7+J7+L7+N7+P7+R7+T7</f>
        <v>171098282.24000001</v>
      </c>
      <c r="W7" s="46">
        <f>C16-U7</f>
        <v>3438</v>
      </c>
      <c r="X7" s="46">
        <f>D16-V7</f>
        <v>28472725.219999999</v>
      </c>
      <c r="Y7" s="9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9"/>
      <c r="B8" s="18" t="s">
        <v>8</v>
      </c>
      <c r="C8" s="22">
        <v>7076</v>
      </c>
      <c r="D8" s="22">
        <v>26820965.829999998</v>
      </c>
      <c r="E8" s="27"/>
      <c r="F8" s="27"/>
      <c r="G8" s="22">
        <v>8037</v>
      </c>
      <c r="H8" s="22">
        <v>30174866.109999999</v>
      </c>
      <c r="I8" s="22">
        <v>4407</v>
      </c>
      <c r="J8" s="22">
        <v>14453003</v>
      </c>
      <c r="K8" s="22">
        <v>2064</v>
      </c>
      <c r="L8" s="22">
        <v>8193888.3600000003</v>
      </c>
      <c r="M8" s="22">
        <v>491</v>
      </c>
      <c r="N8" s="22">
        <v>2470018.96</v>
      </c>
      <c r="O8" s="22">
        <v>1024</v>
      </c>
      <c r="P8" s="22">
        <v>2469732.4500000002</v>
      </c>
      <c r="Q8" s="22">
        <v>449</v>
      </c>
      <c r="R8" s="22">
        <v>1072726.22</v>
      </c>
      <c r="S8" s="22">
        <v>226</v>
      </c>
      <c r="T8" s="22">
        <v>816211.1100000001</v>
      </c>
      <c r="U8" s="45">
        <f t="shared" ref="U8:V15" si="0">C8+E8+G8+I8+K8+M8+O8+Q8+S8</f>
        <v>23774</v>
      </c>
      <c r="V8" s="45">
        <f t="shared" si="0"/>
        <v>86471412.039999992</v>
      </c>
      <c r="W8" s="46">
        <f>E16-U8</f>
        <v>-13054</v>
      </c>
      <c r="X8" s="46">
        <f>F16-V8</f>
        <v>-45624567.989999995</v>
      </c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9"/>
      <c r="B9" s="18" t="s">
        <v>19</v>
      </c>
      <c r="C9" s="22">
        <v>10876</v>
      </c>
      <c r="D9" s="22">
        <v>45027610.299999997</v>
      </c>
      <c r="E9" s="22">
        <v>2257</v>
      </c>
      <c r="F9" s="22">
        <v>8637863.129999999</v>
      </c>
      <c r="G9" s="27"/>
      <c r="H9" s="27"/>
      <c r="I9" s="22">
        <v>7774</v>
      </c>
      <c r="J9" s="22">
        <v>24373847.190000001</v>
      </c>
      <c r="K9" s="22">
        <v>3328</v>
      </c>
      <c r="L9" s="22">
        <v>13885500.799999999</v>
      </c>
      <c r="M9" s="22">
        <v>1461</v>
      </c>
      <c r="N9" s="22">
        <v>7115795.4099999992</v>
      </c>
      <c r="O9" s="22">
        <v>1765</v>
      </c>
      <c r="P9" s="22">
        <v>4511673.0600000005</v>
      </c>
      <c r="Q9" s="22">
        <v>913</v>
      </c>
      <c r="R9" s="22">
        <v>1957552.0299999998</v>
      </c>
      <c r="S9" s="22">
        <v>323</v>
      </c>
      <c r="T9" s="22">
        <v>1053029.94</v>
      </c>
      <c r="U9" s="45">
        <f t="shared" si="0"/>
        <v>28697</v>
      </c>
      <c r="V9" s="45">
        <f t="shared" si="0"/>
        <v>106562871.85999998</v>
      </c>
      <c r="W9" s="46">
        <f>G16-U9</f>
        <v>40003</v>
      </c>
      <c r="X9" s="46">
        <f>H16-V9</f>
        <v>131391396.99000004</v>
      </c>
      <c r="Y9" s="9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9"/>
      <c r="B10" s="19" t="s">
        <v>9</v>
      </c>
      <c r="C10" s="22">
        <v>15091</v>
      </c>
      <c r="D10" s="22">
        <v>59437099.82</v>
      </c>
      <c r="E10" s="22">
        <v>2315</v>
      </c>
      <c r="F10" s="22">
        <v>10092388.560000001</v>
      </c>
      <c r="G10" s="22">
        <v>16524</v>
      </c>
      <c r="H10" s="22">
        <v>56333015.469999999</v>
      </c>
      <c r="I10" s="27"/>
      <c r="J10" s="27"/>
      <c r="K10" s="22">
        <v>4481</v>
      </c>
      <c r="L10" s="22">
        <v>16945118.420000002</v>
      </c>
      <c r="M10" s="22">
        <v>1929</v>
      </c>
      <c r="N10" s="22">
        <v>8359092.5599999987</v>
      </c>
      <c r="O10" s="22">
        <v>2027</v>
      </c>
      <c r="P10" s="22">
        <v>4350891.26</v>
      </c>
      <c r="Q10" s="22">
        <v>1394</v>
      </c>
      <c r="R10" s="22">
        <v>2675247</v>
      </c>
      <c r="S10" s="22">
        <v>395</v>
      </c>
      <c r="T10" s="22">
        <v>1206770.8</v>
      </c>
      <c r="U10" s="45">
        <f t="shared" si="0"/>
        <v>44156</v>
      </c>
      <c r="V10" s="45">
        <f t="shared" si="0"/>
        <v>159399623.88999999</v>
      </c>
      <c r="W10" s="46">
        <f>I16-U10</f>
        <v>-6154</v>
      </c>
      <c r="X10" s="46">
        <f>J16-V10</f>
        <v>-48263339.339999989</v>
      </c>
      <c r="Y10" s="9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9"/>
      <c r="B11" s="20" t="s">
        <v>17</v>
      </c>
      <c r="C11" s="22">
        <v>6283</v>
      </c>
      <c r="D11" s="22">
        <v>25062972.740000002</v>
      </c>
      <c r="E11" s="22">
        <v>943</v>
      </c>
      <c r="F11" s="22">
        <v>3683597.1900000004</v>
      </c>
      <c r="G11" s="22">
        <v>6749</v>
      </c>
      <c r="H11" s="22">
        <v>26368559.100000001</v>
      </c>
      <c r="I11" s="22">
        <v>3813</v>
      </c>
      <c r="J11" s="22">
        <v>11741902.25</v>
      </c>
      <c r="K11" s="27"/>
      <c r="L11" s="27"/>
      <c r="M11" s="22">
        <v>728</v>
      </c>
      <c r="N11" s="22">
        <v>3120377.52</v>
      </c>
      <c r="O11" s="22">
        <v>927</v>
      </c>
      <c r="P11" s="22">
        <v>2219364.62</v>
      </c>
      <c r="Q11" s="22">
        <v>433</v>
      </c>
      <c r="R11" s="22">
        <v>976106.39</v>
      </c>
      <c r="S11" s="22">
        <v>197</v>
      </c>
      <c r="T11" s="22">
        <v>634496.91999999993</v>
      </c>
      <c r="U11" s="45">
        <f t="shared" si="0"/>
        <v>20073</v>
      </c>
      <c r="V11" s="45">
        <f t="shared" si="0"/>
        <v>73807376.730000004</v>
      </c>
      <c r="W11" s="46">
        <f>K16-U11</f>
        <v>-781</v>
      </c>
      <c r="X11" s="46">
        <f>L16-V11</f>
        <v>118630.13999998569</v>
      </c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9"/>
      <c r="B12" s="18" t="s">
        <v>10</v>
      </c>
      <c r="C12" s="22">
        <v>5524</v>
      </c>
      <c r="D12" s="22">
        <v>23125311.219999999</v>
      </c>
      <c r="E12" s="22">
        <v>582</v>
      </c>
      <c r="F12" s="22">
        <v>2292140.4799999995</v>
      </c>
      <c r="G12" s="22">
        <v>6400</v>
      </c>
      <c r="H12" s="22">
        <v>25789435.830000002</v>
      </c>
      <c r="I12" s="22">
        <v>3560</v>
      </c>
      <c r="J12" s="22">
        <v>11946222.27</v>
      </c>
      <c r="K12" s="22">
        <v>1657</v>
      </c>
      <c r="L12" s="22">
        <v>7555760.5399999991</v>
      </c>
      <c r="M12" s="27"/>
      <c r="N12" s="27"/>
      <c r="O12" s="22">
        <v>734</v>
      </c>
      <c r="P12" s="22">
        <v>2081429.4100000001</v>
      </c>
      <c r="Q12" s="22">
        <v>341</v>
      </c>
      <c r="R12" s="22">
        <v>670296.32000000007</v>
      </c>
      <c r="S12" s="22">
        <v>173</v>
      </c>
      <c r="T12" s="22">
        <v>557948.59</v>
      </c>
      <c r="U12" s="45">
        <f t="shared" si="0"/>
        <v>18971</v>
      </c>
      <c r="V12" s="45">
        <f t="shared" si="0"/>
        <v>74018544.659999996</v>
      </c>
      <c r="W12" s="46">
        <f>M16-U12</f>
        <v>-11233</v>
      </c>
      <c r="X12" s="46">
        <f>N16-V12</f>
        <v>-40846565.549999997</v>
      </c>
      <c r="Y12" s="9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9"/>
      <c r="B13" s="19" t="s">
        <v>11</v>
      </c>
      <c r="C13" s="22">
        <v>4473</v>
      </c>
      <c r="D13" s="22">
        <v>10323200.830000002</v>
      </c>
      <c r="E13" s="22">
        <v>574</v>
      </c>
      <c r="F13" s="22">
        <v>1232861.6600000001</v>
      </c>
      <c r="G13" s="22">
        <v>5284</v>
      </c>
      <c r="H13" s="22">
        <v>10485685.059999999</v>
      </c>
      <c r="I13" s="22">
        <v>3237</v>
      </c>
      <c r="J13" s="22">
        <v>5484660.6299999999</v>
      </c>
      <c r="K13" s="22">
        <v>1410</v>
      </c>
      <c r="L13" s="22">
        <v>3666726.8</v>
      </c>
      <c r="M13" s="22">
        <v>484</v>
      </c>
      <c r="N13" s="22">
        <v>1223261.46</v>
      </c>
      <c r="O13" s="27"/>
      <c r="P13" s="27"/>
      <c r="Q13" s="22">
        <v>304</v>
      </c>
      <c r="R13" s="22">
        <v>315215.59000000003</v>
      </c>
      <c r="S13" s="22">
        <v>157</v>
      </c>
      <c r="T13" s="22">
        <v>348744.57</v>
      </c>
      <c r="U13" s="45">
        <f t="shared" si="0"/>
        <v>15923</v>
      </c>
      <c r="V13" s="45">
        <f t="shared" si="0"/>
        <v>33080356.600000001</v>
      </c>
      <c r="W13" s="46">
        <f>O16-U13</f>
        <v>-6353</v>
      </c>
      <c r="X13" s="46">
        <f>P16-V13</f>
        <v>-10186991.720000003</v>
      </c>
      <c r="Y13" s="9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0" customFormat="1" ht="32.25" customHeight="1" thickBot="1" x14ac:dyDescent="0.3">
      <c r="A14" s="59"/>
      <c r="B14" s="24" t="s">
        <v>12</v>
      </c>
      <c r="C14" s="22">
        <v>1838</v>
      </c>
      <c r="D14" s="22">
        <v>4627015.07</v>
      </c>
      <c r="E14" s="22">
        <v>315</v>
      </c>
      <c r="F14" s="22">
        <v>740844.1</v>
      </c>
      <c r="G14" s="22">
        <v>2169</v>
      </c>
      <c r="H14" s="22">
        <v>4692365.92</v>
      </c>
      <c r="I14" s="22">
        <v>1403</v>
      </c>
      <c r="J14" s="22">
        <v>2934335.59</v>
      </c>
      <c r="K14" s="22">
        <v>606</v>
      </c>
      <c r="L14" s="22">
        <v>1526186.62</v>
      </c>
      <c r="M14" s="22">
        <v>191</v>
      </c>
      <c r="N14" s="22">
        <v>470996.17</v>
      </c>
      <c r="O14" s="22">
        <v>282</v>
      </c>
      <c r="P14" s="22">
        <v>395013.56000000006</v>
      </c>
      <c r="Q14" s="27"/>
      <c r="R14" s="27"/>
      <c r="S14" s="22">
        <v>81</v>
      </c>
      <c r="T14" s="22">
        <v>302558.63</v>
      </c>
      <c r="U14" s="45">
        <f t="shared" si="0"/>
        <v>6885</v>
      </c>
      <c r="V14" s="45">
        <f t="shared" si="0"/>
        <v>15689315.660000002</v>
      </c>
      <c r="W14" s="46">
        <f>Q16-U14</f>
        <v>-851</v>
      </c>
      <c r="X14" s="46">
        <f>R16-V14</f>
        <v>-2556906.4700000025</v>
      </c>
      <c r="Y14" s="9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6" customFormat="1" ht="32.25" customHeight="1" thickTop="1" thickBot="1" x14ac:dyDescent="0.3">
      <c r="A15" s="60"/>
      <c r="B15" s="25" t="s">
        <v>14</v>
      </c>
      <c r="C15" s="23">
        <v>1805</v>
      </c>
      <c r="D15" s="23">
        <v>5146831.6499999994</v>
      </c>
      <c r="E15" s="23">
        <v>263</v>
      </c>
      <c r="F15" s="23">
        <v>846083.77</v>
      </c>
      <c r="G15" s="23">
        <v>2006</v>
      </c>
      <c r="H15" s="23">
        <v>4652668.33</v>
      </c>
      <c r="I15" s="23">
        <v>1230</v>
      </c>
      <c r="J15" s="23">
        <v>2573684.61</v>
      </c>
      <c r="K15" s="23">
        <v>513</v>
      </c>
      <c r="L15" s="23">
        <v>1364517.63</v>
      </c>
      <c r="M15" s="23">
        <v>247</v>
      </c>
      <c r="N15" s="23">
        <v>894150.90999999992</v>
      </c>
      <c r="O15" s="23">
        <v>474</v>
      </c>
      <c r="P15" s="23">
        <v>1766022.9600000002</v>
      </c>
      <c r="Q15" s="23">
        <v>532</v>
      </c>
      <c r="R15" s="23">
        <v>1862117.77</v>
      </c>
      <c r="S15" s="28"/>
      <c r="T15" s="28"/>
      <c r="U15" s="47">
        <f t="shared" si="0"/>
        <v>7070</v>
      </c>
      <c r="V15" s="47">
        <f t="shared" si="0"/>
        <v>19106077.629999999</v>
      </c>
      <c r="W15" s="48">
        <f>S16-U15</f>
        <v>-5015</v>
      </c>
      <c r="X15" s="48">
        <f>T16-V15</f>
        <v>-12504381.279999997</v>
      </c>
      <c r="Y15" s="9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1" customFormat="1" ht="16.5" thickTop="1" x14ac:dyDescent="0.25">
      <c r="A16" s="11" t="s">
        <v>0</v>
      </c>
      <c r="B16" s="26" t="s">
        <v>15</v>
      </c>
      <c r="C16" s="11">
        <f t="shared" ref="C16:T16" si="1">SUM(C7:C15)</f>
        <v>52966</v>
      </c>
      <c r="D16" s="11">
        <f t="shared" si="1"/>
        <v>199571007.46000001</v>
      </c>
      <c r="E16" s="11">
        <f t="shared" si="1"/>
        <v>10720</v>
      </c>
      <c r="F16" s="11">
        <f t="shared" si="1"/>
        <v>40846844.049999997</v>
      </c>
      <c r="G16" s="11">
        <f t="shared" si="1"/>
        <v>68700</v>
      </c>
      <c r="H16" s="11">
        <f t="shared" si="1"/>
        <v>237954268.85000002</v>
      </c>
      <c r="I16" s="11">
        <f t="shared" si="1"/>
        <v>38002</v>
      </c>
      <c r="J16" s="11">
        <f t="shared" si="1"/>
        <v>111136284.55</v>
      </c>
      <c r="K16" s="11">
        <f t="shared" si="1"/>
        <v>19292</v>
      </c>
      <c r="L16" s="11">
        <f t="shared" si="1"/>
        <v>73926006.86999999</v>
      </c>
      <c r="M16" s="11">
        <f t="shared" si="1"/>
        <v>7738</v>
      </c>
      <c r="N16" s="11">
        <f t="shared" si="1"/>
        <v>33171979.110000003</v>
      </c>
      <c r="O16" s="11">
        <f t="shared" si="1"/>
        <v>9570</v>
      </c>
      <c r="P16" s="11">
        <f t="shared" si="1"/>
        <v>22893364.879999999</v>
      </c>
      <c r="Q16" s="11">
        <f t="shared" si="1"/>
        <v>6034</v>
      </c>
      <c r="R16" s="11">
        <f t="shared" si="1"/>
        <v>13132409.189999999</v>
      </c>
      <c r="S16" s="11">
        <f t="shared" si="1"/>
        <v>2055</v>
      </c>
      <c r="T16" s="11">
        <f t="shared" si="1"/>
        <v>6601696.3500000006</v>
      </c>
      <c r="U16" s="11">
        <f t="shared" ref="U16:V16" si="2">SUM(U7:U15)</f>
        <v>215077</v>
      </c>
      <c r="V16" s="11">
        <f t="shared" si="2"/>
        <v>739233861.30999994</v>
      </c>
      <c r="W16" s="12"/>
      <c r="X16" s="12"/>
      <c r="Y16" s="13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</row>
    <row r="17" spans="1:94" s="11" customFormat="1" x14ac:dyDescent="0.25">
      <c r="W17" s="12"/>
      <c r="X17" s="12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</row>
    <row r="18" spans="1:94" s="11" customFormat="1" ht="22.5" customHeight="1" x14ac:dyDescent="0.25">
      <c r="A18" s="72"/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</row>
    <row r="19" spans="1:94" x14ac:dyDescent="0.25">
      <c r="A19" s="15"/>
      <c r="C19" s="16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6"/>
      <c r="X19" s="16"/>
    </row>
    <row r="43" ht="13.5" customHeight="1" x14ac:dyDescent="0.25"/>
  </sheetData>
  <mergeCells count="17">
    <mergeCell ref="A7:A15"/>
    <mergeCell ref="A18:X18"/>
    <mergeCell ref="O5:P5"/>
    <mergeCell ref="Q5:R5"/>
    <mergeCell ref="S5:T5"/>
    <mergeCell ref="U5:V5"/>
    <mergeCell ref="A1:X1"/>
    <mergeCell ref="A2:X2"/>
    <mergeCell ref="A4:B6"/>
    <mergeCell ref="C4:X4"/>
    <mergeCell ref="C5:D5"/>
    <mergeCell ref="E5:F5"/>
    <mergeCell ref="G5:H5"/>
    <mergeCell ref="I5:J5"/>
    <mergeCell ref="K5:L5"/>
    <mergeCell ref="M5:N5"/>
    <mergeCell ref="W5:X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52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УПФ - IV-то тримесечие 2020 г.</vt:lpstr>
      <vt:lpstr>УПФ - 2020 г.</vt:lpstr>
      <vt:lpstr>'УПФ - 2020 г.'!Print_Area</vt:lpstr>
      <vt:lpstr>'УПФ - IV-то тримесечие 2020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Valentina Lilova</cp:lastModifiedBy>
  <cp:lastPrinted>2020-11-27T14:37:48Z</cp:lastPrinted>
  <dcterms:created xsi:type="dcterms:W3CDTF">2004-05-22T18:25:26Z</dcterms:created>
  <dcterms:modified xsi:type="dcterms:W3CDTF">2021-02-26T14:35:32Z</dcterms:modified>
</cp:coreProperties>
</file>