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0_2020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Premiums!$D$3:$L$16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Payments!$A$1:$M$19</definedName>
    <definedName name="_xlnm.Print_Area" localSheetId="0">Premiums!$A$1:$M$20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3" i="47" l="1"/>
  <c r="E25" i="47" l="1"/>
  <c r="E27" i="47" l="1"/>
  <c r="E28" i="47" l="1"/>
  <c r="F35" i="46" l="1"/>
  <c r="F36" i="46"/>
  <c r="D26" i="47" l="1"/>
  <c r="D25" i="47"/>
  <c r="D24" i="47"/>
  <c r="D23" i="47"/>
  <c r="D22" i="47"/>
  <c r="E30" i="46" l="1"/>
  <c r="E31" i="46"/>
  <c r="E32" i="46"/>
  <c r="E33" i="46"/>
  <c r="E34" i="46"/>
  <c r="E22" i="47" l="1"/>
  <c r="E26" i="47"/>
  <c r="E24" i="47"/>
  <c r="F34" i="46"/>
  <c r="F33" i="46"/>
  <c r="E29" i="47" l="1"/>
  <c r="F30" i="46"/>
  <c r="C26" i="47"/>
  <c r="C22" i="47"/>
  <c r="C28" i="47"/>
  <c r="C23" i="47"/>
  <c r="C24" i="47"/>
  <c r="C25" i="47"/>
  <c r="C27" i="47"/>
  <c r="F32" i="46"/>
  <c r="F31" i="46"/>
  <c r="F37" i="46" l="1"/>
  <c r="C29" i="47"/>
  <c r="E30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<sst xmlns="http://schemas.openxmlformats.org/spreadsheetml/2006/main" count="1048" uniqueCount="659">
  <si>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</si>
  <si>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</si>
  <si>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</si>
  <si>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</si>
  <si>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</si>
  <si>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</si>
  <si>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</si>
  <si>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</si>
  <si>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</si>
  <si>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</si>
  <si>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</si>
  <si>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</si>
  <si>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</si>
  <si>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</si>
  <si>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</si>
  <si>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</si>
  <si>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</si>
  <si>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</si>
  <si>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</si>
  <si>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</si>
  <si>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</si>
  <si>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</si>
  <si>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</si>
  <si>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</si>
  <si>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</si>
  <si>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</si>
  <si>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</si>
  <si>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</si>
  <si>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</si>
  <si>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</si>
  <si>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</si>
  <si>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</si>
  <si>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</si>
  <si>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</si>
  <si>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</si>
  <si>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</si>
  <si>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</si>
  <si>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</si>
  <si>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</si>
  <si>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</si>
  <si>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</si>
  <si>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</si>
  <si>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</si>
  <si>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</si>
  <si>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</si>
  <si>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</si>
  <si>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</si>
  <si>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</si>
  <si>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</si>
  <si>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</si>
  <si>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</si>
  <si>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</si>
  <si>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</si>
  <si>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</si>
  <si>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</si>
  <si>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</si>
  <si>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</si>
  <si>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</si>
  <si>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</si>
  <si>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</si>
  <si>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</si>
  <si>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</si>
  <si>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</si>
  <si>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</si>
  <si>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</si>
  <si>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</si>
  <si>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</si>
  <si>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</si>
  <si>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</si>
  <si>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</si>
  <si>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</si>
  <si>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</si>
  <si>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</si>
  <si>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</si>
  <si>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</si>
  <si>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</si>
  <si>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</si>
  <si>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</si>
  <si>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</si>
  <si>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</si>
  <si>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</si>
  <si>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</si>
  <si>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</si>
  <si>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</si>
  <si>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</si>
  <si>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</si>
  <si>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</si>
  <si>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</si>
  <si>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</si>
  <si>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</si>
  <si>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</si>
  <si>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</si>
  <si>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</si>
  <si>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</si>
  <si>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</si>
  <si>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</si>
  <si>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</si>
  <si>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</si>
  <si>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</si>
  <si>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</si>
  <si>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</si>
  <si>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</si>
  <si>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</si>
  <si>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</si>
  <si>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</si>
  <si>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</si>
  <si>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</si>
  <si>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</si>
  <si>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</si>
  <si>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</si>
  <si>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</si>
  <si>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</si>
  <si>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</si>
  <si>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</si>
  <si>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</si>
  <si>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</si>
  <si>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</si>
  <si>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</si>
  <si>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</si>
  <si>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</si>
  <si>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</si>
  <si>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</si>
  <si>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</si>
  <si>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</si>
  <si>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</si>
  <si>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</si>
  <si>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</si>
  <si>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</si>
  <si>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</si>
  <si>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</si>
  <si>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</si>
  <si>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</si>
  <si>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</si>
  <si>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</si>
  <si>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</si>
  <si>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</si>
  <si>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</si>
  <si>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</si>
  <si>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</si>
  <si>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</si>
  <si>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</si>
  <si>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</si>
  <si>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</si>
  <si>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</si>
  <si>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</si>
  <si>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</si>
  <si>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</si>
  <si>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</si>
  <si>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</si>
  <si>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</si>
  <si>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</si>
  <si>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</si>
  <si>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</si>
  <si>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</si>
  <si>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</si>
  <si>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</si>
  <si>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</si>
  <si>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</si>
  <si>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</si>
  <si>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</si>
  <si>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</si>
  <si>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</si>
  <si>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</si>
  <si>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</si>
  <si>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</si>
  <si>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</si>
  <si>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</si>
  <si>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</si>
  <si>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</si>
  <si>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</si>
  <si>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</si>
  <si>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</si>
  <si>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</si>
  <si>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</si>
  <si>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</si>
  <si>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</si>
  <si>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</si>
  <si>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</si>
  <si>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</si>
  <si>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</si>
  <si>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</si>
  <si>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</si>
  <si>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</si>
  <si>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</si>
  <si>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</si>
  <si>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</si>
  <si>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</si>
  <si>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</si>
  <si>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</si>
  <si>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</si>
  <si>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</si>
  <si>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</si>
  <si>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</si>
  <si>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</si>
  <si>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</si>
  <si>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</si>
  <si>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</si>
  <si>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</si>
  <si>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</si>
  <si>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</si>
  <si>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</si>
  <si>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</si>
  <si>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</si>
  <si>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</si>
  <si>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</si>
  <si>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</si>
  <si>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</si>
  <si>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</si>
  <si>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</si>
  <si>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</si>
  <si>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</si>
  <si>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</si>
  <si>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</si>
  <si>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</si>
  <si>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</si>
  <si>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</si>
  <si>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</si>
  <si>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</si>
  <si>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</si>
  <si>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</si>
  <si>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</si>
  <si>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</si>
  <si>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</si>
  <si>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</si>
  <si>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</si>
  <si>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</si>
  <si>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</si>
  <si>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</si>
  <si>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</si>
  <si>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</si>
  <si>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</si>
  <si>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</si>
  <si>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</si>
  <si>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</si>
  <si>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</si>
  <si>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</si>
  <si>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</si>
  <si>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</si>
  <si>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</si>
  <si>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</si>
  <si>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</si>
  <si>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</si>
  <si>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</si>
  <si>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</si>
  <si>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</si>
  <si>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</si>
  <si>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</si>
  <si>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</si>
  <si>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</si>
  <si>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</si>
  <si>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</si>
  <si>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</si>
  <si>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</si>
  <si>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</si>
  <si>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</si>
  <si>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</si>
  <si>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</si>
  <si>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</si>
  <si>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</si>
  <si>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</si>
  <si>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</si>
  <si>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</si>
  <si>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</si>
  <si>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</si>
  <si>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</si>
  <si>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</si>
  <si>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</si>
  <si>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</si>
  <si>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</si>
  <si>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</si>
  <si>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</si>
  <si>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</si>
  <si>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</si>
  <si>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</si>
  <si>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</si>
  <si>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</si>
  <si>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</si>
  <si>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</si>
  <si>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</si>
  <si>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</si>
  <si>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</si>
  <si>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</si>
  <si>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</si>
  <si>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</si>
  <si>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</si>
  <si>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</si>
  <si>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</si>
  <si>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</si>
  <si>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</si>
  <si>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</si>
  <si>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</si>
  <si>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</si>
  <si>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</si>
  <si>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</si>
  <si>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</si>
  <si>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</si>
  <si>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</si>
  <si>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</si>
  <si>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</si>
  <si>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</si>
  <si>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</si>
  <si>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</si>
  <si>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</si>
  <si>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</si>
  <si>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</si>
  <si>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</si>
  <si>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</si>
  <si>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</si>
  <si>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</si>
  <si>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</si>
  <si>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</si>
  <si>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</si>
  <si>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</si>
  <si>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</si>
  <si>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</si>
  <si>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</si>
  <si>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</si>
  <si>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</si>
  <si>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</si>
  <si>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</si>
  <si>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</si>
  <si>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</si>
  <si>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</si>
  <si>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</si>
  <si>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</si>
  <si>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</si>
  <si>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</si>
  <si>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</si>
  <si>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</si>
  <si>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</si>
  <si>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</si>
  <si>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</si>
  <si>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</si>
  <si>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</si>
  <si>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</si>
  <si>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</si>
  <si>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</si>
  <si>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</si>
  <si>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</si>
  <si>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</si>
  <si>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</si>
  <si>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</si>
  <si>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</si>
  <si>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</si>
  <si>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</si>
  <si>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</si>
  <si>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</si>
  <si>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</si>
  <si>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</si>
  <si>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</si>
  <si>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</si>
  <si>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</si>
  <si>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</si>
  <si>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</si>
  <si>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</si>
  <si>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</si>
  <si>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</si>
  <si>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</si>
  <si>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</si>
  <si>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</si>
  <si>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</si>
  <si>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</si>
  <si>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</si>
  <si>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</si>
  <si>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</si>
  <si>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</si>
  <si>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</si>
  <si>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</si>
  <si>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</si>
  <si>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</si>
  <si>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</si>
  <si>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</si>
  <si>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</si>
  <si>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</si>
  <si>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</si>
  <si>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</si>
  <si>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</si>
  <si>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</si>
  <si>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</si>
  <si>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</si>
  <si>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</si>
  <si>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</si>
  <si>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</si>
  <si>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</si>
  <si>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</si>
  <si>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</si>
  <si>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</si>
  <si>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</si>
  <si>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</si>
  <si>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</si>
  <si>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</si>
  <si>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</si>
  <si>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</si>
  <si>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</si>
  <si>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</si>
  <si>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</si>
  <si>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</si>
  <si>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</si>
  <si>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</si>
  <si>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</si>
  <si>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</si>
  <si>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</si>
  <si>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</si>
  <si>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</si>
  <si>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</si>
  <si>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</si>
  <si>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</si>
  <si>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</si>
  <si>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</si>
  <si>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</si>
  <si>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</si>
  <si>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</si>
  <si>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</si>
  <si>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</si>
  <si>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</si>
  <si>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</si>
  <si>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</si>
  <si>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</si>
  <si>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</si>
  <si>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</si>
  <si>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</si>
  <si>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</si>
  <si>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</si>
  <si>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</si>
  <si>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</si>
  <si>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</si>
  <si>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</si>
  <si>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</si>
  <si>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</si>
  <si>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</si>
  <si>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</si>
  <si>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</si>
  <si>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</si>
  <si>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</si>
  <si>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</si>
  <si>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</si>
  <si>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</si>
  <si>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</si>
  <si>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</si>
  <si>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</si>
  <si>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</si>
  <si>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</si>
  <si>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</si>
  <si>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</si>
  <si>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</si>
  <si>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</si>
  <si>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</si>
  <si>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</si>
  <si>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</si>
  <si>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</si>
  <si>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</si>
  <si>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</si>
  <si>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</si>
  <si>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</si>
  <si>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</si>
  <si>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</si>
  <si>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</si>
  <si>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</si>
  <si>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</si>
  <si>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</si>
  <si>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</si>
  <si>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</si>
  <si>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</si>
  <si>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</si>
  <si>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</si>
  <si>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</si>
  <si>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</si>
  <si>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</si>
  <si>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</si>
  <si>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</si>
  <si>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</si>
  <si>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</si>
  <si>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</si>
  <si>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</si>
  <si>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</si>
  <si>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</si>
  <si>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</si>
  <si>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</si>
  <si>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</si>
  <si>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</si>
  <si>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</si>
  <si>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</si>
  <si>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</si>
  <si>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</si>
  <si>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</si>
  <si>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</si>
  <si>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</si>
  <si>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</si>
  <si>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</si>
  <si>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</si>
  <si>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</si>
  <si>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</si>
  <si>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</si>
  <si>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</si>
  <si>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</si>
  <si>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</si>
  <si>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</si>
  <si>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</si>
  <si>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</si>
  <si>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</si>
  <si>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</si>
  <si>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</si>
  <si>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</si>
  <si>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</si>
  <si>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</si>
  <si>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</si>
  <si>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</si>
  <si>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</si>
  <si>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</si>
  <si>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</si>
  <si>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</si>
  <si>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</si>
  <si>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</si>
  <si>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</si>
  <si>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</si>
  <si>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</si>
  <si>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</si>
  <si>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</si>
  <si>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</si>
  <si>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</si>
  <si>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</si>
  <si>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</si>
  <si>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</si>
  <si>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</si>
  <si>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</si>
  <si>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</si>
  <si>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</si>
  <si>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</si>
  <si>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</si>
  <si>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</si>
  <si>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</si>
  <si>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</si>
  <si>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</si>
  <si>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</si>
  <si>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</si>
  <si>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</si>
  <si>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</si>
  <si>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</si>
  <si>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</si>
  <si>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</si>
  <si>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</si>
  <si>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</si>
  <si>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</si>
  <si>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</si>
  <si>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</si>
  <si>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</si>
  <si>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</si>
  <si>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</si>
  <si>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</si>
  <si>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</si>
  <si>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</si>
  <si>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</si>
  <si>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</si>
  <si>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</si>
  <si>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</si>
  <si>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</si>
  <si>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</si>
  <si>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</si>
  <si>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</si>
  <si>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</si>
  <si>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</si>
  <si>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</si>
  <si>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</si>
  <si>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</si>
  <si>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</si>
  <si>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</si>
  <si>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</si>
  <si>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</si>
  <si>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</si>
  <si>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</si>
  <si>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</si>
  <si>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</si>
  <si>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</si>
  <si>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</si>
  <si>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</si>
  <si>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</si>
  <si>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</si>
  <si>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</si>
  <si>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</si>
  <si>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</si>
  <si>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</si>
  <si>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</si>
  <si>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</si>
  <si>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</si>
  <si>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</si>
  <si>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</si>
  <si>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</si>
  <si>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</si>
  <si>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</si>
  <si>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</si>
  <si>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</si>
  <si>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</si>
  <si>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</si>
  <si>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</si>
  <si>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</si>
  <si>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</si>
  <si>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</si>
  <si>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</si>
  <si>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</si>
  <si>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</si>
  <si>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</si>
  <si>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</si>
  <si>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</si>
  <si>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</si>
  <si>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</si>
  <si>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</si>
  <si>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</si>
  <si>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</si>
  <si>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</si>
  <si>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</si>
  <si>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</si>
  <si>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</si>
  <si>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</si>
  <si>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</si>
  <si>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</si>
  <si>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</si>
  <si>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</si>
  <si>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</si>
  <si>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</si>
  <si>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</si>
  <si>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</si>
  <si>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</si>
  <si>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</si>
  <si>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</si>
  <si>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</si>
  <si>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</si>
  <si>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</si>
  <si>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</si>
  <si>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</si>
  <si>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</si>
  <si>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</si>
  <si>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</si>
  <si>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</si>
  <si>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</si>
  <si>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</si>
  <si>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</si>
  <si>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</si>
  <si>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</si>
  <si>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</si>
  <si>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</si>
  <si>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</si>
  <si>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</si>
  <si>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</si>
  <si>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</si>
  <si>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</si>
  <si>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</si>
  <si>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</si>
  <si>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</si>
  <si>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</si>
  <si>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</si>
  <si>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</si>
  <si>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</si>
  <si>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</si>
  <si>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</si>
  <si>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31.10.2020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</si>
  <si>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31.10.2020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</si>
  <si>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31.10.2020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</si>
  <si>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31.10.2020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</si>
  <si>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31.10.2020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</si>
</sst>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5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9" borderId="0" applyNumberFormat="0" applyBorder="0" applyAlignment="0" applyProtection="0"/>
    <xf numFmtId="0" fontId="41" fillId="13" borderId="26" applyNumberFormat="0" applyAlignment="0" applyProtection="0"/>
    <xf numFmtId="0" fontId="42" fillId="26" borderId="27" applyNumberFormat="0" applyAlignment="0" applyProtection="0"/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26" applyNumberFormat="0" applyAlignment="0" applyProtection="0"/>
    <xf numFmtId="0" fontId="49" fillId="0" borderId="31" applyNumberFormat="0" applyFill="0" applyAlignment="0" applyProtection="0"/>
    <xf numFmtId="0" fontId="50" fillId="27" borderId="0" applyNumberFormat="0" applyBorder="0" applyAlignment="0" applyProtection="0"/>
    <xf numFmtId="0" fontId="1" fillId="0" borderId="0"/>
    <xf numFmtId="0" fontId="1" fillId="28" borderId="32" applyNumberFormat="0" applyFont="0" applyAlignment="0" applyProtection="0"/>
    <xf numFmtId="0" fontId="51" fillId="13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5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33"/>
    <cellStyle name="Exchange" xfId="24"/>
    <cellStyle name="Explanatory Text 2" xfId="134"/>
    <cellStyle name="Good 2" xfId="135"/>
    <cellStyle name="Gray" xfId="25"/>
    <cellStyle name="Gray 2" xfId="99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Input 2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49"/>
    <cellStyle name="Normal 2 2 2" xfId="151"/>
    <cellStyle name="Normal 2 3" xfId="143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50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5"/>
    <cellStyle name="WrapTitle" xfId="92"/>
    <cellStyle name="zastrnadzor" xfId="93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31.10.2020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173616271.74410883</c:v>
                </c:pt>
                <c:pt idx="1">
                  <c:v>5816737.5690109255</c:v>
                </c:pt>
                <c:pt idx="2">
                  <c:v>82986589.64219901</c:v>
                </c:pt>
                <c:pt idx="3">
                  <c:v>0</c:v>
                </c:pt>
                <c:pt idx="4">
                  <c:v>27744035.884338003</c:v>
                </c:pt>
                <c:pt idx="5">
                  <c:v>12745353.660000002</c:v>
                </c:pt>
                <c:pt idx="6">
                  <c:v>57893434.11999999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31.10.2020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Payments!$E$22:$E$28</c:f>
              <c:strCache>
                <c:ptCount val="7"/>
                <c:pt idx="0">
                  <c:v>95 770 222</c:v>
                </c:pt>
                <c:pt idx="1">
                  <c:v>4 333 772</c:v>
                </c:pt>
                <c:pt idx="2">
                  <c:v>17 526 802</c:v>
                </c:pt>
                <c:pt idx="3">
                  <c:v>0</c:v>
                </c:pt>
                <c:pt idx="4">
                  <c:v>4 768 539</c:v>
                </c:pt>
                <c:pt idx="5">
                  <c:v>2 121 931</c:v>
                </c:pt>
                <c:pt idx="6">
                  <c:v>22 689 062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0.13881230817967979"/>
                  <c:y val="-4.278759559983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Payments!$D$22:$D$28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Payments!$E$22:$E$28</c:f>
              <c:numCache>
                <c:formatCode>#,##0</c:formatCode>
                <c:ptCount val="7"/>
                <c:pt idx="0">
                  <c:v>95770222.367845759</c:v>
                </c:pt>
                <c:pt idx="1">
                  <c:v>4333772.2206653878</c:v>
                </c:pt>
                <c:pt idx="2">
                  <c:v>17526801.823377259</c:v>
                </c:pt>
                <c:pt idx="3">
                  <c:v>0</c:v>
                </c:pt>
                <c:pt idx="4">
                  <c:v>4768539.1595670274</c:v>
                </c:pt>
                <c:pt idx="5">
                  <c:v>2121930.9049886302</c:v>
                </c:pt>
                <c:pt idx="6">
                  <c:v>22689062.403808776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68308</xdr:colOff>
      <xdr:row>20</xdr:row>
      <xdr:rowOff>65296</xdr:rowOff>
    </xdr:from>
    <xdr:to>
      <xdr:col>10</xdr:col>
      <xdr:colOff>1145192</xdr:colOff>
      <xdr:row>47</xdr:row>
      <xdr:rowOff>48769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36742</xdr:rowOff>
    </xdr:from>
    <xdr:to>
      <xdr:col>9</xdr:col>
      <xdr:colOff>1036865</xdr:colOff>
      <xdr:row>46</xdr:row>
      <xdr:rowOff>72118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view="pageBreakPreview" zoomScaleNormal="70" zoomScaleSheetLayoutView="100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 activeCell="B1" sqref="B1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M2" s="111" t="s">
        <v>646</v>
      </c>
      <c r="O2" s="114"/>
      <c r="P2" s="114"/>
      <c r="Q2" s="114"/>
      <c r="R2" s="114"/>
    </row>
    <row r="3" spans="1:18" s="97" customFormat="1" ht="94.5">
      <c r="A3" s="91" t="s">
        <v>645</v>
      </c>
      <c r="B3" s="91" t="s">
        <v>644</v>
      </c>
      <c r="C3" s="92" t="s">
        <v>640</v>
      </c>
      <c r="D3" s="93" t="s">
        <v>642</v>
      </c>
      <c r="E3" s="92" t="s">
        <v>643</v>
      </c>
      <c r="F3" s="92" t="s">
        <v>641</v>
      </c>
      <c r="G3" s="92" t="s">
        <v>639</v>
      </c>
      <c r="H3" s="94" t="s">
        <v>638</v>
      </c>
      <c r="I3" s="92" t="s">
        <v>635</v>
      </c>
      <c r="J3" s="95" t="s">
        <v>636</v>
      </c>
      <c r="K3" s="95" t="s">
        <v>634</v>
      </c>
      <c r="L3" s="95" t="s">
        <v>637</v>
      </c>
      <c r="M3" s="92" t="s">
        <v>39</v>
      </c>
      <c r="N3" s="96"/>
    </row>
    <row r="4" spans="1:18" ht="15.75" customHeight="1">
      <c r="A4" s="98">
        <v>1</v>
      </c>
      <c r="B4" s="119" t="s">
        <v>633</v>
      </c>
      <c r="C4" s="120">
        <v>30657438.907499999</v>
      </c>
      <c r="D4" s="120">
        <v>40856486</v>
      </c>
      <c r="E4" s="120">
        <v>30566673.124790058</v>
      </c>
      <c r="F4" s="120">
        <v>26354278.750000007</v>
      </c>
      <c r="G4" s="120">
        <v>21863890.149999999</v>
      </c>
      <c r="H4" s="120">
        <v>17122469.659999996</v>
      </c>
      <c r="I4" s="120">
        <v>2697075.14</v>
      </c>
      <c r="J4" s="120">
        <v>1111050</v>
      </c>
      <c r="K4" s="120">
        <v>2180258.6618187674</v>
      </c>
      <c r="L4" s="120">
        <v>206651.35</v>
      </c>
      <c r="M4" s="121">
        <v>173616271.74410883</v>
      </c>
      <c r="N4" s="99"/>
      <c r="O4" s="100"/>
      <c r="P4" s="101"/>
    </row>
    <row r="5" spans="1:18" ht="15.75" customHeight="1">
      <c r="A5" s="98" t="s">
        <v>632</v>
      </c>
      <c r="B5" s="122" t="s">
        <v>631</v>
      </c>
      <c r="C5" s="120">
        <v>30653246.137499999</v>
      </c>
      <c r="D5" s="120">
        <v>31969789</v>
      </c>
      <c r="E5" s="120">
        <v>20429340.332387015</v>
      </c>
      <c r="F5" s="120">
        <v>26353265.380000006</v>
      </c>
      <c r="G5" s="120">
        <v>21863890.149999999</v>
      </c>
      <c r="H5" s="120">
        <v>17122469.659999996</v>
      </c>
      <c r="I5" s="120">
        <v>2697074.54</v>
      </c>
      <c r="J5" s="120">
        <v>1111050</v>
      </c>
      <c r="K5" s="120">
        <v>2180258.6618187674</v>
      </c>
      <c r="L5" s="120">
        <v>206651.35</v>
      </c>
      <c r="M5" s="121">
        <v>154587035.21170577</v>
      </c>
      <c r="N5" s="99"/>
      <c r="P5" s="101"/>
    </row>
    <row r="6" spans="1:18" ht="15.75" customHeight="1">
      <c r="A6" s="98" t="s">
        <v>629</v>
      </c>
      <c r="B6" s="122" t="s">
        <v>630</v>
      </c>
      <c r="C6" s="120">
        <v>22856249.317499999</v>
      </c>
      <c r="D6" s="120">
        <v>14619675</v>
      </c>
      <c r="E6" s="120">
        <v>16028235.344240095</v>
      </c>
      <c r="F6" s="120">
        <v>11198009.930000003</v>
      </c>
      <c r="G6" s="120">
        <v>21863890.149999999</v>
      </c>
      <c r="H6" s="120">
        <v>772734.24</v>
      </c>
      <c r="I6" s="120">
        <v>2266667.5699999998</v>
      </c>
      <c r="J6" s="120">
        <v>500508</v>
      </c>
      <c r="K6" s="120">
        <v>451572.1</v>
      </c>
      <c r="L6" s="120">
        <v>206651.35</v>
      </c>
      <c r="M6" s="121">
        <v>90764193.001740083</v>
      </c>
      <c r="N6" s="99"/>
      <c r="P6" s="101"/>
    </row>
    <row r="7" spans="1:18" ht="31.5">
      <c r="A7" s="98" t="s">
        <v>629</v>
      </c>
      <c r="B7" s="122" t="s">
        <v>628</v>
      </c>
      <c r="C7" s="120">
        <v>7796996.8200000012</v>
      </c>
      <c r="D7" s="120">
        <v>17350114</v>
      </c>
      <c r="E7" s="120">
        <v>4401104.9881469188</v>
      </c>
      <c r="F7" s="120">
        <v>15155255.450000003</v>
      </c>
      <c r="G7" s="120">
        <v>0</v>
      </c>
      <c r="H7" s="120">
        <v>16349735.419999998</v>
      </c>
      <c r="I7" s="120">
        <v>430406.97</v>
      </c>
      <c r="J7" s="120">
        <v>610542</v>
      </c>
      <c r="K7" s="120">
        <v>1728686.5618187673</v>
      </c>
      <c r="L7" s="120">
        <v>0</v>
      </c>
      <c r="M7" s="121">
        <v>63822842.209965691</v>
      </c>
      <c r="N7" s="99"/>
      <c r="P7" s="101"/>
    </row>
    <row r="8" spans="1:18" ht="15.75" customHeight="1">
      <c r="A8" s="98" t="s">
        <v>627</v>
      </c>
      <c r="B8" s="122" t="s">
        <v>626</v>
      </c>
      <c r="C8" s="120">
        <v>4192.7699999999995</v>
      </c>
      <c r="D8" s="120">
        <v>8886697</v>
      </c>
      <c r="E8" s="120">
        <v>10137332.792403044</v>
      </c>
      <c r="F8" s="120">
        <v>1013.37</v>
      </c>
      <c r="G8" s="120">
        <v>0</v>
      </c>
      <c r="H8" s="120">
        <v>0</v>
      </c>
      <c r="I8" s="120">
        <v>0.6</v>
      </c>
      <c r="J8" s="120">
        <v>0</v>
      </c>
      <c r="K8" s="120">
        <v>0</v>
      </c>
      <c r="L8" s="120">
        <v>0</v>
      </c>
      <c r="M8" s="121">
        <v>19029236.532403048</v>
      </c>
      <c r="N8" s="99"/>
      <c r="P8" s="101"/>
    </row>
    <row r="9" spans="1:18" ht="15.75" customHeight="1">
      <c r="A9" s="98">
        <v>2</v>
      </c>
      <c r="B9" s="119" t="s">
        <v>625</v>
      </c>
      <c r="C9" s="120">
        <v>188332.56949999998</v>
      </c>
      <c r="D9" s="120">
        <v>521246</v>
      </c>
      <c r="E9" s="120">
        <v>3338766.5395109253</v>
      </c>
      <c r="F9" s="120">
        <v>1311460.6600000001</v>
      </c>
      <c r="G9" s="120">
        <v>0</v>
      </c>
      <c r="H9" s="120">
        <v>112957.51999999999</v>
      </c>
      <c r="I9" s="120">
        <v>343974.28</v>
      </c>
      <c r="J9" s="120">
        <v>0</v>
      </c>
      <c r="K9" s="120">
        <v>0</v>
      </c>
      <c r="L9" s="120">
        <v>0</v>
      </c>
      <c r="M9" s="121">
        <v>5816737.5690109255</v>
      </c>
      <c r="N9" s="99"/>
      <c r="O9" s="100"/>
      <c r="P9" s="101"/>
    </row>
    <row r="10" spans="1:18" ht="28.5" customHeight="1">
      <c r="A10" s="98">
        <v>3</v>
      </c>
      <c r="B10" s="119" t="s">
        <v>624</v>
      </c>
      <c r="C10" s="120">
        <v>35031102.396499999</v>
      </c>
      <c r="D10" s="120">
        <v>5482152</v>
      </c>
      <c r="E10" s="120">
        <v>38725973.745699018</v>
      </c>
      <c r="F10" s="120">
        <v>1089284.69</v>
      </c>
      <c r="G10" s="120">
        <v>2268939.04</v>
      </c>
      <c r="H10" s="120">
        <v>0</v>
      </c>
      <c r="I10" s="120">
        <v>381465.77</v>
      </c>
      <c r="J10" s="120">
        <v>0</v>
      </c>
      <c r="K10" s="120">
        <v>7672</v>
      </c>
      <c r="L10" s="120">
        <v>0</v>
      </c>
      <c r="M10" s="121">
        <v>82986589.64219901</v>
      </c>
      <c r="N10" s="99"/>
      <c r="O10" s="100"/>
      <c r="P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1">
        <v>0</v>
      </c>
      <c r="N11" s="99"/>
      <c r="O11" s="100"/>
      <c r="P11" s="101"/>
    </row>
    <row r="12" spans="1:18" ht="15.75" customHeight="1">
      <c r="A12" s="98">
        <v>5</v>
      </c>
      <c r="B12" s="119" t="s">
        <v>622</v>
      </c>
      <c r="C12" s="120">
        <v>10052199.936500002</v>
      </c>
      <c r="D12" s="120">
        <v>13747658</v>
      </c>
      <c r="E12" s="120">
        <v>0</v>
      </c>
      <c r="F12" s="120">
        <v>0</v>
      </c>
      <c r="G12" s="120">
        <v>1288204.1399999999</v>
      </c>
      <c r="H12" s="120">
        <v>0</v>
      </c>
      <c r="I12" s="120">
        <v>147226.14000000001</v>
      </c>
      <c r="J12" s="120">
        <v>0</v>
      </c>
      <c r="K12" s="120">
        <v>559534.77783799986</v>
      </c>
      <c r="L12" s="120">
        <v>1949212.89</v>
      </c>
      <c r="M12" s="121">
        <v>27744035.884338003</v>
      </c>
      <c r="N12" s="99"/>
      <c r="O12" s="100"/>
      <c r="P12" s="101"/>
    </row>
    <row r="13" spans="1:18" ht="15.75" customHeight="1">
      <c r="A13" s="98">
        <v>6</v>
      </c>
      <c r="B13" s="125" t="s">
        <v>647</v>
      </c>
      <c r="C13" s="120">
        <v>5884447.5200000005</v>
      </c>
      <c r="D13" s="120">
        <v>1479749</v>
      </c>
      <c r="E13" s="120">
        <v>739346.02</v>
      </c>
      <c r="F13" s="120">
        <v>2392500.15</v>
      </c>
      <c r="G13" s="120">
        <v>0</v>
      </c>
      <c r="H13" s="120">
        <v>1294228.2800000003</v>
      </c>
      <c r="I13" s="120">
        <v>83055.69</v>
      </c>
      <c r="J13" s="120">
        <v>872027</v>
      </c>
      <c r="K13" s="120" t="s">
        <v>629</v>
      </c>
      <c r="L13" s="120">
        <v>0</v>
      </c>
      <c r="M13" s="121">
        <v>12745353.660000002</v>
      </c>
      <c r="N13" s="99"/>
      <c r="O13" s="100"/>
      <c r="P13" s="101"/>
    </row>
    <row r="14" spans="1:18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 t="s">
        <v>629</v>
      </c>
      <c r="L14" s="120">
        <v>0</v>
      </c>
      <c r="M14" s="121">
        <v>0</v>
      </c>
      <c r="N14" s="102"/>
      <c r="O14" s="100"/>
      <c r="P14" s="101"/>
    </row>
    <row r="15" spans="1:18" ht="15.75" customHeight="1">
      <c r="A15" s="98">
        <v>7</v>
      </c>
      <c r="B15" s="125" t="s">
        <v>649</v>
      </c>
      <c r="C15" s="120">
        <v>12769032.849999996</v>
      </c>
      <c r="D15" s="120">
        <v>27794133</v>
      </c>
      <c r="E15" s="120">
        <v>3433949.75</v>
      </c>
      <c r="F15" s="120">
        <v>12276868.689999999</v>
      </c>
      <c r="G15" s="120">
        <v>155894.16</v>
      </c>
      <c r="H15" s="120">
        <v>0</v>
      </c>
      <c r="I15" s="120">
        <v>0</v>
      </c>
      <c r="J15" s="120">
        <v>1316795</v>
      </c>
      <c r="K15" s="120" t="s">
        <v>629</v>
      </c>
      <c r="L15" s="120">
        <v>146760.67000000001</v>
      </c>
      <c r="M15" s="121">
        <v>57893434.11999999</v>
      </c>
      <c r="N15" s="99"/>
      <c r="O15" s="100"/>
      <c r="P15" s="101"/>
    </row>
    <row r="16" spans="1:18" s="97" customFormat="1" ht="16.5" customHeight="1">
      <c r="A16" s="153" t="s">
        <v>39</v>
      </c>
      <c r="B16" s="154"/>
      <c r="C16" s="123">
        <v>94582554.179999992</v>
      </c>
      <c r="D16" s="123">
        <v>89881424</v>
      </c>
      <c r="E16" s="123">
        <v>76804709.179999992</v>
      </c>
      <c r="F16" s="123">
        <v>43424392.940000005</v>
      </c>
      <c r="G16" s="123">
        <v>25576927.489999998</v>
      </c>
      <c r="H16" s="123">
        <v>18529655.459999997</v>
      </c>
      <c r="I16" s="123">
        <v>3652797.02</v>
      </c>
      <c r="J16" s="123">
        <v>3299872</v>
      </c>
      <c r="K16" s="123">
        <v>2747465.4396567671</v>
      </c>
      <c r="L16" s="123">
        <v>2302624.9099999997</v>
      </c>
      <c r="M16" s="121">
        <v>360802422.6196568</v>
      </c>
      <c r="N16" s="127"/>
      <c r="P16" s="103"/>
    </row>
    <row r="17" spans="1:16" ht="30" customHeight="1">
      <c r="A17" s="155" t="s">
        <v>621</v>
      </c>
      <c r="B17" s="156"/>
      <c r="C17" s="124">
        <v>0.26214500859852891</v>
      </c>
      <c r="D17" s="124">
        <v>0.24911535612040314</v>
      </c>
      <c r="E17" s="124">
        <v>0.21287193312713532</v>
      </c>
      <c r="F17" s="124">
        <v>0.12035504813052829</v>
      </c>
      <c r="G17" s="124">
        <v>7.0889012618859687E-2</v>
      </c>
      <c r="H17" s="124">
        <v>5.1356793353722029E-2</v>
      </c>
      <c r="I17" s="124">
        <v>1.0124092275984049E-2</v>
      </c>
      <c r="J17" s="124">
        <v>9.1459252852040592E-3</v>
      </c>
      <c r="K17" s="124">
        <v>7.6148752541859537E-3</v>
      </c>
      <c r="L17" s="124">
        <v>6.381955235448441E-3</v>
      </c>
      <c r="M17" s="124">
        <v>1</v>
      </c>
      <c r="N17" s="101"/>
      <c r="P17" s="101"/>
    </row>
    <row r="18" spans="1:16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6">
      <c r="A19" s="107" t="s">
        <v>650</v>
      </c>
      <c r="G19" s="106"/>
      <c r="I19" s="106"/>
      <c r="K19" s="106"/>
      <c r="L19" s="106"/>
      <c r="O19" s="106"/>
      <c r="P19" s="106"/>
    </row>
    <row r="20" spans="1:16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6">
      <c r="N21" s="101"/>
    </row>
    <row r="27" spans="1:16">
      <c r="D27" s="143"/>
      <c r="E27" s="143"/>
      <c r="F27" s="143"/>
      <c r="G27" s="144"/>
      <c r="H27" s="143"/>
      <c r="I27" s="137"/>
    </row>
    <row r="28" spans="1:16">
      <c r="C28" s="145"/>
      <c r="D28" s="145"/>
      <c r="E28" s="145"/>
      <c r="F28" s="145"/>
      <c r="G28" s="144"/>
      <c r="H28" s="143"/>
      <c r="I28" s="137"/>
    </row>
    <row r="29" spans="1:16">
      <c r="C29" s="145"/>
      <c r="D29" s="146"/>
      <c r="E29" s="145"/>
      <c r="F29" s="145"/>
      <c r="G29" s="144"/>
      <c r="H29" s="143"/>
      <c r="I29" s="137"/>
    </row>
    <row r="30" spans="1:16">
      <c r="C30" s="145"/>
      <c r="D30" s="147">
        <f t="shared" ref="D30:D35" si="0">F30/$M$16</f>
        <v>0.4811948613968372</v>
      </c>
      <c r="E30" s="146" t="str">
        <f>B4</f>
        <v>Застраховка "Живот" и рента</v>
      </c>
      <c r="F30" s="148">
        <f>M4</f>
        <v>173616271.74410883</v>
      </c>
      <c r="G30" s="144"/>
      <c r="H30" s="143"/>
      <c r="I30" s="137"/>
    </row>
    <row r="31" spans="1:16">
      <c r="C31" s="145"/>
      <c r="D31" s="147">
        <f t="shared" si="0"/>
        <v>1.6121669934413642E-2</v>
      </c>
      <c r="E31" s="146" t="str">
        <f>B9</f>
        <v>Женитбена и детска застраховка</v>
      </c>
      <c r="F31" s="148">
        <f>M9</f>
        <v>5816737.5690109255</v>
      </c>
      <c r="G31" s="144"/>
      <c r="H31" s="143"/>
      <c r="I31" s="137"/>
    </row>
    <row r="32" spans="1:16">
      <c r="C32" s="145"/>
      <c r="D32" s="147">
        <f t="shared" si="0"/>
        <v>0.23000563310984218</v>
      </c>
      <c r="E32" s="146" t="str">
        <f>B10</f>
        <v>Застраховка "Живот", свързана с инвестиционен фонд</v>
      </c>
      <c r="F32" s="148">
        <f>M10</f>
        <v>82986589.64219901</v>
      </c>
      <c r="G32" s="144"/>
      <c r="H32" s="143"/>
      <c r="I32" s="137"/>
    </row>
    <row r="33" spans="3:13">
      <c r="C33" s="145"/>
      <c r="D33" s="147">
        <f t="shared" si="0"/>
        <v>0</v>
      </c>
      <c r="E33" s="146" t="str">
        <f>B11</f>
        <v>Изкупуване на капитал</v>
      </c>
      <c r="F33" s="148">
        <f>M11</f>
        <v>0</v>
      </c>
      <c r="G33" s="144"/>
      <c r="H33" s="143"/>
      <c r="I33" s="137"/>
    </row>
    <row r="34" spans="3:13">
      <c r="C34" s="145"/>
      <c r="D34" s="147">
        <f t="shared" si="0"/>
        <v>7.6895370277445821E-2</v>
      </c>
      <c r="E34" s="146" t="str">
        <f>B12</f>
        <v>Допълнителна застраховка</v>
      </c>
      <c r="F34" s="148">
        <f>M12</f>
        <v>27744035.884338003</v>
      </c>
      <c r="G34" s="144"/>
      <c r="H34" s="143"/>
      <c r="I34" s="137"/>
      <c r="J34" s="112"/>
      <c r="M34" s="112"/>
    </row>
    <row r="35" spans="3:13">
      <c r="C35" s="145"/>
      <c r="D35" s="147">
        <f t="shared" si="0"/>
        <v>3.5325022397190591E-2</v>
      </c>
      <c r="E35" s="145" t="s">
        <v>647</v>
      </c>
      <c r="F35" s="148">
        <f>M13</f>
        <v>12745353.660000002</v>
      </c>
      <c r="G35" s="144"/>
      <c r="H35" s="143"/>
      <c r="I35" s="137"/>
      <c r="J35" s="103"/>
      <c r="M35" s="115"/>
    </row>
    <row r="36" spans="3:13">
      <c r="C36" s="145"/>
      <c r="D36" s="147">
        <f t="shared" ref="D36:D37" si="1">F36/$M$16</f>
        <v>0.16045744288427044</v>
      </c>
      <c r="E36" s="145" t="s">
        <v>649</v>
      </c>
      <c r="F36" s="148">
        <f>M15</f>
        <v>57893434.11999999</v>
      </c>
      <c r="G36" s="144"/>
      <c r="H36" s="143"/>
      <c r="I36" s="137"/>
      <c r="J36" s="103"/>
      <c r="M36" s="115"/>
    </row>
    <row r="37" spans="3:13">
      <c r="C37" s="145"/>
      <c r="D37" s="146">
        <f t="shared" si="1"/>
        <v>1</v>
      </c>
      <c r="E37" s="145"/>
      <c r="F37" s="149">
        <f>SUM(F30:F36)</f>
        <v>360802422.6196568</v>
      </c>
      <c r="G37" s="144"/>
      <c r="H37" s="143"/>
      <c r="I37" s="137"/>
    </row>
    <row r="38" spans="3:13">
      <c r="C38" s="145"/>
      <c r="D38" s="146"/>
      <c r="E38" s="145"/>
      <c r="F38" s="150">
        <f>F37-M16</f>
        <v>0</v>
      </c>
      <c r="G38" s="144"/>
      <c r="H38" s="143"/>
      <c r="I38" s="137"/>
    </row>
    <row r="39" spans="3:13">
      <c r="D39" s="138"/>
      <c r="E39" s="138"/>
      <c r="F39" s="138"/>
      <c r="G39" s="137"/>
      <c r="H39" s="138"/>
      <c r="I39" s="137"/>
    </row>
    <row r="40" spans="3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M17">
    <sortCondition descending="1" ref="C17:M17"/>
  </sortState>
  <mergeCells count="2">
    <mergeCell ref="A16:B16"/>
    <mergeCell ref="A17:B17"/>
  </mergeCells>
  <conditionalFormatting sqref="N4:N16">
    <cfRule type="cellIs" dxfId="72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activeCell="C4" sqref="C4:M17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6" ht="15.75" customHeight="1">
      <c r="A1" s="159" t="s">
        <v>655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6" ht="15.75" customHeight="1">
      <c r="A2" s="151"/>
      <c r="B2" s="152"/>
      <c r="C2" s="152"/>
      <c r="E2" s="152"/>
      <c r="F2" s="152"/>
      <c r="G2" s="152"/>
      <c r="H2" s="152"/>
      <c r="J2" s="152"/>
      <c r="K2" s="152"/>
      <c r="L2" s="152"/>
      <c r="M2" s="117" t="s">
        <v>646</v>
      </c>
      <c r="N2" s="112"/>
    </row>
    <row r="3" spans="1:16" s="116" customFormat="1" ht="94.5">
      <c r="A3" s="91" t="s">
        <v>645</v>
      </c>
      <c r="B3" s="91" t="s">
        <v>644</v>
      </c>
      <c r="C3" s="92" t="s">
        <v>643</v>
      </c>
      <c r="D3" s="92" t="s">
        <v>640</v>
      </c>
      <c r="E3" s="93" t="s">
        <v>642</v>
      </c>
      <c r="F3" s="92" t="s">
        <v>641</v>
      </c>
      <c r="G3" s="92" t="s">
        <v>639</v>
      </c>
      <c r="H3" s="94" t="s">
        <v>638</v>
      </c>
      <c r="I3" s="95" t="s">
        <v>635</v>
      </c>
      <c r="J3" s="92" t="s">
        <v>636</v>
      </c>
      <c r="K3" s="95" t="s">
        <v>634</v>
      </c>
      <c r="L3" s="95" t="s">
        <v>637</v>
      </c>
      <c r="M3" s="92" t="s">
        <v>39</v>
      </c>
      <c r="N3" s="96"/>
    </row>
    <row r="4" spans="1:16" ht="15.75" customHeight="1">
      <c r="A4" s="98">
        <v>1</v>
      </c>
      <c r="B4" s="119" t="s">
        <v>633</v>
      </c>
      <c r="C4" s="109">
        <v>26757885.850000158</v>
      </c>
      <c r="D4" s="109">
        <v>25107526.716038987</v>
      </c>
      <c r="E4" s="109">
        <v>15157460</v>
      </c>
      <c r="F4" s="109">
        <v>9089709.129999999</v>
      </c>
      <c r="G4" s="109">
        <v>10000049.879999995</v>
      </c>
      <c r="H4" s="109">
        <v>6057264.3634652002</v>
      </c>
      <c r="I4" s="109">
        <v>2315488.5400000005</v>
      </c>
      <c r="J4" s="109">
        <v>544050</v>
      </c>
      <c r="K4" s="109">
        <v>682763.20834140014</v>
      </c>
      <c r="L4" s="109">
        <v>58024.68</v>
      </c>
      <c r="M4" s="110">
        <v>95770222.367845759</v>
      </c>
      <c r="N4" s="99"/>
      <c r="O4" s="101"/>
      <c r="P4" s="101"/>
    </row>
    <row r="5" spans="1:16" ht="15.75" customHeight="1">
      <c r="A5" s="98" t="s">
        <v>632</v>
      </c>
      <c r="B5" s="122" t="s">
        <v>631</v>
      </c>
      <c r="C5" s="109">
        <v>16439940.710000038</v>
      </c>
      <c r="D5" s="109">
        <v>25043157.554385595</v>
      </c>
      <c r="E5" s="109">
        <v>9098675</v>
      </c>
      <c r="F5" s="109">
        <v>9085868.2599999998</v>
      </c>
      <c r="G5" s="109">
        <v>10000049.879999995</v>
      </c>
      <c r="H5" s="109">
        <v>6057264.3634652002</v>
      </c>
      <c r="I5" s="109">
        <v>2312566.3800000004</v>
      </c>
      <c r="J5" s="109">
        <v>544050</v>
      </c>
      <c r="K5" s="109">
        <v>682763.20834140014</v>
      </c>
      <c r="L5" s="109">
        <v>58024.68</v>
      </c>
      <c r="M5" s="110">
        <v>79322360.036192238</v>
      </c>
      <c r="N5" s="99"/>
      <c r="O5" s="101"/>
      <c r="P5" s="101"/>
    </row>
    <row r="6" spans="1:16" ht="15.75" customHeight="1">
      <c r="A6" s="98" t="s">
        <v>629</v>
      </c>
      <c r="B6" s="122" t="s">
        <v>630</v>
      </c>
      <c r="C6" s="109">
        <v>15280428.020000039</v>
      </c>
      <c r="D6" s="109">
        <v>22779073.3534455</v>
      </c>
      <c r="E6" s="109">
        <v>7579581</v>
      </c>
      <c r="F6" s="109">
        <v>6669174.6399999987</v>
      </c>
      <c r="G6" s="109">
        <v>10000049.879999995</v>
      </c>
      <c r="H6" s="109">
        <v>789413.94297460001</v>
      </c>
      <c r="I6" s="109">
        <v>1974175.7200000002</v>
      </c>
      <c r="J6" s="109">
        <v>278030</v>
      </c>
      <c r="K6" s="109">
        <v>414587.09834140004</v>
      </c>
      <c r="L6" s="109">
        <v>58024.68</v>
      </c>
      <c r="M6" s="110">
        <v>65822538.33476153</v>
      </c>
      <c r="N6" s="99"/>
      <c r="O6" s="101"/>
      <c r="P6" s="101"/>
    </row>
    <row r="7" spans="1:16" ht="31.5">
      <c r="A7" s="98" t="s">
        <v>629</v>
      </c>
      <c r="B7" s="122" t="s">
        <v>628</v>
      </c>
      <c r="C7" s="109">
        <v>1159512.6899999995</v>
      </c>
      <c r="D7" s="109">
        <v>2264084.2009400981</v>
      </c>
      <c r="E7" s="109">
        <v>1519094</v>
      </c>
      <c r="F7" s="109">
        <v>2416693.62</v>
      </c>
      <c r="G7" s="109">
        <v>0</v>
      </c>
      <c r="H7" s="109">
        <v>5267850.4204906002</v>
      </c>
      <c r="I7" s="109">
        <v>338390.66000000003</v>
      </c>
      <c r="J7" s="109">
        <v>266020</v>
      </c>
      <c r="K7" s="109">
        <v>268176.11000000004</v>
      </c>
      <c r="L7" s="109">
        <v>0</v>
      </c>
      <c r="M7" s="110">
        <v>13499821.701430697</v>
      </c>
      <c r="N7" s="99"/>
      <c r="O7" s="101"/>
      <c r="P7" s="101"/>
    </row>
    <row r="8" spans="1:16" ht="16.5" customHeight="1">
      <c r="A8" s="98" t="s">
        <v>627</v>
      </c>
      <c r="B8" s="122" t="s">
        <v>626</v>
      </c>
      <c r="C8" s="109">
        <v>10317945.14000012</v>
      </c>
      <c r="D8" s="109">
        <v>64369.161653393479</v>
      </c>
      <c r="E8" s="109">
        <v>6058785</v>
      </c>
      <c r="F8" s="109">
        <v>3840.87</v>
      </c>
      <c r="G8" s="109">
        <v>0</v>
      </c>
      <c r="H8" s="109">
        <v>0</v>
      </c>
      <c r="I8" s="109">
        <v>2922.16</v>
      </c>
      <c r="J8" s="109">
        <v>0</v>
      </c>
      <c r="K8" s="109">
        <v>0</v>
      </c>
      <c r="L8" s="109">
        <v>0</v>
      </c>
      <c r="M8" s="110">
        <v>16447862.331653513</v>
      </c>
      <c r="N8" s="99"/>
      <c r="O8" s="101"/>
      <c r="P8" s="101"/>
    </row>
    <row r="9" spans="1:16" ht="16.5" customHeight="1">
      <c r="A9" s="98">
        <v>2</v>
      </c>
      <c r="B9" s="119" t="s">
        <v>625</v>
      </c>
      <c r="C9" s="109">
        <v>2740550.88</v>
      </c>
      <c r="D9" s="109">
        <v>475672.83066538762</v>
      </c>
      <c r="E9" s="109">
        <v>195793</v>
      </c>
      <c r="F9" s="109">
        <v>501960.48</v>
      </c>
      <c r="G9" s="109">
        <v>0</v>
      </c>
      <c r="H9" s="109">
        <v>183647.3</v>
      </c>
      <c r="I9" s="109">
        <v>236147.72999999998</v>
      </c>
      <c r="J9" s="109">
        <v>0</v>
      </c>
      <c r="K9" s="109">
        <v>0</v>
      </c>
      <c r="L9" s="109">
        <v>0</v>
      </c>
      <c r="M9" s="110">
        <v>4333772.2206653878</v>
      </c>
      <c r="N9" s="99"/>
      <c r="O9" s="101"/>
      <c r="P9" s="101"/>
    </row>
    <row r="10" spans="1:16" ht="28.5" customHeight="1">
      <c r="A10" s="98">
        <v>3</v>
      </c>
      <c r="B10" s="119" t="s">
        <v>624</v>
      </c>
      <c r="C10" s="109">
        <v>14515183.449999997</v>
      </c>
      <c r="D10" s="109">
        <v>1348864.6185125636</v>
      </c>
      <c r="E10" s="109">
        <v>215388</v>
      </c>
      <c r="F10" s="109">
        <v>248280.68000000002</v>
      </c>
      <c r="G10" s="109">
        <v>405426.75999999995</v>
      </c>
      <c r="H10" s="109">
        <v>296551.67486470001</v>
      </c>
      <c r="I10" s="109">
        <v>497106.64</v>
      </c>
      <c r="J10" s="109">
        <v>0</v>
      </c>
      <c r="K10" s="109">
        <v>0</v>
      </c>
      <c r="L10" s="109">
        <v>0</v>
      </c>
      <c r="M10" s="110">
        <v>17526801.823377259</v>
      </c>
      <c r="N10" s="99"/>
      <c r="O10" s="101"/>
      <c r="P10" s="101"/>
    </row>
    <row r="11" spans="1:16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10">
        <v>0</v>
      </c>
      <c r="N11" s="99"/>
      <c r="O11" s="101"/>
      <c r="P11" s="101"/>
    </row>
    <row r="12" spans="1:16" s="135" customFormat="1" ht="15.75" customHeight="1">
      <c r="A12" s="130">
        <v>5</v>
      </c>
      <c r="B12" s="131" t="s">
        <v>622</v>
      </c>
      <c r="C12" s="132">
        <v>0</v>
      </c>
      <c r="D12" s="132">
        <v>2031893.2768670274</v>
      </c>
      <c r="E12" s="132">
        <v>2318988</v>
      </c>
      <c r="F12" s="132">
        <v>0</v>
      </c>
      <c r="G12" s="132">
        <v>82806.3</v>
      </c>
      <c r="H12" s="132">
        <v>0</v>
      </c>
      <c r="I12" s="132">
        <v>13165.22</v>
      </c>
      <c r="J12" s="132">
        <v>0</v>
      </c>
      <c r="K12" s="132">
        <v>126361.3627</v>
      </c>
      <c r="L12" s="132">
        <v>195325</v>
      </c>
      <c r="M12" s="133">
        <v>4768539.1595670274</v>
      </c>
      <c r="N12" s="134"/>
      <c r="O12" s="101"/>
      <c r="P12" s="101"/>
    </row>
    <row r="13" spans="1:16" ht="15.75" customHeight="1">
      <c r="A13" s="98">
        <v>6</v>
      </c>
      <c r="B13" s="125" t="s">
        <v>647</v>
      </c>
      <c r="C13" s="120">
        <v>173473.27000000002</v>
      </c>
      <c r="D13" s="120">
        <v>305678.81498863013</v>
      </c>
      <c r="E13" s="120">
        <v>527655</v>
      </c>
      <c r="F13" s="120">
        <v>625293.23</v>
      </c>
      <c r="G13" s="120">
        <v>0</v>
      </c>
      <c r="H13" s="120">
        <v>117366.09000000001</v>
      </c>
      <c r="I13" s="120">
        <v>10428.5</v>
      </c>
      <c r="J13" s="120">
        <v>362036</v>
      </c>
      <c r="K13" s="120" t="s">
        <v>629</v>
      </c>
      <c r="L13" s="120">
        <v>0</v>
      </c>
      <c r="M13" s="121">
        <v>2121930.9049886302</v>
      </c>
      <c r="N13" s="99"/>
      <c r="O13" s="100"/>
      <c r="P13" s="101"/>
    </row>
    <row r="14" spans="1:16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 t="s">
        <v>629</v>
      </c>
      <c r="L14" s="120">
        <v>0</v>
      </c>
      <c r="M14" s="121">
        <v>0</v>
      </c>
      <c r="N14" s="102"/>
      <c r="O14" s="100"/>
      <c r="P14" s="101"/>
    </row>
    <row r="15" spans="1:16" ht="15.75" customHeight="1">
      <c r="A15" s="98">
        <v>7</v>
      </c>
      <c r="B15" s="125" t="s">
        <v>649</v>
      </c>
      <c r="C15" s="120">
        <v>1772116.85</v>
      </c>
      <c r="D15" s="120">
        <v>5089285.6038087755</v>
      </c>
      <c r="E15" s="120">
        <v>10604523</v>
      </c>
      <c r="F15" s="120">
        <v>4046913.1300000004</v>
      </c>
      <c r="G15" s="120">
        <v>29527.510000000002</v>
      </c>
      <c r="H15" s="120">
        <v>0</v>
      </c>
      <c r="I15" s="120">
        <v>0</v>
      </c>
      <c r="J15" s="120">
        <v>1055974</v>
      </c>
      <c r="K15" s="120" t="s">
        <v>629</v>
      </c>
      <c r="L15" s="120">
        <v>90722.31</v>
      </c>
      <c r="M15" s="121">
        <v>22689062.403808776</v>
      </c>
      <c r="N15" s="99"/>
      <c r="O15" s="100"/>
      <c r="P15" s="101"/>
    </row>
    <row r="16" spans="1:16" s="97" customFormat="1" ht="15.75" customHeight="1">
      <c r="A16" s="157" t="s">
        <v>39</v>
      </c>
      <c r="B16" s="157"/>
      <c r="C16" s="123">
        <v>45959210.300000161</v>
      </c>
      <c r="D16" s="123">
        <v>34358921.860881373</v>
      </c>
      <c r="E16" s="123">
        <v>29019807</v>
      </c>
      <c r="F16" s="123">
        <v>14512156.65</v>
      </c>
      <c r="G16" s="123">
        <v>10517810.449999996</v>
      </c>
      <c r="H16" s="123">
        <v>6654829.4283298999</v>
      </c>
      <c r="I16" s="123">
        <v>3072336.6300000008</v>
      </c>
      <c r="J16" s="123">
        <v>1962060</v>
      </c>
      <c r="K16" s="123">
        <v>809124.57104140008</v>
      </c>
      <c r="L16" s="123">
        <v>344071.99</v>
      </c>
      <c r="M16" s="110">
        <v>147210328.88025284</v>
      </c>
      <c r="N16" s="99"/>
      <c r="O16" s="103"/>
    </row>
    <row r="17" spans="1:17" ht="30" customHeight="1">
      <c r="A17" s="158" t="s">
        <v>653</v>
      </c>
      <c r="B17" s="158"/>
      <c r="C17" s="124">
        <v>0.31220098922124778</v>
      </c>
      <c r="D17" s="124">
        <v>0.23340021126391469</v>
      </c>
      <c r="E17" s="124">
        <v>0.19713159545758469</v>
      </c>
      <c r="F17" s="124">
        <v>9.8581103380353211E-2</v>
      </c>
      <c r="G17" s="124">
        <v>7.1447503242490759E-2</v>
      </c>
      <c r="H17" s="124">
        <v>4.5206266971546692E-2</v>
      </c>
      <c r="I17" s="124">
        <v>2.0870387651257614E-2</v>
      </c>
      <c r="J17" s="124">
        <v>1.332827672435963E-2</v>
      </c>
      <c r="K17" s="124">
        <v>5.4963845077717101E-3</v>
      </c>
      <c r="L17" s="124">
        <v>2.3372815794731553E-3</v>
      </c>
      <c r="M17" s="124">
        <v>0.99999999999999989</v>
      </c>
      <c r="N17" s="112"/>
      <c r="Q17" s="101"/>
    </row>
    <row r="18" spans="1:17" ht="18" customHeight="1">
      <c r="A18" s="107" t="s">
        <v>650</v>
      </c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7" ht="16.5">
      <c r="A19" s="107" t="s">
        <v>620</v>
      </c>
      <c r="B19" s="112"/>
      <c r="C19" s="112"/>
    </row>
    <row r="21" spans="1:17" ht="15" customHeight="1">
      <c r="C21" s="138"/>
      <c r="D21" s="137"/>
      <c r="E21" s="137"/>
      <c r="F21" s="137"/>
    </row>
    <row r="22" spans="1:17">
      <c r="C22" s="139">
        <f t="shared" ref="C22:C29" si="0">E22/$M$16</f>
        <v>0.65056727402429315</v>
      </c>
      <c r="D22" s="137" t="str">
        <f>B4</f>
        <v>Застраховка "Живот" и рента</v>
      </c>
      <c r="E22" s="140">
        <f>M4</f>
        <v>95770222.367845759</v>
      </c>
      <c r="F22" s="137"/>
    </row>
    <row r="23" spans="1:17">
      <c r="C23" s="139">
        <f t="shared" si="0"/>
        <v>2.9439321640200009E-2</v>
      </c>
      <c r="D23" s="137" t="str">
        <f>B9</f>
        <v>Женитбена и детска застраховка</v>
      </c>
      <c r="E23" s="140">
        <f>M9</f>
        <v>4333772.2206653878</v>
      </c>
      <c r="F23" s="137"/>
    </row>
    <row r="24" spans="1:17">
      <c r="C24" s="139">
        <f t="shared" si="0"/>
        <v>0.11905959287431732</v>
      </c>
      <c r="D24" s="137" t="str">
        <f>B10</f>
        <v>Застраховка "Живот", свързана с инвестиционен фонд</v>
      </c>
      <c r="E24" s="140">
        <f>M10</f>
        <v>17526801.823377259</v>
      </c>
      <c r="F24" s="137"/>
    </row>
    <row r="25" spans="1:17">
      <c r="C25" s="139">
        <f t="shared" si="0"/>
        <v>0</v>
      </c>
      <c r="D25" s="137" t="str">
        <f>B11</f>
        <v>Изкупуване на капитал</v>
      </c>
      <c r="E25" s="140">
        <f>M11</f>
        <v>0</v>
      </c>
      <c r="F25" s="137"/>
    </row>
    <row r="26" spans="1:17">
      <c r="C26" s="139">
        <f t="shared" si="0"/>
        <v>3.2392694152907985E-2</v>
      </c>
      <c r="D26" s="137" t="str">
        <f>B12</f>
        <v>Допълнителна застраховка</v>
      </c>
      <c r="E26" s="140">
        <f>M12</f>
        <v>4768539.1595670274</v>
      </c>
      <c r="F26" s="137"/>
    </row>
    <row r="27" spans="1:17">
      <c r="C27" s="139">
        <f t="shared" si="0"/>
        <v>1.4414280038153432E-2</v>
      </c>
      <c r="D27" s="138" t="s">
        <v>647</v>
      </c>
      <c r="E27" s="140">
        <f>M13</f>
        <v>2121930.9049886302</v>
      </c>
      <c r="F27" s="137"/>
    </row>
    <row r="28" spans="1:17">
      <c r="C28" s="139">
        <f t="shared" si="0"/>
        <v>0.15412683727012816</v>
      </c>
      <c r="D28" s="138" t="s">
        <v>649</v>
      </c>
      <c r="E28" s="140">
        <f>M15</f>
        <v>22689062.403808776</v>
      </c>
      <c r="F28" s="137"/>
    </row>
    <row r="29" spans="1:17">
      <c r="C29" s="137">
        <f t="shared" si="0"/>
        <v>1</v>
      </c>
      <c r="D29" s="138"/>
      <c r="E29" s="141">
        <f>SUM(E22:E28)</f>
        <v>147210328.88025284</v>
      </c>
      <c r="F29" s="137"/>
    </row>
    <row r="30" spans="1:17">
      <c r="C30" s="137"/>
      <c r="D30" s="138"/>
      <c r="E30" s="141">
        <f>E29-M16</f>
        <v>0</v>
      </c>
      <c r="F30" s="137"/>
    </row>
    <row r="49" spans="3:5">
      <c r="C49" s="112"/>
      <c r="D49" s="105"/>
      <c r="E49" s="105"/>
    </row>
    <row r="50" spans="3:5">
      <c r="C50" s="112"/>
      <c r="D50" s="105"/>
      <c r="E50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N16 N4:N12">
    <cfRule type="cellIs" dxfId="71" priority="6" operator="notEqual">
      <formula>0</formula>
    </cfRule>
  </conditionalFormatting>
  <conditionalFormatting sqref="N13:N15">
    <cfRule type="cellIs" dxfId="70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activeCell="B6" sqref="B6:X1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1" t="s">
        <v>656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2" t="s">
        <v>284</v>
      </c>
      <c r="B3" s="162" t="s">
        <v>467</v>
      </c>
      <c r="C3" s="162" t="s">
        <v>68</v>
      </c>
      <c r="D3" s="162"/>
      <c r="E3" s="162"/>
      <c r="F3" s="162"/>
      <c r="G3" s="162"/>
      <c r="H3" s="162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2" t="s">
        <v>70</v>
      </c>
      <c r="S3" s="162"/>
      <c r="T3" s="162"/>
      <c r="U3" s="162"/>
      <c r="V3" s="162"/>
      <c r="W3" s="162"/>
      <c r="X3" s="162"/>
    </row>
    <row r="4" spans="1:42">
      <c r="A4" s="162"/>
      <c r="B4" s="162"/>
      <c r="C4" s="162" t="s">
        <v>73</v>
      </c>
      <c r="D4" s="162" t="s">
        <v>74</v>
      </c>
      <c r="E4" s="162" t="s">
        <v>651</v>
      </c>
      <c r="F4" s="162" t="s">
        <v>60</v>
      </c>
      <c r="G4" s="163"/>
      <c r="H4" s="162"/>
      <c r="I4" s="164" t="s">
        <v>56</v>
      </c>
      <c r="J4" s="164" t="s">
        <v>57</v>
      </c>
      <c r="K4" s="164" t="s">
        <v>469</v>
      </c>
      <c r="L4" s="164" t="s">
        <v>470</v>
      </c>
      <c r="M4" s="164" t="s">
        <v>0</v>
      </c>
      <c r="N4" s="164"/>
      <c r="O4" s="164"/>
      <c r="P4" s="165" t="s">
        <v>59</v>
      </c>
      <c r="Q4" s="165"/>
      <c r="R4" s="162" t="s">
        <v>40</v>
      </c>
      <c r="S4" s="162" t="s">
        <v>15</v>
      </c>
      <c r="T4" s="162"/>
      <c r="U4" s="162"/>
      <c r="V4" s="162" t="s">
        <v>472</v>
      </c>
      <c r="W4" s="162" t="s">
        <v>16</v>
      </c>
      <c r="X4" s="162" t="s">
        <v>41</v>
      </c>
    </row>
    <row r="5" spans="1:42" s="44" customFormat="1" ht="108" customHeight="1">
      <c r="A5" s="162"/>
      <c r="B5" s="162"/>
      <c r="C5" s="162"/>
      <c r="D5" s="162"/>
      <c r="E5" s="162"/>
      <c r="F5" s="88" t="s">
        <v>58</v>
      </c>
      <c r="G5" s="88" t="s">
        <v>55</v>
      </c>
      <c r="H5" s="162"/>
      <c r="I5" s="164"/>
      <c r="J5" s="164"/>
      <c r="K5" s="164"/>
      <c r="L5" s="164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2"/>
      <c r="S5" s="88" t="s">
        <v>0</v>
      </c>
      <c r="T5" s="88" t="s">
        <v>61</v>
      </c>
      <c r="U5" s="88" t="s">
        <v>471</v>
      </c>
      <c r="V5" s="162"/>
      <c r="W5" s="162"/>
      <c r="X5" s="162"/>
    </row>
    <row r="6" spans="1:42" s="48" customFormat="1">
      <c r="A6" s="45" t="s">
        <v>48</v>
      </c>
      <c r="B6" s="46">
        <v>1347051.5591617059</v>
      </c>
      <c r="C6" s="46">
        <v>173616271.74410883</v>
      </c>
      <c r="D6" s="46">
        <v>173616271.74410883</v>
      </c>
      <c r="E6" s="46">
        <v>6199593.7755987011</v>
      </c>
      <c r="F6" s="46">
        <v>23833583.919999987</v>
      </c>
      <c r="G6" s="46">
        <v>100455212.58952123</v>
      </c>
      <c r="H6" s="46">
        <v>166464851.19258413</v>
      </c>
      <c r="I6" s="46">
        <v>52347540.511320412</v>
      </c>
      <c r="J6" s="46">
        <v>25003338.463926081</v>
      </c>
      <c r="K6" s="46">
        <v>13588222.648502404</v>
      </c>
      <c r="L6" s="46">
        <v>4633233.6480578985</v>
      </c>
      <c r="M6" s="46">
        <v>32564</v>
      </c>
      <c r="N6" s="46">
        <v>95572334.271806806</v>
      </c>
      <c r="O6" s="46">
        <v>970692.66382995504</v>
      </c>
      <c r="P6" s="46">
        <v>1981</v>
      </c>
      <c r="Q6" s="46">
        <v>9196290.2062683012</v>
      </c>
      <c r="R6" s="46">
        <v>197888.09603894386</v>
      </c>
      <c r="S6" s="46">
        <v>30754314.022957701</v>
      </c>
      <c r="T6" s="46">
        <v>7558110.8496813513</v>
      </c>
      <c r="U6" s="46">
        <v>17289310.063788768</v>
      </c>
      <c r="V6" s="46">
        <v>20199046.813347634</v>
      </c>
      <c r="W6" s="46">
        <v>6776521.0825126432</v>
      </c>
      <c r="X6" s="46">
        <v>57927770.01485692</v>
      </c>
      <c r="Y6" s="47"/>
    </row>
    <row r="7" spans="1:42" s="48" customFormat="1">
      <c r="A7" s="49" t="s">
        <v>49</v>
      </c>
      <c r="B7" s="50">
        <v>1300254.5591617059</v>
      </c>
      <c r="C7" s="50">
        <v>154587035.21170577</v>
      </c>
      <c r="D7" s="50">
        <v>154587035.21170577</v>
      </c>
      <c r="E7" s="50">
        <v>6197540.1262562014</v>
      </c>
      <c r="F7" s="50">
        <v>23396227.29999999</v>
      </c>
      <c r="G7" s="50">
        <v>93187457.389521226</v>
      </c>
      <c r="H7" s="50">
        <v>150169639.93018112</v>
      </c>
      <c r="I7" s="50">
        <v>38887694.131320305</v>
      </c>
      <c r="J7" s="50">
        <v>22358455.893926084</v>
      </c>
      <c r="K7" s="50">
        <v>13354328.258502403</v>
      </c>
      <c r="L7" s="50">
        <v>4530690.2580578988</v>
      </c>
      <c r="M7" s="50">
        <v>28838</v>
      </c>
      <c r="N7" s="50">
        <v>79131167.541806683</v>
      </c>
      <c r="O7" s="50">
        <v>970692.66382995504</v>
      </c>
      <c r="P7" s="50">
        <v>761</v>
      </c>
      <c r="Q7" s="50">
        <v>5225238.7062683003</v>
      </c>
      <c r="R7" s="50">
        <v>191192.49438555053</v>
      </c>
      <c r="S7" s="50">
        <v>29700927.273332395</v>
      </c>
      <c r="T7" s="50">
        <v>7120042.7526167519</v>
      </c>
      <c r="U7" s="50">
        <v>17289219.589926567</v>
      </c>
      <c r="V7" s="50">
        <v>18453321.214196898</v>
      </c>
      <c r="W7" s="50">
        <v>6776521.0769944834</v>
      </c>
      <c r="X7" s="50">
        <v>55121962.058909327</v>
      </c>
      <c r="Y7" s="47"/>
    </row>
    <row r="8" spans="1:42" s="48" customFormat="1">
      <c r="A8" s="49" t="s">
        <v>71</v>
      </c>
      <c r="B8" s="50">
        <v>151171.55916170595</v>
      </c>
      <c r="C8" s="50">
        <v>90764193.001740068</v>
      </c>
      <c r="D8" s="50">
        <v>90764193.001740068</v>
      </c>
      <c r="E8" s="50">
        <v>708626.72006988165</v>
      </c>
      <c r="F8" s="50">
        <v>1565719.4000000001</v>
      </c>
      <c r="G8" s="50">
        <v>62611670.172521226</v>
      </c>
      <c r="H8" s="50">
        <v>91660317.755034178</v>
      </c>
      <c r="I8" s="50">
        <v>38887694.131320305</v>
      </c>
      <c r="J8" s="50">
        <v>22358455.893926084</v>
      </c>
      <c r="K8" s="50">
        <v>1903213.5460697005</v>
      </c>
      <c r="L8" s="50">
        <v>2569341.1</v>
      </c>
      <c r="M8" s="50">
        <v>25809</v>
      </c>
      <c r="N8" s="50">
        <v>65718703.67131608</v>
      </c>
      <c r="O8" s="50">
        <v>349702.70963890507</v>
      </c>
      <c r="P8" s="50">
        <v>421</v>
      </c>
      <c r="Q8" s="50">
        <v>2453869.0505000004</v>
      </c>
      <c r="R8" s="50">
        <v>103834.66344545252</v>
      </c>
      <c r="S8" s="50">
        <v>8125784.2190209478</v>
      </c>
      <c r="T8" s="50">
        <v>3478771.6833520997</v>
      </c>
      <c r="U8" s="50">
        <v>7200815.778992652</v>
      </c>
      <c r="V8" s="50">
        <v>10915530.175355362</v>
      </c>
      <c r="W8" s="50">
        <v>388739.01424918452</v>
      </c>
      <c r="X8" s="50">
        <v>19533888.072070941</v>
      </c>
      <c r="Y8" s="47"/>
    </row>
    <row r="9" spans="1:42" s="48" customFormat="1" ht="31.5">
      <c r="A9" s="49" t="s">
        <v>72</v>
      </c>
      <c r="B9" s="50">
        <v>1149083</v>
      </c>
      <c r="C9" s="50">
        <v>63822842.209965676</v>
      </c>
      <c r="D9" s="50">
        <v>63822842.209965676</v>
      </c>
      <c r="E9" s="50">
        <v>5488913.406186319</v>
      </c>
      <c r="F9" s="50">
        <v>21830507.899999991</v>
      </c>
      <c r="G9" s="50">
        <v>30575787.217000008</v>
      </c>
      <c r="H9" s="50">
        <v>58509322.175146915</v>
      </c>
      <c r="I9" s="50">
        <v>0</v>
      </c>
      <c r="J9" s="50">
        <v>0</v>
      </c>
      <c r="K9" s="50">
        <v>11451114.712432699</v>
      </c>
      <c r="L9" s="50">
        <v>1961349.1580578987</v>
      </c>
      <c r="M9" s="50">
        <v>3029</v>
      </c>
      <c r="N9" s="50">
        <v>13412463.870490599</v>
      </c>
      <c r="O9" s="50">
        <v>620989.95419105003</v>
      </c>
      <c r="P9" s="50">
        <v>340</v>
      </c>
      <c r="Q9" s="50">
        <v>2771369.6557683004</v>
      </c>
      <c r="R9" s="50">
        <v>87357.830940098007</v>
      </c>
      <c r="S9" s="50">
        <v>21575143.054311447</v>
      </c>
      <c r="T9" s="50">
        <v>3641271.0692646517</v>
      </c>
      <c r="U9" s="50">
        <v>10088403.810933916</v>
      </c>
      <c r="V9" s="50">
        <v>7537791.0388415344</v>
      </c>
      <c r="W9" s="50">
        <v>6387782.0627452992</v>
      </c>
      <c r="X9" s="50">
        <v>35588073.986838378</v>
      </c>
      <c r="Y9" s="47"/>
    </row>
    <row r="10" spans="1:42" s="48" customFormat="1">
      <c r="A10" s="49" t="s">
        <v>50</v>
      </c>
      <c r="B10" s="50">
        <v>46797</v>
      </c>
      <c r="C10" s="50">
        <v>19029236.532403044</v>
      </c>
      <c r="D10" s="50">
        <v>19029236.532403044</v>
      </c>
      <c r="E10" s="50">
        <v>2053.6493424999999</v>
      </c>
      <c r="F10" s="50">
        <v>437356.62</v>
      </c>
      <c r="G10" s="50">
        <v>7267755.2000000002</v>
      </c>
      <c r="H10" s="50">
        <v>16295211.262403043</v>
      </c>
      <c r="I10" s="50">
        <v>13459846.38000012</v>
      </c>
      <c r="J10" s="50">
        <v>2644882.569999998</v>
      </c>
      <c r="K10" s="50">
        <v>233894.39000000007</v>
      </c>
      <c r="L10" s="50">
        <v>102543.39000000001</v>
      </c>
      <c r="M10" s="50">
        <v>3726</v>
      </c>
      <c r="N10" s="50">
        <v>16441166.73000012</v>
      </c>
      <c r="O10" s="50">
        <v>0</v>
      </c>
      <c r="P10" s="50">
        <v>1220</v>
      </c>
      <c r="Q10" s="50">
        <v>3971051.4999999981</v>
      </c>
      <c r="R10" s="50">
        <v>6695.6016533933416</v>
      </c>
      <c r="S10" s="50">
        <v>1053386.7496253082</v>
      </c>
      <c r="T10" s="50">
        <v>438068.09706459998</v>
      </c>
      <c r="U10" s="50">
        <v>90.473862200000013</v>
      </c>
      <c r="V10" s="50">
        <v>1745725.5991507345</v>
      </c>
      <c r="W10" s="50">
        <v>5.5181594908446764E-3</v>
      </c>
      <c r="X10" s="50">
        <v>2805807.9559475952</v>
      </c>
      <c r="Y10" s="47"/>
    </row>
    <row r="11" spans="1:42" s="48" customFormat="1">
      <c r="A11" s="45" t="s">
        <v>51</v>
      </c>
      <c r="B11" s="46">
        <v>20304</v>
      </c>
      <c r="C11" s="46">
        <v>5816737.5690109255</v>
      </c>
      <c r="D11" s="46">
        <v>5816737.5690109255</v>
      </c>
      <c r="E11" s="46">
        <v>48128.328942865657</v>
      </c>
      <c r="F11" s="46">
        <v>1007.1300000000001</v>
      </c>
      <c r="G11" s="46">
        <v>2196321.1950000003</v>
      </c>
      <c r="H11" s="46">
        <v>5928167.304510925</v>
      </c>
      <c r="I11" s="46">
        <v>2987097.3499999996</v>
      </c>
      <c r="J11" s="46">
        <v>1274981.77</v>
      </c>
      <c r="K11" s="46">
        <v>12424.74</v>
      </c>
      <c r="L11" s="46">
        <v>55821.979999999981</v>
      </c>
      <c r="M11" s="46">
        <v>1132</v>
      </c>
      <c r="N11" s="46">
        <v>4330325.84</v>
      </c>
      <c r="O11" s="46">
        <v>8275.2995749704078</v>
      </c>
      <c r="P11" s="46">
        <v>70</v>
      </c>
      <c r="Q11" s="46">
        <v>314753.21000000002</v>
      </c>
      <c r="R11" s="46">
        <v>3446.380665387429</v>
      </c>
      <c r="S11" s="46">
        <v>440363.62579857314</v>
      </c>
      <c r="T11" s="46">
        <v>322177.68121509999</v>
      </c>
      <c r="U11" s="46">
        <v>250198.92455201701</v>
      </c>
      <c r="V11" s="46">
        <v>1003754.6564192782</v>
      </c>
      <c r="W11" s="46">
        <v>12789.143344518356</v>
      </c>
      <c r="X11" s="46">
        <v>1460353.8062277571</v>
      </c>
      <c r="Y11" s="47"/>
    </row>
    <row r="12" spans="1:42" s="48" customFormat="1" ht="31.5">
      <c r="A12" s="45" t="s">
        <v>52</v>
      </c>
      <c r="B12" s="46">
        <v>36338</v>
      </c>
      <c r="C12" s="46">
        <v>82986589.64219901</v>
      </c>
      <c r="D12" s="46">
        <v>10979680.51219902</v>
      </c>
      <c r="E12" s="46">
        <v>34910.686107299996</v>
      </c>
      <c r="F12" s="46">
        <v>48365694.780000001</v>
      </c>
      <c r="G12" s="46">
        <v>28941336.894551139</v>
      </c>
      <c r="H12" s="46">
        <v>84232827.844834536</v>
      </c>
      <c r="I12" s="46">
        <v>3544447.0999999973</v>
      </c>
      <c r="J12" s="46">
        <v>13551549.203614697</v>
      </c>
      <c r="K12" s="46">
        <v>349158.91125</v>
      </c>
      <c r="L12" s="46">
        <v>60198.429999999928</v>
      </c>
      <c r="M12" s="46">
        <v>1582</v>
      </c>
      <c r="N12" s="46">
        <v>17505353.644864697</v>
      </c>
      <c r="O12" s="46">
        <v>0</v>
      </c>
      <c r="P12" s="46">
        <v>41</v>
      </c>
      <c r="Q12" s="46">
        <v>350671.01999999996</v>
      </c>
      <c r="R12" s="46">
        <v>21448.178512564675</v>
      </c>
      <c r="S12" s="46">
        <v>4325204.8851655452</v>
      </c>
      <c r="T12" s="46">
        <v>424154.38759279996</v>
      </c>
      <c r="U12" s="46">
        <v>2755671.3956459844</v>
      </c>
      <c r="V12" s="46">
        <v>1799409.8410619604</v>
      </c>
      <c r="W12" s="46">
        <v>12960.327005436426</v>
      </c>
      <c r="X12" s="46">
        <v>6159023.2317455066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530654.58684908389</v>
      </c>
      <c r="C14" s="46">
        <v>27744035.884338003</v>
      </c>
      <c r="D14" s="46">
        <v>27744035.884338003</v>
      </c>
      <c r="E14" s="46">
        <v>4039058.5683955746</v>
      </c>
      <c r="F14" s="46">
        <v>2526312.7599999979</v>
      </c>
      <c r="G14" s="46">
        <v>19594368.506162364</v>
      </c>
      <c r="H14" s="46">
        <v>26928017.942238785</v>
      </c>
      <c r="I14" s="46">
        <v>0</v>
      </c>
      <c r="J14" s="46">
        <v>0</v>
      </c>
      <c r="K14" s="46">
        <v>567553.13</v>
      </c>
      <c r="L14" s="46">
        <v>4167275.6027000006</v>
      </c>
      <c r="M14" s="46">
        <v>4980</v>
      </c>
      <c r="N14" s="46">
        <v>4734828.7327000005</v>
      </c>
      <c r="O14" s="46">
        <v>258956.23315915864</v>
      </c>
      <c r="P14" s="46">
        <v>366</v>
      </c>
      <c r="Q14" s="46">
        <v>546261.63870000001</v>
      </c>
      <c r="R14" s="46">
        <v>33710.426867026748</v>
      </c>
      <c r="S14" s="46">
        <v>8284813.3716789233</v>
      </c>
      <c r="T14" s="46">
        <v>1999543</v>
      </c>
      <c r="U14" s="46">
        <v>3780660</v>
      </c>
      <c r="V14" s="46">
        <v>2198185.8509348831</v>
      </c>
      <c r="W14" s="46">
        <v>1354.0288695690451</v>
      </c>
      <c r="X14" s="46">
        <v>10518063.678350402</v>
      </c>
      <c r="Y14" s="47"/>
    </row>
    <row r="15" spans="1:42" s="48" customFormat="1">
      <c r="A15" s="51" t="s">
        <v>39</v>
      </c>
      <c r="B15" s="46">
        <v>1934348.1460107898</v>
      </c>
      <c r="C15" s="46">
        <v>290163634.83965677</v>
      </c>
      <c r="D15" s="46">
        <v>218156725.70965683</v>
      </c>
      <c r="E15" s="46">
        <v>10321691.35904444</v>
      </c>
      <c r="F15" s="46">
        <v>74726598.590000004</v>
      </c>
      <c r="G15" s="46">
        <v>151187239.18523476</v>
      </c>
      <c r="H15" s="46">
        <v>283553864.28416842</v>
      </c>
      <c r="I15" s="46">
        <v>58879084.961320408</v>
      </c>
      <c r="J15" s="46">
        <v>39829869.437540777</v>
      </c>
      <c r="K15" s="46">
        <v>14517359.429752404</v>
      </c>
      <c r="L15" s="46">
        <v>8916529.6607578993</v>
      </c>
      <c r="M15" s="46">
        <v>40258</v>
      </c>
      <c r="N15" s="46">
        <v>122142842.48937149</v>
      </c>
      <c r="O15" s="46">
        <v>1237924.1965640839</v>
      </c>
      <c r="P15" s="46">
        <v>2458</v>
      </c>
      <c r="Q15" s="46">
        <v>10407976.074968297</v>
      </c>
      <c r="R15" s="46">
        <v>256493.08208392272</v>
      </c>
      <c r="S15" s="46">
        <v>43804695.905600742</v>
      </c>
      <c r="T15" s="46">
        <v>10303985.918489251</v>
      </c>
      <c r="U15" s="46">
        <v>24075840.383986767</v>
      </c>
      <c r="V15" s="46">
        <v>25200397.161763754</v>
      </c>
      <c r="W15" s="46">
        <v>6803624.5817321669</v>
      </c>
      <c r="X15" s="46">
        <v>76065210.731180593</v>
      </c>
      <c r="Y15" s="47"/>
    </row>
    <row r="16" spans="1:42" ht="15.75" customHeight="1">
      <c r="A16" s="90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69" priority="4" operator="notEqual">
      <formula>0</formula>
    </cfRule>
  </conditionalFormatting>
  <conditionalFormatting sqref="Y7:Y15">
    <cfRule type="cellIs" dxfId="68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658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19168.080580000002</v>
      </c>
      <c r="D7" s="47"/>
      <c r="E7" s="47"/>
    </row>
    <row r="8" spans="1:6">
      <c r="A8" s="58" t="s">
        <v>13</v>
      </c>
      <c r="B8" s="60" t="s">
        <v>292</v>
      </c>
      <c r="C8" s="50">
        <v>4367.7215999999999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12777.333149999999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50893.30601</v>
      </c>
    </row>
    <row r="13" spans="1:6">
      <c r="A13" s="58">
        <v>1</v>
      </c>
      <c r="B13" s="60" t="s">
        <v>295</v>
      </c>
      <c r="C13" s="50">
        <v>13178.824500000001</v>
      </c>
    </row>
    <row r="14" spans="1:6" ht="31.5">
      <c r="A14" s="58" t="s">
        <v>9</v>
      </c>
      <c r="B14" s="60" t="s">
        <v>296</v>
      </c>
      <c r="C14" s="50">
        <v>123955.15523340012</v>
      </c>
      <c r="D14" s="47"/>
      <c r="E14" s="47"/>
    </row>
    <row r="15" spans="1:6">
      <c r="A15" s="58" t="s">
        <v>2</v>
      </c>
      <c r="B15" s="60" t="s">
        <v>19</v>
      </c>
      <c r="C15" s="50">
        <v>123736.90696340012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218.24826999999999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1244114.1800399837</v>
      </c>
      <c r="D19" s="47"/>
      <c r="E19" s="47"/>
    </row>
    <row r="20" spans="1:5" ht="31.5">
      <c r="A20" s="58" t="s">
        <v>2</v>
      </c>
      <c r="B20" s="60" t="s">
        <v>23</v>
      </c>
      <c r="C20" s="50">
        <v>160476.231</v>
      </c>
    </row>
    <row r="21" spans="1:5">
      <c r="A21" s="58" t="s">
        <v>3</v>
      </c>
      <c r="B21" s="60" t="s">
        <v>24</v>
      </c>
      <c r="C21" s="50">
        <v>1054080.1906499837</v>
      </c>
    </row>
    <row r="22" spans="1:5">
      <c r="A22" s="58"/>
      <c r="B22" s="60" t="s">
        <v>25</v>
      </c>
      <c r="C22" s="50">
        <v>880088.51690998371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5099.5654599999998</v>
      </c>
    </row>
    <row r="26" spans="1:5">
      <c r="A26" s="58" t="s">
        <v>7</v>
      </c>
      <c r="B26" s="60" t="s">
        <v>297</v>
      </c>
      <c r="C26" s="50">
        <v>16067.504929999999</v>
      </c>
    </row>
    <row r="27" spans="1:5">
      <c r="A27" s="58" t="s">
        <v>8</v>
      </c>
      <c r="B27" s="60" t="s">
        <v>17</v>
      </c>
      <c r="C27" s="50">
        <v>8390.6880000000001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1418962.6412833838</v>
      </c>
      <c r="D29" s="47"/>
      <c r="E29" s="47"/>
    </row>
    <row r="30" spans="1:5" ht="31.5">
      <c r="A30" s="58" t="s">
        <v>299</v>
      </c>
      <c r="B30" s="59" t="s">
        <v>45</v>
      </c>
      <c r="C30" s="50">
        <v>383526.36835661606</v>
      </c>
    </row>
    <row r="31" spans="1:5" s="61" customFormat="1">
      <c r="A31" s="58" t="s">
        <v>300</v>
      </c>
      <c r="B31" s="59" t="s">
        <v>28</v>
      </c>
      <c r="C31" s="50">
        <v>62710.298269999999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50152.100339999997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0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50152.100339999997</v>
      </c>
      <c r="D39" s="47"/>
      <c r="E39" s="47"/>
    </row>
    <row r="40" spans="1:5">
      <c r="A40" s="58" t="s">
        <v>9</v>
      </c>
      <c r="B40" s="60" t="s">
        <v>307</v>
      </c>
      <c r="C40" s="50">
        <v>4165.9750000000004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8392.2229299999999</v>
      </c>
    </row>
    <row r="44" spans="1:5">
      <c r="A44" s="58" t="s">
        <v>13</v>
      </c>
      <c r="B44" s="60" t="s">
        <v>302</v>
      </c>
      <c r="C44" s="50">
        <v>18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7903.3573800000004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245</v>
      </c>
    </row>
    <row r="50" spans="1:5">
      <c r="A50" s="58" t="s">
        <v>5</v>
      </c>
      <c r="B50" s="60" t="s">
        <v>313</v>
      </c>
      <c r="C50" s="50">
        <v>5681.1423599999998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13829.499739999999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6146.6036700000004</v>
      </c>
      <c r="D57" s="47"/>
      <c r="E57" s="47"/>
    </row>
    <row r="58" spans="1:5">
      <c r="A58" s="58" t="s">
        <v>2</v>
      </c>
      <c r="B58" s="60" t="s">
        <v>319</v>
      </c>
      <c r="C58" s="50">
        <v>1596.8414800000003</v>
      </c>
    </row>
    <row r="59" spans="1:5">
      <c r="A59" s="58" t="s">
        <v>3</v>
      </c>
      <c r="B59" s="60" t="s">
        <v>17</v>
      </c>
      <c r="C59" s="50">
        <v>4549.7621900000004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56572.105580000003</v>
      </c>
    </row>
    <row r="62" spans="1:5">
      <c r="A62" s="58" t="s">
        <v>3</v>
      </c>
      <c r="B62" s="60" t="s">
        <v>33</v>
      </c>
      <c r="C62" s="50">
        <v>413.36392000000001</v>
      </c>
    </row>
    <row r="63" spans="1:5">
      <c r="A63" s="58" t="s">
        <v>4</v>
      </c>
      <c r="B63" s="60" t="s">
        <v>11</v>
      </c>
      <c r="C63" s="50">
        <v>3</v>
      </c>
    </row>
    <row r="64" spans="1:5">
      <c r="A64" s="58"/>
      <c r="B64" s="59" t="s">
        <v>320</v>
      </c>
      <c r="C64" s="50">
        <v>56988.469499999999</v>
      </c>
      <c r="D64" s="47"/>
      <c r="E64" s="47"/>
    </row>
    <row r="65" spans="1:6">
      <c r="A65" s="58" t="s">
        <v>321</v>
      </c>
      <c r="B65" s="60" t="s">
        <v>17</v>
      </c>
      <c r="C65" s="50">
        <v>307.98214999999999</v>
      </c>
    </row>
    <row r="66" spans="1:6">
      <c r="A66" s="58"/>
      <c r="B66" s="59" t="s">
        <v>322</v>
      </c>
      <c r="C66" s="50">
        <v>63443.055319999999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41722.184730000001</v>
      </c>
    </row>
    <row r="70" spans="1:6">
      <c r="A70" s="58" t="s">
        <v>10</v>
      </c>
      <c r="B70" s="60" t="s">
        <v>326</v>
      </c>
      <c r="C70" s="50">
        <v>770.00372000000004</v>
      </c>
    </row>
    <row r="71" spans="1:6">
      <c r="A71" s="58"/>
      <c r="B71" s="59" t="s">
        <v>327</v>
      </c>
      <c r="C71" s="50">
        <v>42492.188450000001</v>
      </c>
      <c r="D71" s="47"/>
      <c r="E71" s="47"/>
      <c r="F71" s="61"/>
    </row>
    <row r="72" spans="1:6">
      <c r="A72" s="58"/>
      <c r="B72" s="59" t="s">
        <v>328</v>
      </c>
      <c r="C72" s="50">
        <v>2004132.1319999998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387.93700000000001</v>
      </c>
      <c r="F73" s="61"/>
    </row>
    <row r="74" spans="1:6">
      <c r="A74" s="169" t="s">
        <v>331</v>
      </c>
      <c r="B74" s="169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166172.008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0</v>
      </c>
    </row>
    <row r="80" spans="1:6">
      <c r="A80" s="58" t="s">
        <v>10</v>
      </c>
      <c r="B80" s="60" t="s">
        <v>337</v>
      </c>
      <c r="C80" s="50">
        <v>96326.90082000001</v>
      </c>
    </row>
    <row r="81" spans="1:5">
      <c r="A81" s="58" t="s">
        <v>12</v>
      </c>
      <c r="B81" s="60" t="s">
        <v>338</v>
      </c>
      <c r="C81" s="50">
        <v>79442.588560000004</v>
      </c>
    </row>
    <row r="82" spans="1:5">
      <c r="A82" s="58" t="s">
        <v>14</v>
      </c>
      <c r="B82" s="60" t="s">
        <v>339</v>
      </c>
      <c r="C82" s="50">
        <v>171528.76133899999</v>
      </c>
    </row>
    <row r="83" spans="1:5">
      <c r="A83" s="58" t="s">
        <v>35</v>
      </c>
      <c r="B83" s="60" t="s">
        <v>340</v>
      </c>
      <c r="C83" s="50">
        <v>-4165.32168</v>
      </c>
    </row>
    <row r="84" spans="1:5">
      <c r="A84" s="58" t="s">
        <v>36</v>
      </c>
      <c r="B84" s="60" t="s">
        <v>341</v>
      </c>
      <c r="C84" s="50">
        <v>21943.852814844326</v>
      </c>
    </row>
    <row r="85" spans="1:5">
      <c r="A85" s="64"/>
      <c r="B85" s="59" t="s">
        <v>342</v>
      </c>
      <c r="C85" s="50">
        <v>531248.78985384433</v>
      </c>
      <c r="D85" s="47"/>
      <c r="E85" s="47"/>
    </row>
    <row r="86" spans="1:5">
      <c r="A86" s="58" t="s">
        <v>67</v>
      </c>
      <c r="B86" s="59" t="s">
        <v>343</v>
      </c>
      <c r="C86" s="50">
        <v>700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88798.308019999997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769677.16576</v>
      </c>
    </row>
    <row r="92" spans="1:5">
      <c r="A92" s="58" t="s">
        <v>5</v>
      </c>
      <c r="B92" s="60" t="s">
        <v>348</v>
      </c>
      <c r="C92" s="50">
        <v>60129.970966747955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82131.111749999996</v>
      </c>
    </row>
    <row r="95" spans="1:5">
      <c r="A95" s="58" t="s">
        <v>8</v>
      </c>
      <c r="B95" s="60" t="s">
        <v>351</v>
      </c>
      <c r="C95" s="50">
        <v>4025.3568599999999</v>
      </c>
    </row>
    <row r="96" spans="1:5">
      <c r="A96" s="58" t="s">
        <v>64</v>
      </c>
      <c r="B96" s="60" t="s">
        <v>352</v>
      </c>
      <c r="C96" s="50">
        <v>1085.4982923535897</v>
      </c>
    </row>
    <row r="97" spans="1:5">
      <c r="A97" s="58" t="s">
        <v>62</v>
      </c>
      <c r="B97" s="60" t="s">
        <v>353</v>
      </c>
      <c r="C97" s="50">
        <v>9483.950710000001</v>
      </c>
    </row>
    <row r="98" spans="1:5">
      <c r="A98" s="64"/>
      <c r="B98" s="59" t="s">
        <v>354</v>
      </c>
      <c r="C98" s="50">
        <v>1015505.3623591015</v>
      </c>
      <c r="D98" s="47"/>
      <c r="E98" s="47"/>
    </row>
    <row r="99" spans="1:5" ht="31.5">
      <c r="A99" s="58" t="s">
        <v>300</v>
      </c>
      <c r="B99" s="59" t="s">
        <v>355</v>
      </c>
      <c r="C99" s="50">
        <v>383814.45208325202</v>
      </c>
    </row>
    <row r="100" spans="1:5">
      <c r="A100" s="58" t="s">
        <v>356</v>
      </c>
      <c r="B100" s="59" t="s">
        <v>357</v>
      </c>
      <c r="C100" s="50">
        <v>194</v>
      </c>
      <c r="D100" s="47"/>
      <c r="E100" s="47"/>
    </row>
    <row r="101" spans="1:5">
      <c r="A101" s="64" t="s">
        <v>2</v>
      </c>
      <c r="B101" s="60" t="s">
        <v>358</v>
      </c>
      <c r="C101" s="50">
        <v>194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1328</v>
      </c>
    </row>
    <row r="105" spans="1:5">
      <c r="A105" s="58" t="s">
        <v>323</v>
      </c>
      <c r="B105" s="59" t="s">
        <v>37</v>
      </c>
      <c r="C105" s="50">
        <v>71124.526589999994</v>
      </c>
      <c r="D105" s="47"/>
      <c r="E105" s="47"/>
    </row>
    <row r="106" spans="1:5">
      <c r="A106" s="58" t="s">
        <v>1</v>
      </c>
      <c r="B106" s="60" t="s">
        <v>361</v>
      </c>
      <c r="C106" s="50">
        <v>32438.85283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6037.4656999999997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32648.208060000004</v>
      </c>
    </row>
    <row r="123" spans="1:3">
      <c r="A123" s="58" t="s">
        <v>13</v>
      </c>
      <c r="B123" s="60" t="s">
        <v>362</v>
      </c>
      <c r="C123" s="50">
        <v>8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3494.6235500000003</v>
      </c>
    </row>
    <row r="126" spans="1:3">
      <c r="A126" s="58" t="s">
        <v>13</v>
      </c>
      <c r="B126" s="60" t="s">
        <v>369</v>
      </c>
      <c r="C126" s="50">
        <v>2160.5568599999997</v>
      </c>
    </row>
    <row r="127" spans="1:3">
      <c r="A127" s="58" t="s">
        <v>13</v>
      </c>
      <c r="B127" s="60" t="s">
        <v>370</v>
      </c>
      <c r="C127" s="50">
        <v>412.54572999999993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217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217</v>
      </c>
      <c r="D131" s="47"/>
      <c r="E131" s="47"/>
    </row>
    <row r="132" spans="1:6">
      <c r="A132" s="64"/>
      <c r="B132" s="59" t="s">
        <v>375</v>
      </c>
      <c r="C132" s="50">
        <v>2004132.130886198</v>
      </c>
      <c r="D132" s="47"/>
      <c r="E132" s="47"/>
    </row>
    <row r="133" spans="1:6">
      <c r="A133" s="58" t="s">
        <v>376</v>
      </c>
      <c r="B133" s="59" t="s">
        <v>377</v>
      </c>
      <c r="C133" s="50">
        <v>387.93700000000001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7" priority="42" operator="notEqual">
      <formula>0</formula>
    </cfRule>
  </conditionalFormatting>
  <conditionalFormatting sqref="D29">
    <cfRule type="cellIs" dxfId="66" priority="41" operator="notEqual">
      <formula>0</formula>
    </cfRule>
  </conditionalFormatting>
  <conditionalFormatting sqref="D19">
    <cfRule type="cellIs" dxfId="65" priority="40" operator="notEqual">
      <formula>0</formula>
    </cfRule>
  </conditionalFormatting>
  <conditionalFormatting sqref="D14">
    <cfRule type="cellIs" dxfId="64" priority="39" operator="notEqual">
      <formula>0</formula>
    </cfRule>
  </conditionalFormatting>
  <conditionalFormatting sqref="D31">
    <cfRule type="cellIs" dxfId="63" priority="38" operator="notEqual">
      <formula>0</formula>
    </cfRule>
  </conditionalFormatting>
  <conditionalFormatting sqref="D33">
    <cfRule type="cellIs" dxfId="62" priority="37" operator="notEqual">
      <formula>0</formula>
    </cfRule>
  </conditionalFormatting>
  <conditionalFormatting sqref="D39">
    <cfRule type="cellIs" dxfId="61" priority="36" operator="notEqual">
      <formula>0</formula>
    </cfRule>
  </conditionalFormatting>
  <conditionalFormatting sqref="D55">
    <cfRule type="cellIs" dxfId="60" priority="35" operator="notEqual">
      <formula>0</formula>
    </cfRule>
  </conditionalFormatting>
  <conditionalFormatting sqref="D66">
    <cfRule type="cellIs" dxfId="59" priority="34" operator="notEqual">
      <formula>0</formula>
    </cfRule>
  </conditionalFormatting>
  <conditionalFormatting sqref="D64">
    <cfRule type="cellIs" dxfId="58" priority="33" operator="notEqual">
      <formula>0</formula>
    </cfRule>
  </conditionalFormatting>
  <conditionalFormatting sqref="D57">
    <cfRule type="cellIs" dxfId="57" priority="32" operator="notEqual">
      <formula>0</formula>
    </cfRule>
  </conditionalFormatting>
  <conditionalFormatting sqref="D71">
    <cfRule type="cellIs" dxfId="56" priority="31" operator="notEqual">
      <formula>0</formula>
    </cfRule>
  </conditionalFormatting>
  <conditionalFormatting sqref="D72">
    <cfRule type="cellIs" dxfId="55" priority="30" operator="notEqual">
      <formula>0</formula>
    </cfRule>
  </conditionalFormatting>
  <conditionalFormatting sqref="D85">
    <cfRule type="cellIs" dxfId="54" priority="29" operator="notEqual">
      <formula>0</formula>
    </cfRule>
  </conditionalFormatting>
  <conditionalFormatting sqref="D98">
    <cfRule type="cellIs" dxfId="53" priority="28" operator="notEqual">
      <formula>0</formula>
    </cfRule>
  </conditionalFormatting>
  <conditionalFormatting sqref="D100">
    <cfRule type="cellIs" dxfId="52" priority="27" operator="notEqual">
      <formula>0</formula>
    </cfRule>
  </conditionalFormatting>
  <conditionalFormatting sqref="D105">
    <cfRule type="cellIs" dxfId="51" priority="26" operator="notEqual">
      <formula>0</formula>
    </cfRule>
  </conditionalFormatting>
  <conditionalFormatting sqref="D112">
    <cfRule type="cellIs" dxfId="50" priority="25" operator="notEqual">
      <formula>0</formula>
    </cfRule>
  </conditionalFormatting>
  <conditionalFormatting sqref="D131">
    <cfRule type="cellIs" dxfId="49" priority="24" operator="notEqual">
      <formula>0</formula>
    </cfRule>
  </conditionalFormatting>
  <conditionalFormatting sqref="D132">
    <cfRule type="cellIs" dxfId="48" priority="23" operator="notEqual">
      <formula>0</formula>
    </cfRule>
  </conditionalFormatting>
  <conditionalFormatting sqref="E7">
    <cfRule type="cellIs" dxfId="47" priority="22" operator="notEqual">
      <formula>0</formula>
    </cfRule>
  </conditionalFormatting>
  <conditionalFormatting sqref="E29">
    <cfRule type="cellIs" dxfId="46" priority="21" operator="notEqual">
      <formula>0</formula>
    </cfRule>
  </conditionalFormatting>
  <conditionalFormatting sqref="E19">
    <cfRule type="cellIs" dxfId="45" priority="20" operator="notEqual">
      <formula>0</formula>
    </cfRule>
  </conditionalFormatting>
  <conditionalFormatting sqref="E14">
    <cfRule type="cellIs" dxfId="44" priority="19" operator="notEqual">
      <formula>0</formula>
    </cfRule>
  </conditionalFormatting>
  <conditionalFormatting sqref="E31">
    <cfRule type="cellIs" dxfId="43" priority="18" operator="notEqual">
      <formula>0</formula>
    </cfRule>
  </conditionalFormatting>
  <conditionalFormatting sqref="E33">
    <cfRule type="cellIs" dxfId="42" priority="17" operator="notEqual">
      <formula>0</formula>
    </cfRule>
  </conditionalFormatting>
  <conditionalFormatting sqref="E39">
    <cfRule type="cellIs" dxfId="41" priority="16" operator="notEqual">
      <formula>0</formula>
    </cfRule>
  </conditionalFormatting>
  <conditionalFormatting sqref="E55">
    <cfRule type="cellIs" dxfId="40" priority="15" operator="notEqual">
      <formula>0</formula>
    </cfRule>
  </conditionalFormatting>
  <conditionalFormatting sqref="E66">
    <cfRule type="cellIs" dxfId="39" priority="14" operator="notEqual">
      <formula>0</formula>
    </cfRule>
  </conditionalFormatting>
  <conditionalFormatting sqref="E64">
    <cfRule type="cellIs" dxfId="38" priority="13" operator="notEqual">
      <formula>0</formula>
    </cfRule>
  </conditionalFormatting>
  <conditionalFormatting sqref="E57">
    <cfRule type="cellIs" dxfId="37" priority="12" operator="notEqual">
      <formula>0</formula>
    </cfRule>
  </conditionalFormatting>
  <conditionalFormatting sqref="E71">
    <cfRule type="cellIs" dxfId="36" priority="11" operator="notEqual">
      <formula>0</formula>
    </cfRule>
  </conditionalFormatting>
  <conditionalFormatting sqref="E72">
    <cfRule type="cellIs" dxfId="35" priority="10" operator="notEqual">
      <formula>0</formula>
    </cfRule>
  </conditionalFormatting>
  <conditionalFormatting sqref="E85">
    <cfRule type="cellIs" dxfId="34" priority="9" operator="notEqual">
      <formula>0</formula>
    </cfRule>
  </conditionalFormatting>
  <conditionalFormatting sqref="E98">
    <cfRule type="cellIs" dxfId="33" priority="8" operator="notEqual">
      <formula>0</formula>
    </cfRule>
  </conditionalFormatting>
  <conditionalFormatting sqref="E100">
    <cfRule type="cellIs" dxfId="32" priority="7" operator="notEqual">
      <formula>0</formula>
    </cfRule>
  </conditionalFormatting>
  <conditionalFormatting sqref="E105">
    <cfRule type="cellIs" dxfId="31" priority="6" operator="notEqual">
      <formula>0</formula>
    </cfRule>
  </conditionalFormatting>
  <conditionalFormatting sqref="E112">
    <cfRule type="cellIs" dxfId="30" priority="5" operator="notEqual">
      <formula>0</formula>
    </cfRule>
  </conditionalFormatting>
  <conditionalFormatting sqref="E131">
    <cfRule type="cellIs" dxfId="29" priority="4" operator="notEqual">
      <formula>0</formula>
    </cfRule>
  </conditionalFormatting>
  <conditionalFormatting sqref="E132">
    <cfRule type="cellIs" dxfId="28" priority="3" operator="notEqual">
      <formula>0</formula>
    </cfRule>
  </conditionalFormatting>
  <conditionalFormatting sqref="D3:E4">
    <cfRule type="cellIs" dxfId="27" priority="2" operator="notEqual">
      <formula>0</formula>
    </cfRule>
  </conditionalFormatting>
  <conditionalFormatting sqref="D135:E135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4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657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70639.016989999989</v>
      </c>
      <c r="D7" s="47"/>
    </row>
    <row r="8" spans="1:4" ht="31.5">
      <c r="A8" s="77"/>
      <c r="B8" s="75" t="s">
        <v>477</v>
      </c>
      <c r="C8" s="50">
        <v>-1720.0308299999999</v>
      </c>
    </row>
    <row r="9" spans="1:4" ht="15.75">
      <c r="A9" s="77" t="s">
        <v>384</v>
      </c>
      <c r="B9" s="75" t="s">
        <v>385</v>
      </c>
      <c r="C9" s="50">
        <v>-9904.9808052433818</v>
      </c>
    </row>
    <row r="10" spans="1:4" ht="15.75">
      <c r="A10" s="77" t="s">
        <v>386</v>
      </c>
      <c r="B10" s="75" t="s">
        <v>387</v>
      </c>
      <c r="C10" s="50">
        <v>496.71327700032975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-6104.1248186496587</v>
      </c>
    </row>
    <row r="13" spans="1:4" ht="15.75">
      <c r="A13" s="78"/>
      <c r="B13" s="79" t="s">
        <v>391</v>
      </c>
      <c r="C13" s="50">
        <v>55126.624643107294</v>
      </c>
      <c r="D13" s="47"/>
    </row>
    <row r="14" spans="1:4" ht="15.75">
      <c r="A14" s="70" t="s">
        <v>3</v>
      </c>
      <c r="B14" s="80" t="s">
        <v>613</v>
      </c>
      <c r="C14" s="50">
        <v>207.06607139795307</v>
      </c>
      <c r="D14" s="47"/>
    </row>
    <row r="15" spans="1:4" ht="15.75">
      <c r="A15" s="70" t="s">
        <v>4</v>
      </c>
      <c r="B15" s="75" t="s">
        <v>392</v>
      </c>
      <c r="C15" s="50">
        <v>1514.96884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-24817.926210000001</v>
      </c>
    </row>
    <row r="19" spans="1:4" ht="15.75">
      <c r="A19" s="77" t="s">
        <v>397</v>
      </c>
      <c r="B19" s="75" t="s">
        <v>398</v>
      </c>
      <c r="C19" s="50">
        <v>2251.0548899999999</v>
      </c>
    </row>
    <row r="20" spans="1:4" ht="15.75">
      <c r="A20" s="78"/>
      <c r="B20" s="77" t="s">
        <v>399</v>
      </c>
      <c r="C20" s="50">
        <v>-22566.871320000002</v>
      </c>
      <c r="D20" s="47"/>
    </row>
    <row r="21" spans="1:4" ht="15.75">
      <c r="A21" s="77" t="s">
        <v>384</v>
      </c>
      <c r="B21" s="75" t="s">
        <v>400</v>
      </c>
      <c r="C21" s="50">
        <v>833.62266163219874</v>
      </c>
    </row>
    <row r="22" spans="1:4" ht="15.75">
      <c r="A22" s="77" t="s">
        <v>386</v>
      </c>
      <c r="B22" s="75" t="s">
        <v>478</v>
      </c>
      <c r="C22" s="50">
        <v>-1709.2785300000005</v>
      </c>
    </row>
    <row r="23" spans="1:4" ht="15.75">
      <c r="A23" s="78"/>
      <c r="B23" s="79" t="s">
        <v>401</v>
      </c>
      <c r="C23" s="50">
        <v>-23442.5271883678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-1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-1</v>
      </c>
      <c r="D27" s="47"/>
    </row>
    <row r="28" spans="1:4" ht="15.75">
      <c r="A28" s="74" t="s">
        <v>7</v>
      </c>
      <c r="B28" s="75" t="s">
        <v>406</v>
      </c>
      <c r="C28" s="50">
        <v>2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-13674.7318264926</v>
      </c>
    </row>
    <row r="31" spans="1:4" ht="15.75">
      <c r="A31" s="77" t="s">
        <v>384</v>
      </c>
      <c r="B31" s="75" t="s">
        <v>409</v>
      </c>
      <c r="C31" s="50">
        <v>494.23723000000001</v>
      </c>
    </row>
    <row r="32" spans="1:4" ht="15.75">
      <c r="A32" s="77" t="s">
        <v>386</v>
      </c>
      <c r="B32" s="75" t="s">
        <v>410</v>
      </c>
      <c r="C32" s="50">
        <v>-10279.303537766662</v>
      </c>
    </row>
    <row r="33" spans="1:4" ht="15.75">
      <c r="A33" s="77" t="s">
        <v>389</v>
      </c>
      <c r="B33" s="75" t="s">
        <v>411</v>
      </c>
      <c r="C33" s="50">
        <v>568.752161</v>
      </c>
    </row>
    <row r="34" spans="1:4" ht="15.75">
      <c r="A34" s="81"/>
      <c r="B34" s="79" t="s">
        <v>412</v>
      </c>
      <c r="C34" s="50">
        <v>-22891.045973259264</v>
      </c>
      <c r="D34" s="47"/>
    </row>
    <row r="35" spans="1:4" ht="15.75">
      <c r="A35" s="74" t="s">
        <v>64</v>
      </c>
      <c r="B35" s="75" t="s">
        <v>413</v>
      </c>
      <c r="C35" s="50">
        <v>-3790.2659918152344</v>
      </c>
    </row>
    <row r="36" spans="1:4" ht="15.75" customHeight="1">
      <c r="A36" s="74"/>
      <c r="B36" s="75" t="s">
        <v>479</v>
      </c>
      <c r="C36" s="50">
        <v>-2916.1218599999997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6725.8204010629424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218535.85790999999</v>
      </c>
    </row>
    <row r="42" spans="1:4" ht="31.5">
      <c r="A42" s="77"/>
      <c r="B42" s="75" t="s">
        <v>477</v>
      </c>
      <c r="C42" s="50">
        <v>-4268.4760428561003</v>
      </c>
    </row>
    <row r="43" spans="1:4" ht="15.75">
      <c r="A43" s="77" t="s">
        <v>384</v>
      </c>
      <c r="B43" s="75" t="s">
        <v>385</v>
      </c>
      <c r="C43" s="50">
        <v>-10322.456204756616</v>
      </c>
    </row>
    <row r="44" spans="1:4" ht="15.75">
      <c r="A44" s="77" t="s">
        <v>386</v>
      </c>
      <c r="B44" s="75" t="s">
        <v>387</v>
      </c>
      <c r="C44" s="50">
        <v>16249.818022999671</v>
      </c>
    </row>
    <row r="45" spans="1:4" ht="15.75">
      <c r="A45" s="77" t="s">
        <v>389</v>
      </c>
      <c r="B45" s="75" t="s">
        <v>390</v>
      </c>
      <c r="C45" s="50">
        <v>-513.30765135034142</v>
      </c>
    </row>
    <row r="46" spans="1:4" ht="15.75">
      <c r="A46" s="78"/>
      <c r="B46" s="79" t="s">
        <v>417</v>
      </c>
      <c r="C46" s="50">
        <v>223949.91207689271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213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1187.24513</v>
      </c>
    </row>
    <row r="53" spans="1:4" ht="15.75">
      <c r="A53" s="83" t="s">
        <v>424</v>
      </c>
      <c r="B53" s="75" t="s">
        <v>425</v>
      </c>
      <c r="C53" s="50">
        <v>18951.436969999999</v>
      </c>
    </row>
    <row r="54" spans="1:4" ht="15.75">
      <c r="A54" s="84"/>
      <c r="B54" s="77" t="s">
        <v>426</v>
      </c>
      <c r="C54" s="50">
        <v>20138.682100000002</v>
      </c>
      <c r="D54" s="47"/>
    </row>
    <row r="55" spans="1:4" ht="15.75">
      <c r="A55" s="78" t="s">
        <v>386</v>
      </c>
      <c r="B55" s="75" t="s">
        <v>427</v>
      </c>
      <c r="C55" s="50">
        <v>29070.47309</v>
      </c>
    </row>
    <row r="56" spans="1:4" ht="15.75">
      <c r="A56" s="78" t="s">
        <v>389</v>
      </c>
      <c r="B56" s="75" t="s">
        <v>428</v>
      </c>
      <c r="C56" s="50">
        <v>4649.0743499999999</v>
      </c>
    </row>
    <row r="57" spans="1:4" ht="15.75">
      <c r="A57" s="71"/>
      <c r="B57" s="79" t="s">
        <v>429</v>
      </c>
      <c r="C57" s="50">
        <v>54071.22954</v>
      </c>
      <c r="D57" s="47"/>
    </row>
    <row r="58" spans="1:4" ht="15.75">
      <c r="A58" s="81" t="s">
        <v>4</v>
      </c>
      <c r="B58" s="84" t="s">
        <v>392</v>
      </c>
      <c r="C58" s="50">
        <v>4708.7066260269985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-107677.7407520839</v>
      </c>
    </row>
    <row r="62" spans="1:4" ht="15.75">
      <c r="A62" s="77" t="s">
        <v>397</v>
      </c>
      <c r="B62" s="75" t="s">
        <v>398</v>
      </c>
      <c r="C62" s="50">
        <v>1444.3347199999998</v>
      </c>
    </row>
    <row r="63" spans="1:4" ht="15.75">
      <c r="A63" s="78"/>
      <c r="B63" s="77" t="s">
        <v>432</v>
      </c>
      <c r="C63" s="50">
        <v>-106233.40603208392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-277.82577163219867</v>
      </c>
    </row>
    <row r="66" spans="1:4" ht="15.75">
      <c r="A66" s="83" t="s">
        <v>424</v>
      </c>
      <c r="B66" s="75" t="s">
        <v>398</v>
      </c>
      <c r="C66" s="50">
        <v>132.63088000000047</v>
      </c>
    </row>
    <row r="67" spans="1:4" ht="15.75">
      <c r="A67" s="78"/>
      <c r="B67" s="77" t="s">
        <v>426</v>
      </c>
      <c r="C67" s="50">
        <v>-145.19489163219851</v>
      </c>
      <c r="D67" s="47"/>
    </row>
    <row r="68" spans="1:4" ht="15.75">
      <c r="A68" s="81"/>
      <c r="B68" s="85" t="s">
        <v>401</v>
      </c>
      <c r="C68" s="50">
        <v>-106378.60092371612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-48947.981580000007</v>
      </c>
    </row>
    <row r="72" spans="1:4" ht="15.75">
      <c r="A72" s="77" t="s">
        <v>397</v>
      </c>
      <c r="B72" s="75" t="s">
        <v>398</v>
      </c>
      <c r="C72" s="50">
        <v>-18.83494</v>
      </c>
    </row>
    <row r="73" spans="1:4" ht="15.75">
      <c r="A73" s="78"/>
      <c r="B73" s="77" t="s">
        <v>432</v>
      </c>
      <c r="C73" s="50">
        <v>-48966.816520000008</v>
      </c>
      <c r="D73" s="47"/>
    </row>
    <row r="74" spans="1:4" ht="15.75">
      <c r="A74" s="78" t="s">
        <v>384</v>
      </c>
      <c r="B74" s="75" t="s">
        <v>436</v>
      </c>
      <c r="C74" s="50">
        <v>-4113.8715283805877</v>
      </c>
    </row>
    <row r="75" spans="1:4" ht="15.75">
      <c r="A75" s="78"/>
      <c r="B75" s="79" t="s">
        <v>437</v>
      </c>
      <c r="C75" s="50">
        <v>-53080.688048380602</v>
      </c>
      <c r="D75" s="47"/>
    </row>
    <row r="76" spans="1:4" ht="15.75">
      <c r="A76" s="74" t="s">
        <v>7</v>
      </c>
      <c r="B76" s="75" t="s">
        <v>406</v>
      </c>
      <c r="C76" s="50">
        <v>-526.428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-43803.393659295652</v>
      </c>
    </row>
    <row r="79" spans="1:4" ht="15.75">
      <c r="A79" s="77" t="s">
        <v>384</v>
      </c>
      <c r="B79" s="75" t="s">
        <v>409</v>
      </c>
      <c r="C79" s="50">
        <v>-2815.1574599999999</v>
      </c>
    </row>
    <row r="80" spans="1:4" ht="15.75">
      <c r="A80" s="77" t="s">
        <v>386</v>
      </c>
      <c r="B80" s="75" t="s">
        <v>410</v>
      </c>
      <c r="C80" s="50">
        <v>-25199.324805563756</v>
      </c>
    </row>
    <row r="81" spans="1:4" ht="15.75">
      <c r="A81" s="77" t="s">
        <v>389</v>
      </c>
      <c r="B81" s="75" t="s">
        <v>439</v>
      </c>
      <c r="C81" s="50">
        <v>384.29955999999999</v>
      </c>
    </row>
    <row r="82" spans="1:4" ht="15.75">
      <c r="A82" s="81"/>
      <c r="B82" s="79" t="s">
        <v>412</v>
      </c>
      <c r="C82" s="50">
        <v>-71433.576364859415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-659.16198000000009</v>
      </c>
    </row>
    <row r="85" spans="1:4" ht="15.75">
      <c r="A85" s="77" t="s">
        <v>384</v>
      </c>
      <c r="B85" s="75" t="s">
        <v>442</v>
      </c>
      <c r="C85" s="50">
        <v>-31437.811369999999</v>
      </c>
    </row>
    <row r="86" spans="1:4" ht="15.75">
      <c r="A86" s="77" t="s">
        <v>386</v>
      </c>
      <c r="B86" s="75" t="s">
        <v>443</v>
      </c>
      <c r="C86" s="50">
        <v>-1710.5609100000024</v>
      </c>
    </row>
    <row r="87" spans="1:4" ht="15.75">
      <c r="A87" s="77"/>
      <c r="B87" s="79" t="s">
        <v>444</v>
      </c>
      <c r="C87" s="50">
        <v>-33807.53426</v>
      </c>
      <c r="D87" s="47"/>
    </row>
    <row r="88" spans="1:4" ht="15.75">
      <c r="A88" s="74" t="s">
        <v>62</v>
      </c>
      <c r="B88" s="75" t="s">
        <v>413</v>
      </c>
      <c r="C88" s="50">
        <v>-13759.377018184765</v>
      </c>
    </row>
    <row r="89" spans="1:4" ht="15.75" customHeight="1">
      <c r="A89" s="74"/>
      <c r="B89" s="75" t="s">
        <v>479</v>
      </c>
      <c r="C89" s="50">
        <v>-11263.681200000001</v>
      </c>
    </row>
    <row r="90" spans="1:4" ht="15.75">
      <c r="A90" s="74" t="s">
        <v>65</v>
      </c>
      <c r="B90" s="75" t="s">
        <v>614</v>
      </c>
      <c r="C90" s="50">
        <v>-276.06607139795307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3467.5775563808702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6725.8204010629424</v>
      </c>
      <c r="D94" s="47"/>
    </row>
    <row r="95" spans="1:4" ht="15.75">
      <c r="A95" s="74" t="s">
        <v>3</v>
      </c>
      <c r="B95" s="75" t="s">
        <v>616</v>
      </c>
      <c r="C95" s="50">
        <v>3467.5775563808702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66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376.61167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18723.395580285654</v>
      </c>
    </row>
    <row r="103" spans="1:4" ht="15.75">
      <c r="A103" s="84"/>
      <c r="B103" s="77" t="s">
        <v>426</v>
      </c>
      <c r="C103" s="50">
        <v>18723.395580285654</v>
      </c>
    </row>
    <row r="104" spans="1:4" ht="15.75">
      <c r="A104" s="78" t="s">
        <v>386</v>
      </c>
      <c r="B104" s="75" t="s">
        <v>427</v>
      </c>
      <c r="C104" s="50">
        <v>418.38443000000001</v>
      </c>
    </row>
    <row r="105" spans="1:4" ht="15.75">
      <c r="A105" s="78" t="s">
        <v>389</v>
      </c>
      <c r="B105" s="75" t="s">
        <v>428</v>
      </c>
      <c r="C105" s="50">
        <v>149.8415</v>
      </c>
    </row>
    <row r="106" spans="1:4" ht="15.75">
      <c r="A106" s="71"/>
      <c r="B106" s="79" t="s">
        <v>449</v>
      </c>
      <c r="C106" s="50">
        <v>19357.621510285655</v>
      </c>
    </row>
    <row r="107" spans="1:4" ht="15.75" customHeight="1">
      <c r="A107" s="81" t="s">
        <v>5</v>
      </c>
      <c r="B107" s="75" t="s">
        <v>617</v>
      </c>
      <c r="C107" s="50">
        <v>283.06607139795307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-4518.5872399999998</v>
      </c>
    </row>
    <row r="110" spans="1:4" ht="15.75">
      <c r="A110" s="77" t="s">
        <v>384</v>
      </c>
      <c r="B110" s="75" t="s">
        <v>442</v>
      </c>
      <c r="C110" s="50">
        <v>-53.401810000000005</v>
      </c>
    </row>
    <row r="111" spans="1:4" ht="15.75">
      <c r="A111" s="77" t="s">
        <v>386</v>
      </c>
      <c r="B111" s="75" t="s">
        <v>451</v>
      </c>
      <c r="C111" s="50">
        <v>-376.35432644142389</v>
      </c>
    </row>
    <row r="112" spans="1:4" ht="15.75">
      <c r="A112" s="77"/>
      <c r="B112" s="79" t="s">
        <v>437</v>
      </c>
      <c r="C112" s="50">
        <v>-4948.343376441424</v>
      </c>
      <c r="D112" s="47"/>
    </row>
    <row r="113" spans="1:4" ht="15.75">
      <c r="A113" s="81" t="s">
        <v>7</v>
      </c>
      <c r="B113" s="75" t="s">
        <v>618</v>
      </c>
      <c r="C113" s="50">
        <v>-214.06607139795307</v>
      </c>
      <c r="D113" s="47"/>
    </row>
    <row r="114" spans="1:4" ht="15.75">
      <c r="A114" s="81" t="s">
        <v>8</v>
      </c>
      <c r="B114" s="75" t="s">
        <v>452</v>
      </c>
      <c r="C114" s="50">
        <v>509.97478999999998</v>
      </c>
    </row>
    <row r="115" spans="1:4" ht="15.75">
      <c r="A115" s="81" t="s">
        <v>64</v>
      </c>
      <c r="B115" s="75" t="s">
        <v>453</v>
      </c>
      <c r="C115" s="50">
        <v>-1613.4544699999999</v>
      </c>
    </row>
    <row r="116" spans="1:4" ht="15.75">
      <c r="A116" s="81" t="s">
        <v>62</v>
      </c>
      <c r="B116" s="75" t="s">
        <v>454</v>
      </c>
      <c r="C116" s="50">
        <v>23568.196411288045</v>
      </c>
      <c r="D116" s="47"/>
    </row>
    <row r="117" spans="1:4" ht="15.75">
      <c r="A117" s="81" t="s">
        <v>65</v>
      </c>
      <c r="B117" s="75" t="s">
        <v>455</v>
      </c>
      <c r="C117" s="50">
        <v>18.965090000000004</v>
      </c>
    </row>
    <row r="118" spans="1:4" ht="15.75">
      <c r="A118" s="81" t="s">
        <v>66</v>
      </c>
      <c r="B118" s="75" t="s">
        <v>456</v>
      </c>
      <c r="C118" s="50">
        <v>-15.352419999999999</v>
      </c>
    </row>
    <row r="119" spans="1:4" ht="15.75">
      <c r="A119" s="81" t="s">
        <v>457</v>
      </c>
      <c r="B119" s="75" t="s">
        <v>458</v>
      </c>
      <c r="C119" s="50">
        <v>3.6126700000000036</v>
      </c>
      <c r="D119" s="47"/>
    </row>
    <row r="120" spans="1:4" ht="15.75">
      <c r="A120" s="81" t="s">
        <v>459</v>
      </c>
      <c r="B120" s="75" t="s">
        <v>460</v>
      </c>
      <c r="C120" s="50">
        <v>-1797.542771721445</v>
      </c>
    </row>
    <row r="121" spans="1:4" ht="15.75">
      <c r="A121" s="81" t="s">
        <v>461</v>
      </c>
      <c r="B121" s="75" t="s">
        <v>462</v>
      </c>
      <c r="C121" s="50">
        <v>169.54584</v>
      </c>
    </row>
    <row r="122" spans="1:4" ht="15.75">
      <c r="A122" s="81" t="s">
        <v>463</v>
      </c>
      <c r="B122" s="75" t="s">
        <v>464</v>
      </c>
      <c r="C122" s="50">
        <v>21943.812149566602</v>
      </c>
      <c r="D122" s="47"/>
    </row>
    <row r="123" spans="1:4">
      <c r="A123" s="167" t="s">
        <v>620</v>
      </c>
      <c r="B123" s="167"/>
      <c r="C123" s="167"/>
    </row>
    <row r="124" spans="1:4">
      <c r="A124" s="118" t="s">
        <v>650</v>
      </c>
    </row>
  </sheetData>
  <mergeCells count="4">
    <mergeCell ref="A1:C1"/>
    <mergeCell ref="A3:B3"/>
    <mergeCell ref="A4:B4"/>
    <mergeCell ref="A123:C123"/>
  </mergeCells>
  <conditionalFormatting sqref="D7">
    <cfRule type="cellIs" dxfId="25" priority="53" operator="notEqual">
      <formula>0</formula>
    </cfRule>
  </conditionalFormatting>
  <conditionalFormatting sqref="D13">
    <cfRule type="cellIs" dxfId="24" priority="52" operator="notEqual">
      <formula>0</formula>
    </cfRule>
  </conditionalFormatting>
  <conditionalFormatting sqref="D20">
    <cfRule type="cellIs" dxfId="23" priority="51" operator="notEqual">
      <formula>0</formula>
    </cfRule>
  </conditionalFormatting>
  <conditionalFormatting sqref="D23">
    <cfRule type="cellIs" dxfId="22" priority="50" operator="notEqual">
      <formula>0</formula>
    </cfRule>
  </conditionalFormatting>
  <conditionalFormatting sqref="D27">
    <cfRule type="cellIs" dxfId="21" priority="49" operator="notEqual">
      <formula>0</formula>
    </cfRule>
  </conditionalFormatting>
  <conditionalFormatting sqref="D34">
    <cfRule type="cellIs" dxfId="20" priority="48" operator="notEqual">
      <formula>0</formula>
    </cfRule>
  </conditionalFormatting>
  <conditionalFormatting sqref="D38">
    <cfRule type="cellIs" dxfId="19" priority="47" operator="notEqual">
      <formula>0</formula>
    </cfRule>
  </conditionalFormatting>
  <conditionalFormatting sqref="D46">
    <cfRule type="cellIs" dxfId="18" priority="46" operator="notEqual">
      <formula>0</formula>
    </cfRule>
  </conditionalFormatting>
  <conditionalFormatting sqref="D54">
    <cfRule type="cellIs" dxfId="17" priority="45" operator="notEqual">
      <formula>0</formula>
    </cfRule>
  </conditionalFormatting>
  <conditionalFormatting sqref="D57">
    <cfRule type="cellIs" dxfId="16" priority="44" operator="notEqual">
      <formula>0</formula>
    </cfRule>
  </conditionalFormatting>
  <conditionalFormatting sqref="D68">
    <cfRule type="cellIs" dxfId="15" priority="43" operator="notEqual">
      <formula>0</formula>
    </cfRule>
  </conditionalFormatting>
  <conditionalFormatting sqref="D67">
    <cfRule type="cellIs" dxfId="14" priority="42" operator="notEqual">
      <formula>0</formula>
    </cfRule>
  </conditionalFormatting>
  <conditionalFormatting sqref="D63">
    <cfRule type="cellIs" dxfId="13" priority="41" operator="notEqual">
      <formula>0</formula>
    </cfRule>
  </conditionalFormatting>
  <conditionalFormatting sqref="D73">
    <cfRule type="cellIs" dxfId="12" priority="40" operator="notEqual">
      <formula>0</formula>
    </cfRule>
  </conditionalFormatting>
  <conditionalFormatting sqref="D75">
    <cfRule type="cellIs" dxfId="11" priority="39" operator="notEqual">
      <formula>0</formula>
    </cfRule>
  </conditionalFormatting>
  <conditionalFormatting sqref="D82">
    <cfRule type="cellIs" dxfId="10" priority="38" operator="notEqual">
      <formula>0</formula>
    </cfRule>
  </conditionalFormatting>
  <conditionalFormatting sqref="D87">
    <cfRule type="cellIs" dxfId="9" priority="37" operator="notEqual">
      <formula>0</formula>
    </cfRule>
  </conditionalFormatting>
  <conditionalFormatting sqref="D92">
    <cfRule type="cellIs" dxfId="8" priority="36" operator="notEqual">
      <formula>0</formula>
    </cfRule>
  </conditionalFormatting>
  <conditionalFormatting sqref="D94:D95">
    <cfRule type="cellIs" dxfId="7" priority="35" operator="notEqual">
      <formula>0</formula>
    </cfRule>
  </conditionalFormatting>
  <conditionalFormatting sqref="D107">
    <cfRule type="cellIs" dxfId="6" priority="34" operator="notEqual">
      <formula>0</formula>
    </cfRule>
  </conditionalFormatting>
  <conditionalFormatting sqref="D112">
    <cfRule type="cellIs" dxfId="5" priority="33" operator="notEqual">
      <formula>0</formula>
    </cfRule>
  </conditionalFormatting>
  <conditionalFormatting sqref="D116">
    <cfRule type="cellIs" dxfId="4" priority="32" operator="notEqual">
      <formula>0</formula>
    </cfRule>
  </conditionalFormatting>
  <conditionalFormatting sqref="D113">
    <cfRule type="cellIs" dxfId="3" priority="31" operator="notEqual">
      <formula>0</formula>
    </cfRule>
  </conditionalFormatting>
  <conditionalFormatting sqref="D14">
    <cfRule type="cellIs" dxfId="2" priority="30" operator="notEqual">
      <formula>0</formula>
    </cfRule>
  </conditionalFormatting>
  <conditionalFormatting sqref="D119">
    <cfRule type="cellIs" dxfId="1" priority="29" operator="notEqual">
      <formula>0</formula>
    </cfRule>
  </conditionalFormatting>
  <conditionalFormatting sqref="D122">
    <cfRule type="cellIs" dxfId="0" priority="28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2020-09-10T12:25:47Z</cp:lastPrinted>
  <dcterms:created xsi:type="dcterms:W3CDTF">2004-10-05T13:09:46Z</dcterms:created>
  <dcterms:modified xsi:type="dcterms:W3CDTF">2021-02-12T12:59:28Z</dcterms:modified>
</cp:coreProperties>
</file>