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hristova\Documents\DOHODNOST\Dohodnost 2020\"/>
    </mc:Choice>
  </mc:AlternateContent>
  <bookViews>
    <workbookView xWindow="0" yWindow="0" windowWidth="22110" windowHeight="8655"/>
  </bookViews>
  <sheets>
    <sheet name="Доходност 31.12.2018-31.12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J48" i="1"/>
  <c r="G35" i="1"/>
  <c r="F28" i="1"/>
  <c r="H36" i="1"/>
  <c r="G36" i="1"/>
  <c r="H35" i="1"/>
  <c r="H34" i="1"/>
  <c r="G34" i="1"/>
  <c r="F34" i="1"/>
  <c r="H33" i="1"/>
  <c r="H32" i="1"/>
  <c r="G32" i="1"/>
  <c r="F32" i="1"/>
  <c r="H31" i="1"/>
  <c r="H30" i="1"/>
  <c r="G30" i="1"/>
  <c r="F30" i="1"/>
  <c r="H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K6" i="1"/>
  <c r="H6" i="1"/>
  <c r="K4" i="1"/>
  <c r="J4" i="1"/>
  <c r="F9" i="1" l="1"/>
  <c r="K47" i="1"/>
  <c r="F36" i="1"/>
  <c r="F7" i="1"/>
  <c r="K5" i="1"/>
  <c r="F6" i="1"/>
  <c r="F29" i="1"/>
  <c r="F31" i="1"/>
  <c r="F33" i="1"/>
  <c r="F35" i="1"/>
  <c r="F50" i="1"/>
  <c r="F51" i="1"/>
  <c r="F52" i="1"/>
  <c r="F53" i="1"/>
  <c r="F54" i="1"/>
  <c r="F55" i="1"/>
  <c r="F56" i="1"/>
  <c r="F57" i="1"/>
  <c r="F11" i="1"/>
  <c r="F13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<sst xmlns="http://schemas.openxmlformats.org/spreadsheetml/2006/main" count="72" uniqueCount="50">
  <si>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</si>
  <si>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</si>
  <si>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</si>
  <si>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</si>
  <si>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</si>
  <si>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</si>
  <si>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</si>
  <si>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</si>
  <si>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</si>
  <si>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</si>
  <si>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</si>
  <si>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</si>
  <si>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</si>
  <si>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</si>
  <si>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</si>
  <si>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</si>
  <si>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</si>
  <si>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</si>
  <si>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</si>
  <si>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</si>
  <si>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</si>
  <si>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</si>
  <si>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</si>
  <si>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</si>
  <si>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</si>
  <si>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</si>
  <si>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</si>
  <si>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</si>
  <si>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</si>
  <si>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</si>
  <si>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</si>
  <si>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</si>
  <si>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</si>
  <si>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</si>
  <si>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</si>
  <si>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</si>
  <si>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</si>
  <si>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</si>
  <si>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</si>
  <si>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</si>
  <si>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</si>
  <si>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</si>
  <si>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</si>
  <si>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</si>
  <si>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</si>
  <si>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31.12.2018 г. - 31.12.2020 г. НА ГОДИШНА БАЗА</t>
  </si>
  <si>
    <t>ДОХОДНОСТ НА УНИВЕРСАЛНИТЕ ПЕНСИОННИ ФОНДОВЕ
ЗА ПЕРИОДА 31.12.2018 г. - 31.12.2020 г.</t>
  </si>
  <si>
    <t>ДОХОДНОСТ НА ПРОФЕСИОНАЛНИТЕ ПЕНСИОННИ ФОНДОВЕ
ЗА ПЕРИОДА 31.12.2018 г. - 31.12.2020 г.</t>
  </si>
  <si>
    <t>ДОХОДНОСТ НА ДОБРОВОЛНИТЕ ПЕНСИОННИ ФОНДОВЕ
ЗА ПЕРИОДА 31.12.2018 г. - 31.12.2020 г.</t>
  </si>
  <si>
    <t>ДОХОДНОСТ НА ДОБРОВОЛНИЯ ПЕНСИОНЕН ФОНД
ПО ПРОФЕСИОНАЛНИ СХЕМИ
ЗА ПЕРИОДА 31.12.2018 г. - 31.12.2020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</si>
</sst>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1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6" fillId="2" borderId="0" xfId="1" applyNumberFormat="1" applyFont="1" applyFill="1" applyBorder="1" applyAlignment="1">
      <alignment horizontal="center"/>
    </xf>
    <xf numFmtId="10" fontId="14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18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right"/>
    </xf>
    <xf numFmtId="10" fontId="9" fillId="2" borderId="12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0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31.12.2018-31.12.2020'!$J$26</c:f>
          <c:strCache>
            <c:ptCount val="1"/>
            <c:pt idx="0">
              <c:v>ДОХОДНОСТ НА ПРОФЕСИОНАЛНИТЕ ПЕНСИОННИ ФОНДОВЕ
ЗА ПЕРИОДА 31.12.2018 г. - 31.12.2020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1A-4D17-BC11-F55EEB0E1CAF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1A-4D17-BC11-F55EEB0E1CAF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1A-4D17-BC11-F55EEB0E1CAF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1A-4D17-BC11-F55EEB0E1CAF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1A-4D17-BC11-F55EEB0E1CAF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1A-4D17-BC11-F55EEB0E1CAF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1A-4D17-BC11-F55EEB0E1CAF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11A-4D17-BC11-F55EEB0E1C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31.12.2018-31.12.2020'!$B$28:$B$36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31.12.2018-31.12.2020'!$E$28:$E$36</c:f>
              <c:numCache>
                <c:formatCode>0.00%</c:formatCode>
                <c:ptCount val="9"/>
                <c:pt idx="0">
                  <c:v>3.0102760206159651E-2</c:v>
                </c:pt>
                <c:pt idx="1">
                  <c:v>3.2502633736638309E-2</c:v>
                </c:pt>
                <c:pt idx="2">
                  <c:v>5.6801822304040295E-2</c:v>
                </c:pt>
                <c:pt idx="3">
                  <c:v>4.0952639950300185E-2</c:v>
                </c:pt>
                <c:pt idx="4">
                  <c:v>4.2318179892643304E-2</c:v>
                </c:pt>
                <c:pt idx="5">
                  <c:v>2.8057959843966751E-2</c:v>
                </c:pt>
                <c:pt idx="6">
                  <c:v>1.7955717475861555E-2</c:v>
                </c:pt>
                <c:pt idx="7">
                  <c:v>3.6210946427564394E-2</c:v>
                </c:pt>
                <c:pt idx="8">
                  <c:v>1.6109252546096187E-2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A-4D17-BC11-F55EEB0E1C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31.12.2018-31.12.2020'!$B$28:$B$36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31.12.2018-31.12.2020'!$F$28:$F$36</c:f>
              <c:numCache>
                <c:formatCode>0.00%</c:formatCode>
                <c:ptCount val="9"/>
                <c:pt idx="0">
                  <c:v>3.7639072333259381E-2</c:v>
                </c:pt>
                <c:pt idx="1">
                  <c:v>3.7639072333259381E-2</c:v>
                </c:pt>
                <c:pt idx="2">
                  <c:v>3.7639072333259381E-2</c:v>
                </c:pt>
                <c:pt idx="3">
                  <c:v>3.7639072333259381E-2</c:v>
                </c:pt>
                <c:pt idx="4">
                  <c:v>3.7639072333259381E-2</c:v>
                </c:pt>
                <c:pt idx="5">
                  <c:v>3.7639072333259381E-2</c:v>
                </c:pt>
                <c:pt idx="6">
                  <c:v>3.7639072333259381E-2</c:v>
                </c:pt>
                <c:pt idx="7">
                  <c:v>3.7639072333259381E-2</c:v>
                </c:pt>
                <c:pt idx="8">
                  <c:v>3.7639072333259381E-2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1A-4D17-BC11-F55EEB0E1CAF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31.12.2018-31.12.2020'!$B$28:$B$36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31.12.2018-31.12.2020'!$G$28:$G$36</c:f>
              <c:numCache>
                <c:formatCode>0.00%</c:formatCode>
                <c:ptCount val="9"/>
                <c:pt idx="0">
                  <c:v>7.6390723332593778E-3</c:v>
                </c:pt>
                <c:pt idx="1">
                  <c:v>7.6390723332593778E-3</c:v>
                </c:pt>
                <c:pt idx="2">
                  <c:v>7.6390723332593778E-3</c:v>
                </c:pt>
                <c:pt idx="3">
                  <c:v>7.6390723332593778E-3</c:v>
                </c:pt>
                <c:pt idx="4">
                  <c:v>7.6390723332593778E-3</c:v>
                </c:pt>
                <c:pt idx="5">
                  <c:v>7.6390723332593778E-3</c:v>
                </c:pt>
                <c:pt idx="6">
                  <c:v>7.6390723332593778E-3</c:v>
                </c:pt>
                <c:pt idx="7">
                  <c:v>7.6390723332593778E-3</c:v>
                </c:pt>
                <c:pt idx="8">
                  <c:v>7.6390723332593778E-3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1A-4D17-BC11-F55EEB0E1CAF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31.12.2018-31.12.2020'!$B$28:$B$36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31.12.2018-31.12.2020'!$H$28:$H$36</c:f>
              <c:numCache>
                <c:formatCode>0.00%</c:formatCode>
                <c:ptCount val="9"/>
                <c:pt idx="0">
                  <c:v>6.7639072333259373E-2</c:v>
                </c:pt>
                <c:pt idx="1">
                  <c:v>6.7639072333259373E-2</c:v>
                </c:pt>
                <c:pt idx="2">
                  <c:v>6.7639072333259373E-2</c:v>
                </c:pt>
                <c:pt idx="3">
                  <c:v>6.7639072333259373E-2</c:v>
                </c:pt>
                <c:pt idx="4">
                  <c:v>6.7639072333259373E-2</c:v>
                </c:pt>
                <c:pt idx="5">
                  <c:v>6.7639072333259373E-2</c:v>
                </c:pt>
                <c:pt idx="6">
                  <c:v>6.7639072333259373E-2</c:v>
                </c:pt>
                <c:pt idx="7">
                  <c:v>6.7639072333259373E-2</c:v>
                </c:pt>
                <c:pt idx="8">
                  <c:v>6.7639072333259373E-2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1A-4D17-BC11-F55EEB0E1C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31.12.2018-31.12.2020'!$J$4</c:f>
          <c:strCache>
            <c:ptCount val="1"/>
            <c:pt idx="0">
              <c:v>ДОХОДНОСТ НА УНИВЕРСАЛНИТЕ ПЕНСИОННИ ФОНДОВЕ
ЗА ПЕРИОДА 31.12.2018 г. - 31.12.2020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3C-4086-B99C-904A76E2FB6B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3C-4086-B99C-904A76E2FB6B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3C-4086-B99C-904A76E2FB6B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3C-4086-B99C-904A76E2FB6B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3C-4086-B99C-904A76E2FB6B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3C-4086-B99C-904A76E2FB6B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63C-4086-B99C-904A76E2FB6B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63C-4086-B99C-904A76E2FB6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31.12.2018-31.12.2020'!$B$6:$B$14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31.12.2018-31.12.2020'!$E$6:$E$14</c:f>
              <c:numCache>
                <c:formatCode>0.00%</c:formatCode>
                <c:ptCount val="9"/>
                <c:pt idx="0">
                  <c:v>3.1803936685068646E-2</c:v>
                </c:pt>
                <c:pt idx="1">
                  <c:v>4.3184283669886803E-2</c:v>
                </c:pt>
                <c:pt idx="2">
                  <c:v>5.5720467044226618E-2</c:v>
                </c:pt>
                <c:pt idx="3">
                  <c:v>4.0544069481225575E-2</c:v>
                </c:pt>
                <c:pt idx="4">
                  <c:v>4.1973902424924159E-2</c:v>
                </c:pt>
                <c:pt idx="5">
                  <c:v>2.7552148569210066E-2</c:v>
                </c:pt>
                <c:pt idx="6">
                  <c:v>2.0332250264475604E-2</c:v>
                </c:pt>
                <c:pt idx="7">
                  <c:v>4.7617126461518833E-2</c:v>
                </c:pt>
                <c:pt idx="8">
                  <c:v>1.1161523972476939E-2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3C-4086-B99C-904A76E2F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31.12.2018-31.12.2020'!$B$6:$B$14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31.12.2018-31.12.2020'!$F$6:$F$14</c:f>
              <c:numCache>
                <c:formatCode>0.00%</c:formatCode>
                <c:ptCount val="9"/>
                <c:pt idx="0">
                  <c:v>4.0147096035867406E-2</c:v>
                </c:pt>
                <c:pt idx="1">
                  <c:v>4.0147096035867406E-2</c:v>
                </c:pt>
                <c:pt idx="2">
                  <c:v>4.0147096035867406E-2</c:v>
                </c:pt>
                <c:pt idx="3">
                  <c:v>4.0147096035867406E-2</c:v>
                </c:pt>
                <c:pt idx="4">
                  <c:v>4.0147096035867406E-2</c:v>
                </c:pt>
                <c:pt idx="5">
                  <c:v>4.0147096035867406E-2</c:v>
                </c:pt>
                <c:pt idx="6">
                  <c:v>4.0147096035867406E-2</c:v>
                </c:pt>
                <c:pt idx="7">
                  <c:v>4.0147096035867406E-2</c:v>
                </c:pt>
                <c:pt idx="8">
                  <c:v>4.0147096035867406E-2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3C-4086-B99C-904A76E2FB6B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31.12.2018-31.12.2020'!$B$6:$B$14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31.12.2018-31.12.2020'!$G$6:$G$14</c:f>
              <c:numCache>
                <c:formatCode>0.00%</c:formatCode>
                <c:ptCount val="9"/>
                <c:pt idx="0">
                  <c:v>1.0147096035867404E-2</c:v>
                </c:pt>
                <c:pt idx="1">
                  <c:v>1.0147096035867404E-2</c:v>
                </c:pt>
                <c:pt idx="2">
                  <c:v>1.0147096035867404E-2</c:v>
                </c:pt>
                <c:pt idx="3">
                  <c:v>1.0147096035867404E-2</c:v>
                </c:pt>
                <c:pt idx="4">
                  <c:v>1.0147096035867404E-2</c:v>
                </c:pt>
                <c:pt idx="5">
                  <c:v>1.0147096035867404E-2</c:v>
                </c:pt>
                <c:pt idx="6">
                  <c:v>1.0147096035867404E-2</c:v>
                </c:pt>
                <c:pt idx="7">
                  <c:v>1.0147096035867404E-2</c:v>
                </c:pt>
                <c:pt idx="8">
                  <c:v>1.0147096035867404E-2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3C-4086-B99C-904A76E2FB6B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31.12.2018-31.12.2020'!$B$6:$B$14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31.12.2018-31.12.2020'!$H$6:$H$14</c:f>
              <c:numCache>
                <c:formatCode>0.00%</c:formatCode>
                <c:ptCount val="9"/>
                <c:pt idx="0">
                  <c:v>7.0147096035867398E-2</c:v>
                </c:pt>
                <c:pt idx="1">
                  <c:v>7.0147096035867398E-2</c:v>
                </c:pt>
                <c:pt idx="2">
                  <c:v>7.0147096035867398E-2</c:v>
                </c:pt>
                <c:pt idx="3">
                  <c:v>7.0147096035867398E-2</c:v>
                </c:pt>
                <c:pt idx="4">
                  <c:v>7.0147096035867398E-2</c:v>
                </c:pt>
                <c:pt idx="5">
                  <c:v>7.0147096035867398E-2</c:v>
                </c:pt>
                <c:pt idx="6">
                  <c:v>7.0147096035867398E-2</c:v>
                </c:pt>
                <c:pt idx="7">
                  <c:v>7.0147096035867398E-2</c:v>
                </c:pt>
                <c:pt idx="8">
                  <c:v>7.0147096035867398E-2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3C-4086-B99C-904A76E2F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31.12.2018 г. - 31.12.2020 г. НА ГОДИШНА БАЗА"</c:f>
          <c:strCache>
            <c:ptCount val="1"/>
            <c:pt idx="0">
              <c:v>ДОХОДНОСТ НА ДОБРОВОЛНИТЕ ПЕНСИОННИ ФОНДОВЕ
ЗА ПЕРИОДА 31.12.2018 г. - 31.12.2020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966329494708964E-2"/>
          <c:y val="0.15326631168492971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CB-44B4-A6A1-DB40EDF295AD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CB-44B4-A6A1-DB40EDF295AD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CB-44B4-A6A1-DB40EDF295AD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CB-44B4-A6A1-DB40EDF295AD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CB-44B4-A6A1-DB40EDF295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31.12.2018-31.12.2020'!$B$50:$B$58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31.12.2018-31.12.2020'!$E$50:$E$58</c:f>
              <c:numCache>
                <c:formatCode>0.00%</c:formatCode>
                <c:ptCount val="9"/>
                <c:pt idx="0">
                  <c:v>3.7427837785241058E-2</c:v>
                </c:pt>
                <c:pt idx="1">
                  <c:v>2.3750592043595864E-2</c:v>
                </c:pt>
                <c:pt idx="2">
                  <c:v>6.1017236315026091E-2</c:v>
                </c:pt>
                <c:pt idx="3">
                  <c:v>4.3689017492658744E-2</c:v>
                </c:pt>
                <c:pt idx="4">
                  <c:v>4.7798840904443418E-2</c:v>
                </c:pt>
                <c:pt idx="5">
                  <c:v>4.0061716597553643E-2</c:v>
                </c:pt>
                <c:pt idx="6">
                  <c:v>1.8229413000648176E-2</c:v>
                </c:pt>
                <c:pt idx="7">
                  <c:v>3.9005820945275715E-2</c:v>
                </c:pt>
                <c:pt idx="8">
                  <c:v>-3.9641392126875674E-3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B-44B4-A6A1-DB40EDF295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31.12.2018-31.12.2020'!$B$50:$B$58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31.12.2018-31.12.2020'!$F$50:$F$58</c:f>
              <c:numCache>
                <c:formatCode>0.00%</c:formatCode>
                <c:ptCount val="9"/>
                <c:pt idx="0">
                  <c:v>4.3136114700874827E-2</c:v>
                </c:pt>
                <c:pt idx="1">
                  <c:v>4.3136114700874827E-2</c:v>
                </c:pt>
                <c:pt idx="2">
                  <c:v>4.3136114700874827E-2</c:v>
                </c:pt>
                <c:pt idx="3">
                  <c:v>4.3136114700874827E-2</c:v>
                </c:pt>
                <c:pt idx="4">
                  <c:v>4.3136114700874827E-2</c:v>
                </c:pt>
                <c:pt idx="5">
                  <c:v>4.3136114700874827E-2</c:v>
                </c:pt>
                <c:pt idx="6">
                  <c:v>4.3136114700874827E-2</c:v>
                </c:pt>
                <c:pt idx="7">
                  <c:v>4.3136114700874827E-2</c:v>
                </c:pt>
                <c:pt idx="8">
                  <c:v>4.3136114700874827E-2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CB-44B4-A6A1-DB40EDF295AD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31.12.2018-31.12.2020'!$B$50:$B$58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7CB-44B4-A6A1-DB40EDF295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23</xdr:row>
      <xdr:rowOff>142875</xdr:rowOff>
    </xdr:from>
    <xdr:to>
      <xdr:col>18</xdr:col>
      <xdr:colOff>180975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609600</xdr:colOff>
      <xdr:row>2</xdr:row>
      <xdr:rowOff>333376</xdr:rowOff>
    </xdr:from>
    <xdr:to>
      <xdr:col>18</xdr:col>
      <xdr:colOff>180975</xdr:colOff>
      <xdr:row>21</xdr:row>
      <xdr:rowOff>57151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45</xdr:row>
      <xdr:rowOff>76200</xdr:rowOff>
    </xdr:from>
    <xdr:to>
      <xdr:col>18</xdr:col>
      <xdr:colOff>190500</xdr:colOff>
      <xdr:row>61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0.88925</cdr:x>
      <cdr:y>0.81842</cdr:y>
    </cdr:from>
    <cdr:to>
      <cdr:x>0.99625</cdr:x>
      <cdr:y>0.95236</cdr:y>
    </cdr:to>
    <cdr:sp macro="" textlink="'Доходност 31.12.2018-31.12.2020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67603" y="3250714"/>
          <a:ext cx="814321" cy="531999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16686"/>
            <a:gd name="adj6" fmla="val -17421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0,76%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0.59064</cdr:y>
    </cdr:from>
    <cdr:to>
      <cdr:x>1</cdr:x>
      <cdr:y>0.72346</cdr:y>
    </cdr:to>
    <cdr:sp macro="" textlink="'Доходност 31.12.2018-31.12.2020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9" y="2345989"/>
          <a:ext cx="981066" cy="527551"/>
        </a:xfrm>
        <a:prstGeom xmlns:a="http://schemas.openxmlformats.org/drawingml/2006/main" prst="accentCallout2">
          <a:avLst>
            <a:gd name="adj1" fmla="val 50953"/>
            <a:gd name="adj2" fmla="val 761"/>
            <a:gd name="adj3" fmla="val 49147"/>
            <a:gd name="adj4" fmla="val -96440"/>
            <a:gd name="adj5" fmla="val -51886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3,76%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0.33909</cdr:y>
    </cdr:from>
    <cdr:to>
      <cdr:x>1</cdr:x>
      <cdr:y>0.46314</cdr:y>
    </cdr:to>
    <cdr:sp macro="" textlink="'Доходност 31.12.2018-31.12.2020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346853"/>
          <a:ext cx="901613" cy="49271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6,76%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0.8875</cdr:x>
      <cdr:y>0.25778</cdr:y>
    </cdr:from>
    <cdr:to>
      <cdr:x>0.9975</cdr:x>
      <cdr:y>0.38932</cdr:y>
    </cdr:to>
    <cdr:sp macro="" textlink="'Доходност 31.12.2018-31.12.2020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62750" y="1018982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2291"/>
            <a:gd name="adj4" fmla="val -108198"/>
            <a:gd name="adj5" fmla="val -19553"/>
            <a:gd name="adj6" fmla="val -17194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7,01%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0.86973</cdr:x>
      <cdr:y>0.5308</cdr:y>
    </cdr:from>
    <cdr:to>
      <cdr:x>0.99375</cdr:x>
      <cdr:y>0.65797</cdr:y>
    </cdr:to>
    <cdr:sp macro="" textlink="'Доходност 31.12.2018-31.12.2020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7343" y="2098190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24287"/>
            <a:gd name="adj6" fmla="val -14874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4,01%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0.80408</cdr:y>
    </cdr:from>
    <cdr:to>
      <cdr:x>1</cdr:x>
      <cdr:y>0.91574</cdr:y>
    </cdr:to>
    <cdr:sp macro="" textlink="'Доходност 31.12.2018-31.12.2020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178435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31493"/>
            <a:gd name="adj6" fmla="val -16299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1,01%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0.48878</cdr:y>
    </cdr:from>
    <cdr:to>
      <cdr:x>1</cdr:x>
      <cdr:y>0.62141</cdr:y>
    </cdr:to>
    <cdr:sp macro="" textlink="'Доходност 31.12.2018-31.12.2020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7" y="1783094"/>
          <a:ext cx="952538" cy="483844"/>
        </a:xfrm>
        <a:prstGeom xmlns:a="http://schemas.openxmlformats.org/drawingml/2006/main" prst="accentCallout2">
          <a:avLst>
            <a:gd name="adj1" fmla="val 44430"/>
            <a:gd name="adj2" fmla="val -8616"/>
            <a:gd name="adj3" fmla="val 44430"/>
            <a:gd name="adj4" fmla="val -71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4,31%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topLeftCell="A16" workbookViewId="0">
      <selection activeCell="A47" sqref="A47:E47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5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64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66" t="s">
        <v>46</v>
      </c>
      <c r="B3" s="66"/>
      <c r="C3" s="66"/>
      <c r="D3" s="66"/>
      <c r="E3" s="66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31.12.2018 г. - 31.12.2020 г. НА ГОДИШНА БАЗА</v>
      </c>
      <c r="K4" s="12" t="str">
        <f>CONCATENATE(TEXT(E19,"# ##0,00%"),"
Горна граница
на доходността")</f>
        <v>7,01%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CONCATENATE(TEXT(E16,"# ##0,00%"),"
Среднопретеглена
доходност")</f>
        <v>4,01%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0.25639889858568155</v>
      </c>
      <c r="D6" s="21">
        <v>0.2</v>
      </c>
      <c r="E6" s="22">
        <v>3.1803936685068646E-2</v>
      </c>
      <c r="F6" s="23">
        <f t="shared" ref="F6:F14" si="0">$E$16</f>
        <v>4.0147096035867406E-2</v>
      </c>
      <c r="G6" s="24">
        <f t="shared" ref="G6:G15" si="1">$E$18</f>
        <v>1.0147096035867404E-2</v>
      </c>
      <c r="H6" s="18">
        <f t="shared" ref="H6:H14" si="2">$E$19</f>
        <v>7.0147096035867398E-2</v>
      </c>
      <c r="I6" s="18"/>
      <c r="J6" s="6"/>
      <c r="K6" s="12" t="str">
        <f>CONCATENATE(TEXT(E18,"# ##0,00%"),"
Минимална
доходност")</f>
        <v>1,01%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0.10579555292269677</v>
      </c>
      <c r="D7" s="21">
        <v>0.11979420352815939</v>
      </c>
      <c r="E7" s="22">
        <v>4.3184283669886803E-2</v>
      </c>
      <c r="F7" s="24">
        <f t="shared" si="0"/>
        <v>4.0147096035867406E-2</v>
      </c>
      <c r="G7" s="24">
        <f t="shared" si="1"/>
        <v>1.0147096035867404E-2</v>
      </c>
      <c r="H7" s="18">
        <f t="shared" si="2"/>
        <v>7.0147096035867398E-2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0.18071056165947794</v>
      </c>
      <c r="D8" s="21">
        <v>0.2</v>
      </c>
      <c r="E8" s="22">
        <v>5.5720467044226618E-2</v>
      </c>
      <c r="F8" s="24">
        <f t="shared" si="0"/>
        <v>4.0147096035867406E-2</v>
      </c>
      <c r="G8" s="24">
        <f t="shared" si="1"/>
        <v>1.0147096035867404E-2</v>
      </c>
      <c r="H8" s="18">
        <f t="shared" si="2"/>
        <v>7.0147096035867398E-2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0.20963287016207763</v>
      </c>
      <c r="D9" s="21">
        <v>0.2</v>
      </c>
      <c r="E9" s="22">
        <v>4.0544069481225575E-2</v>
      </c>
      <c r="F9" s="24">
        <f t="shared" si="0"/>
        <v>4.0147096035867406E-2</v>
      </c>
      <c r="G9" s="24">
        <f t="shared" si="1"/>
        <v>1.0147096035867404E-2</v>
      </c>
      <c r="H9" s="18">
        <f t="shared" si="2"/>
        <v>7.0147096035867398E-2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9</v>
      </c>
      <c r="C10" s="21">
        <v>0.10768442557091905</v>
      </c>
      <c r="D10" s="21">
        <v>0.12193300793164175</v>
      </c>
      <c r="E10" s="22">
        <v>4.1973902424924159E-2</v>
      </c>
      <c r="F10" s="24">
        <f t="shared" si="0"/>
        <v>4.0147096035867406E-2</v>
      </c>
      <c r="G10" s="24">
        <f t="shared" si="1"/>
        <v>1.0147096035867404E-2</v>
      </c>
      <c r="H10" s="18">
        <f t="shared" si="2"/>
        <v>7.0147096035867398E-2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10</v>
      </c>
      <c r="C11" s="21">
        <v>9.0148289741170895E-2</v>
      </c>
      <c r="D11" s="21">
        <v>0.10207652657064097</v>
      </c>
      <c r="E11" s="22">
        <v>2.7552148569210066E-2</v>
      </c>
      <c r="F11" s="24">
        <f t="shared" si="0"/>
        <v>4.0147096035867406E-2</v>
      </c>
      <c r="G11" s="24">
        <f t="shared" si="1"/>
        <v>1.0147096035867404E-2</v>
      </c>
      <c r="H11" s="18">
        <f t="shared" si="2"/>
        <v>7.0147096035867398E-2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5">
        <v>7</v>
      </c>
      <c r="B12" s="26" t="s">
        <v>11</v>
      </c>
      <c r="C12" s="21">
        <v>2.5886896626815377E-2</v>
      </c>
      <c r="D12" s="21">
        <v>2.9312197701646989E-2</v>
      </c>
      <c r="E12" s="22">
        <v>2.0332250264475604E-2</v>
      </c>
      <c r="F12" s="24">
        <f t="shared" si="0"/>
        <v>4.0147096035867406E-2</v>
      </c>
      <c r="G12" s="24">
        <f t="shared" si="1"/>
        <v>1.0147096035867404E-2</v>
      </c>
      <c r="H12" s="18">
        <f t="shared" si="2"/>
        <v>7.0147096035867398E-2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5">
        <v>8</v>
      </c>
      <c r="B13" s="26" t="s">
        <v>12</v>
      </c>
      <c r="C13" s="21">
        <v>1.29288100626158E-2</v>
      </c>
      <c r="D13" s="21">
        <v>1.4639523696705806E-2</v>
      </c>
      <c r="E13" s="22">
        <v>4.7617126461518833E-2</v>
      </c>
      <c r="F13" s="24">
        <f t="shared" si="0"/>
        <v>4.0147096035867406E-2</v>
      </c>
      <c r="G13" s="24">
        <f t="shared" si="1"/>
        <v>1.0147096035867404E-2</v>
      </c>
      <c r="H13" s="18">
        <f t="shared" si="2"/>
        <v>7.0147096035867398E-2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5">
        <v>9</v>
      </c>
      <c r="B14" s="26" t="s">
        <v>13</v>
      </c>
      <c r="C14" s="21">
        <v>1.0813694668544909E-2</v>
      </c>
      <c r="D14" s="21">
        <v>1.2244540571205139E-2</v>
      </c>
      <c r="E14" s="22">
        <v>1.1161523972476939E-2</v>
      </c>
      <c r="F14" s="24">
        <f t="shared" si="0"/>
        <v>4.0147096035867406E-2</v>
      </c>
      <c r="G14" s="24">
        <f t="shared" si="1"/>
        <v>1.0147096035867404E-2</v>
      </c>
      <c r="H14" s="18">
        <f t="shared" si="2"/>
        <v>7.0147096035867398E-2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67" t="s">
        <v>14</v>
      </c>
      <c r="B15" s="68"/>
      <c r="C15" s="68"/>
      <c r="D15" s="68"/>
      <c r="E15" s="27">
        <v>3.9558229654673517E-2</v>
      </c>
      <c r="F15" s="28"/>
      <c r="G15" s="24">
        <f t="shared" si="1"/>
        <v>1.0147096035867404E-2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7" t="s">
        <v>15</v>
      </c>
      <c r="B16" s="68"/>
      <c r="C16" s="68"/>
      <c r="D16" s="68"/>
      <c r="E16" s="27">
        <v>4.0147096035867406E-2</v>
      </c>
      <c r="F16" s="29"/>
      <c r="G16" s="29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7" t="s">
        <v>16</v>
      </c>
      <c r="B17" s="68"/>
      <c r="C17" s="68"/>
      <c r="D17" s="68"/>
      <c r="E17" s="27">
        <v>3.5543300952557026E-2</v>
      </c>
      <c r="F17" s="28"/>
      <c r="G17" s="28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62" t="s">
        <v>17</v>
      </c>
      <c r="B18" s="63"/>
      <c r="C18" s="63"/>
      <c r="D18" s="63"/>
      <c r="E18" s="27">
        <v>1.0147096035867404E-2</v>
      </c>
      <c r="F18" s="28"/>
      <c r="G18" s="28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69" t="s">
        <v>18</v>
      </c>
      <c r="B19" s="70"/>
      <c r="C19" s="70"/>
      <c r="D19" s="70"/>
      <c r="E19" s="27">
        <v>7.0147096035867398E-2</v>
      </c>
      <c r="F19" s="30"/>
      <c r="G19" s="30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1"/>
      <c r="B20" s="71"/>
      <c r="C20" s="71"/>
      <c r="D20" s="71"/>
      <c r="E20" s="71"/>
      <c r="F20" s="30"/>
      <c r="G20" s="30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2" t="s">
        <v>19</v>
      </c>
      <c r="B21" s="72"/>
      <c r="C21" s="72"/>
      <c r="D21" s="72"/>
      <c r="E21" s="72"/>
      <c r="F21" s="30"/>
      <c r="G21" s="30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1"/>
      <c r="B22" s="32"/>
      <c r="C22" s="32"/>
      <c r="D22" s="32"/>
      <c r="E22" s="32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1"/>
    </row>
    <row r="23" spans="1:16" ht="12.75" x14ac:dyDescent="0.2">
      <c r="A23" s="31"/>
      <c r="B23" s="32"/>
      <c r="C23" s="32"/>
      <c r="D23" s="32"/>
      <c r="E23" s="32"/>
      <c r="F23" s="33"/>
      <c r="G23" s="33"/>
      <c r="H23" s="32"/>
      <c r="I23" s="32"/>
      <c r="J23" s="32"/>
      <c r="K23" s="32"/>
      <c r="L23" s="32"/>
      <c r="M23" s="32"/>
      <c r="N23" s="32"/>
      <c r="O23" s="32"/>
      <c r="P23" s="1"/>
    </row>
    <row r="24" spans="1:16" ht="12.75" x14ac:dyDescent="0.2">
      <c r="A24" s="31"/>
      <c r="B24" s="32"/>
      <c r="C24" s="32"/>
      <c r="D24" s="32"/>
      <c r="E24" s="32"/>
      <c r="F24" s="33"/>
      <c r="G24" s="33"/>
      <c r="H24" s="32"/>
      <c r="I24" s="32"/>
      <c r="J24" s="32"/>
      <c r="K24" s="32"/>
      <c r="L24" s="32"/>
      <c r="M24" s="32"/>
      <c r="N24" s="32"/>
      <c r="O24" s="32"/>
      <c r="P24" s="1"/>
    </row>
    <row r="25" spans="1:16" ht="43.5" customHeight="1" thickBot="1" x14ac:dyDescent="0.25">
      <c r="A25" s="66" t="s">
        <v>47</v>
      </c>
      <c r="B25" s="66"/>
      <c r="C25" s="66"/>
      <c r="D25" s="66"/>
      <c r="E25" s="66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31.12.2018 г. - 31.12.2020 г. НА ГОДИШНА БАЗА</v>
      </c>
      <c r="K26" s="12" t="str">
        <f>CONCATENATE(TEXT(E41,"# ##0,00%"),"
Горна граница
на доходността")</f>
        <v>6,76%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CONCATENATE(TEXT(E38,"# ##0,00%"),"
Среднопретеглена
доходност")</f>
        <v>3,76%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21</v>
      </c>
      <c r="C28" s="34">
        <v>0.22920234277768561</v>
      </c>
      <c r="D28" s="34">
        <v>0.2</v>
      </c>
      <c r="E28" s="35">
        <v>3.0102760206159651E-2</v>
      </c>
      <c r="F28" s="36">
        <f t="shared" ref="F28:F36" si="3">$E$38</f>
        <v>3.7639072333259381E-2</v>
      </c>
      <c r="G28" s="36">
        <f t="shared" ref="G28:G36" si="4">$E$40</f>
        <v>7.6390723332593778E-3</v>
      </c>
      <c r="H28" s="18">
        <f t="shared" ref="H28:H36" si="5">$E$41</f>
        <v>6.7639072333259373E-2</v>
      </c>
      <c r="I28" s="18"/>
      <c r="J28" s="6"/>
      <c r="K28" s="12" t="str">
        <f>CONCATENATE(TEXT(E40,"# ##0,00%"),"
Минимална
доходност")</f>
        <v>0,76%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22</v>
      </c>
      <c r="C29" s="34">
        <v>0.16134515385392295</v>
      </c>
      <c r="D29" s="34">
        <v>0.1674578559933402</v>
      </c>
      <c r="E29" s="35">
        <v>3.2502633736638309E-2</v>
      </c>
      <c r="F29" s="36">
        <f t="shared" si="3"/>
        <v>3.7639072333259381E-2</v>
      </c>
      <c r="G29" s="36">
        <f t="shared" si="4"/>
        <v>7.6390723332593778E-3</v>
      </c>
      <c r="H29" s="18">
        <f t="shared" si="5"/>
        <v>6.7639072333259373E-2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23</v>
      </c>
      <c r="C30" s="34">
        <v>0.17132062845576221</v>
      </c>
      <c r="D30" s="34">
        <v>0.17781126016717999</v>
      </c>
      <c r="E30" s="35">
        <v>5.6801822304040295E-2</v>
      </c>
      <c r="F30" s="36">
        <f t="shared" si="3"/>
        <v>3.7639072333259381E-2</v>
      </c>
      <c r="G30" s="36">
        <f t="shared" si="4"/>
        <v>7.6390723332593778E-3</v>
      </c>
      <c r="H30" s="18">
        <f t="shared" si="5"/>
        <v>6.7639072333259373E-2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24</v>
      </c>
      <c r="C31" s="34">
        <v>0.1746363635493183</v>
      </c>
      <c r="D31" s="34">
        <v>0.18125261478209129</v>
      </c>
      <c r="E31" s="35">
        <v>4.0952639950300185E-2</v>
      </c>
      <c r="F31" s="36">
        <f t="shared" si="3"/>
        <v>3.7639072333259381E-2</v>
      </c>
      <c r="G31" s="36">
        <f t="shared" si="4"/>
        <v>7.6390723332593778E-3</v>
      </c>
      <c r="H31" s="18">
        <f t="shared" si="5"/>
        <v>6.7639072333259373E-2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25</v>
      </c>
      <c r="C32" s="34">
        <v>7.2542151791180856E-2</v>
      </c>
      <c r="D32" s="34">
        <v>7.5290474600140767E-2</v>
      </c>
      <c r="E32" s="35">
        <v>4.2318179892643304E-2</v>
      </c>
      <c r="F32" s="36">
        <f t="shared" si="3"/>
        <v>3.7639072333259381E-2</v>
      </c>
      <c r="G32" s="36">
        <f t="shared" si="4"/>
        <v>7.6390723332593778E-3</v>
      </c>
      <c r="H32" s="18">
        <f t="shared" si="5"/>
        <v>6.7639072333259373E-2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26</v>
      </c>
      <c r="C33" s="34">
        <v>0.10460506781648653</v>
      </c>
      <c r="D33" s="34">
        <v>0.10856812221609145</v>
      </c>
      <c r="E33" s="35">
        <v>2.8057959843966751E-2</v>
      </c>
      <c r="F33" s="36">
        <f t="shared" si="3"/>
        <v>3.7639072333259381E-2</v>
      </c>
      <c r="G33" s="36">
        <f t="shared" si="4"/>
        <v>7.6390723332593778E-3</v>
      </c>
      <c r="H33" s="18">
        <f t="shared" si="5"/>
        <v>6.7639072333259373E-2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5">
        <v>7</v>
      </c>
      <c r="B34" s="26" t="s">
        <v>27</v>
      </c>
      <c r="C34" s="34">
        <v>2.516666070568474E-2</v>
      </c>
      <c r="D34" s="34">
        <v>2.6120121637501173E-2</v>
      </c>
      <c r="E34" s="35">
        <v>1.7955717475861555E-2</v>
      </c>
      <c r="F34" s="36">
        <f t="shared" si="3"/>
        <v>3.7639072333259381E-2</v>
      </c>
      <c r="G34" s="36">
        <f t="shared" si="4"/>
        <v>7.6390723332593778E-3</v>
      </c>
      <c r="H34" s="18">
        <f t="shared" si="5"/>
        <v>6.7639072333259373E-2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5">
        <v>8</v>
      </c>
      <c r="B35" s="26" t="s">
        <v>28</v>
      </c>
      <c r="C35" s="34">
        <v>4.4510320463105074E-2</v>
      </c>
      <c r="D35" s="34">
        <v>4.6196632847592935E-2</v>
      </c>
      <c r="E35" s="35">
        <v>3.6210946427564394E-2</v>
      </c>
      <c r="F35" s="36">
        <f t="shared" si="3"/>
        <v>3.7639072333259381E-2</v>
      </c>
      <c r="G35" s="36">
        <f t="shared" si="4"/>
        <v>7.6390723332593778E-3</v>
      </c>
      <c r="H35" s="18">
        <f t="shared" si="5"/>
        <v>6.7639072333259373E-2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5">
        <v>9</v>
      </c>
      <c r="B36" s="26" t="s">
        <v>29</v>
      </c>
      <c r="C36" s="34">
        <v>1.6671310586853939E-2</v>
      </c>
      <c r="D36" s="34">
        <v>1.7302917756062228E-2</v>
      </c>
      <c r="E36" s="35">
        <v>1.6109252546096187E-2</v>
      </c>
      <c r="F36" s="36">
        <f t="shared" si="3"/>
        <v>3.7639072333259381E-2</v>
      </c>
      <c r="G36" s="36">
        <f t="shared" si="4"/>
        <v>7.6390723332593778E-3</v>
      </c>
      <c r="H36" s="18">
        <f t="shared" si="5"/>
        <v>6.7639072333259373E-2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7" t="s">
        <v>14</v>
      </c>
      <c r="B37" s="68"/>
      <c r="C37" s="68"/>
      <c r="D37" s="68"/>
      <c r="E37" s="37">
        <v>3.7363974870740391E-2</v>
      </c>
      <c r="F37" s="38"/>
      <c r="G37" s="38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7" t="s">
        <v>15</v>
      </c>
      <c r="B38" s="68"/>
      <c r="C38" s="68"/>
      <c r="D38" s="68"/>
      <c r="E38" s="37">
        <v>3.7639072333259381E-2</v>
      </c>
      <c r="F38" s="39"/>
      <c r="G38" s="39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7" t="s">
        <v>16</v>
      </c>
      <c r="B39" s="68"/>
      <c r="C39" s="68"/>
      <c r="D39" s="68"/>
      <c r="E39" s="37">
        <v>3.3445768042585623E-2</v>
      </c>
      <c r="F39" s="39"/>
      <c r="G39" s="39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62" t="s">
        <v>17</v>
      </c>
      <c r="B40" s="63"/>
      <c r="C40" s="63"/>
      <c r="D40" s="63"/>
      <c r="E40" s="37">
        <v>7.6390723332593778E-3</v>
      </c>
      <c r="F40" s="39"/>
      <c r="G40" s="39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69" t="s">
        <v>18</v>
      </c>
      <c r="B41" s="70"/>
      <c r="C41" s="70"/>
      <c r="D41" s="70"/>
      <c r="E41" s="40">
        <v>6.7639072333259373E-2</v>
      </c>
      <c r="F41" s="41"/>
      <c r="G41" s="41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1"/>
      <c r="B42" s="71"/>
      <c r="C42" s="71"/>
      <c r="D42" s="71"/>
      <c r="E42" s="71"/>
      <c r="F42" s="41"/>
      <c r="G42" s="41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2" t="s">
        <v>30</v>
      </c>
      <c r="B43" s="72"/>
      <c r="C43" s="72"/>
      <c r="D43" s="72"/>
      <c r="E43" s="72"/>
      <c r="F43" s="41"/>
      <c r="G43" s="41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1"/>
      <c r="B44" s="41"/>
      <c r="C44" s="41"/>
      <c r="D44" s="41"/>
      <c r="E44" s="41"/>
      <c r="F44" s="42"/>
      <c r="G44" s="42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3"/>
      <c r="C45" s="43"/>
      <c r="D45" s="43"/>
      <c r="E45" s="44"/>
      <c r="F45" s="42"/>
      <c r="G45" s="42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3"/>
      <c r="B46" s="43"/>
      <c r="C46" s="43"/>
      <c r="D46" s="43"/>
      <c r="E46" s="44"/>
      <c r="F46" s="30"/>
      <c r="G46" s="30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66" t="s">
        <v>48</v>
      </c>
      <c r="B47" s="66"/>
      <c r="C47" s="66"/>
      <c r="D47" s="66"/>
      <c r="E47" s="66"/>
      <c r="F47" s="7"/>
      <c r="G47" s="7"/>
      <c r="H47" s="5"/>
      <c r="I47" s="5"/>
      <c r="K47" s="46" t="str">
        <f>CONCATENATE(TEXT(E60,"# ##0,00%"),"
Среднопретеглена
доходност")</f>
        <v>4,31%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47"/>
      <c r="G48" s="47"/>
      <c r="H48" s="5"/>
      <c r="I48" s="5"/>
      <c r="J48" s="11" t="str">
        <f>CONCATENATE(A47," НА ГОДИШНА БАЗА")</f>
        <v>ДОХОДНОСТ НА ДОБРОВОЛНИТЕ ПЕНСИОННИ ФОНДОВЕ
ЗА ПЕРИОДА 31.12.2018 г. - 31.12.2020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48">
        <v>1</v>
      </c>
      <c r="B49" s="49">
        <v>2</v>
      </c>
      <c r="C49" s="49">
        <v>3</v>
      </c>
      <c r="D49" s="49">
        <v>4</v>
      </c>
      <c r="E49" s="50">
        <v>5</v>
      </c>
      <c r="F49" s="2"/>
      <c r="G49" s="51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31</v>
      </c>
      <c r="C50" s="21">
        <v>0.13430721064604279</v>
      </c>
      <c r="D50" s="21">
        <v>0.19845156509633544</v>
      </c>
      <c r="E50" s="22">
        <v>3.7427837785241058E-2</v>
      </c>
      <c r="F50" s="52">
        <f t="shared" ref="F50:F58" si="6">$E$60</f>
        <v>4.3136114700874827E-2</v>
      </c>
      <c r="G50" s="51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32</v>
      </c>
      <c r="C51" s="21">
        <v>7.514664851269591E-2</v>
      </c>
      <c r="D51" s="21">
        <v>0.11103625737854679</v>
      </c>
      <c r="E51" s="22">
        <v>2.3750592043595864E-2</v>
      </c>
      <c r="F51" s="52">
        <f t="shared" si="6"/>
        <v>4.3136114700874827E-2</v>
      </c>
      <c r="G51" s="51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33</v>
      </c>
      <c r="C52" s="21">
        <v>0.10546778627528063</v>
      </c>
      <c r="D52" s="21">
        <v>0.15583859684745774</v>
      </c>
      <c r="E52" s="22">
        <v>6.1017236315026091E-2</v>
      </c>
      <c r="F52" s="52">
        <f t="shared" si="6"/>
        <v>4.3136114700874827E-2</v>
      </c>
      <c r="G52" s="51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34</v>
      </c>
      <c r="C53" s="21">
        <v>0.45364294349518564</v>
      </c>
      <c r="D53" s="21">
        <v>0.2</v>
      </c>
      <c r="E53" s="22">
        <v>4.3689017492658744E-2</v>
      </c>
      <c r="F53" s="52">
        <f t="shared" si="6"/>
        <v>4.3136114700874827E-2</v>
      </c>
      <c r="G53" s="51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35</v>
      </c>
      <c r="C54" s="21">
        <v>0.14029159489705548</v>
      </c>
      <c r="D54" s="21">
        <v>0.2</v>
      </c>
      <c r="E54" s="22">
        <v>4.7798840904443418E-2</v>
      </c>
      <c r="F54" s="52">
        <f t="shared" si="6"/>
        <v>4.3136114700874827E-2</v>
      </c>
      <c r="G54" s="51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36</v>
      </c>
      <c r="C55" s="21">
        <v>7.840326818149447E-2</v>
      </c>
      <c r="D55" s="21">
        <v>0.11584821994621423</v>
      </c>
      <c r="E55" s="22">
        <v>4.0061716597553643E-2</v>
      </c>
      <c r="F55" s="52">
        <f t="shared" si="6"/>
        <v>4.3136114700874827E-2</v>
      </c>
      <c r="G55" s="51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5">
        <v>7</v>
      </c>
      <c r="B56" s="26" t="s">
        <v>37</v>
      </c>
      <c r="C56" s="21">
        <v>2.0952002804711734E-3</v>
      </c>
      <c r="D56" s="21">
        <v>3.0958559324531414E-3</v>
      </c>
      <c r="E56" s="22">
        <v>1.8229413000648176E-2</v>
      </c>
      <c r="F56" s="52">
        <f t="shared" si="6"/>
        <v>4.3136114700874827E-2</v>
      </c>
      <c r="G56" s="29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5">
        <v>8</v>
      </c>
      <c r="B57" s="26" t="s">
        <v>38</v>
      </c>
      <c r="C57" s="21">
        <v>9.9185848806041827E-3</v>
      </c>
      <c r="D57" s="21">
        <v>1.4655644202783867E-2</v>
      </c>
      <c r="E57" s="22">
        <v>3.9005820945275715E-2</v>
      </c>
      <c r="F57" s="52">
        <f t="shared" si="6"/>
        <v>4.3136114700874827E-2</v>
      </c>
      <c r="G57" s="29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5">
        <v>9</v>
      </c>
      <c r="B58" s="26" t="s">
        <v>39</v>
      </c>
      <c r="C58" s="21">
        <v>7.2676283116977184E-4</v>
      </c>
      <c r="D58" s="21">
        <v>1.0738605962086853E-3</v>
      </c>
      <c r="E58" s="22">
        <v>-3.9641392126875674E-3</v>
      </c>
      <c r="F58" s="52">
        <f t="shared" si="6"/>
        <v>4.3136114700874827E-2</v>
      </c>
      <c r="G58" s="29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7" t="s">
        <v>14</v>
      </c>
      <c r="B59" s="68"/>
      <c r="C59" s="68"/>
      <c r="D59" s="68"/>
      <c r="E59" s="27">
        <v>4.3335114181282455E-2</v>
      </c>
      <c r="F59" s="29"/>
      <c r="G59" s="29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7" t="s">
        <v>15</v>
      </c>
      <c r="B60" s="68"/>
      <c r="C60" s="68"/>
      <c r="D60" s="68"/>
      <c r="E60" s="27">
        <v>4.3136114700874827E-2</v>
      </c>
      <c r="F60" s="29"/>
      <c r="G60" s="29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69" t="s">
        <v>16</v>
      </c>
      <c r="B61" s="70"/>
      <c r="C61" s="70"/>
      <c r="D61" s="70"/>
      <c r="E61" s="53">
        <v>3.4112926207972794E-2</v>
      </c>
      <c r="F61" s="28"/>
      <c r="G61" s="28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4"/>
      <c r="B62" s="54"/>
      <c r="C62" s="54"/>
      <c r="D62" s="54"/>
      <c r="E62" s="55"/>
      <c r="F62" s="28"/>
      <c r="G62" s="28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2" t="s">
        <v>40</v>
      </c>
      <c r="B63" s="72"/>
      <c r="C63" s="72"/>
      <c r="D63" s="72"/>
      <c r="E63" s="72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3"/>
      <c r="C66" s="43"/>
      <c r="D66" s="43"/>
      <c r="E66" s="44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66" t="s">
        <v>49</v>
      </c>
      <c r="B67" s="66"/>
      <c r="C67" s="66"/>
      <c r="D67" s="66"/>
      <c r="E67" s="66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48">
        <v>1</v>
      </c>
      <c r="B69" s="49">
        <v>2</v>
      </c>
      <c r="C69" s="49">
        <v>3</v>
      </c>
      <c r="D69" s="49">
        <v>4</v>
      </c>
      <c r="E69" s="50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56">
        <v>1</v>
      </c>
      <c r="B70" s="57" t="s">
        <v>41</v>
      </c>
      <c r="C70" s="58">
        <v>1</v>
      </c>
      <c r="D70" s="59">
        <v>1</v>
      </c>
      <c r="E70" s="53">
        <v>5.8575199139324408E-2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0"/>
      <c r="K71" s="75"/>
      <c r="L71" s="75"/>
      <c r="M71" s="75"/>
      <c r="N71" s="75"/>
      <c r="O71" s="75"/>
    </row>
    <row r="72" spans="1:16" ht="24.75" customHeight="1" x14ac:dyDescent="0.2">
      <c r="A72" s="73" t="s">
        <v>42</v>
      </c>
      <c r="B72" s="73"/>
      <c r="C72" s="1"/>
      <c r="D72" s="1"/>
      <c r="E72" s="1"/>
      <c r="P72" s="61"/>
    </row>
    <row r="73" spans="1:16" ht="27" customHeight="1" x14ac:dyDescent="0.2">
      <c r="A73" s="74" t="s">
        <v>43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1:16" ht="27" customHeight="1" x14ac:dyDescent="0.2">
      <c r="A74" s="74" t="s">
        <v>44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</sheetData>
  <mergeCells count="27"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18:D18"/>
    <mergeCell ref="A1:O1"/>
    <mergeCell ref="A3:E3"/>
    <mergeCell ref="A15:D15"/>
    <mergeCell ref="A16:D16"/>
    <mergeCell ref="A17:D17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31.12.2018-31.12.2020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Maria Hristova</cp:lastModifiedBy>
  <dcterms:created xsi:type="dcterms:W3CDTF">2021-01-18T14:24:40Z</dcterms:created>
  <dcterms:modified xsi:type="dcterms:W3CDTF">2021-01-19T11:57:53Z</dcterms:modified>
</cp:coreProperties>
</file>