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7_2020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Premiums!$D$4:$L$17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Payments!$A$1:$M$19</definedName>
    <definedName name="_xlnm.Print_Area" localSheetId="0">Premiums!$A$1:$M$21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3" i="47" l="1"/>
  <c r="E25" i="47" l="1"/>
  <c r="E27" i="47" l="1"/>
  <c r="E28" i="47" l="1"/>
  <c r="F36" i="46" l="1"/>
  <c r="F37" i="46"/>
  <c r="D26" i="47" l="1"/>
  <c r="D25" i="47"/>
  <c r="D24" i="47"/>
  <c r="D23" i="47"/>
  <c r="D22" i="47"/>
  <c r="E31" i="46" l="1"/>
  <c r="E32" i="46"/>
  <c r="E33" i="46"/>
  <c r="E34" i="46"/>
  <c r="E35" i="46"/>
  <c r="E22" i="47" l="1"/>
  <c r="E26" i="47"/>
  <c r="E24" i="47"/>
  <c r="F35" i="46"/>
  <c r="F34" i="46"/>
  <c r="E29" i="47" l="1"/>
  <c r="F31" i="46"/>
  <c r="C26" i="47"/>
  <c r="C22" i="47"/>
  <c r="C28" i="47"/>
  <c r="C23" i="47"/>
  <c r="C24" i="47"/>
  <c r="C25" i="47"/>
  <c r="C27" i="47"/>
  <c r="F33" i="46"/>
  <c r="F32" i="46"/>
  <c r="F38" i="46" l="1"/>
  <c r="C29" i="47"/>
  <c r="E30" i="47"/>
  <c r="D31" i="46"/>
  <c r="D34" i="46"/>
  <c r="D33" i="46"/>
  <c r="D37" i="46"/>
  <c r="D32" i="46"/>
  <c r="D35" i="46"/>
  <c r="D36" i="46"/>
  <c r="F39" i="46" l="1"/>
  <c r="D38" i="46"/>
</calcChain>
</file>

<file path=xl/sharedStrings.xml><?xml version="1.0" encoding="utf-8"?>
<sst xmlns="http://schemas.openxmlformats.org/spreadsheetml/2006/main" count="1048" uniqueCount="659">
  <si>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</si>
  <si>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</si>
  <si>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</si>
  <si>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</si>
  <si>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</si>
  <si>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</si>
  <si>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</si>
  <si>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</si>
  <si>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</si>
  <si>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</si>
  <si>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</si>
  <si>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</si>
  <si>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</si>
  <si>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</si>
  <si>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</si>
  <si>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</si>
  <si>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</si>
  <si>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</si>
  <si>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</si>
  <si>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</si>
  <si>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</si>
  <si>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</si>
  <si>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</si>
  <si>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</si>
  <si>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</si>
  <si>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</si>
  <si>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</si>
  <si>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</si>
  <si>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</si>
  <si>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</si>
  <si>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</si>
  <si>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</si>
  <si>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</si>
  <si>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</si>
  <si>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</si>
  <si>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</si>
  <si>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</si>
  <si>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</si>
  <si>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</si>
  <si>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</si>
  <si>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</si>
  <si>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</si>
  <si>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</si>
  <si>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</si>
  <si>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</si>
  <si>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</si>
  <si>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</si>
  <si>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</si>
  <si>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</si>
  <si>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</si>
  <si>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</si>
  <si>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</si>
  <si>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</si>
  <si>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</si>
  <si>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</si>
  <si>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</si>
  <si>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</si>
  <si>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</si>
  <si>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</si>
  <si>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</si>
  <si>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</si>
  <si>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</si>
  <si>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</si>
  <si>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</si>
  <si>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</si>
  <si>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</si>
  <si>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</si>
  <si>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</si>
  <si>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</si>
  <si>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</si>
  <si>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</si>
  <si>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</si>
  <si>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</si>
  <si>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</si>
  <si>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</si>
  <si>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</si>
  <si>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</si>
  <si>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</si>
  <si>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</si>
  <si>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</si>
  <si>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</si>
  <si>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</si>
  <si>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</si>
  <si>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</si>
  <si>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</si>
  <si>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</si>
  <si>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</si>
  <si>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</si>
  <si>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</si>
  <si>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</si>
  <si>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</si>
  <si>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</si>
  <si>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</si>
  <si>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</si>
  <si>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</si>
  <si>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</si>
  <si>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</si>
  <si>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</si>
  <si>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</si>
  <si>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</si>
  <si>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</si>
  <si>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</si>
  <si>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</si>
  <si>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</si>
  <si>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</si>
  <si>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</si>
  <si>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</si>
  <si>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</si>
  <si>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</si>
  <si>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</si>
  <si>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</si>
  <si>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</si>
  <si>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</si>
  <si>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</si>
  <si>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</si>
  <si>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</si>
  <si>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</si>
  <si>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</si>
  <si>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</si>
  <si>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</si>
  <si>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</si>
  <si>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</si>
  <si>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</si>
  <si>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</si>
  <si>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</si>
  <si>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</si>
  <si>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</si>
  <si>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</si>
  <si>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</si>
  <si>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</si>
  <si>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</si>
  <si>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</si>
  <si>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</si>
  <si>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</si>
  <si>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</si>
  <si>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</si>
  <si>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</si>
  <si>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</si>
  <si>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</si>
  <si>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</si>
  <si>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</si>
  <si>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</si>
  <si>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</si>
  <si>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</si>
  <si>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</si>
  <si>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</si>
  <si>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</si>
  <si>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</si>
  <si>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</si>
  <si>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</si>
  <si>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</si>
  <si>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</si>
  <si>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</si>
  <si>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</si>
  <si>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</si>
  <si>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</si>
  <si>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</si>
  <si>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</si>
  <si>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</si>
  <si>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</si>
  <si>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</si>
  <si>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</si>
  <si>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</si>
  <si>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</si>
  <si>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</si>
  <si>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</si>
  <si>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</si>
  <si>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</si>
  <si>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</si>
  <si>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</si>
  <si>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</si>
  <si>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</si>
  <si>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</si>
  <si>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</si>
  <si>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</si>
  <si>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</si>
  <si>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</si>
  <si>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</si>
  <si>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</si>
  <si>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</si>
  <si>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</si>
  <si>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</si>
  <si>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</si>
  <si>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</si>
  <si>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</si>
  <si>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</si>
  <si>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</si>
  <si>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</si>
  <si>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</si>
  <si>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</si>
  <si>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</si>
  <si>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</si>
  <si>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</si>
  <si>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</si>
  <si>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</si>
  <si>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</si>
  <si>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</si>
  <si>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</si>
  <si>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</si>
  <si>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</si>
  <si>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</si>
  <si>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</si>
  <si>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</si>
  <si>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</si>
  <si>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</si>
  <si>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</si>
  <si>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</si>
  <si>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</si>
  <si>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</si>
  <si>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</si>
  <si>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</si>
  <si>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</si>
  <si>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</si>
  <si>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</si>
  <si>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</si>
  <si>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</si>
  <si>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</si>
  <si>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</si>
  <si>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</si>
  <si>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</si>
  <si>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</si>
  <si>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</si>
  <si>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</si>
  <si>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</si>
  <si>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</si>
  <si>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</si>
  <si>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</si>
  <si>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</si>
  <si>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</si>
  <si>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</si>
  <si>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</si>
  <si>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</si>
  <si>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</si>
  <si>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</si>
  <si>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</si>
  <si>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</si>
  <si>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</si>
  <si>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</si>
  <si>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</si>
  <si>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</si>
  <si>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</si>
  <si>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</si>
  <si>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</si>
  <si>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</si>
  <si>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</si>
  <si>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</si>
  <si>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</si>
  <si>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</si>
  <si>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</si>
  <si>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</si>
  <si>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</si>
  <si>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</si>
  <si>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</si>
  <si>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</si>
  <si>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</si>
  <si>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</si>
  <si>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</si>
  <si>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</si>
  <si>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</si>
  <si>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</si>
  <si>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</si>
  <si>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</si>
  <si>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</si>
  <si>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</si>
  <si>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</si>
  <si>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</si>
  <si>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</si>
  <si>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</si>
  <si>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</si>
  <si>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</si>
  <si>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</si>
  <si>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</si>
  <si>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</si>
  <si>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</si>
  <si>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</si>
  <si>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</si>
  <si>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</si>
  <si>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</si>
  <si>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</si>
  <si>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</si>
  <si>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</si>
  <si>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</si>
  <si>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</si>
  <si>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</si>
  <si>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</si>
  <si>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</si>
  <si>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</si>
  <si>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</si>
  <si>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</si>
  <si>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</si>
  <si>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</si>
  <si>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</si>
  <si>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</si>
  <si>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</si>
  <si>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</si>
  <si>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</si>
  <si>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</si>
  <si>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</si>
  <si>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</si>
  <si>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</si>
  <si>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</si>
  <si>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</si>
  <si>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</si>
  <si>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</si>
  <si>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</si>
  <si>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</si>
  <si>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</si>
  <si>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</si>
  <si>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</si>
  <si>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</si>
  <si>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</si>
  <si>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</si>
  <si>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</si>
  <si>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</si>
  <si>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</si>
  <si>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</si>
  <si>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</si>
  <si>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</si>
  <si>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</si>
  <si>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</si>
  <si>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</si>
  <si>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</si>
  <si>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</si>
  <si>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</si>
  <si>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</si>
  <si>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</si>
  <si>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</si>
  <si>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</si>
  <si>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</si>
  <si>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</si>
  <si>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</si>
  <si>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</si>
  <si>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</si>
  <si>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</si>
  <si>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</si>
  <si>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</si>
  <si>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</si>
  <si>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</si>
  <si>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</si>
  <si>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</si>
  <si>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</si>
  <si>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</si>
  <si>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</si>
  <si>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</si>
  <si>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</si>
  <si>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</si>
  <si>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</si>
  <si>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</si>
  <si>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</si>
  <si>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</si>
  <si>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</si>
  <si>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</si>
  <si>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</si>
  <si>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</si>
  <si>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</si>
  <si>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</si>
  <si>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</si>
  <si>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</si>
  <si>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</si>
  <si>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</si>
  <si>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</si>
  <si>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</si>
  <si>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</si>
  <si>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</si>
  <si>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</si>
  <si>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</si>
  <si>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</si>
  <si>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</si>
  <si>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</si>
  <si>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</si>
  <si>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</si>
  <si>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</si>
  <si>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</si>
  <si>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</si>
  <si>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</si>
  <si>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</si>
  <si>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</si>
  <si>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</si>
  <si>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</si>
  <si>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</si>
  <si>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</si>
  <si>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</si>
  <si>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</si>
  <si>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</si>
  <si>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</si>
  <si>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</si>
  <si>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</si>
  <si>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</si>
  <si>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</si>
  <si>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</si>
  <si>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</si>
  <si>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</si>
  <si>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</si>
  <si>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</si>
  <si>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</si>
  <si>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</si>
  <si>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</si>
  <si>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</si>
  <si>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</si>
  <si>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</si>
  <si>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</si>
  <si>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</si>
  <si>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</si>
  <si>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</si>
  <si>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</si>
  <si>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</si>
  <si>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</si>
  <si>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</si>
  <si>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</si>
  <si>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</si>
  <si>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</si>
  <si>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</si>
  <si>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</si>
  <si>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</si>
  <si>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</si>
  <si>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</si>
  <si>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</si>
  <si>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</si>
  <si>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</si>
  <si>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</si>
  <si>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</si>
  <si>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</si>
  <si>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</si>
  <si>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</si>
  <si>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</si>
  <si>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</si>
  <si>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</si>
  <si>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</si>
  <si>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</si>
  <si>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</si>
  <si>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</si>
  <si>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</si>
  <si>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</si>
  <si>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</si>
  <si>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</si>
  <si>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</si>
  <si>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</si>
  <si>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</si>
  <si>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</si>
  <si>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</si>
  <si>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</si>
  <si>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</si>
  <si>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</si>
  <si>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</si>
  <si>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</si>
  <si>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</si>
  <si>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</si>
  <si>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</si>
  <si>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</si>
  <si>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</si>
  <si>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</si>
  <si>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</si>
  <si>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</si>
  <si>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</si>
  <si>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</si>
  <si>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</si>
  <si>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</si>
  <si>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</si>
  <si>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</si>
  <si>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</si>
  <si>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</si>
  <si>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</si>
  <si>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</si>
  <si>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</si>
  <si>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</si>
  <si>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</si>
  <si>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</si>
  <si>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</si>
  <si>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</si>
  <si>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</si>
  <si>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</si>
  <si>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</si>
  <si>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</si>
  <si>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</si>
  <si>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</si>
  <si>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</si>
  <si>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</si>
  <si>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</si>
  <si>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</si>
  <si>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</si>
  <si>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</si>
  <si>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</si>
  <si>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</si>
  <si>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</si>
  <si>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</si>
  <si>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</si>
  <si>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</si>
  <si>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</si>
  <si>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</si>
  <si>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</si>
  <si>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</si>
  <si>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</si>
  <si>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</si>
  <si>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</si>
  <si>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</si>
  <si>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</si>
  <si>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</si>
  <si>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</si>
  <si>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</si>
  <si>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</si>
  <si>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</si>
  <si>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</si>
  <si>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</si>
  <si>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</si>
  <si>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</si>
  <si>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</si>
  <si>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</si>
  <si>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</si>
  <si>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</si>
  <si>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</si>
  <si>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</si>
  <si>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</si>
  <si>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</si>
  <si>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</si>
  <si>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</si>
  <si>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</si>
  <si>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</si>
  <si>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</si>
  <si>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</si>
  <si>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</si>
  <si>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</si>
  <si>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</si>
  <si>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</si>
  <si>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</si>
  <si>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</si>
  <si>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</si>
  <si>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</si>
  <si>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</si>
  <si>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</si>
  <si>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</si>
  <si>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</si>
  <si>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</si>
  <si>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</si>
  <si>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</si>
  <si>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</si>
  <si>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</si>
  <si>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</si>
  <si>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</si>
  <si>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</si>
  <si>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</si>
  <si>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</si>
  <si>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</si>
  <si>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</si>
  <si>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</si>
  <si>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</si>
  <si>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</si>
  <si>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</si>
  <si>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</si>
  <si>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</si>
  <si>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</si>
  <si>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</si>
  <si>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</si>
  <si>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</si>
  <si>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</si>
  <si>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</si>
  <si>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</si>
  <si>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</si>
  <si>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</si>
  <si>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</si>
  <si>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</si>
  <si>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</si>
  <si>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</si>
  <si>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</si>
  <si>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</si>
  <si>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</si>
  <si>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</si>
  <si>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</si>
  <si>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</si>
  <si>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</si>
  <si>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</si>
  <si>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</si>
  <si>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</si>
  <si>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</si>
  <si>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</si>
  <si>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</si>
  <si>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</si>
  <si>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</si>
  <si>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</si>
  <si>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</si>
  <si>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</si>
  <si>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</si>
  <si>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</si>
  <si>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</si>
  <si>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</si>
  <si>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</si>
  <si>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</si>
  <si>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</si>
  <si>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</si>
  <si>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</si>
  <si>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</si>
  <si>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</si>
  <si>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</si>
  <si>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</si>
  <si>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</si>
  <si>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</si>
  <si>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</si>
  <si>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</si>
  <si>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</si>
  <si>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</si>
  <si>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</si>
  <si>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</si>
  <si>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</si>
  <si>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</si>
  <si>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</si>
  <si>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</si>
  <si>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</si>
  <si>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</si>
  <si>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</si>
  <si>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</si>
  <si>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</si>
  <si>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</si>
  <si>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</si>
  <si>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</si>
  <si>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</si>
  <si>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</si>
  <si>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</si>
  <si>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</si>
  <si>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</si>
  <si>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</si>
  <si>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</si>
  <si>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</si>
  <si>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</si>
  <si>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</si>
  <si>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</si>
  <si>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</si>
  <si>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</si>
  <si>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</si>
  <si>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</si>
  <si>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</si>
  <si>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</si>
  <si>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</si>
  <si>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</si>
  <si>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</si>
  <si>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</si>
  <si>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</si>
  <si>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</si>
  <si>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</si>
  <si>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</si>
  <si>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</si>
  <si>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</si>
  <si>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</si>
  <si>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</si>
  <si>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</si>
  <si>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</si>
  <si>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</si>
  <si>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</si>
  <si>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</si>
  <si>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</si>
  <si>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</si>
  <si>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</si>
  <si>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</si>
  <si>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</si>
  <si>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</si>
  <si>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</si>
  <si>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31.07.2020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</si>
  <si>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31.07.2020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</si>
  <si>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31.07.2020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</si>
  <si>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31.07.2020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</si>
  <si>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31.07.2020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</si>
</sst>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56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9" borderId="0" applyNumberFormat="0" applyBorder="0" applyAlignment="0" applyProtection="0"/>
    <xf numFmtId="0" fontId="41" fillId="13" borderId="26" applyNumberFormat="0" applyAlignment="0" applyProtection="0"/>
    <xf numFmtId="0" fontId="42" fillId="26" borderId="27" applyNumberFormat="0" applyAlignment="0" applyProtection="0"/>
    <xf numFmtId="0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0" borderId="28" applyNumberFormat="0" applyFill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26" applyNumberFormat="0" applyAlignment="0" applyProtection="0"/>
    <xf numFmtId="0" fontId="49" fillId="0" borderId="31" applyNumberFormat="0" applyFill="0" applyAlignment="0" applyProtection="0"/>
    <xf numFmtId="0" fontId="50" fillId="27" borderId="0" applyNumberFormat="0" applyBorder="0" applyAlignment="0" applyProtection="0"/>
    <xf numFmtId="0" fontId="1" fillId="0" borderId="0"/>
    <xf numFmtId="0" fontId="1" fillId="28" borderId="32" applyNumberFormat="0" applyFont="0" applyAlignment="0" applyProtection="0"/>
    <xf numFmtId="0" fontId="51" fillId="13" borderId="33" applyNumberFormat="0" applyAlignment="0" applyProtection="0"/>
    <xf numFmtId="0" fontId="52" fillId="0" borderId="0" applyNumberFormat="0" applyFill="0" applyBorder="0" applyAlignment="0" applyProtection="0"/>
    <xf numFmtId="0" fontId="5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5" fillId="0" borderId="0"/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52">
    <cellStyle name="20% - Accent1 2" xfId="106"/>
    <cellStyle name="20% - Accent2 2" xfId="107"/>
    <cellStyle name="20% - Accent3 2" xfId="108"/>
    <cellStyle name="20% - Accent4 2" xfId="109"/>
    <cellStyle name="20% - Accent5 2" xfId="110"/>
    <cellStyle name="20% - Accent6 2" xfId="111"/>
    <cellStyle name="40% - Accent1 2" xfId="112"/>
    <cellStyle name="40% - Accent2 2" xfId="113"/>
    <cellStyle name="40% - Accent3 2" xfId="114"/>
    <cellStyle name="40% - Accent4 2" xfId="115"/>
    <cellStyle name="40% - Accent5 2" xfId="116"/>
    <cellStyle name="40% - Accent6 2" xfId="117"/>
    <cellStyle name="60% - Accent1 2" xfId="118"/>
    <cellStyle name="60% - Accent2 2" xfId="119"/>
    <cellStyle name="60% - Accent3 2" xfId="120"/>
    <cellStyle name="60% - Accent4 2" xfId="121"/>
    <cellStyle name="60% - Accent5 2" xfId="122"/>
    <cellStyle name="60% - Accent6 2" xfId="123"/>
    <cellStyle name="Accent1 2" xfId="124"/>
    <cellStyle name="Accent2 2" xfId="125"/>
    <cellStyle name="Accent3 2" xfId="126"/>
    <cellStyle name="Accent4 2" xfId="127"/>
    <cellStyle name="Accent5 2" xfId="128"/>
    <cellStyle name="Accent6 2" xfId="129"/>
    <cellStyle name="Bad 2" xfId="130"/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alculation 2" xfId="131"/>
    <cellStyle name="Center" xfId="11"/>
    <cellStyle name="CenterAcross" xfId="12"/>
    <cellStyle name="CenterText" xfId="13"/>
    <cellStyle name="Check Cell 2" xfId="132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uro 2" xfId="133"/>
    <cellStyle name="Exchange" xfId="24"/>
    <cellStyle name="Explanatory Text 2" xfId="134"/>
    <cellStyle name="Good 2" xfId="135"/>
    <cellStyle name="Gray" xfId="25"/>
    <cellStyle name="Gray 2" xfId="99"/>
    <cellStyle name="Heading 1 2" xfId="136"/>
    <cellStyle name="Heading 2 2" xfId="137"/>
    <cellStyle name="Heading 3 2" xfId="138"/>
    <cellStyle name="Heading 4 2" xfId="13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Input 2" xfId="140"/>
    <cellStyle name="L-Bottom" xfId="36"/>
    <cellStyle name="LD-Border" xfId="37"/>
    <cellStyle name="Linked Cell 2" xfId="141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utral 2" xfId="142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2 2" xfId="149"/>
    <cellStyle name="Normal 2 2 2" xfId="151"/>
    <cellStyle name="Normal 2 3" xfId="143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ote 2" xfId="144"/>
    <cellStyle name="number" xfId="59"/>
    <cellStyle name="number-no border" xfId="60"/>
    <cellStyle name="Output 2" xfId="145"/>
    <cellStyle name="Percent 2" xfId="61"/>
    <cellStyle name="Percent 2 2" xfId="150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Title 2" xfId="146"/>
    <cellStyle name="Total 2" xfId="147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arning Text 2" xfId="148"/>
    <cellStyle name="Wrap" xfId="91"/>
    <cellStyle name="Wrap 2" xfId="105"/>
    <cellStyle name="WrapTitle" xfId="92"/>
    <cellStyle name="zastrnadzor" xfId="93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31.07.2020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Premiums!$E$31:$E$37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Premiums!$F$31:$F$37</c:f>
              <c:numCache>
                <c:formatCode>#,##0</c:formatCode>
                <c:ptCount val="7"/>
                <c:pt idx="0">
                  <c:v>126909921.60800663</c:v>
                </c:pt>
                <c:pt idx="1">
                  <c:v>4020491.0400530789</c:v>
                </c:pt>
                <c:pt idx="2">
                  <c:v>57973486.508273736</c:v>
                </c:pt>
                <c:pt idx="3">
                  <c:v>0</c:v>
                </c:pt>
                <c:pt idx="4">
                  <c:v>19937330.194899999</c:v>
                </c:pt>
                <c:pt idx="5">
                  <c:v>9644701.7799999993</c:v>
                </c:pt>
                <c:pt idx="6">
                  <c:v>45050930.640000001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31.07.2020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Payments!$E$22:$E$28</c:f>
              <c:strCache>
                <c:ptCount val="7"/>
                <c:pt idx="0">
                  <c:v>67 382 507</c:v>
                </c:pt>
                <c:pt idx="1">
                  <c:v>3 160 147</c:v>
                </c:pt>
                <c:pt idx="2">
                  <c:v>13 436 194</c:v>
                </c:pt>
                <c:pt idx="3">
                  <c:v>0</c:v>
                </c:pt>
                <c:pt idx="4">
                  <c:v>3 303 988</c:v>
                </c:pt>
                <c:pt idx="5">
                  <c:v>1 423 750</c:v>
                </c:pt>
                <c:pt idx="6">
                  <c:v>16 297 414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0.13881230817967979"/>
                  <c:y val="-4.278759559983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Payments!$D$22:$D$28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Payments!$E$22:$E$28</c:f>
              <c:numCache>
                <c:formatCode>#,##0</c:formatCode>
                <c:ptCount val="7"/>
                <c:pt idx="0">
                  <c:v>67382506.669917986</c:v>
                </c:pt>
                <c:pt idx="1">
                  <c:v>3160147.4753814097</c:v>
                </c:pt>
                <c:pt idx="2">
                  <c:v>13436193.556231206</c:v>
                </c:pt>
                <c:pt idx="3">
                  <c:v>0</c:v>
                </c:pt>
                <c:pt idx="4">
                  <c:v>3303987.5569505356</c:v>
                </c:pt>
                <c:pt idx="5">
                  <c:v>1423749.946587478</c:v>
                </c:pt>
                <c:pt idx="6">
                  <c:v>16297413.771749729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68308</xdr:colOff>
      <xdr:row>21</xdr:row>
      <xdr:rowOff>65296</xdr:rowOff>
    </xdr:from>
    <xdr:to>
      <xdr:col>10</xdr:col>
      <xdr:colOff>1145192</xdr:colOff>
      <xdr:row>48</xdr:row>
      <xdr:rowOff>48769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36742</xdr:rowOff>
    </xdr:from>
    <xdr:to>
      <xdr:col>9</xdr:col>
      <xdr:colOff>1036865</xdr:colOff>
      <xdr:row>46</xdr:row>
      <xdr:rowOff>72118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abSelected="1" view="pageBreakPreview" zoomScaleNormal="70" zoomScaleSheetLayoutView="100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1" t="s">
        <v>646</v>
      </c>
      <c r="O2" s="114"/>
      <c r="P2" s="114"/>
      <c r="Q2" s="114"/>
      <c r="R2" s="114"/>
    </row>
    <row r="3" spans="1:18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1"/>
      <c r="O3" s="114"/>
      <c r="P3" s="114"/>
      <c r="Q3" s="114"/>
      <c r="R3" s="114"/>
    </row>
    <row r="4" spans="1:18" s="97" customFormat="1" ht="94.5">
      <c r="A4" s="91" t="s">
        <v>645</v>
      </c>
      <c r="B4" s="91" t="s">
        <v>644</v>
      </c>
      <c r="C4" s="92" t="s">
        <v>640</v>
      </c>
      <c r="D4" s="93" t="s">
        <v>642</v>
      </c>
      <c r="E4" s="92" t="s">
        <v>643</v>
      </c>
      <c r="F4" s="92" t="s">
        <v>641</v>
      </c>
      <c r="G4" s="92" t="s">
        <v>639</v>
      </c>
      <c r="H4" s="94" t="s">
        <v>638</v>
      </c>
      <c r="I4" s="92" t="s">
        <v>635</v>
      </c>
      <c r="J4" s="95" t="s">
        <v>636</v>
      </c>
      <c r="K4" s="95" t="s">
        <v>637</v>
      </c>
      <c r="L4" s="95" t="s">
        <v>634</v>
      </c>
      <c r="M4" s="92" t="s">
        <v>39</v>
      </c>
      <c r="N4" s="96"/>
    </row>
    <row r="5" spans="1:18" ht="15.75" customHeight="1">
      <c r="A5" s="98">
        <v>1</v>
      </c>
      <c r="B5" s="119" t="s">
        <v>633</v>
      </c>
      <c r="C5" s="120">
        <v>23884654.8125</v>
      </c>
      <c r="D5" s="120">
        <v>32232496</v>
      </c>
      <c r="E5" s="120">
        <v>21473478.85717319</v>
      </c>
      <c r="F5" s="120">
        <v>18823785.260000002</v>
      </c>
      <c r="G5" s="120">
        <v>14495931.199999999</v>
      </c>
      <c r="H5" s="120">
        <v>11732626.710000001</v>
      </c>
      <c r="I5" s="120">
        <v>1987201.3099999998</v>
      </c>
      <c r="J5" s="120">
        <v>899333</v>
      </c>
      <c r="K5" s="120">
        <v>200593.12</v>
      </c>
      <c r="L5" s="120">
        <v>1179821.3383334279</v>
      </c>
      <c r="M5" s="121">
        <v>126909921.60800663</v>
      </c>
      <c r="N5" s="99"/>
      <c r="O5" s="100"/>
      <c r="P5" s="101"/>
    </row>
    <row r="6" spans="1:18" ht="15.75" customHeight="1">
      <c r="A6" s="98" t="s">
        <v>632</v>
      </c>
      <c r="B6" s="122" t="s">
        <v>631</v>
      </c>
      <c r="C6" s="120">
        <v>23881022.782499999</v>
      </c>
      <c r="D6" s="120">
        <v>22663174</v>
      </c>
      <c r="E6" s="120">
        <v>14437196.814751221</v>
      </c>
      <c r="F6" s="120">
        <v>18823334.260000002</v>
      </c>
      <c r="G6" s="120">
        <v>14495931.199999999</v>
      </c>
      <c r="H6" s="120">
        <v>11732626.710000001</v>
      </c>
      <c r="I6" s="120">
        <v>1987200.89</v>
      </c>
      <c r="J6" s="120">
        <v>899333</v>
      </c>
      <c r="K6" s="120">
        <v>200593.12</v>
      </c>
      <c r="L6" s="120">
        <v>1179821.3383334279</v>
      </c>
      <c r="M6" s="121">
        <v>110300234.11558466</v>
      </c>
      <c r="N6" s="99"/>
      <c r="P6" s="101"/>
    </row>
    <row r="7" spans="1:18" ht="15.75" customHeight="1">
      <c r="A7" s="98" t="s">
        <v>629</v>
      </c>
      <c r="B7" s="122" t="s">
        <v>630</v>
      </c>
      <c r="C7" s="120">
        <v>18531865.492499996</v>
      </c>
      <c r="D7" s="120">
        <v>10650750</v>
      </c>
      <c r="E7" s="120">
        <v>11265934.911819484</v>
      </c>
      <c r="F7" s="120">
        <v>8107296.2300000014</v>
      </c>
      <c r="G7" s="120">
        <v>14495931.199999999</v>
      </c>
      <c r="H7" s="120">
        <v>536511.82000000007</v>
      </c>
      <c r="I7" s="120">
        <v>1686030.89</v>
      </c>
      <c r="J7" s="120">
        <v>371094</v>
      </c>
      <c r="K7" s="120">
        <v>200593.12</v>
      </c>
      <c r="L7" s="120">
        <v>322178.96000000002</v>
      </c>
      <c r="M7" s="121">
        <v>66168186.624319486</v>
      </c>
      <c r="N7" s="99"/>
      <c r="P7" s="101"/>
    </row>
    <row r="8" spans="1:18" ht="31.5">
      <c r="A8" s="98" t="s">
        <v>629</v>
      </c>
      <c r="B8" s="122" t="s">
        <v>628</v>
      </c>
      <c r="C8" s="120">
        <v>5349157.290000001</v>
      </c>
      <c r="D8" s="120">
        <v>12012424</v>
      </c>
      <c r="E8" s="120">
        <v>3171261.9029317372</v>
      </c>
      <c r="F8" s="120">
        <v>10716038.030000001</v>
      </c>
      <c r="G8" s="120">
        <v>0</v>
      </c>
      <c r="H8" s="120">
        <v>11196114.890000001</v>
      </c>
      <c r="I8" s="120">
        <v>301170</v>
      </c>
      <c r="J8" s="120">
        <v>528239</v>
      </c>
      <c r="K8" s="120">
        <v>0</v>
      </c>
      <c r="L8" s="120">
        <v>857642.37833342794</v>
      </c>
      <c r="M8" s="121">
        <v>44132047.49126517</v>
      </c>
      <c r="N8" s="99"/>
      <c r="P8" s="101"/>
    </row>
    <row r="9" spans="1:18" ht="15.75" customHeight="1">
      <c r="A9" s="98" t="s">
        <v>627</v>
      </c>
      <c r="B9" s="122" t="s">
        <v>626</v>
      </c>
      <c r="C9" s="120">
        <v>3632.0299999999997</v>
      </c>
      <c r="D9" s="120">
        <v>9569322</v>
      </c>
      <c r="E9" s="120">
        <v>7036282.0424219668</v>
      </c>
      <c r="F9" s="120">
        <v>451</v>
      </c>
      <c r="G9" s="120">
        <v>0</v>
      </c>
      <c r="H9" s="120">
        <v>0</v>
      </c>
      <c r="I9" s="120">
        <v>0.42</v>
      </c>
      <c r="J9" s="120">
        <v>0</v>
      </c>
      <c r="K9" s="120">
        <v>0</v>
      </c>
      <c r="L9" s="120">
        <v>0</v>
      </c>
      <c r="M9" s="121">
        <v>16609687.492421966</v>
      </c>
      <c r="N9" s="99"/>
      <c r="P9" s="101"/>
    </row>
    <row r="10" spans="1:18" ht="15.75" customHeight="1">
      <c r="A10" s="98">
        <v>2</v>
      </c>
      <c r="B10" s="119" t="s">
        <v>625</v>
      </c>
      <c r="C10" s="120">
        <v>144703.48700000002</v>
      </c>
      <c r="D10" s="120">
        <v>388030</v>
      </c>
      <c r="E10" s="120">
        <v>2305547.8130530785</v>
      </c>
      <c r="F10" s="120">
        <v>856769.40999999992</v>
      </c>
      <c r="G10" s="120">
        <v>0</v>
      </c>
      <c r="H10" s="120">
        <v>79916.37</v>
      </c>
      <c r="I10" s="120">
        <v>245523.96</v>
      </c>
      <c r="J10" s="120">
        <v>0</v>
      </c>
      <c r="K10" s="120">
        <v>0</v>
      </c>
      <c r="L10" s="120">
        <v>0</v>
      </c>
      <c r="M10" s="121">
        <v>4020491.0400530789</v>
      </c>
      <c r="N10" s="99"/>
      <c r="O10" s="100"/>
      <c r="P10" s="101"/>
    </row>
    <row r="11" spans="1:18" ht="28.5" customHeight="1">
      <c r="A11" s="98">
        <v>3</v>
      </c>
      <c r="B11" s="119" t="s">
        <v>624</v>
      </c>
      <c r="C11" s="120">
        <v>23364541.4285</v>
      </c>
      <c r="D11" s="120">
        <v>3728840</v>
      </c>
      <c r="E11" s="120">
        <v>28120426.269773733</v>
      </c>
      <c r="F11" s="120">
        <v>902382.62999999989</v>
      </c>
      <c r="G11" s="120">
        <v>1578204.05</v>
      </c>
      <c r="H11" s="120">
        <v>0</v>
      </c>
      <c r="I11" s="120">
        <v>273436.13</v>
      </c>
      <c r="J11" s="120">
        <v>0</v>
      </c>
      <c r="K11" s="120">
        <v>0</v>
      </c>
      <c r="L11" s="120">
        <v>5656</v>
      </c>
      <c r="M11" s="121">
        <v>57973486.508273736</v>
      </c>
      <c r="N11" s="99"/>
      <c r="O11" s="100"/>
      <c r="P11" s="101"/>
    </row>
    <row r="12" spans="1:18" ht="15.75" customHeight="1">
      <c r="A12" s="98">
        <v>4</v>
      </c>
      <c r="B12" s="119" t="s">
        <v>623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99"/>
      <c r="O12" s="100"/>
      <c r="P12" s="101"/>
    </row>
    <row r="13" spans="1:18" ht="15.75" customHeight="1">
      <c r="A13" s="98">
        <v>5</v>
      </c>
      <c r="B13" s="119" t="s">
        <v>622</v>
      </c>
      <c r="C13" s="120">
        <v>6990073.7420000015</v>
      </c>
      <c r="D13" s="120">
        <v>10228646</v>
      </c>
      <c r="E13" s="120">
        <v>0</v>
      </c>
      <c r="F13" s="120">
        <v>0</v>
      </c>
      <c r="G13" s="120">
        <v>866749</v>
      </c>
      <c r="H13" s="120">
        <v>0</v>
      </c>
      <c r="I13" s="120">
        <v>104425.72</v>
      </c>
      <c r="J13" s="120">
        <v>0</v>
      </c>
      <c r="K13" s="120">
        <v>1361698.56</v>
      </c>
      <c r="L13" s="120">
        <v>385737.17289999977</v>
      </c>
      <c r="M13" s="121">
        <v>19937330.194899999</v>
      </c>
      <c r="N13" s="99"/>
      <c r="O13" s="100"/>
      <c r="P13" s="101"/>
    </row>
    <row r="14" spans="1:18" ht="15.75" customHeight="1">
      <c r="A14" s="98">
        <v>6</v>
      </c>
      <c r="B14" s="125" t="s">
        <v>647</v>
      </c>
      <c r="C14" s="120">
        <v>4131496.4</v>
      </c>
      <c r="D14" s="120">
        <v>1254765</v>
      </c>
      <c r="E14" s="120">
        <v>512824.12</v>
      </c>
      <c r="F14" s="120">
        <v>1924214.8699999999</v>
      </c>
      <c r="G14" s="120">
        <v>0</v>
      </c>
      <c r="H14" s="120">
        <v>1110891.1100000001</v>
      </c>
      <c r="I14" s="120">
        <v>67730.28</v>
      </c>
      <c r="J14" s="120">
        <v>642780</v>
      </c>
      <c r="K14" s="120">
        <v>0</v>
      </c>
      <c r="L14" s="120" t="s">
        <v>629</v>
      </c>
      <c r="M14" s="121">
        <v>9644701.7799999993</v>
      </c>
      <c r="N14" s="99"/>
      <c r="O14" s="100"/>
      <c r="P14" s="101"/>
    </row>
    <row r="15" spans="1:18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 t="s">
        <v>629</v>
      </c>
      <c r="M15" s="121">
        <v>0</v>
      </c>
      <c r="N15" s="102"/>
      <c r="O15" s="100"/>
      <c r="P15" s="101"/>
    </row>
    <row r="16" spans="1:18" ht="15.75" customHeight="1">
      <c r="A16" s="98">
        <v>7</v>
      </c>
      <c r="B16" s="125" t="s">
        <v>649</v>
      </c>
      <c r="C16" s="120">
        <v>11045017.65</v>
      </c>
      <c r="D16" s="120">
        <v>21581495</v>
      </c>
      <c r="E16" s="120">
        <v>2440048.9899999998</v>
      </c>
      <c r="F16" s="120">
        <v>8815505.2899999991</v>
      </c>
      <c r="G16" s="120">
        <v>106390.92</v>
      </c>
      <c r="H16" s="120">
        <v>0</v>
      </c>
      <c r="I16" s="120">
        <v>0</v>
      </c>
      <c r="J16" s="120">
        <v>1048181</v>
      </c>
      <c r="K16" s="120">
        <v>14291.79</v>
      </c>
      <c r="L16" s="120" t="s">
        <v>629</v>
      </c>
      <c r="M16" s="121">
        <v>45050930.640000001</v>
      </c>
      <c r="N16" s="99"/>
      <c r="O16" s="100"/>
      <c r="P16" s="101"/>
    </row>
    <row r="17" spans="1:16" s="97" customFormat="1" ht="16.5" customHeight="1">
      <c r="A17" s="153" t="s">
        <v>39</v>
      </c>
      <c r="B17" s="154"/>
      <c r="C17" s="123">
        <v>69560487.519999996</v>
      </c>
      <c r="D17" s="123">
        <v>69414272</v>
      </c>
      <c r="E17" s="123">
        <v>54852326.049999997</v>
      </c>
      <c r="F17" s="123">
        <v>31322657.460000001</v>
      </c>
      <c r="G17" s="123">
        <v>17047275.170000002</v>
      </c>
      <c r="H17" s="123">
        <v>12923434.189999999</v>
      </c>
      <c r="I17" s="123">
        <v>2678317.4</v>
      </c>
      <c r="J17" s="123">
        <v>2590294</v>
      </c>
      <c r="K17" s="123">
        <v>1576583.4700000002</v>
      </c>
      <c r="L17" s="123">
        <v>1571214.5112334276</v>
      </c>
      <c r="M17" s="121">
        <v>263536861.77123341</v>
      </c>
      <c r="N17" s="127"/>
      <c r="P17" s="103"/>
    </row>
    <row r="18" spans="1:16" ht="30" customHeight="1">
      <c r="A18" s="155" t="s">
        <v>621</v>
      </c>
      <c r="B18" s="156"/>
      <c r="C18" s="124">
        <v>0.26394974521774067</v>
      </c>
      <c r="D18" s="124">
        <v>0.26339492522399377</v>
      </c>
      <c r="E18" s="124">
        <v>0.20813910312711878</v>
      </c>
      <c r="F18" s="124">
        <v>0.1188549383546581</v>
      </c>
      <c r="G18" s="124">
        <v>6.4686492263075171E-2</v>
      </c>
      <c r="H18" s="124">
        <v>4.9038430916804168E-2</v>
      </c>
      <c r="I18" s="124">
        <v>1.0162970682731086E-2</v>
      </c>
      <c r="J18" s="124">
        <v>9.8289627591017538E-3</v>
      </c>
      <c r="K18" s="124">
        <v>5.982402079935876E-3</v>
      </c>
      <c r="L18" s="124">
        <v>5.9620293748407034E-3</v>
      </c>
      <c r="M18" s="124">
        <v>1</v>
      </c>
      <c r="N18" s="101"/>
      <c r="P18" s="101"/>
    </row>
    <row r="19" spans="1:16" ht="10.5" customHeight="1">
      <c r="A19" s="104" t="s">
        <v>305</v>
      </c>
      <c r="G19" s="106"/>
      <c r="I19" s="106"/>
      <c r="K19" s="106"/>
      <c r="L19" s="106"/>
      <c r="O19" s="106"/>
      <c r="P19" s="106"/>
    </row>
    <row r="20" spans="1:16">
      <c r="A20" s="107" t="s">
        <v>650</v>
      </c>
      <c r="G20" s="106"/>
      <c r="I20" s="106"/>
      <c r="K20" s="106"/>
      <c r="L20" s="106"/>
      <c r="O20" s="106"/>
      <c r="P20" s="106"/>
    </row>
    <row r="21" spans="1:16" ht="15.75" customHeight="1">
      <c r="A21" s="107" t="s">
        <v>620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/>
      <c r="P21" s="106"/>
    </row>
    <row r="22" spans="1:16">
      <c r="N22" s="101"/>
    </row>
    <row r="28" spans="1:16">
      <c r="D28" s="143"/>
      <c r="E28" s="143"/>
      <c r="F28" s="143"/>
      <c r="G28" s="144"/>
      <c r="H28" s="143"/>
      <c r="I28" s="137"/>
    </row>
    <row r="29" spans="1:16">
      <c r="C29" s="145"/>
      <c r="D29" s="145"/>
      <c r="E29" s="145"/>
      <c r="F29" s="145"/>
      <c r="G29" s="144"/>
      <c r="H29" s="143"/>
      <c r="I29" s="137"/>
    </row>
    <row r="30" spans="1:16">
      <c r="C30" s="145"/>
      <c r="D30" s="146"/>
      <c r="E30" s="145"/>
      <c r="F30" s="145"/>
      <c r="G30" s="144"/>
      <c r="H30" s="143"/>
      <c r="I30" s="137"/>
    </row>
    <row r="31" spans="1:16">
      <c r="C31" s="145"/>
      <c r="D31" s="147">
        <f t="shared" ref="D31:D36" si="0">F31/$M$17</f>
        <v>0.4815642136551373</v>
      </c>
      <c r="E31" s="146" t="str">
        <f>B5</f>
        <v>Застраховка "Живот" и рента</v>
      </c>
      <c r="F31" s="148">
        <f>M5</f>
        <v>126909921.60800663</v>
      </c>
      <c r="G31" s="144"/>
      <c r="H31" s="143"/>
      <c r="I31" s="137"/>
    </row>
    <row r="32" spans="1:16">
      <c r="C32" s="145"/>
      <c r="D32" s="147">
        <f t="shared" si="0"/>
        <v>1.525589632141525E-2</v>
      </c>
      <c r="E32" s="146" t="str">
        <f>B10</f>
        <v>Женитбена и детска застраховка</v>
      </c>
      <c r="F32" s="148">
        <f>M10</f>
        <v>4020491.0400530789</v>
      </c>
      <c r="G32" s="144"/>
      <c r="H32" s="143"/>
      <c r="I32" s="137"/>
    </row>
    <row r="33" spans="3:13">
      <c r="C33" s="145"/>
      <c r="D33" s="147">
        <f t="shared" si="0"/>
        <v>0.21998245755312354</v>
      </c>
      <c r="E33" s="146" t="str">
        <f>B11</f>
        <v>Застраховка "Живот", свързана с инвестиционен фонд</v>
      </c>
      <c r="F33" s="148">
        <f>M11</f>
        <v>57973486.508273736</v>
      </c>
      <c r="G33" s="144"/>
      <c r="H33" s="143"/>
      <c r="I33" s="137"/>
    </row>
    <row r="34" spans="3:13">
      <c r="C34" s="145"/>
      <c r="D34" s="147">
        <f t="shared" si="0"/>
        <v>0</v>
      </c>
      <c r="E34" s="146" t="str">
        <f>B12</f>
        <v>Изкупуване на капитал</v>
      </c>
      <c r="F34" s="148">
        <f>M12</f>
        <v>0</v>
      </c>
      <c r="G34" s="144"/>
      <c r="H34" s="143"/>
      <c r="I34" s="137"/>
    </row>
    <row r="35" spans="3:13">
      <c r="C35" s="145"/>
      <c r="D35" s="147">
        <f t="shared" si="0"/>
        <v>7.5652908898212717E-2</v>
      </c>
      <c r="E35" s="146" t="str">
        <f>B13</f>
        <v>Допълнителна застраховка</v>
      </c>
      <c r="F35" s="148">
        <f>M13</f>
        <v>19937330.194899999</v>
      </c>
      <c r="G35" s="144"/>
      <c r="H35" s="143"/>
      <c r="I35" s="137"/>
      <c r="J35" s="112"/>
      <c r="M35" s="112"/>
    </row>
    <row r="36" spans="3:13">
      <c r="C36" s="145"/>
      <c r="D36" s="147">
        <f t="shared" si="0"/>
        <v>3.6597164112746425E-2</v>
      </c>
      <c r="E36" s="145" t="s">
        <v>647</v>
      </c>
      <c r="F36" s="148">
        <f>M14</f>
        <v>9644701.7799999993</v>
      </c>
      <c r="G36" s="144"/>
      <c r="H36" s="143"/>
      <c r="I36" s="137"/>
      <c r="J36" s="103"/>
      <c r="M36" s="115"/>
    </row>
    <row r="37" spans="3:13">
      <c r="C37" s="145"/>
      <c r="D37" s="147">
        <f t="shared" ref="D37:D38" si="1">F37/$M$17</f>
        <v>0.1709473594593649</v>
      </c>
      <c r="E37" s="145" t="s">
        <v>649</v>
      </c>
      <c r="F37" s="148">
        <f>M16</f>
        <v>45050930.640000001</v>
      </c>
      <c r="G37" s="144"/>
      <c r="H37" s="143"/>
      <c r="I37" s="137"/>
      <c r="J37" s="103"/>
      <c r="M37" s="115"/>
    </row>
    <row r="38" spans="3:13">
      <c r="C38" s="145"/>
      <c r="D38" s="146">
        <f t="shared" si="1"/>
        <v>1.0000000000000002</v>
      </c>
      <c r="E38" s="145"/>
      <c r="F38" s="149">
        <f>SUM(F31:F37)</f>
        <v>263536861.77123344</v>
      </c>
      <c r="G38" s="144"/>
      <c r="H38" s="143"/>
      <c r="I38" s="137"/>
    </row>
    <row r="39" spans="3:13">
      <c r="C39" s="145"/>
      <c r="D39" s="146"/>
      <c r="E39" s="145"/>
      <c r="F39" s="150">
        <f>F38-M17</f>
        <v>0</v>
      </c>
      <c r="G39" s="144"/>
      <c r="H39" s="143"/>
      <c r="I39" s="137"/>
    </row>
    <row r="40" spans="3:13">
      <c r="D40" s="138"/>
      <c r="E40" s="138"/>
      <c r="F40" s="138"/>
      <c r="G40" s="137"/>
      <c r="H40" s="138"/>
      <c r="I40" s="137"/>
    </row>
    <row r="41" spans="3:13">
      <c r="D41" s="138"/>
      <c r="E41" s="138"/>
      <c r="F41" s="138"/>
      <c r="G41" s="137"/>
      <c r="H41" s="138"/>
      <c r="I41" s="137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E79" s="138"/>
    </row>
    <row r="80" spans="2:5">
      <c r="B80" s="112"/>
      <c r="C80" s="112"/>
      <c r="E80" s="138"/>
    </row>
    <row r="81" spans="5:5">
      <c r="E81" s="138"/>
    </row>
    <row r="82" spans="5:5">
      <c r="E82" s="138"/>
    </row>
    <row r="83" spans="5:5">
      <c r="E83" s="138"/>
    </row>
  </sheetData>
  <sortState columnSort="1" ref="C4:M18">
    <sortCondition descending="1" ref="C18:M18"/>
  </sortState>
  <mergeCells count="2">
    <mergeCell ref="A17:B17"/>
    <mergeCell ref="A18:B18"/>
  </mergeCells>
  <conditionalFormatting sqref="N5:N17">
    <cfRule type="cellIs" dxfId="72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M7" sqref="M7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6" ht="15.75" customHeight="1">
      <c r="A1" s="159" t="s">
        <v>654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5.75" customHeight="1">
      <c r="A2" s="151"/>
      <c r="B2" s="152"/>
      <c r="C2" s="152"/>
      <c r="E2" s="152"/>
      <c r="F2" s="152"/>
      <c r="G2" s="152"/>
      <c r="H2" s="152"/>
      <c r="J2" s="152"/>
      <c r="K2" s="152"/>
      <c r="L2" s="152"/>
      <c r="M2" s="117" t="s">
        <v>646</v>
      </c>
      <c r="N2" s="112"/>
    </row>
    <row r="3" spans="1:16" s="116" customFormat="1" ht="94.5">
      <c r="A3" s="91" t="s">
        <v>645</v>
      </c>
      <c r="B3" s="91" t="s">
        <v>644</v>
      </c>
      <c r="C3" s="92" t="s">
        <v>643</v>
      </c>
      <c r="D3" s="92" t="s">
        <v>640</v>
      </c>
      <c r="E3" s="93" t="s">
        <v>642</v>
      </c>
      <c r="F3" s="92" t="s">
        <v>641</v>
      </c>
      <c r="G3" s="92" t="s">
        <v>639</v>
      </c>
      <c r="H3" s="94" t="s">
        <v>638</v>
      </c>
      <c r="I3" s="95" t="s">
        <v>635</v>
      </c>
      <c r="J3" s="92" t="s">
        <v>636</v>
      </c>
      <c r="K3" s="95" t="s">
        <v>634</v>
      </c>
      <c r="L3" s="95" t="s">
        <v>637</v>
      </c>
      <c r="M3" s="92" t="s">
        <v>39</v>
      </c>
      <c r="N3" s="96"/>
    </row>
    <row r="4" spans="1:16" ht="15.75" customHeight="1">
      <c r="A4" s="98">
        <v>1</v>
      </c>
      <c r="B4" s="119" t="s">
        <v>633</v>
      </c>
      <c r="C4" s="109">
        <v>19668229.780000079</v>
      </c>
      <c r="D4" s="109">
        <v>17384597.037032597</v>
      </c>
      <c r="E4" s="109">
        <v>11244113</v>
      </c>
      <c r="F4" s="109">
        <v>5780102.1400000006</v>
      </c>
      <c r="G4" s="109">
        <v>6488750.910000002</v>
      </c>
      <c r="H4" s="109">
        <v>4179493.3971026996</v>
      </c>
      <c r="I4" s="109">
        <v>1702731.1900000002</v>
      </c>
      <c r="J4" s="109">
        <v>377639</v>
      </c>
      <c r="K4" s="109">
        <v>531616.34578259999</v>
      </c>
      <c r="L4" s="109">
        <v>25233.87</v>
      </c>
      <c r="M4" s="110">
        <v>67382506.669917986</v>
      </c>
      <c r="N4" s="99"/>
      <c r="O4" s="101"/>
      <c r="P4" s="101"/>
    </row>
    <row r="5" spans="1:16" ht="15.75" customHeight="1">
      <c r="A5" s="98" t="s">
        <v>632</v>
      </c>
      <c r="B5" s="122" t="s">
        <v>631</v>
      </c>
      <c r="C5" s="109">
        <v>12218321.570000036</v>
      </c>
      <c r="D5" s="109">
        <v>17353416.809896383</v>
      </c>
      <c r="E5" s="109">
        <v>6766153</v>
      </c>
      <c r="F5" s="109">
        <v>5780102.1400000006</v>
      </c>
      <c r="G5" s="109">
        <v>6488750.910000002</v>
      </c>
      <c r="H5" s="109">
        <v>4179493.3971026996</v>
      </c>
      <c r="I5" s="109">
        <v>1699809.0300000003</v>
      </c>
      <c r="J5" s="109">
        <v>377639</v>
      </c>
      <c r="K5" s="109">
        <v>531616.34578259999</v>
      </c>
      <c r="L5" s="109">
        <v>25233.87</v>
      </c>
      <c r="M5" s="110">
        <v>55420536.072781719</v>
      </c>
      <c r="N5" s="99"/>
      <c r="O5" s="101"/>
      <c r="P5" s="101"/>
    </row>
    <row r="6" spans="1:16" ht="15.75" customHeight="1">
      <c r="A6" s="98" t="s">
        <v>629</v>
      </c>
      <c r="B6" s="122" t="s">
        <v>630</v>
      </c>
      <c r="C6" s="109">
        <v>11547806.360000037</v>
      </c>
      <c r="D6" s="109">
        <v>16178139.841593252</v>
      </c>
      <c r="E6" s="109">
        <v>5595840</v>
      </c>
      <c r="F6" s="109">
        <v>4161021.0700000003</v>
      </c>
      <c r="G6" s="109">
        <v>6488750.910000002</v>
      </c>
      <c r="H6" s="109">
        <v>492627.02364789997</v>
      </c>
      <c r="I6" s="109">
        <v>1478996.4600000002</v>
      </c>
      <c r="J6" s="109">
        <v>211699</v>
      </c>
      <c r="K6" s="109">
        <v>295334.4957825999</v>
      </c>
      <c r="L6" s="109">
        <v>25233.87</v>
      </c>
      <c r="M6" s="110">
        <v>46475449.031023785</v>
      </c>
      <c r="N6" s="99"/>
      <c r="O6" s="101"/>
      <c r="P6" s="101"/>
    </row>
    <row r="7" spans="1:16" ht="31.5">
      <c r="A7" s="98" t="s">
        <v>629</v>
      </c>
      <c r="B7" s="122" t="s">
        <v>628</v>
      </c>
      <c r="C7" s="109">
        <v>670515.2099999995</v>
      </c>
      <c r="D7" s="109">
        <v>1175276.9683031274</v>
      </c>
      <c r="E7" s="109">
        <v>1170313</v>
      </c>
      <c r="F7" s="109">
        <v>1619081.07</v>
      </c>
      <c r="G7" s="109">
        <v>0</v>
      </c>
      <c r="H7" s="109">
        <v>3686866.3734547999</v>
      </c>
      <c r="I7" s="109">
        <v>220812.57</v>
      </c>
      <c r="J7" s="109">
        <v>165940</v>
      </c>
      <c r="K7" s="109">
        <v>236281.85000000003</v>
      </c>
      <c r="L7" s="109">
        <v>0</v>
      </c>
      <c r="M7" s="110">
        <v>8945087.0417579263</v>
      </c>
      <c r="N7" s="99"/>
      <c r="O7" s="101"/>
      <c r="P7" s="101"/>
    </row>
    <row r="8" spans="1:16" ht="16.5" customHeight="1">
      <c r="A8" s="98" t="s">
        <v>627</v>
      </c>
      <c r="B8" s="122" t="s">
        <v>626</v>
      </c>
      <c r="C8" s="109">
        <v>7449908.2100000437</v>
      </c>
      <c r="D8" s="109">
        <v>31180.22713621693</v>
      </c>
      <c r="E8" s="109">
        <v>4477960</v>
      </c>
      <c r="F8" s="109">
        <v>0</v>
      </c>
      <c r="G8" s="109">
        <v>0</v>
      </c>
      <c r="H8" s="109">
        <v>0</v>
      </c>
      <c r="I8" s="109">
        <v>2922.16</v>
      </c>
      <c r="J8" s="109">
        <v>0</v>
      </c>
      <c r="K8" s="109">
        <v>0</v>
      </c>
      <c r="L8" s="109">
        <v>0</v>
      </c>
      <c r="M8" s="110">
        <v>11961970.597136261</v>
      </c>
      <c r="N8" s="99"/>
      <c r="O8" s="101"/>
      <c r="P8" s="101"/>
    </row>
    <row r="9" spans="1:16" ht="16.5" customHeight="1">
      <c r="A9" s="98">
        <v>2</v>
      </c>
      <c r="B9" s="119" t="s">
        <v>625</v>
      </c>
      <c r="C9" s="109">
        <v>2082186.0400000003</v>
      </c>
      <c r="D9" s="109">
        <v>340001.08538140921</v>
      </c>
      <c r="E9" s="109">
        <v>156870</v>
      </c>
      <c r="F9" s="109">
        <v>300970.36000000004</v>
      </c>
      <c r="G9" s="109">
        <v>0</v>
      </c>
      <c r="H9" s="109">
        <v>85094.64</v>
      </c>
      <c r="I9" s="109">
        <v>195025.35</v>
      </c>
      <c r="J9" s="109">
        <v>0</v>
      </c>
      <c r="K9" s="109">
        <v>0</v>
      </c>
      <c r="L9" s="109">
        <v>0</v>
      </c>
      <c r="M9" s="110">
        <v>3160147.4753814097</v>
      </c>
      <c r="N9" s="99"/>
      <c r="O9" s="101"/>
      <c r="P9" s="101"/>
    </row>
    <row r="10" spans="1:16" ht="28.5" customHeight="1">
      <c r="A10" s="98">
        <v>3</v>
      </c>
      <c r="B10" s="119" t="s">
        <v>624</v>
      </c>
      <c r="C10" s="109">
        <v>11413563.910000008</v>
      </c>
      <c r="D10" s="109">
        <v>940732.70645309787</v>
      </c>
      <c r="E10" s="109">
        <v>175744</v>
      </c>
      <c r="F10" s="109">
        <v>165330.6</v>
      </c>
      <c r="G10" s="109">
        <v>291273.57</v>
      </c>
      <c r="H10" s="109">
        <v>78556.779778099997</v>
      </c>
      <c r="I10" s="109">
        <v>370991.99</v>
      </c>
      <c r="J10" s="109">
        <v>0</v>
      </c>
      <c r="K10" s="109">
        <v>0</v>
      </c>
      <c r="L10" s="109">
        <v>0</v>
      </c>
      <c r="M10" s="110">
        <v>13436193.556231206</v>
      </c>
      <c r="N10" s="99"/>
      <c r="O10" s="101"/>
      <c r="P10" s="101"/>
    </row>
    <row r="11" spans="1:16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10">
        <v>0</v>
      </c>
      <c r="N11" s="99"/>
      <c r="O11" s="101"/>
      <c r="P11" s="101"/>
    </row>
    <row r="12" spans="1:16" s="135" customFormat="1" ht="15.75" customHeight="1">
      <c r="A12" s="130">
        <v>5</v>
      </c>
      <c r="B12" s="131" t="s">
        <v>622</v>
      </c>
      <c r="C12" s="132">
        <v>0</v>
      </c>
      <c r="D12" s="132">
        <v>1355316.120875536</v>
      </c>
      <c r="E12" s="132">
        <v>1650233</v>
      </c>
      <c r="F12" s="132">
        <v>0</v>
      </c>
      <c r="G12" s="132">
        <v>57225.94</v>
      </c>
      <c r="H12" s="132">
        <v>0</v>
      </c>
      <c r="I12" s="132">
        <v>7553.36</v>
      </c>
      <c r="J12" s="132">
        <v>0</v>
      </c>
      <c r="K12" s="132">
        <v>93656.116074999984</v>
      </c>
      <c r="L12" s="132">
        <v>140003.01999999999</v>
      </c>
      <c r="M12" s="133">
        <v>3303987.5569505356</v>
      </c>
      <c r="N12" s="134"/>
      <c r="O12" s="101"/>
      <c r="P12" s="101"/>
    </row>
    <row r="13" spans="1:16" ht="15.75" customHeight="1">
      <c r="A13" s="98">
        <v>6</v>
      </c>
      <c r="B13" s="125" t="s">
        <v>647</v>
      </c>
      <c r="C13" s="120">
        <v>60224.719999999987</v>
      </c>
      <c r="D13" s="120">
        <v>169109.46658747815</v>
      </c>
      <c r="E13" s="120">
        <v>302360</v>
      </c>
      <c r="F13" s="120">
        <v>524211.73999999993</v>
      </c>
      <c r="G13" s="120">
        <v>0</v>
      </c>
      <c r="H13" s="120">
        <v>78793.519999999975</v>
      </c>
      <c r="I13" s="120">
        <v>9388.5</v>
      </c>
      <c r="J13" s="120">
        <v>279662</v>
      </c>
      <c r="K13" s="120" t="s">
        <v>629</v>
      </c>
      <c r="L13" s="120">
        <v>0</v>
      </c>
      <c r="M13" s="121">
        <v>1423749.946587478</v>
      </c>
      <c r="N13" s="99"/>
      <c r="O13" s="100"/>
      <c r="P13" s="101"/>
    </row>
    <row r="14" spans="1:16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 t="s">
        <v>629</v>
      </c>
      <c r="L14" s="120">
        <v>0</v>
      </c>
      <c r="M14" s="121">
        <v>0</v>
      </c>
      <c r="N14" s="102"/>
      <c r="O14" s="100"/>
      <c r="P14" s="101"/>
    </row>
    <row r="15" spans="1:16" ht="15.75" customHeight="1">
      <c r="A15" s="98">
        <v>7</v>
      </c>
      <c r="B15" s="125" t="s">
        <v>649</v>
      </c>
      <c r="C15" s="120">
        <v>1438347.5</v>
      </c>
      <c r="D15" s="120">
        <v>3582662.0617497307</v>
      </c>
      <c r="E15" s="120">
        <v>7639574</v>
      </c>
      <c r="F15" s="120">
        <v>2816018.4599999995</v>
      </c>
      <c r="G15" s="120">
        <v>17211.260000000006</v>
      </c>
      <c r="H15" s="120">
        <v>0</v>
      </c>
      <c r="I15" s="120">
        <v>0</v>
      </c>
      <c r="J15" s="120">
        <v>735503</v>
      </c>
      <c r="K15" s="120" t="s">
        <v>629</v>
      </c>
      <c r="L15" s="120">
        <v>68097.490000000005</v>
      </c>
      <c r="M15" s="121">
        <v>16297413.771749729</v>
      </c>
      <c r="N15" s="99"/>
      <c r="O15" s="100"/>
      <c r="P15" s="101"/>
    </row>
    <row r="16" spans="1:16" s="97" customFormat="1" ht="15.75" customHeight="1">
      <c r="A16" s="157" t="s">
        <v>39</v>
      </c>
      <c r="B16" s="157"/>
      <c r="C16" s="123">
        <v>34662551.950000085</v>
      </c>
      <c r="D16" s="123">
        <v>23772418.478079848</v>
      </c>
      <c r="E16" s="123">
        <v>21168894</v>
      </c>
      <c r="F16" s="123">
        <v>9586633.3000000007</v>
      </c>
      <c r="G16" s="123">
        <v>6854461.6800000025</v>
      </c>
      <c r="H16" s="123">
        <v>4421938.3368807985</v>
      </c>
      <c r="I16" s="123">
        <v>2285690.39</v>
      </c>
      <c r="J16" s="123">
        <v>1392804</v>
      </c>
      <c r="K16" s="123">
        <v>625272.46185760002</v>
      </c>
      <c r="L16" s="123">
        <v>233334.38</v>
      </c>
      <c r="M16" s="110">
        <v>105003998.97681834</v>
      </c>
      <c r="N16" s="99"/>
      <c r="O16" s="103"/>
    </row>
    <row r="17" spans="1:17" ht="30" customHeight="1">
      <c r="A17" s="158" t="s">
        <v>653</v>
      </c>
      <c r="B17" s="158"/>
      <c r="C17" s="124">
        <v>0.33010697009408674</v>
      </c>
      <c r="D17" s="124">
        <v>0.22639536312638978</v>
      </c>
      <c r="E17" s="124">
        <v>0.2016008362183753</v>
      </c>
      <c r="F17" s="124">
        <v>9.12977924023297E-2</v>
      </c>
      <c r="G17" s="124">
        <v>6.5278101279868939E-2</v>
      </c>
      <c r="H17" s="124">
        <v>4.2112094586578809E-2</v>
      </c>
      <c r="I17" s="124">
        <v>2.1767650873035897E-2</v>
      </c>
      <c r="J17" s="124">
        <v>1.3264294822785639E-2</v>
      </c>
      <c r="K17" s="124">
        <v>5.954749037659423E-3</v>
      </c>
      <c r="L17" s="124">
        <v>2.2221475588897624E-3</v>
      </c>
      <c r="M17" s="124">
        <v>1</v>
      </c>
      <c r="N17" s="112"/>
      <c r="Q17" s="101"/>
    </row>
    <row r="18" spans="1:17" ht="18" customHeight="1">
      <c r="A18" s="107" t="s">
        <v>650</v>
      </c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7" ht="16.5">
      <c r="A19" s="107" t="s">
        <v>620</v>
      </c>
      <c r="B19" s="112"/>
      <c r="C19" s="112"/>
    </row>
    <row r="21" spans="1:17" ht="15" customHeight="1">
      <c r="C21" s="138"/>
      <c r="D21" s="137"/>
      <c r="E21" s="137"/>
      <c r="F21" s="137"/>
    </row>
    <row r="22" spans="1:17">
      <c r="C22" s="139">
        <f t="shared" ref="C22:C29" si="0">E22/$M$16</f>
        <v>0.6417137187774532</v>
      </c>
      <c r="D22" s="137" t="str">
        <f>B4</f>
        <v>Застраховка "Живот" и рента</v>
      </c>
      <c r="E22" s="140">
        <f>M4</f>
        <v>67382506.669917986</v>
      </c>
      <c r="F22" s="137"/>
    </row>
    <row r="23" spans="1:17">
      <c r="C23" s="139">
        <f t="shared" si="0"/>
        <v>3.0095496420846538E-2</v>
      </c>
      <c r="D23" s="137" t="str">
        <f>B9</f>
        <v>Женитбена и детска застраховка</v>
      </c>
      <c r="E23" s="140">
        <f>M9</f>
        <v>3160147.4753814097</v>
      </c>
      <c r="F23" s="137"/>
    </row>
    <row r="24" spans="1:17">
      <c r="C24" s="139">
        <f t="shared" si="0"/>
        <v>0.12795887477768828</v>
      </c>
      <c r="D24" s="137" t="str">
        <f>B10</f>
        <v>Застраховка "Живот", свързана с инвестиционен фонд</v>
      </c>
      <c r="E24" s="140">
        <f>M10</f>
        <v>13436193.556231206</v>
      </c>
      <c r="F24" s="137"/>
    </row>
    <row r="25" spans="1:17">
      <c r="C25" s="139">
        <f t="shared" si="0"/>
        <v>0</v>
      </c>
      <c r="D25" s="137" t="str">
        <f>B11</f>
        <v>Изкупуване на капитал</v>
      </c>
      <c r="E25" s="140">
        <f>M11</f>
        <v>0</v>
      </c>
      <c r="F25" s="137"/>
    </row>
    <row r="26" spans="1:17">
      <c r="C26" s="139">
        <f t="shared" si="0"/>
        <v>3.1465349788058594E-2</v>
      </c>
      <c r="D26" s="137" t="str">
        <f>B12</f>
        <v>Допълнителна застраховка</v>
      </c>
      <c r="E26" s="140">
        <f>M12</f>
        <v>3303987.5569505356</v>
      </c>
      <c r="F26" s="137"/>
    </row>
    <row r="27" spans="1:17">
      <c r="C27" s="139">
        <f t="shared" si="0"/>
        <v>1.3559006899363884E-2</v>
      </c>
      <c r="D27" s="138" t="s">
        <v>647</v>
      </c>
      <c r="E27" s="140">
        <f>M13</f>
        <v>1423749.946587478</v>
      </c>
      <c r="F27" s="137"/>
    </row>
    <row r="28" spans="1:17">
      <c r="C28" s="139">
        <f t="shared" si="0"/>
        <v>0.15520755333658959</v>
      </c>
      <c r="D28" s="138" t="s">
        <v>649</v>
      </c>
      <c r="E28" s="140">
        <f>M15</f>
        <v>16297413.771749729</v>
      </c>
      <c r="F28" s="137"/>
    </row>
    <row r="29" spans="1:17">
      <c r="C29" s="137">
        <f t="shared" si="0"/>
        <v>1</v>
      </c>
      <c r="D29" s="138"/>
      <c r="E29" s="141">
        <f>SUM(E22:E28)</f>
        <v>105003998.97681834</v>
      </c>
      <c r="F29" s="137"/>
    </row>
    <row r="30" spans="1:17">
      <c r="C30" s="137"/>
      <c r="D30" s="138"/>
      <c r="E30" s="141">
        <f>E29-M16</f>
        <v>0</v>
      </c>
      <c r="F30" s="137"/>
    </row>
    <row r="49" spans="3:5">
      <c r="C49" s="112"/>
      <c r="D49" s="105"/>
      <c r="E49" s="105"/>
    </row>
    <row r="50" spans="3:5">
      <c r="C50" s="112"/>
      <c r="D50" s="105"/>
      <c r="E50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N16 N4:N12">
    <cfRule type="cellIs" dxfId="71" priority="6" operator="notEqual">
      <formula>0</formula>
    </cfRule>
  </conditionalFormatting>
  <conditionalFormatting sqref="N13:N15">
    <cfRule type="cellIs" dxfId="70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activeCell="B15" sqref="B15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1391827.6641137856</v>
      </c>
      <c r="C6" s="46">
        <v>126909921.60800663</v>
      </c>
      <c r="D6" s="46">
        <v>126909921.60800663</v>
      </c>
      <c r="E6" s="46">
        <v>4776054.3657700624</v>
      </c>
      <c r="F6" s="46">
        <v>16634752.629999995</v>
      </c>
      <c r="G6" s="46">
        <v>68493746.300402999</v>
      </c>
      <c r="H6" s="46">
        <v>118173021.16838531</v>
      </c>
      <c r="I6" s="46">
        <v>36837136.803757899</v>
      </c>
      <c r="J6" s="46">
        <v>18441264.757403001</v>
      </c>
      <c r="K6" s="46">
        <v>8764860.2836666014</v>
      </c>
      <c r="L6" s="46">
        <v>3199755.1380578992</v>
      </c>
      <c r="M6" s="46">
        <v>22474</v>
      </c>
      <c r="N6" s="46">
        <v>67246656.982885405</v>
      </c>
      <c r="O6" s="46">
        <v>527551.16245216806</v>
      </c>
      <c r="P6" s="46">
        <v>1922</v>
      </c>
      <c r="Q6" s="46">
        <v>7940910.7662682924</v>
      </c>
      <c r="R6" s="46">
        <v>135849.68703257365</v>
      </c>
      <c r="S6" s="46">
        <v>21347917.434096731</v>
      </c>
      <c r="T6" s="46">
        <v>4133353.6111292467</v>
      </c>
      <c r="U6" s="46">
        <v>16921387.066403974</v>
      </c>
      <c r="V6" s="46">
        <v>13624006.778686168</v>
      </c>
      <c r="W6" s="46">
        <v>5082750.372612684</v>
      </c>
      <c r="X6" s="46">
        <v>40190524.27242817</v>
      </c>
      <c r="Y6" s="47"/>
    </row>
    <row r="7" spans="1:42" s="48" customFormat="1">
      <c r="A7" s="49" t="s">
        <v>49</v>
      </c>
      <c r="B7" s="50">
        <v>1340910.6641137856</v>
      </c>
      <c r="C7" s="50">
        <v>110300234.11558466</v>
      </c>
      <c r="D7" s="50">
        <v>110300234.11558466</v>
      </c>
      <c r="E7" s="50">
        <v>4774592.5780988624</v>
      </c>
      <c r="F7" s="50">
        <v>16308619.889999993</v>
      </c>
      <c r="G7" s="50">
        <v>64004828.190403</v>
      </c>
      <c r="H7" s="50">
        <v>106540869.10596335</v>
      </c>
      <c r="I7" s="50">
        <v>27038530.213757861</v>
      </c>
      <c r="J7" s="50">
        <v>16447263.097403001</v>
      </c>
      <c r="K7" s="50">
        <v>8664063.7936666012</v>
      </c>
      <c r="L7" s="50">
        <v>3136435.9680578993</v>
      </c>
      <c r="M7" s="50">
        <v>20053</v>
      </c>
      <c r="N7" s="50">
        <v>55289933.072885364</v>
      </c>
      <c r="O7" s="50">
        <v>527551.16245216806</v>
      </c>
      <c r="P7" s="50">
        <v>706</v>
      </c>
      <c r="Q7" s="50">
        <v>4758309.4662683001</v>
      </c>
      <c r="R7" s="50">
        <v>130602.99989635681</v>
      </c>
      <c r="S7" s="50">
        <v>20618760.218679108</v>
      </c>
      <c r="T7" s="50">
        <v>3809181.7830760465</v>
      </c>
      <c r="U7" s="50">
        <v>16921296.903348673</v>
      </c>
      <c r="V7" s="50">
        <v>12462408.657825204</v>
      </c>
      <c r="W7" s="50">
        <v>5082750.372612684</v>
      </c>
      <c r="X7" s="50">
        <v>38294522.249013357</v>
      </c>
      <c r="Y7" s="47"/>
    </row>
    <row r="8" spans="1:42" s="48" customFormat="1">
      <c r="A8" s="49" t="s">
        <v>71</v>
      </c>
      <c r="B8" s="50">
        <v>150615.66411378555</v>
      </c>
      <c r="C8" s="50">
        <v>66168186.624319471</v>
      </c>
      <c r="D8" s="50">
        <v>66168186.624319471</v>
      </c>
      <c r="E8" s="50">
        <v>438255.58949134278</v>
      </c>
      <c r="F8" s="50">
        <v>1007169.76</v>
      </c>
      <c r="G8" s="50">
        <v>41666982.072402991</v>
      </c>
      <c r="H8" s="50">
        <v>64295682.505031593</v>
      </c>
      <c r="I8" s="50">
        <v>27038530.213757861</v>
      </c>
      <c r="J8" s="50">
        <v>16447263.097403001</v>
      </c>
      <c r="K8" s="50">
        <v>1082749.3782697001</v>
      </c>
      <c r="L8" s="50">
        <v>1837867.21</v>
      </c>
      <c r="M8" s="50">
        <v>18015</v>
      </c>
      <c r="N8" s="50">
        <v>46406409.899430558</v>
      </c>
      <c r="O8" s="50">
        <v>124288.95107711801</v>
      </c>
      <c r="P8" s="50">
        <v>387</v>
      </c>
      <c r="Q8" s="50">
        <v>2222760.3305000002</v>
      </c>
      <c r="R8" s="50">
        <v>69039.131593229482</v>
      </c>
      <c r="S8" s="50">
        <v>5514338.3428989481</v>
      </c>
      <c r="T8" s="50">
        <v>1779524.9919385416</v>
      </c>
      <c r="U8" s="50">
        <v>7153709.5079295272</v>
      </c>
      <c r="V8" s="50">
        <v>7745643.1908957558</v>
      </c>
      <c r="W8" s="50">
        <v>174479.32468708744</v>
      </c>
      <c r="X8" s="50">
        <v>13503499.990075022</v>
      </c>
      <c r="Y8" s="47"/>
    </row>
    <row r="9" spans="1:42" s="48" customFormat="1" ht="31.5">
      <c r="A9" s="49" t="s">
        <v>72</v>
      </c>
      <c r="B9" s="50">
        <v>1190295</v>
      </c>
      <c r="C9" s="50">
        <v>44132047.491265163</v>
      </c>
      <c r="D9" s="50">
        <v>44132047.491265163</v>
      </c>
      <c r="E9" s="50">
        <v>4336336.9886075202</v>
      </c>
      <c r="F9" s="50">
        <v>15301450.129999993</v>
      </c>
      <c r="G9" s="50">
        <v>22337846.118000004</v>
      </c>
      <c r="H9" s="50">
        <v>42245186.600931741</v>
      </c>
      <c r="I9" s="50">
        <v>0</v>
      </c>
      <c r="J9" s="50">
        <v>0</v>
      </c>
      <c r="K9" s="50">
        <v>7581314.4153968999</v>
      </c>
      <c r="L9" s="50">
        <v>1298568.7580578995</v>
      </c>
      <c r="M9" s="50">
        <v>2038</v>
      </c>
      <c r="N9" s="50">
        <v>8883523.1734548006</v>
      </c>
      <c r="O9" s="50">
        <v>403262.21137505001</v>
      </c>
      <c r="P9" s="50">
        <v>319</v>
      </c>
      <c r="Q9" s="50">
        <v>2535549.1357682999</v>
      </c>
      <c r="R9" s="50">
        <v>61563.868303127339</v>
      </c>
      <c r="S9" s="50">
        <v>15104421.875780161</v>
      </c>
      <c r="T9" s="50">
        <v>2029656.7911375044</v>
      </c>
      <c r="U9" s="50">
        <v>9767587.3954191487</v>
      </c>
      <c r="V9" s="50">
        <v>4716765.4669294469</v>
      </c>
      <c r="W9" s="50">
        <v>4908271.0479255961</v>
      </c>
      <c r="X9" s="50">
        <v>24791022.258938327</v>
      </c>
      <c r="Y9" s="47"/>
    </row>
    <row r="10" spans="1:42" s="48" customFormat="1">
      <c r="A10" s="49" t="s">
        <v>50</v>
      </c>
      <c r="B10" s="50">
        <v>50917</v>
      </c>
      <c r="C10" s="50">
        <v>16609687.492421966</v>
      </c>
      <c r="D10" s="50">
        <v>16609687.492421966</v>
      </c>
      <c r="E10" s="50">
        <v>1461.7876712</v>
      </c>
      <c r="F10" s="50">
        <v>326132.74</v>
      </c>
      <c r="G10" s="50">
        <v>4488918.1099999994</v>
      </c>
      <c r="H10" s="50">
        <v>11632152.062421966</v>
      </c>
      <c r="I10" s="50">
        <v>9798606.5900000464</v>
      </c>
      <c r="J10" s="50">
        <v>1994001.66</v>
      </c>
      <c r="K10" s="50">
        <v>100796.48999999998</v>
      </c>
      <c r="L10" s="50">
        <v>63319.170000000006</v>
      </c>
      <c r="M10" s="50">
        <v>2421</v>
      </c>
      <c r="N10" s="50">
        <v>11956723.910000045</v>
      </c>
      <c r="O10" s="50">
        <v>0</v>
      </c>
      <c r="P10" s="50">
        <v>1216</v>
      </c>
      <c r="Q10" s="50">
        <v>3182601.2999999924</v>
      </c>
      <c r="R10" s="50">
        <v>5246.6871362168276</v>
      </c>
      <c r="S10" s="50">
        <v>729157.21541762911</v>
      </c>
      <c r="T10" s="50">
        <v>324171.82805319998</v>
      </c>
      <c r="U10" s="50">
        <v>90.163055299999996</v>
      </c>
      <c r="V10" s="50">
        <v>1161598.1208609645</v>
      </c>
      <c r="W10" s="50">
        <v>0</v>
      </c>
      <c r="X10" s="50">
        <v>1896002.0234148107</v>
      </c>
      <c r="Y10" s="47"/>
    </row>
    <row r="11" spans="1:42" s="48" customFormat="1">
      <c r="A11" s="45" t="s">
        <v>51</v>
      </c>
      <c r="B11" s="46">
        <v>21000</v>
      </c>
      <c r="C11" s="46">
        <v>4020491.0400530784</v>
      </c>
      <c r="D11" s="46">
        <v>4020491.0400530784</v>
      </c>
      <c r="E11" s="46">
        <v>31956.933709572797</v>
      </c>
      <c r="F11" s="46">
        <v>0</v>
      </c>
      <c r="G11" s="46">
        <v>1438454.1305000002</v>
      </c>
      <c r="H11" s="46">
        <v>4089586.253553078</v>
      </c>
      <c r="I11" s="46">
        <v>2156888.1900000004</v>
      </c>
      <c r="J11" s="46">
        <v>950847.42999999982</v>
      </c>
      <c r="K11" s="46">
        <v>10621.05</v>
      </c>
      <c r="L11" s="46">
        <v>39429.930000000008</v>
      </c>
      <c r="M11" s="46">
        <v>805</v>
      </c>
      <c r="N11" s="46">
        <v>3157786.6000000006</v>
      </c>
      <c r="O11" s="46">
        <v>4865.7297952574809</v>
      </c>
      <c r="P11" s="46">
        <v>55</v>
      </c>
      <c r="Q11" s="46">
        <v>224510.42</v>
      </c>
      <c r="R11" s="46">
        <v>2360.8753814091178</v>
      </c>
      <c r="S11" s="46">
        <v>284146.55096008594</v>
      </c>
      <c r="T11" s="46">
        <v>199411.42818253697</v>
      </c>
      <c r="U11" s="46">
        <v>254809.21244166954</v>
      </c>
      <c r="V11" s="46">
        <v>692819.71787375968</v>
      </c>
      <c r="W11" s="46">
        <v>9303.8567292805019</v>
      </c>
      <c r="X11" s="46">
        <v>988631.0009445356</v>
      </c>
      <c r="Y11" s="47"/>
    </row>
    <row r="12" spans="1:42" s="48" customFormat="1" ht="31.5">
      <c r="A12" s="45" t="s">
        <v>52</v>
      </c>
      <c r="B12" s="46">
        <v>34092.288670460424</v>
      </c>
      <c r="C12" s="46">
        <v>57973486.508273728</v>
      </c>
      <c r="D12" s="46">
        <v>7554024.9582737321</v>
      </c>
      <c r="E12" s="46">
        <v>18875.423760400001</v>
      </c>
      <c r="F12" s="46">
        <v>33764285.18</v>
      </c>
      <c r="G12" s="46">
        <v>20167882.37966777</v>
      </c>
      <c r="H12" s="46">
        <v>59042171.955255881</v>
      </c>
      <c r="I12" s="46">
        <v>2573866.11</v>
      </c>
      <c r="J12" s="46">
        <v>10513195.788528107</v>
      </c>
      <c r="K12" s="46">
        <v>290412.41125</v>
      </c>
      <c r="L12" s="46">
        <v>41163.969999999987</v>
      </c>
      <c r="M12" s="46">
        <v>1115</v>
      </c>
      <c r="N12" s="46">
        <v>13418638.279778108</v>
      </c>
      <c r="O12" s="46">
        <v>0</v>
      </c>
      <c r="P12" s="46">
        <v>41</v>
      </c>
      <c r="Q12" s="46">
        <v>350270.58</v>
      </c>
      <c r="R12" s="46">
        <v>17555.276453098166</v>
      </c>
      <c r="S12" s="46">
        <v>3034095.4435307514</v>
      </c>
      <c r="T12" s="46">
        <v>304654.35629103024</v>
      </c>
      <c r="U12" s="46">
        <v>2612511.7459915718</v>
      </c>
      <c r="V12" s="46">
        <v>1191126.1936542103</v>
      </c>
      <c r="W12" s="46">
        <v>11510.483581342247</v>
      </c>
      <c r="X12" s="46">
        <v>4254287.3972194027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519092.07548757171</v>
      </c>
      <c r="C14" s="46">
        <v>19937330.194899999</v>
      </c>
      <c r="D14" s="46">
        <v>19937330.194899999</v>
      </c>
      <c r="E14" s="46">
        <v>3187163.2323591486</v>
      </c>
      <c r="F14" s="46">
        <v>1650903.1900000006</v>
      </c>
      <c r="G14" s="46">
        <v>13359832.576667437</v>
      </c>
      <c r="H14" s="46">
        <v>19114694.032103401</v>
      </c>
      <c r="I14" s="46">
        <v>0</v>
      </c>
      <c r="J14" s="46">
        <v>0</v>
      </c>
      <c r="K14" s="46">
        <v>383748.45</v>
      </c>
      <c r="L14" s="46">
        <v>2899501.2460749997</v>
      </c>
      <c r="M14" s="46">
        <v>3806</v>
      </c>
      <c r="N14" s="46">
        <v>3279609.6960749999</v>
      </c>
      <c r="O14" s="46">
        <v>176993.35447182893</v>
      </c>
      <c r="P14" s="46">
        <v>355</v>
      </c>
      <c r="Q14" s="46">
        <v>451487.90870000003</v>
      </c>
      <c r="R14" s="46">
        <v>24377.860875535916</v>
      </c>
      <c r="S14" s="46">
        <v>6393997.4169645067</v>
      </c>
      <c r="T14" s="46">
        <v>1364885.03079877</v>
      </c>
      <c r="U14" s="46">
        <v>4141873.1027058559</v>
      </c>
      <c r="V14" s="46">
        <v>1583892.4005794316</v>
      </c>
      <c r="W14" s="46">
        <v>926.09</v>
      </c>
      <c r="X14" s="46">
        <v>8003193.7684194744</v>
      </c>
      <c r="Y14" s="47"/>
    </row>
    <row r="15" spans="1:42" s="48" customFormat="1">
      <c r="A15" s="51" t="s">
        <v>39</v>
      </c>
      <c r="B15" s="46">
        <v>1966012.0282718176</v>
      </c>
      <c r="C15" s="46">
        <v>208841229.35123345</v>
      </c>
      <c r="D15" s="46">
        <v>158421767.80123344</v>
      </c>
      <c r="E15" s="46">
        <v>8014049.9555991841</v>
      </c>
      <c r="F15" s="46">
        <v>52049940.999999985</v>
      </c>
      <c r="G15" s="46">
        <v>103459915.3872382</v>
      </c>
      <c r="H15" s="46">
        <v>200419473.40929765</v>
      </c>
      <c r="I15" s="46">
        <v>41567891.103757903</v>
      </c>
      <c r="J15" s="46">
        <v>29905307.975931112</v>
      </c>
      <c r="K15" s="46">
        <v>9449642.1949166004</v>
      </c>
      <c r="L15" s="46">
        <v>6179850.2841328997</v>
      </c>
      <c r="M15" s="46">
        <v>28200</v>
      </c>
      <c r="N15" s="46">
        <v>87102691.5587385</v>
      </c>
      <c r="O15" s="46">
        <v>709410.24671925441</v>
      </c>
      <c r="P15" s="46">
        <v>2373</v>
      </c>
      <c r="Q15" s="46">
        <v>8967179.6749682929</v>
      </c>
      <c r="R15" s="46">
        <v>180143.69974261685</v>
      </c>
      <c r="S15" s="46">
        <v>31060156.845552076</v>
      </c>
      <c r="T15" s="46">
        <v>6002304.4264015835</v>
      </c>
      <c r="U15" s="46">
        <v>23930581.127543069</v>
      </c>
      <c r="V15" s="46">
        <v>17091845.090793569</v>
      </c>
      <c r="W15" s="46">
        <v>5104490.8029233059</v>
      </c>
      <c r="X15" s="46">
        <v>53436636.439011574</v>
      </c>
      <c r="Y15" s="47"/>
    </row>
    <row r="16" spans="1:42" ht="15.75" customHeight="1">
      <c r="A16" s="90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69" priority="4" operator="notEqual">
      <formula>0</formula>
    </cfRule>
  </conditionalFormatting>
  <conditionalFormatting sqref="Y7:Y15">
    <cfRule type="cellIs" dxfId="68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zoomScaleNormal="100" zoomScaleSheetLayoutView="70" workbookViewId="0">
      <selection activeCell="P14" sqref="P14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20025.434669999999</v>
      </c>
      <c r="D7" s="47"/>
      <c r="E7" s="47"/>
    </row>
    <row r="8" spans="1:6">
      <c r="A8" s="58" t="s">
        <v>13</v>
      </c>
      <c r="B8" s="60" t="s">
        <v>292</v>
      </c>
      <c r="C8" s="50">
        <v>4428.9330600000003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13573.475779999999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51349.427040000002</v>
      </c>
    </row>
    <row r="13" spans="1:6">
      <c r="A13" s="58">
        <v>1</v>
      </c>
      <c r="B13" s="60" t="s">
        <v>295</v>
      </c>
      <c r="C13" s="50">
        <v>8789.9455300000009</v>
      </c>
    </row>
    <row r="14" spans="1:6" ht="31.5">
      <c r="A14" s="58" t="s">
        <v>9</v>
      </c>
      <c r="B14" s="60" t="s">
        <v>296</v>
      </c>
      <c r="C14" s="50">
        <v>123936.28156260484</v>
      </c>
      <c r="D14" s="47"/>
      <c r="E14" s="47"/>
    </row>
    <row r="15" spans="1:6">
      <c r="A15" s="58" t="s">
        <v>2</v>
      </c>
      <c r="B15" s="60" t="s">
        <v>19</v>
      </c>
      <c r="C15" s="50">
        <v>123718.03329260484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218.24826999999999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1208837.0298527572</v>
      </c>
      <c r="D19" s="47"/>
      <c r="E19" s="47"/>
    </row>
    <row r="20" spans="1:5" ht="31.5">
      <c r="A20" s="58" t="s">
        <v>2</v>
      </c>
      <c r="B20" s="60" t="s">
        <v>23</v>
      </c>
      <c r="C20" s="50">
        <v>167296.745</v>
      </c>
    </row>
    <row r="21" spans="1:5">
      <c r="A21" s="58" t="s">
        <v>3</v>
      </c>
      <c r="B21" s="60" t="s">
        <v>24</v>
      </c>
      <c r="C21" s="50">
        <v>1019953.1881127574</v>
      </c>
    </row>
    <row r="22" spans="1:5">
      <c r="A22" s="58"/>
      <c r="B22" s="60" t="s">
        <v>25</v>
      </c>
      <c r="C22" s="50">
        <v>847733.73897275736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4080.33095</v>
      </c>
    </row>
    <row r="26" spans="1:5">
      <c r="A26" s="58" t="s">
        <v>7</v>
      </c>
      <c r="B26" s="60" t="s">
        <v>297</v>
      </c>
      <c r="C26" s="50">
        <v>16810.907790000001</v>
      </c>
    </row>
    <row r="27" spans="1:5">
      <c r="A27" s="58" t="s">
        <v>8</v>
      </c>
      <c r="B27" s="60" t="s">
        <v>17</v>
      </c>
      <c r="C27" s="50">
        <v>695.85799999999995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1384122.7384553622</v>
      </c>
      <c r="D29" s="47"/>
      <c r="E29" s="47"/>
    </row>
    <row r="30" spans="1:5" ht="31.5">
      <c r="A30" s="58" t="s">
        <v>299</v>
      </c>
      <c r="B30" s="59" t="s">
        <v>45</v>
      </c>
      <c r="C30" s="50">
        <v>364221.39156463795</v>
      </c>
    </row>
    <row r="31" spans="1:5" s="61" customFormat="1">
      <c r="A31" s="58" t="s">
        <v>300</v>
      </c>
      <c r="B31" s="59" t="s">
        <v>28</v>
      </c>
      <c r="C31" s="50">
        <v>68936.586729999995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57946.528700000003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0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57946.528700000003</v>
      </c>
      <c r="D39" s="47"/>
      <c r="E39" s="47"/>
    </row>
    <row r="40" spans="1:5">
      <c r="A40" s="58" t="s">
        <v>9</v>
      </c>
      <c r="B40" s="60" t="s">
        <v>307</v>
      </c>
      <c r="C40" s="50">
        <v>2368.1021899999996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8621.9558400000005</v>
      </c>
    </row>
    <row r="44" spans="1:5">
      <c r="A44" s="58" t="s">
        <v>13</v>
      </c>
      <c r="B44" s="60" t="s">
        <v>302</v>
      </c>
      <c r="C44" s="50">
        <v>26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9697.6382799999992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248.04322999999999</v>
      </c>
    </row>
    <row r="50" spans="1:5">
      <c r="A50" s="58" t="s">
        <v>5</v>
      </c>
      <c r="B50" s="60" t="s">
        <v>313</v>
      </c>
      <c r="C50" s="50">
        <v>7488.8675999999996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17434.54911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6582.25288</v>
      </c>
      <c r="D57" s="47"/>
      <c r="E57" s="47"/>
    </row>
    <row r="58" spans="1:5">
      <c r="A58" s="58" t="s">
        <v>2</v>
      </c>
      <c r="B58" s="60" t="s">
        <v>319</v>
      </c>
      <c r="C58" s="50">
        <v>1665.5073199999999</v>
      </c>
    </row>
    <row r="59" spans="1:5">
      <c r="A59" s="58" t="s">
        <v>3</v>
      </c>
      <c r="B59" s="60" t="s">
        <v>17</v>
      </c>
      <c r="C59" s="50">
        <v>4916.7455600000003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64722.512509999993</v>
      </c>
    </row>
    <row r="62" spans="1:5">
      <c r="A62" s="58" t="s">
        <v>3</v>
      </c>
      <c r="B62" s="60" t="s">
        <v>33</v>
      </c>
      <c r="C62" s="50">
        <v>418.52633000000003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65144.038839999994</v>
      </c>
      <c r="D64" s="47"/>
      <c r="E64" s="47"/>
    </row>
    <row r="65" spans="1:6">
      <c r="A65" s="58" t="s">
        <v>321</v>
      </c>
      <c r="B65" s="60" t="s">
        <v>17</v>
      </c>
      <c r="C65" s="50">
        <v>329.98214999999999</v>
      </c>
    </row>
    <row r="66" spans="1:6">
      <c r="A66" s="58"/>
      <c r="B66" s="59" t="s">
        <v>322</v>
      </c>
      <c r="C66" s="50">
        <v>72056.27386999999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42531.556960000009</v>
      </c>
    </row>
    <row r="70" spans="1:6">
      <c r="A70" s="58" t="s">
        <v>10</v>
      </c>
      <c r="B70" s="60" t="s">
        <v>326</v>
      </c>
      <c r="C70" s="50">
        <v>1200.0471300000002</v>
      </c>
    </row>
    <row r="71" spans="1:6">
      <c r="A71" s="58"/>
      <c r="B71" s="59" t="s">
        <v>327</v>
      </c>
      <c r="C71" s="50">
        <v>43731.604090000001</v>
      </c>
      <c r="D71" s="47"/>
      <c r="E71" s="47"/>
      <c r="F71" s="61"/>
    </row>
    <row r="72" spans="1:6">
      <c r="A72" s="58"/>
      <c r="B72" s="59" t="s">
        <v>328</v>
      </c>
      <c r="C72" s="50">
        <v>1970528.57849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387.66699999999997</v>
      </c>
      <c r="F73" s="61"/>
    </row>
    <row r="74" spans="1:6">
      <c r="A74" s="169" t="s">
        <v>331</v>
      </c>
      <c r="B74" s="169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166172.008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0</v>
      </c>
    </row>
    <row r="80" spans="1:6">
      <c r="A80" s="58" t="s">
        <v>10</v>
      </c>
      <c r="B80" s="60" t="s">
        <v>337</v>
      </c>
      <c r="C80" s="50">
        <v>88331.428169999999</v>
      </c>
    </row>
    <row r="81" spans="1:5">
      <c r="A81" s="58" t="s">
        <v>12</v>
      </c>
      <c r="B81" s="60" t="s">
        <v>338</v>
      </c>
      <c r="C81" s="50">
        <v>78676.183549992536</v>
      </c>
    </row>
    <row r="82" spans="1:5">
      <c r="A82" s="58" t="s">
        <v>14</v>
      </c>
      <c r="B82" s="60" t="s">
        <v>339</v>
      </c>
      <c r="C82" s="50">
        <v>172571.50667</v>
      </c>
    </row>
    <row r="83" spans="1:5">
      <c r="A83" s="58" t="s">
        <v>35</v>
      </c>
      <c r="B83" s="60" t="s">
        <v>340</v>
      </c>
      <c r="C83" s="50">
        <v>-4165.32168</v>
      </c>
    </row>
    <row r="84" spans="1:5">
      <c r="A84" s="58" t="s">
        <v>36</v>
      </c>
      <c r="B84" s="60" t="s">
        <v>341</v>
      </c>
      <c r="C84" s="50">
        <v>19496.684448864715</v>
      </c>
    </row>
    <row r="85" spans="1:5">
      <c r="A85" s="64"/>
      <c r="B85" s="59" t="s">
        <v>342</v>
      </c>
      <c r="C85" s="50">
        <v>521082.48915885732</v>
      </c>
      <c r="D85" s="47"/>
      <c r="E85" s="47"/>
    </row>
    <row r="86" spans="1:5">
      <c r="A86" s="58" t="s">
        <v>67</v>
      </c>
      <c r="B86" s="59" t="s">
        <v>343</v>
      </c>
      <c r="C86" s="50">
        <v>700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110704.48513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744171.52602999995</v>
      </c>
    </row>
    <row r="92" spans="1:5">
      <c r="A92" s="58" t="s">
        <v>5</v>
      </c>
      <c r="B92" s="60" t="s">
        <v>348</v>
      </c>
      <c r="C92" s="50">
        <v>60900.825866747953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83958.828419999991</v>
      </c>
    </row>
    <row r="95" spans="1:5">
      <c r="A95" s="58" t="s">
        <v>8</v>
      </c>
      <c r="B95" s="60" t="s">
        <v>351</v>
      </c>
      <c r="C95" s="50">
        <v>3382.3568599999999</v>
      </c>
    </row>
    <row r="96" spans="1:5">
      <c r="A96" s="58" t="s">
        <v>64</v>
      </c>
      <c r="B96" s="60" t="s">
        <v>352</v>
      </c>
      <c r="C96" s="50">
        <v>1022.4982923535897</v>
      </c>
    </row>
    <row r="97" spans="1:5">
      <c r="A97" s="58" t="s">
        <v>62</v>
      </c>
      <c r="B97" s="60" t="s">
        <v>353</v>
      </c>
      <c r="C97" s="50">
        <v>8465.419969999999</v>
      </c>
    </row>
    <row r="98" spans="1:5">
      <c r="A98" s="64"/>
      <c r="B98" s="59" t="s">
        <v>354</v>
      </c>
      <c r="C98" s="50">
        <v>1012779.9405691016</v>
      </c>
      <c r="D98" s="47"/>
      <c r="E98" s="47"/>
    </row>
    <row r="99" spans="1:5" ht="31.5">
      <c r="A99" s="58" t="s">
        <v>300</v>
      </c>
      <c r="B99" s="59" t="s">
        <v>355</v>
      </c>
      <c r="C99" s="50">
        <v>363459.30411325209</v>
      </c>
    </row>
    <row r="100" spans="1:5">
      <c r="A100" s="58" t="s">
        <v>356</v>
      </c>
      <c r="B100" s="59" t="s">
        <v>357</v>
      </c>
      <c r="C100" s="50">
        <v>194</v>
      </c>
      <c r="D100" s="47"/>
      <c r="E100" s="47"/>
    </row>
    <row r="101" spans="1:5">
      <c r="A101" s="64" t="s">
        <v>2</v>
      </c>
      <c r="B101" s="60" t="s">
        <v>358</v>
      </c>
      <c r="C101" s="50">
        <v>194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1362</v>
      </c>
    </row>
    <row r="105" spans="1:5">
      <c r="A105" s="58" t="s">
        <v>323</v>
      </c>
      <c r="B105" s="59" t="s">
        <v>37</v>
      </c>
      <c r="C105" s="50">
        <v>70588.882620000004</v>
      </c>
      <c r="D105" s="47"/>
      <c r="E105" s="47"/>
    </row>
    <row r="106" spans="1:5">
      <c r="A106" s="58" t="s">
        <v>1</v>
      </c>
      <c r="B106" s="60" t="s">
        <v>361</v>
      </c>
      <c r="C106" s="50">
        <v>32732.179539999997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7206.8328600000004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30649.870219999997</v>
      </c>
    </row>
    <row r="123" spans="1:3">
      <c r="A123" s="58" t="s">
        <v>13</v>
      </c>
      <c r="B123" s="60" t="s">
        <v>362</v>
      </c>
      <c r="C123" s="50">
        <v>6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3135.6548999999995</v>
      </c>
    </row>
    <row r="126" spans="1:3">
      <c r="A126" s="58" t="s">
        <v>13</v>
      </c>
      <c r="B126" s="60" t="s">
        <v>369</v>
      </c>
      <c r="C126" s="50">
        <v>2394.5230999999999</v>
      </c>
    </row>
    <row r="127" spans="1:3">
      <c r="A127" s="58" t="s">
        <v>13</v>
      </c>
      <c r="B127" s="60" t="s">
        <v>370</v>
      </c>
      <c r="C127" s="50">
        <v>387.44040000000001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362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362</v>
      </c>
      <c r="D131" s="47"/>
      <c r="E131" s="47"/>
    </row>
    <row r="132" spans="1:6">
      <c r="A132" s="64"/>
      <c r="B132" s="59" t="s">
        <v>375</v>
      </c>
      <c r="C132" s="50">
        <v>1970528.6164612109</v>
      </c>
      <c r="D132" s="47"/>
      <c r="E132" s="47"/>
    </row>
    <row r="133" spans="1:6">
      <c r="A133" s="58" t="s">
        <v>376</v>
      </c>
      <c r="B133" s="59" t="s">
        <v>377</v>
      </c>
      <c r="C133" s="50">
        <v>387.66699999999997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7" priority="42" operator="notEqual">
      <formula>0</formula>
    </cfRule>
  </conditionalFormatting>
  <conditionalFormatting sqref="D29">
    <cfRule type="cellIs" dxfId="66" priority="41" operator="notEqual">
      <formula>0</formula>
    </cfRule>
  </conditionalFormatting>
  <conditionalFormatting sqref="D19">
    <cfRule type="cellIs" dxfId="65" priority="40" operator="notEqual">
      <formula>0</formula>
    </cfRule>
  </conditionalFormatting>
  <conditionalFormatting sqref="D14">
    <cfRule type="cellIs" dxfId="64" priority="39" operator="notEqual">
      <formula>0</formula>
    </cfRule>
  </conditionalFormatting>
  <conditionalFormatting sqref="D31">
    <cfRule type="cellIs" dxfId="63" priority="38" operator="notEqual">
      <formula>0</formula>
    </cfRule>
  </conditionalFormatting>
  <conditionalFormatting sqref="D33">
    <cfRule type="cellIs" dxfId="62" priority="37" operator="notEqual">
      <formula>0</formula>
    </cfRule>
  </conditionalFormatting>
  <conditionalFormatting sqref="D39">
    <cfRule type="cellIs" dxfId="61" priority="36" operator="notEqual">
      <formula>0</formula>
    </cfRule>
  </conditionalFormatting>
  <conditionalFormatting sqref="D55">
    <cfRule type="cellIs" dxfId="60" priority="35" operator="notEqual">
      <formula>0</formula>
    </cfRule>
  </conditionalFormatting>
  <conditionalFormatting sqref="D66">
    <cfRule type="cellIs" dxfId="59" priority="34" operator="notEqual">
      <formula>0</formula>
    </cfRule>
  </conditionalFormatting>
  <conditionalFormatting sqref="D64">
    <cfRule type="cellIs" dxfId="58" priority="33" operator="notEqual">
      <formula>0</formula>
    </cfRule>
  </conditionalFormatting>
  <conditionalFormatting sqref="D57">
    <cfRule type="cellIs" dxfId="57" priority="32" operator="notEqual">
      <formula>0</formula>
    </cfRule>
  </conditionalFormatting>
  <conditionalFormatting sqref="D71">
    <cfRule type="cellIs" dxfId="56" priority="31" operator="notEqual">
      <formula>0</formula>
    </cfRule>
  </conditionalFormatting>
  <conditionalFormatting sqref="D72">
    <cfRule type="cellIs" dxfId="55" priority="30" operator="notEqual">
      <formula>0</formula>
    </cfRule>
  </conditionalFormatting>
  <conditionalFormatting sqref="D85">
    <cfRule type="cellIs" dxfId="54" priority="29" operator="notEqual">
      <formula>0</formula>
    </cfRule>
  </conditionalFormatting>
  <conditionalFormatting sqref="D98">
    <cfRule type="cellIs" dxfId="53" priority="28" operator="notEqual">
      <formula>0</formula>
    </cfRule>
  </conditionalFormatting>
  <conditionalFormatting sqref="D100">
    <cfRule type="cellIs" dxfId="52" priority="27" operator="notEqual">
      <formula>0</formula>
    </cfRule>
  </conditionalFormatting>
  <conditionalFormatting sqref="D105">
    <cfRule type="cellIs" dxfId="51" priority="26" operator="notEqual">
      <formula>0</formula>
    </cfRule>
  </conditionalFormatting>
  <conditionalFormatting sqref="D112">
    <cfRule type="cellIs" dxfId="50" priority="25" operator="notEqual">
      <formula>0</formula>
    </cfRule>
  </conditionalFormatting>
  <conditionalFormatting sqref="D131">
    <cfRule type="cellIs" dxfId="49" priority="24" operator="notEqual">
      <formula>0</formula>
    </cfRule>
  </conditionalFormatting>
  <conditionalFormatting sqref="D132">
    <cfRule type="cellIs" dxfId="48" priority="23" operator="notEqual">
      <formula>0</formula>
    </cfRule>
  </conditionalFormatting>
  <conditionalFormatting sqref="E7">
    <cfRule type="cellIs" dxfId="47" priority="22" operator="notEqual">
      <formula>0</formula>
    </cfRule>
  </conditionalFormatting>
  <conditionalFormatting sqref="E29">
    <cfRule type="cellIs" dxfId="46" priority="21" operator="notEqual">
      <formula>0</formula>
    </cfRule>
  </conditionalFormatting>
  <conditionalFormatting sqref="E19">
    <cfRule type="cellIs" dxfId="45" priority="20" operator="notEqual">
      <formula>0</formula>
    </cfRule>
  </conditionalFormatting>
  <conditionalFormatting sqref="E14">
    <cfRule type="cellIs" dxfId="44" priority="19" operator="notEqual">
      <formula>0</formula>
    </cfRule>
  </conditionalFormatting>
  <conditionalFormatting sqref="E31">
    <cfRule type="cellIs" dxfId="43" priority="18" operator="notEqual">
      <formula>0</formula>
    </cfRule>
  </conditionalFormatting>
  <conditionalFormatting sqref="E33">
    <cfRule type="cellIs" dxfId="42" priority="17" operator="notEqual">
      <formula>0</formula>
    </cfRule>
  </conditionalFormatting>
  <conditionalFormatting sqref="E39">
    <cfRule type="cellIs" dxfId="41" priority="16" operator="notEqual">
      <formula>0</formula>
    </cfRule>
  </conditionalFormatting>
  <conditionalFormatting sqref="E55">
    <cfRule type="cellIs" dxfId="40" priority="15" operator="notEqual">
      <formula>0</formula>
    </cfRule>
  </conditionalFormatting>
  <conditionalFormatting sqref="E66">
    <cfRule type="cellIs" dxfId="39" priority="14" operator="notEqual">
      <formula>0</formula>
    </cfRule>
  </conditionalFormatting>
  <conditionalFormatting sqref="E64">
    <cfRule type="cellIs" dxfId="38" priority="13" operator="notEqual">
      <formula>0</formula>
    </cfRule>
  </conditionalFormatting>
  <conditionalFormatting sqref="E57">
    <cfRule type="cellIs" dxfId="37" priority="12" operator="notEqual">
      <formula>0</formula>
    </cfRule>
  </conditionalFormatting>
  <conditionalFormatting sqref="E71">
    <cfRule type="cellIs" dxfId="36" priority="11" operator="notEqual">
      <formula>0</formula>
    </cfRule>
  </conditionalFormatting>
  <conditionalFormatting sqref="E72">
    <cfRule type="cellIs" dxfId="35" priority="10" operator="notEqual">
      <formula>0</formula>
    </cfRule>
  </conditionalFormatting>
  <conditionalFormatting sqref="E85">
    <cfRule type="cellIs" dxfId="34" priority="9" operator="notEqual">
      <formula>0</formula>
    </cfRule>
  </conditionalFormatting>
  <conditionalFormatting sqref="E98">
    <cfRule type="cellIs" dxfId="33" priority="8" operator="notEqual">
      <formula>0</formula>
    </cfRule>
  </conditionalFormatting>
  <conditionalFormatting sqref="E100">
    <cfRule type="cellIs" dxfId="32" priority="7" operator="notEqual">
      <formula>0</formula>
    </cfRule>
  </conditionalFormatting>
  <conditionalFormatting sqref="E105">
    <cfRule type="cellIs" dxfId="31" priority="6" operator="notEqual">
      <formula>0</formula>
    </cfRule>
  </conditionalFormatting>
  <conditionalFormatting sqref="E112">
    <cfRule type="cellIs" dxfId="30" priority="5" operator="notEqual">
      <formula>0</formula>
    </cfRule>
  </conditionalFormatting>
  <conditionalFormatting sqref="E131">
    <cfRule type="cellIs" dxfId="29" priority="4" operator="notEqual">
      <formula>0</formula>
    </cfRule>
  </conditionalFormatting>
  <conditionalFormatting sqref="E132">
    <cfRule type="cellIs" dxfId="28" priority="3" operator="notEqual">
      <formula>0</formula>
    </cfRule>
  </conditionalFormatting>
  <conditionalFormatting sqref="D3:E4">
    <cfRule type="cellIs" dxfId="27" priority="2" operator="notEqual">
      <formula>0</formula>
    </cfRule>
  </conditionalFormatting>
  <conditionalFormatting sqref="D135:E135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4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657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54695.290840000001</v>
      </c>
      <c r="D7" s="47"/>
    </row>
    <row r="8" spans="1:4" ht="31.5">
      <c r="A8" s="77"/>
      <c r="B8" s="75" t="s">
        <v>477</v>
      </c>
      <c r="C8" s="50">
        <v>-886.51254999999992</v>
      </c>
    </row>
    <row r="9" spans="1:4" ht="15.75">
      <c r="A9" s="77" t="s">
        <v>384</v>
      </c>
      <c r="B9" s="75" t="s">
        <v>385</v>
      </c>
      <c r="C9" s="50">
        <v>-7871.7781125102811</v>
      </c>
    </row>
    <row r="10" spans="1:4" ht="15.75">
      <c r="A10" s="77" t="s">
        <v>386</v>
      </c>
      <c r="B10" s="75" t="s">
        <v>387</v>
      </c>
      <c r="C10" s="50">
        <v>-2812.6046829999113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-5035.2944580418371</v>
      </c>
    </row>
    <row r="13" spans="1:4" ht="15.75">
      <c r="A13" s="78"/>
      <c r="B13" s="79" t="s">
        <v>391</v>
      </c>
      <c r="C13" s="50">
        <v>38975.613586447973</v>
      </c>
      <c r="D13" s="47"/>
    </row>
    <row r="14" spans="1:4" ht="15.75">
      <c r="A14" s="70" t="s">
        <v>3</v>
      </c>
      <c r="B14" s="80" t="s">
        <v>613</v>
      </c>
      <c r="C14" s="50">
        <v>125.76968018898273</v>
      </c>
      <c r="D14" s="47"/>
    </row>
    <row r="15" spans="1:4" ht="15.75">
      <c r="A15" s="70" t="s">
        <v>4</v>
      </c>
      <c r="B15" s="75" t="s">
        <v>392</v>
      </c>
      <c r="C15" s="50">
        <v>1289.26188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-17723.075268337208</v>
      </c>
    </row>
    <row r="19" spans="1:4" ht="15.75">
      <c r="A19" s="77" t="s">
        <v>397</v>
      </c>
      <c r="B19" s="75" t="s">
        <v>398</v>
      </c>
      <c r="C19" s="50">
        <v>1704.20516</v>
      </c>
    </row>
    <row r="20" spans="1:4" ht="15.75">
      <c r="A20" s="78"/>
      <c r="B20" s="77" t="s">
        <v>399</v>
      </c>
      <c r="C20" s="50">
        <v>-16018.870108337209</v>
      </c>
      <c r="D20" s="47"/>
    </row>
    <row r="21" spans="1:4" ht="15.75">
      <c r="A21" s="77" t="s">
        <v>384</v>
      </c>
      <c r="B21" s="75" t="s">
        <v>400</v>
      </c>
      <c r="C21" s="50">
        <v>-373.29228485103738</v>
      </c>
    </row>
    <row r="22" spans="1:4" ht="15.75">
      <c r="A22" s="77" t="s">
        <v>386</v>
      </c>
      <c r="B22" s="75" t="s">
        <v>478</v>
      </c>
      <c r="C22" s="50">
        <v>3.3206899999998907</v>
      </c>
    </row>
    <row r="23" spans="1:4" ht="15.75">
      <c r="A23" s="78"/>
      <c r="B23" s="79" t="s">
        <v>401</v>
      </c>
      <c r="C23" s="50">
        <v>-16388.841703188245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0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0</v>
      </c>
      <c r="D27" s="47"/>
    </row>
    <row r="28" spans="1:4" ht="15.75">
      <c r="A28" s="74" t="s">
        <v>7</v>
      </c>
      <c r="B28" s="75" t="s">
        <v>406</v>
      </c>
      <c r="C28" s="50">
        <v>36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-9890.8604757138964</v>
      </c>
    </row>
    <row r="31" spans="1:4" ht="15.75">
      <c r="A31" s="77" t="s">
        <v>384</v>
      </c>
      <c r="B31" s="75" t="s">
        <v>409</v>
      </c>
      <c r="C31" s="50">
        <v>439.19028000000003</v>
      </c>
    </row>
    <row r="32" spans="1:4" ht="15.75">
      <c r="A32" s="77" t="s">
        <v>386</v>
      </c>
      <c r="B32" s="75" t="s">
        <v>410</v>
      </c>
      <c r="C32" s="50">
        <v>-7082.0100920501009</v>
      </c>
    </row>
    <row r="33" spans="1:4" ht="15.75">
      <c r="A33" s="77" t="s">
        <v>389</v>
      </c>
      <c r="B33" s="75" t="s">
        <v>411</v>
      </c>
      <c r="C33" s="50">
        <v>252.03616</v>
      </c>
    </row>
    <row r="34" spans="1:4" ht="15.75">
      <c r="A34" s="81"/>
      <c r="B34" s="79" t="s">
        <v>412</v>
      </c>
      <c r="C34" s="50">
        <v>-16281.644127764001</v>
      </c>
      <c r="D34" s="47"/>
    </row>
    <row r="35" spans="1:4" ht="15.75">
      <c r="A35" s="74" t="s">
        <v>64</v>
      </c>
      <c r="B35" s="75" t="s">
        <v>413</v>
      </c>
      <c r="C35" s="50">
        <v>-3188.2511957441898</v>
      </c>
    </row>
    <row r="36" spans="1:4" ht="15.75" customHeight="1">
      <c r="A36" s="74"/>
      <c r="B36" s="75" t="s">
        <v>479</v>
      </c>
      <c r="C36" s="50">
        <v>-2653.7510600000001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4567.9081199405191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158694.60608</v>
      </c>
    </row>
    <row r="42" spans="1:4" ht="31.5">
      <c r="A42" s="77"/>
      <c r="B42" s="75" t="s">
        <v>477</v>
      </c>
      <c r="C42" s="50">
        <v>-1907.4106999999999</v>
      </c>
    </row>
    <row r="43" spans="1:4" ht="15.75">
      <c r="A43" s="77" t="s">
        <v>384</v>
      </c>
      <c r="B43" s="75" t="s">
        <v>385</v>
      </c>
      <c r="C43" s="50">
        <v>-8014.3877474897181</v>
      </c>
    </row>
    <row r="44" spans="1:4" ht="15.75">
      <c r="A44" s="77" t="s">
        <v>386</v>
      </c>
      <c r="B44" s="75" t="s">
        <v>387</v>
      </c>
      <c r="C44" s="50">
        <v>-2344.548717000087</v>
      </c>
    </row>
    <row r="45" spans="1:4" ht="15.75">
      <c r="A45" s="77" t="s">
        <v>389</v>
      </c>
      <c r="B45" s="75" t="s">
        <v>390</v>
      </c>
      <c r="C45" s="50">
        <v>212.14245804183693</v>
      </c>
    </row>
    <row r="46" spans="1:4" ht="15.75">
      <c r="A46" s="78"/>
      <c r="B46" s="79" t="s">
        <v>417</v>
      </c>
      <c r="C46" s="50">
        <v>148547.81207355202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102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825.41809999999998</v>
      </c>
    </row>
    <row r="53" spans="1:4" ht="15.75">
      <c r="A53" s="83" t="s">
        <v>424</v>
      </c>
      <c r="B53" s="75" t="s">
        <v>425</v>
      </c>
      <c r="C53" s="50">
        <v>13299.355239999999</v>
      </c>
    </row>
    <row r="54" spans="1:4" ht="15.75">
      <c r="A54" s="84"/>
      <c r="B54" s="77" t="s">
        <v>426</v>
      </c>
      <c r="C54" s="50">
        <v>14124.77334</v>
      </c>
      <c r="D54" s="47"/>
    </row>
    <row r="55" spans="1:4" ht="15.75">
      <c r="A55" s="78" t="s">
        <v>386</v>
      </c>
      <c r="B55" s="75" t="s">
        <v>427</v>
      </c>
      <c r="C55" s="50">
        <v>23390.277320000001</v>
      </c>
    </row>
    <row r="56" spans="1:4" ht="15.75">
      <c r="A56" s="78" t="s">
        <v>389</v>
      </c>
      <c r="B56" s="75" t="s">
        <v>428</v>
      </c>
      <c r="C56" s="50">
        <v>4299.3124800000005</v>
      </c>
    </row>
    <row r="57" spans="1:4" ht="15.75">
      <c r="A57" s="71"/>
      <c r="B57" s="79" t="s">
        <v>429</v>
      </c>
      <c r="C57" s="50">
        <v>41916.363140000001</v>
      </c>
      <c r="D57" s="47"/>
    </row>
    <row r="58" spans="1:4" ht="15.75">
      <c r="A58" s="81" t="s">
        <v>4</v>
      </c>
      <c r="B58" s="84" t="s">
        <v>392</v>
      </c>
      <c r="C58" s="50">
        <v>3666.7638130234013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-75919.18809974262</v>
      </c>
    </row>
    <row r="62" spans="1:4" ht="15.75">
      <c r="A62" s="77" t="s">
        <v>397</v>
      </c>
      <c r="B62" s="75" t="s">
        <v>398</v>
      </c>
      <c r="C62" s="50">
        <v>789.24892</v>
      </c>
    </row>
    <row r="63" spans="1:4" ht="15.75">
      <c r="A63" s="78"/>
      <c r="B63" s="77" t="s">
        <v>432</v>
      </c>
      <c r="C63" s="50">
        <v>-75129.939179742621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166.76824485103725</v>
      </c>
    </row>
    <row r="66" spans="1:4" ht="15.75">
      <c r="A66" s="83" t="s">
        <v>424</v>
      </c>
      <c r="B66" s="75" t="s">
        <v>398</v>
      </c>
      <c r="C66" s="50">
        <v>227.75643000000011</v>
      </c>
    </row>
    <row r="67" spans="1:4" ht="15.75">
      <c r="A67" s="78"/>
      <c r="B67" s="77" t="s">
        <v>426</v>
      </c>
      <c r="C67" s="50">
        <v>394.52467485103716</v>
      </c>
      <c r="D67" s="47"/>
    </row>
    <row r="68" spans="1:4" ht="15.75">
      <c r="A68" s="81"/>
      <c r="B68" s="85" t="s">
        <v>401</v>
      </c>
      <c r="C68" s="50">
        <v>-74735.414504891582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-22913.057969999991</v>
      </c>
    </row>
    <row r="72" spans="1:4" ht="15.75">
      <c r="A72" s="77" t="s">
        <v>397</v>
      </c>
      <c r="B72" s="75" t="s">
        <v>398</v>
      </c>
      <c r="C72" s="50">
        <v>-15.791709999999998</v>
      </c>
    </row>
    <row r="73" spans="1:4" ht="15.75">
      <c r="A73" s="78"/>
      <c r="B73" s="77" t="s">
        <v>432</v>
      </c>
      <c r="C73" s="50">
        <v>-22928.849679999988</v>
      </c>
      <c r="D73" s="47"/>
    </row>
    <row r="74" spans="1:4" ht="15.75">
      <c r="A74" s="78" t="s">
        <v>384</v>
      </c>
      <c r="B74" s="75" t="s">
        <v>436</v>
      </c>
      <c r="C74" s="50">
        <v>-3698.5752053769911</v>
      </c>
    </row>
    <row r="75" spans="1:4" ht="15.75">
      <c r="A75" s="78"/>
      <c r="B75" s="79" t="s">
        <v>437</v>
      </c>
      <c r="C75" s="50">
        <v>-26627.424885376979</v>
      </c>
      <c r="D75" s="47"/>
    </row>
    <row r="76" spans="1:4" ht="15.75">
      <c r="A76" s="74" t="s">
        <v>7</v>
      </c>
      <c r="B76" s="75" t="s">
        <v>406</v>
      </c>
      <c r="C76" s="50">
        <v>-476.97800000000001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-31060.472514432604</v>
      </c>
    </row>
    <row r="79" spans="1:4" ht="15.75">
      <c r="A79" s="77" t="s">
        <v>384</v>
      </c>
      <c r="B79" s="75" t="s">
        <v>409</v>
      </c>
      <c r="C79" s="50">
        <v>-2095.7377900000001</v>
      </c>
    </row>
    <row r="80" spans="1:4" ht="15.75">
      <c r="A80" s="77" t="s">
        <v>386</v>
      </c>
      <c r="B80" s="75" t="s">
        <v>410</v>
      </c>
      <c r="C80" s="50">
        <v>-17091.929343893571</v>
      </c>
    </row>
    <row r="81" spans="1:4" ht="15.75">
      <c r="A81" s="77" t="s">
        <v>389</v>
      </c>
      <c r="B81" s="75" t="s">
        <v>439</v>
      </c>
      <c r="C81" s="50">
        <v>479.29955999999999</v>
      </c>
    </row>
    <row r="82" spans="1:4" ht="15.75">
      <c r="A82" s="81"/>
      <c r="B82" s="79" t="s">
        <v>412</v>
      </c>
      <c r="C82" s="50">
        <v>-49768.840088326171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-440.00810999999999</v>
      </c>
    </row>
    <row r="85" spans="1:4" ht="15.75">
      <c r="A85" s="77" t="s">
        <v>384</v>
      </c>
      <c r="B85" s="75" t="s">
        <v>442</v>
      </c>
      <c r="C85" s="50">
        <v>-26593.49554</v>
      </c>
    </row>
    <row r="86" spans="1:4" ht="15.75">
      <c r="A86" s="77" t="s">
        <v>386</v>
      </c>
      <c r="B86" s="75" t="s">
        <v>443</v>
      </c>
      <c r="C86" s="50">
        <v>-1702.2378399999991</v>
      </c>
    </row>
    <row r="87" spans="1:4" ht="15.75">
      <c r="A87" s="77"/>
      <c r="B87" s="79" t="s">
        <v>444</v>
      </c>
      <c r="C87" s="50">
        <v>-28735.74149</v>
      </c>
      <c r="D87" s="47"/>
    </row>
    <row r="88" spans="1:4" ht="15.75">
      <c r="A88" s="74" t="s">
        <v>62</v>
      </c>
      <c r="B88" s="75" t="s">
        <v>413</v>
      </c>
      <c r="C88" s="50">
        <v>-10589.790604255812</v>
      </c>
    </row>
    <row r="89" spans="1:4" ht="15.75" customHeight="1">
      <c r="A89" s="74"/>
      <c r="B89" s="75" t="s">
        <v>479</v>
      </c>
      <c r="C89" s="50">
        <v>-8927.15373</v>
      </c>
    </row>
    <row r="90" spans="1:4" ht="15.75">
      <c r="A90" s="74" t="s">
        <v>65</v>
      </c>
      <c r="B90" s="75" t="s">
        <v>614</v>
      </c>
      <c r="C90" s="50">
        <v>-127.76968018898273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3068.979773535903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4567.9081199405191</v>
      </c>
      <c r="D94" s="47"/>
    </row>
    <row r="95" spans="1:4" ht="15.75">
      <c r="A95" s="74" t="s">
        <v>3</v>
      </c>
      <c r="B95" s="75" t="s">
        <v>616</v>
      </c>
      <c r="C95" s="50">
        <v>3068.979773535903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43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216.31805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17597.711092698777</v>
      </c>
    </row>
    <row r="103" spans="1:4" ht="15.75">
      <c r="A103" s="84"/>
      <c r="B103" s="77" t="s">
        <v>426</v>
      </c>
      <c r="C103" s="50">
        <v>17597.711092698777</v>
      </c>
    </row>
    <row r="104" spans="1:4" ht="15.75">
      <c r="A104" s="78" t="s">
        <v>386</v>
      </c>
      <c r="B104" s="75" t="s">
        <v>427</v>
      </c>
      <c r="C104" s="50">
        <v>452.18069000000003</v>
      </c>
    </row>
    <row r="105" spans="1:4" ht="15.75">
      <c r="A105" s="78" t="s">
        <v>389</v>
      </c>
      <c r="B105" s="75" t="s">
        <v>428</v>
      </c>
      <c r="C105" s="50">
        <v>130.8415</v>
      </c>
    </row>
    <row r="106" spans="1:4" ht="15.75">
      <c r="A106" s="71"/>
      <c r="B106" s="79" t="s">
        <v>449</v>
      </c>
      <c r="C106" s="50">
        <v>18223.733282698777</v>
      </c>
    </row>
    <row r="107" spans="1:4" ht="15.75" customHeight="1">
      <c r="A107" s="81" t="s">
        <v>5</v>
      </c>
      <c r="B107" s="75" t="s">
        <v>617</v>
      </c>
      <c r="C107" s="50">
        <v>129.76968018898273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-3739.9974899999997</v>
      </c>
    </row>
    <row r="110" spans="1:4" ht="15.75">
      <c r="A110" s="77" t="s">
        <v>384</v>
      </c>
      <c r="B110" s="75" t="s">
        <v>442</v>
      </c>
      <c r="C110" s="50">
        <v>-65.006590000000003</v>
      </c>
    </row>
    <row r="111" spans="1:4" ht="15.75">
      <c r="A111" s="77" t="s">
        <v>386</v>
      </c>
      <c r="B111" s="75" t="s">
        <v>451</v>
      </c>
      <c r="C111" s="50">
        <v>-249.45301999253931</v>
      </c>
    </row>
    <row r="112" spans="1:4" ht="15.75">
      <c r="A112" s="77"/>
      <c r="B112" s="79" t="s">
        <v>437</v>
      </c>
      <c r="C112" s="50">
        <v>-4054.4570999925395</v>
      </c>
      <c r="D112" s="47"/>
    </row>
    <row r="113" spans="1:4" ht="15.75">
      <c r="A113" s="81" t="s">
        <v>7</v>
      </c>
      <c r="B113" s="75" t="s">
        <v>618</v>
      </c>
      <c r="C113" s="50">
        <v>-127.76968018898273</v>
      </c>
      <c r="D113" s="47"/>
    </row>
    <row r="114" spans="1:4" ht="15.75">
      <c r="A114" s="81" t="s">
        <v>8</v>
      </c>
      <c r="B114" s="75" t="s">
        <v>452</v>
      </c>
      <c r="C114" s="50">
        <v>329.33461</v>
      </c>
    </row>
    <row r="115" spans="1:4" ht="15.75">
      <c r="A115" s="81" t="s">
        <v>64</v>
      </c>
      <c r="B115" s="75" t="s">
        <v>453</v>
      </c>
      <c r="C115" s="50">
        <v>-1549.75143</v>
      </c>
    </row>
    <row r="116" spans="1:4" ht="15.75">
      <c r="A116" s="81" t="s">
        <v>62</v>
      </c>
      <c r="B116" s="75" t="s">
        <v>454</v>
      </c>
      <c r="C116" s="50">
        <v>20587.747256182658</v>
      </c>
      <c r="D116" s="47"/>
    </row>
    <row r="117" spans="1:4" ht="15.75">
      <c r="A117" s="81" t="s">
        <v>65</v>
      </c>
      <c r="B117" s="75" t="s">
        <v>455</v>
      </c>
      <c r="C117" s="50">
        <v>17.953880000000002</v>
      </c>
    </row>
    <row r="118" spans="1:4" ht="15.75">
      <c r="A118" s="81" t="s">
        <v>66</v>
      </c>
      <c r="B118" s="75" t="s">
        <v>456</v>
      </c>
      <c r="C118" s="50">
        <v>-15.3504</v>
      </c>
    </row>
    <row r="119" spans="1:4" ht="15.75">
      <c r="A119" s="81" t="s">
        <v>457</v>
      </c>
      <c r="B119" s="75" t="s">
        <v>458</v>
      </c>
      <c r="C119" s="50">
        <v>2.603480000000002</v>
      </c>
      <c r="D119" s="47"/>
    </row>
    <row r="120" spans="1:4" ht="15.75">
      <c r="A120" s="81" t="s">
        <v>459</v>
      </c>
      <c r="B120" s="75" t="s">
        <v>460</v>
      </c>
      <c r="C120" s="50">
        <v>-1276.127847317937</v>
      </c>
    </row>
    <row r="121" spans="1:4" ht="15.75">
      <c r="A121" s="81" t="s">
        <v>461</v>
      </c>
      <c r="B121" s="75" t="s">
        <v>462</v>
      </c>
      <c r="C121" s="50">
        <v>182.85305</v>
      </c>
    </row>
    <row r="122" spans="1:4" ht="15.75">
      <c r="A122" s="81" t="s">
        <v>463</v>
      </c>
      <c r="B122" s="75" t="s">
        <v>464</v>
      </c>
      <c r="C122" s="50">
        <v>19497.07593886472</v>
      </c>
      <c r="D122" s="47"/>
    </row>
    <row r="123" spans="1:4">
      <c r="A123" s="167" t="s">
        <v>620</v>
      </c>
      <c r="B123" s="167"/>
      <c r="C123" s="167"/>
    </row>
    <row r="124" spans="1:4">
      <c r="A124" s="118" t="s">
        <v>650</v>
      </c>
    </row>
  </sheetData>
  <mergeCells count="4">
    <mergeCell ref="A1:C1"/>
    <mergeCell ref="A3:B3"/>
    <mergeCell ref="A4:B4"/>
    <mergeCell ref="A123:C123"/>
  </mergeCells>
  <conditionalFormatting sqref="D7">
    <cfRule type="cellIs" dxfId="25" priority="53" operator="notEqual">
      <formula>0</formula>
    </cfRule>
  </conditionalFormatting>
  <conditionalFormatting sqref="D13">
    <cfRule type="cellIs" dxfId="24" priority="52" operator="notEqual">
      <formula>0</formula>
    </cfRule>
  </conditionalFormatting>
  <conditionalFormatting sqref="D20">
    <cfRule type="cellIs" dxfId="23" priority="51" operator="notEqual">
      <formula>0</formula>
    </cfRule>
  </conditionalFormatting>
  <conditionalFormatting sqref="D23">
    <cfRule type="cellIs" dxfId="22" priority="50" operator="notEqual">
      <formula>0</formula>
    </cfRule>
  </conditionalFormatting>
  <conditionalFormatting sqref="D27">
    <cfRule type="cellIs" dxfId="21" priority="49" operator="notEqual">
      <formula>0</formula>
    </cfRule>
  </conditionalFormatting>
  <conditionalFormatting sqref="D34">
    <cfRule type="cellIs" dxfId="20" priority="48" operator="notEqual">
      <formula>0</formula>
    </cfRule>
  </conditionalFormatting>
  <conditionalFormatting sqref="D38">
    <cfRule type="cellIs" dxfId="19" priority="47" operator="notEqual">
      <formula>0</formula>
    </cfRule>
  </conditionalFormatting>
  <conditionalFormatting sqref="D46">
    <cfRule type="cellIs" dxfId="18" priority="46" operator="notEqual">
      <formula>0</formula>
    </cfRule>
  </conditionalFormatting>
  <conditionalFormatting sqref="D54">
    <cfRule type="cellIs" dxfId="17" priority="45" operator="notEqual">
      <formula>0</formula>
    </cfRule>
  </conditionalFormatting>
  <conditionalFormatting sqref="D57">
    <cfRule type="cellIs" dxfId="16" priority="44" operator="notEqual">
      <formula>0</formula>
    </cfRule>
  </conditionalFormatting>
  <conditionalFormatting sqref="D68">
    <cfRule type="cellIs" dxfId="15" priority="43" operator="notEqual">
      <formula>0</formula>
    </cfRule>
  </conditionalFormatting>
  <conditionalFormatting sqref="D67">
    <cfRule type="cellIs" dxfId="14" priority="42" operator="notEqual">
      <formula>0</formula>
    </cfRule>
  </conditionalFormatting>
  <conditionalFormatting sqref="D63">
    <cfRule type="cellIs" dxfId="13" priority="41" operator="notEqual">
      <formula>0</formula>
    </cfRule>
  </conditionalFormatting>
  <conditionalFormatting sqref="D73">
    <cfRule type="cellIs" dxfId="12" priority="40" operator="notEqual">
      <formula>0</formula>
    </cfRule>
  </conditionalFormatting>
  <conditionalFormatting sqref="D75">
    <cfRule type="cellIs" dxfId="11" priority="39" operator="notEqual">
      <formula>0</formula>
    </cfRule>
  </conditionalFormatting>
  <conditionalFormatting sqref="D82">
    <cfRule type="cellIs" dxfId="10" priority="38" operator="notEqual">
      <formula>0</formula>
    </cfRule>
  </conditionalFormatting>
  <conditionalFormatting sqref="D87">
    <cfRule type="cellIs" dxfId="9" priority="37" operator="notEqual">
      <formula>0</formula>
    </cfRule>
  </conditionalFormatting>
  <conditionalFormatting sqref="D92">
    <cfRule type="cellIs" dxfId="8" priority="36" operator="notEqual">
      <formula>0</formula>
    </cfRule>
  </conditionalFormatting>
  <conditionalFormatting sqref="D94:D95">
    <cfRule type="cellIs" dxfId="7" priority="35" operator="notEqual">
      <formula>0</formula>
    </cfRule>
  </conditionalFormatting>
  <conditionalFormatting sqref="D107">
    <cfRule type="cellIs" dxfId="6" priority="34" operator="notEqual">
      <formula>0</formula>
    </cfRule>
  </conditionalFormatting>
  <conditionalFormatting sqref="D112">
    <cfRule type="cellIs" dxfId="5" priority="33" operator="notEqual">
      <formula>0</formula>
    </cfRule>
  </conditionalFormatting>
  <conditionalFormatting sqref="D116">
    <cfRule type="cellIs" dxfId="4" priority="32" operator="notEqual">
      <formula>0</formula>
    </cfRule>
  </conditionalFormatting>
  <conditionalFormatting sqref="D113">
    <cfRule type="cellIs" dxfId="3" priority="31" operator="notEqual">
      <formula>0</formula>
    </cfRule>
  </conditionalFormatting>
  <conditionalFormatting sqref="D14">
    <cfRule type="cellIs" dxfId="2" priority="30" operator="notEqual">
      <formula>0</formula>
    </cfRule>
  </conditionalFormatting>
  <conditionalFormatting sqref="D119">
    <cfRule type="cellIs" dxfId="1" priority="29" operator="notEqual">
      <formula>0</formula>
    </cfRule>
  </conditionalFormatting>
  <conditionalFormatting sqref="D122">
    <cfRule type="cellIs" dxfId="0" priority="28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2020-09-10T12:25:47Z</cp:lastPrinted>
  <dcterms:created xsi:type="dcterms:W3CDTF">2004-10-05T13:09:46Z</dcterms:created>
  <dcterms:modified xsi:type="dcterms:W3CDTF">2020-11-03T10:33:24Z</dcterms:modified>
</cp:coreProperties>
</file>