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2_2020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Premiums!$D$4:$M$17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Premiums!$A$1:$N$21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4" i="47" l="1"/>
  <c r="E26" i="47" l="1"/>
  <c r="E28" i="47" l="1"/>
  <c r="E29" i="47" l="1"/>
  <c r="F36" i="46" l="1"/>
  <c r="F37" i="46"/>
  <c r="D27" i="47" l="1"/>
  <c r="D26" i="47"/>
  <c r="D25" i="47"/>
  <c r="D24" i="47"/>
  <c r="D23" i="47"/>
  <c r="E31" i="46" l="1"/>
  <c r="E32" i="46"/>
  <c r="E33" i="46"/>
  <c r="E34" i="46"/>
  <c r="E35" i="46"/>
  <c r="E23" i="47" l="1"/>
  <c r="E27" i="47"/>
  <c r="E25" i="47"/>
  <c r="F35" i="46"/>
  <c r="F34" i="46"/>
  <c r="E30" i="47" l="1"/>
  <c r="F31" i="46"/>
  <c r="C27" i="47"/>
  <c r="C23" i="47"/>
  <c r="C29" i="47"/>
  <c r="C24" i="47"/>
  <c r="C25" i="47"/>
  <c r="C26" i="47"/>
  <c r="C28" i="47"/>
  <c r="F33" i="46"/>
  <c r="F32" i="46"/>
  <c r="F38" i="46" l="1"/>
  <c r="C30" i="47"/>
  <c r="E31" i="47"/>
  <c r="D31" i="46"/>
  <c r="D34" i="46"/>
  <c r="D33" i="46"/>
  <c r="D37" i="46"/>
  <c r="D32" i="46"/>
  <c r="D35" i="46"/>
  <c r="D36" i="46"/>
  <c r="F39" i="46" l="1"/>
  <c r="D38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<sst xmlns="http://schemas.openxmlformats.org/spreadsheetml/2006/main" count="1050" uniqueCount="660">
  <si>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</si>
  <si>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</si>
  <si>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</si>
  <si>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</si>
  <si>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</si>
  <si>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</si>
  <si>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</si>
  <si>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</si>
  <si>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</si>
  <si>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</si>
  <si>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</si>
  <si>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</si>
  <si>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</si>
  <si>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</si>
  <si>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</si>
  <si>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</si>
  <si>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</si>
  <si>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</si>
  <si>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</si>
  <si>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</si>
  <si>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</si>
  <si>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</si>
  <si>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</si>
  <si>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</si>
  <si>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</si>
  <si>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</si>
  <si>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</si>
  <si>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</si>
  <si>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</si>
  <si>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</si>
  <si>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</si>
  <si>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</si>
  <si>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</si>
  <si>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</si>
  <si>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</si>
  <si>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</si>
  <si>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</si>
  <si>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</si>
  <si>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</si>
  <si>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</si>
  <si>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</si>
  <si>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</si>
  <si>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</si>
  <si>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</si>
  <si>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</si>
  <si>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</si>
  <si>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</si>
  <si>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</si>
  <si>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</si>
  <si>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</si>
  <si>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</si>
  <si>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</si>
  <si>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</si>
  <si>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</si>
  <si>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</si>
  <si>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</si>
  <si>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</si>
  <si>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</si>
  <si>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</si>
  <si>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</si>
  <si>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</si>
  <si>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</si>
  <si>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</si>
  <si>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</si>
  <si>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</si>
  <si>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</si>
  <si>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</si>
  <si>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</si>
  <si>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</si>
  <si>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</si>
  <si>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</si>
  <si>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</si>
  <si>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</si>
  <si>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</si>
  <si>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</si>
  <si>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</si>
  <si>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</si>
  <si>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</si>
  <si>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</si>
  <si>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</si>
  <si>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</si>
  <si>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</si>
  <si>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</si>
  <si>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</si>
  <si>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</si>
  <si>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</si>
  <si>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</si>
  <si>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</si>
  <si>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</si>
  <si>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</si>
  <si>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</si>
  <si>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</si>
  <si>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</si>
  <si>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</si>
  <si>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</si>
  <si>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</si>
  <si>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</si>
  <si>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</si>
  <si>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</si>
  <si>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</si>
  <si>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</si>
  <si>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</si>
  <si>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</si>
  <si>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</si>
  <si>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</si>
  <si>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</si>
  <si>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</si>
  <si>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</si>
  <si>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</si>
  <si>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</si>
  <si>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</si>
  <si>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</si>
  <si>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</si>
  <si>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</si>
  <si>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</si>
  <si>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</si>
  <si>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</si>
  <si>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</si>
  <si>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</si>
  <si>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</si>
  <si>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</si>
  <si>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</si>
  <si>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</si>
  <si>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</si>
  <si>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</si>
  <si>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</si>
  <si>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</si>
  <si>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</si>
  <si>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</si>
  <si>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</si>
  <si>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</si>
  <si>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</si>
  <si>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</si>
  <si>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</si>
  <si>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</si>
  <si>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</si>
  <si>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</si>
  <si>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</si>
  <si>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</si>
  <si>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</si>
  <si>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</si>
  <si>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</si>
  <si>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</si>
  <si>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</si>
  <si>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</si>
  <si>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</si>
  <si>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</si>
  <si>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</si>
  <si>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</si>
  <si>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</si>
  <si>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</si>
  <si>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</si>
  <si>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</si>
  <si>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</si>
  <si>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</si>
  <si>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</si>
  <si>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</si>
  <si>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</si>
  <si>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</si>
  <si>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</si>
  <si>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</si>
  <si>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</si>
  <si>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</si>
  <si>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</si>
  <si>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</si>
  <si>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</si>
  <si>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</si>
  <si>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</si>
  <si>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</si>
  <si>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</si>
  <si>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</si>
  <si>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</si>
  <si>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</si>
  <si>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</si>
  <si>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</si>
  <si>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</si>
  <si>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</si>
  <si>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</si>
  <si>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</si>
  <si>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</si>
  <si>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</si>
  <si>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</si>
  <si>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</si>
  <si>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</si>
  <si>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</si>
  <si>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</si>
  <si>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</si>
  <si>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</si>
  <si>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</si>
  <si>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</si>
  <si>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</si>
  <si>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</si>
  <si>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</si>
  <si>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</si>
  <si>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</si>
  <si>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</si>
  <si>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</si>
  <si>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</si>
  <si>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</si>
  <si>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</si>
  <si>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</si>
  <si>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</si>
  <si>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</si>
  <si>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</si>
  <si>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</si>
  <si>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</si>
  <si>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</si>
  <si>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</si>
  <si>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</si>
  <si>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</si>
  <si>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</si>
  <si>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</si>
  <si>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</si>
  <si>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</si>
  <si>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</si>
  <si>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</si>
  <si>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</si>
  <si>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</si>
  <si>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</si>
  <si>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</si>
  <si>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</si>
  <si>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</si>
  <si>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</si>
  <si>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</si>
  <si>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</si>
  <si>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</si>
  <si>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</si>
  <si>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</si>
  <si>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</si>
  <si>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</si>
  <si>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</si>
  <si>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</si>
  <si>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</si>
  <si>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</si>
  <si>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</si>
  <si>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</si>
  <si>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</si>
  <si>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</si>
  <si>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</si>
  <si>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</si>
  <si>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</si>
  <si>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</si>
  <si>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</si>
  <si>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</si>
  <si>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</si>
  <si>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</si>
  <si>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</si>
  <si>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</si>
  <si>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</si>
  <si>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</si>
  <si>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</si>
  <si>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</si>
  <si>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</si>
  <si>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</si>
  <si>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</si>
  <si>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</si>
  <si>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</si>
  <si>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</si>
  <si>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</si>
  <si>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</si>
  <si>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</si>
  <si>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</si>
  <si>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</si>
  <si>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</si>
  <si>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</si>
  <si>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</si>
  <si>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</si>
  <si>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</si>
  <si>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</si>
  <si>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</si>
  <si>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</si>
  <si>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</si>
  <si>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</si>
  <si>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</si>
  <si>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</si>
  <si>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</si>
  <si>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</si>
  <si>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</si>
  <si>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</si>
  <si>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</si>
  <si>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</si>
  <si>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</si>
  <si>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</si>
  <si>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</si>
  <si>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</si>
  <si>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</si>
  <si>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</si>
  <si>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</si>
  <si>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</si>
  <si>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</si>
  <si>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</si>
  <si>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</si>
  <si>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</si>
  <si>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</si>
  <si>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</si>
  <si>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</si>
  <si>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</si>
  <si>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</si>
  <si>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</si>
  <si>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</si>
  <si>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</si>
  <si>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</si>
  <si>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</si>
  <si>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</si>
  <si>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</si>
  <si>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</si>
  <si>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</si>
  <si>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</si>
  <si>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</si>
  <si>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</si>
  <si>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</si>
  <si>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</si>
  <si>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</si>
  <si>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</si>
  <si>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</si>
  <si>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</si>
  <si>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</si>
  <si>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</si>
  <si>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</si>
  <si>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</si>
  <si>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</si>
  <si>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</si>
  <si>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</si>
  <si>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</si>
  <si>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</si>
  <si>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</si>
  <si>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</si>
  <si>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</si>
  <si>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</si>
  <si>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</si>
  <si>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</si>
  <si>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</si>
  <si>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</si>
  <si>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</si>
  <si>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</si>
  <si>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</si>
  <si>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</si>
  <si>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</si>
  <si>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</si>
  <si>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</si>
  <si>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</si>
  <si>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</si>
  <si>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</si>
  <si>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</si>
  <si>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</si>
  <si>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</si>
  <si>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</si>
  <si>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</si>
  <si>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</si>
  <si>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</si>
  <si>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</si>
  <si>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</si>
  <si>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</si>
  <si>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</si>
  <si>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</si>
  <si>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</si>
  <si>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</si>
  <si>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</si>
  <si>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</si>
  <si>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</si>
  <si>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</si>
  <si>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</si>
  <si>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</si>
  <si>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</si>
  <si>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</si>
  <si>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</si>
  <si>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</si>
  <si>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</si>
  <si>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</si>
  <si>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</si>
  <si>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</si>
  <si>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</si>
  <si>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</si>
  <si>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</si>
  <si>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</si>
  <si>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</si>
  <si>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</si>
  <si>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</si>
  <si>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</si>
  <si>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</si>
  <si>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</si>
  <si>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</si>
  <si>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</si>
  <si>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</si>
  <si>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</si>
  <si>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</si>
  <si>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</si>
  <si>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</si>
  <si>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</si>
  <si>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</si>
  <si>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</si>
  <si>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</si>
  <si>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</si>
  <si>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</si>
  <si>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</si>
  <si>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</si>
  <si>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</si>
  <si>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</si>
  <si>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</si>
  <si>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</si>
  <si>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</si>
  <si>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</si>
  <si>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</si>
  <si>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</si>
  <si>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</si>
  <si>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</si>
  <si>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</si>
  <si>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</si>
  <si>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</si>
  <si>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</si>
  <si>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</si>
  <si>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</si>
  <si>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</si>
  <si>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</si>
  <si>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</si>
  <si>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</si>
  <si>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</si>
  <si>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</si>
  <si>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</si>
  <si>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</si>
  <si>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</si>
  <si>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</si>
  <si>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</si>
  <si>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</si>
  <si>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</si>
  <si>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</si>
  <si>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</si>
  <si>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</si>
  <si>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</si>
  <si>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</si>
  <si>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</si>
  <si>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</si>
  <si>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</si>
  <si>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</si>
  <si>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</si>
  <si>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</si>
  <si>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</si>
  <si>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</si>
  <si>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</si>
  <si>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</si>
  <si>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</si>
  <si>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</si>
  <si>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</si>
  <si>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</si>
  <si>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</si>
  <si>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</si>
  <si>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</si>
  <si>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</si>
  <si>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</si>
  <si>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</si>
  <si>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</si>
  <si>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</si>
  <si>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</si>
  <si>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</si>
  <si>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</si>
  <si>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</si>
  <si>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</si>
  <si>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</si>
  <si>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</si>
  <si>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</si>
  <si>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</si>
  <si>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</si>
  <si>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</si>
  <si>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</si>
  <si>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</si>
  <si>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</si>
  <si>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</si>
  <si>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</si>
  <si>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</si>
  <si>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</si>
  <si>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</si>
  <si>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</si>
  <si>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</si>
  <si>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</si>
  <si>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</si>
  <si>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</si>
  <si>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</si>
  <si>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</si>
  <si>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</si>
  <si>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</si>
  <si>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</si>
  <si>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</si>
  <si>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</si>
  <si>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</si>
  <si>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</si>
  <si>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</si>
  <si>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</si>
  <si>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</si>
  <si>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</si>
  <si>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</si>
  <si>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</si>
  <si>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</si>
  <si>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</si>
  <si>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</si>
  <si>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</si>
  <si>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</si>
  <si>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</si>
  <si>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</si>
  <si>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</si>
  <si>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</si>
  <si>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</si>
  <si>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</si>
  <si>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</si>
  <si>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</si>
  <si>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</si>
  <si>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</si>
  <si>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</si>
  <si>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</si>
  <si>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</si>
  <si>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</si>
  <si>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</si>
  <si>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</si>
  <si>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</si>
  <si>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</si>
  <si>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</si>
  <si>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</si>
  <si>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</si>
  <si>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</si>
  <si>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</si>
  <si>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</si>
  <si>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</si>
  <si>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</si>
  <si>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</si>
  <si>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</si>
  <si>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</si>
  <si>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</si>
  <si>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</si>
  <si>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</si>
  <si>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</si>
  <si>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</si>
  <si>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</si>
  <si>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</si>
  <si>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</si>
  <si>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</si>
  <si>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</si>
  <si>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</si>
  <si>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</si>
  <si>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</si>
  <si>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</si>
  <si>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</si>
  <si>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</si>
  <si>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</si>
  <si>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</si>
  <si>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</si>
  <si>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</si>
  <si>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</si>
  <si>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</si>
  <si>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</si>
  <si>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</si>
  <si>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</si>
  <si>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</si>
  <si>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</si>
  <si>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</si>
  <si>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</si>
  <si>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</si>
  <si>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</si>
  <si>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</si>
  <si>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</si>
  <si>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</si>
  <si>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</si>
  <si>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</si>
  <si>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</si>
  <si>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</si>
  <si>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</si>
  <si>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</si>
  <si>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</si>
  <si>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</si>
  <si>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</si>
  <si>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</si>
  <si>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</si>
  <si>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</si>
  <si>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</si>
  <si>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</si>
  <si>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</si>
  <si>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</si>
  <si>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</si>
  <si>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</si>
  <si>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</si>
  <si>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</si>
  <si>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</si>
  <si>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</si>
  <si>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</si>
  <si>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</si>
  <si>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</si>
  <si>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</si>
  <si>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</si>
  <si>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</si>
  <si>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</si>
  <si>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</si>
  <si>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</si>
  <si>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</si>
  <si>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</si>
  <si>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</si>
  <si>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</si>
  <si>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</si>
  <si>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</si>
  <si>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</si>
  <si>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</si>
  <si>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</si>
  <si>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</si>
  <si>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</si>
  <si>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</si>
  <si>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</si>
  <si>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</si>
  <si>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</si>
  <si>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</si>
  <si>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</si>
  <si>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</si>
  <si>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</si>
  <si>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</si>
  <si>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</si>
  <si>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</si>
  <si>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</si>
  <si>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</si>
  <si>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</si>
  <si>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</si>
  <si>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</si>
  <si>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</si>
  <si>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</si>
  <si>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</si>
  <si>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</si>
  <si>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</si>
  <si>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</si>
  <si>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</si>
  <si>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</si>
  <si>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</si>
  <si>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</si>
  <si>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</si>
  <si>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</si>
  <si>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</si>
  <si>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</si>
  <si>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</si>
  <si>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</si>
  <si>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</si>
  <si>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</si>
  <si>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</si>
  <si>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</si>
  <si>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</si>
  <si>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</si>
  <si>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</si>
  <si>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</si>
  <si>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</si>
  <si>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</si>
  <si>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</si>
  <si>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</si>
  <si>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</si>
  <si>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</si>
  <si>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</si>
  <si>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</si>
  <si>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</si>
  <si>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</si>
  <si>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</si>
  <si>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</si>
  <si>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</si>
  <si>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"ГРУПАМА ЖИВОТОЗАСТРАХОВАНЕ ЕКСПРЕС"</t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</si>
  <si>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31.02.2020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</si>
  <si>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29.02.2020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</si>
  <si>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ПО ЖИВОТОЗАСТРАХОВАНЕ КЪМ 29.02.2020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</si>
  <si>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29.02.2020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</si>
  <si>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29.02.2020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</si>
</sst>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8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29.02.2020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Premiums!$E$31:$E$37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Premiums!$F$31:$F$37</c:f>
              <c:numCache>
                <c:formatCode>#,##0</c:formatCode>
                <c:ptCount val="7"/>
                <c:pt idx="0">
                  <c:v>46440122.291279361</c:v>
                </c:pt>
                <c:pt idx="1">
                  <c:v>1267585.387812773</c:v>
                </c:pt>
                <c:pt idx="2">
                  <c:v>21793209.481543873</c:v>
                </c:pt>
                <c:pt idx="3">
                  <c:v>0</c:v>
                </c:pt>
                <c:pt idx="4">
                  <c:v>4931558.449364</c:v>
                </c:pt>
                <c:pt idx="5">
                  <c:v>3376839.5900000003</c:v>
                </c:pt>
                <c:pt idx="6">
                  <c:v>14666156.370000001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29.02.2020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19 396 558</c:v>
                </c:pt>
                <c:pt idx="1">
                  <c:v>936 140</c:v>
                </c:pt>
                <c:pt idx="2">
                  <c:v>5 903 937</c:v>
                </c:pt>
                <c:pt idx="3">
                  <c:v>0</c:v>
                </c:pt>
                <c:pt idx="4">
                  <c:v>1 003 553</c:v>
                </c:pt>
                <c:pt idx="5">
                  <c:v>484 161</c:v>
                </c:pt>
                <c:pt idx="6">
                  <c:v>4 880 700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19396557.917345263</c:v>
                </c:pt>
                <c:pt idx="1">
                  <c:v>936139.59198470751</c:v>
                </c:pt>
                <c:pt idx="2">
                  <c:v>5903937.1367163397</c:v>
                </c:pt>
                <c:pt idx="3">
                  <c:v>0</c:v>
                </c:pt>
                <c:pt idx="4">
                  <c:v>1003553.3955517543</c:v>
                </c:pt>
                <c:pt idx="5">
                  <c:v>484160.72139528499</c:v>
                </c:pt>
                <c:pt idx="6">
                  <c:v>4880699.6890501725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</xdr:colOff>
      <xdr:row>21</xdr:row>
      <xdr:rowOff>87709</xdr:rowOff>
    </xdr:from>
    <xdr:to>
      <xdr:col>10</xdr:col>
      <xdr:colOff>1077955</xdr:colOff>
      <xdr:row>48</xdr:row>
      <xdr:rowOff>71181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36742</xdr:rowOff>
    </xdr:from>
    <xdr:to>
      <xdr:col>9</xdr:col>
      <xdr:colOff>1036865</xdr:colOff>
      <xdr:row>47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view="pageBreakPreview" zoomScale="85" zoomScaleNormal="70" zoomScaleSheetLayoutView="8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G11" sqref="G11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>
      <c r="A3" s="114"/>
      <c r="B3" s="114"/>
      <c r="C3" s="112"/>
      <c r="D3" s="114"/>
      <c r="E3" s="114"/>
      <c r="F3" s="114"/>
      <c r="G3" s="114"/>
      <c r="H3" s="112"/>
      <c r="I3" s="114"/>
      <c r="J3" s="114"/>
      <c r="L3" s="114"/>
      <c r="M3" s="112"/>
      <c r="N3" s="111"/>
      <c r="O3" s="114"/>
      <c r="P3" s="114"/>
      <c r="Q3" s="114"/>
      <c r="R3" s="114"/>
    </row>
    <row r="4" spans="1:18" s="97" customFormat="1" ht="94.5">
      <c r="A4" s="91" t="s">
        <v>645</v>
      </c>
      <c r="B4" s="91" t="s">
        <v>644</v>
      </c>
      <c r="C4" s="92" t="s">
        <v>640</v>
      </c>
      <c r="D4" s="93" t="s">
        <v>642</v>
      </c>
      <c r="E4" s="92" t="s">
        <v>643</v>
      </c>
      <c r="F4" s="92" t="s">
        <v>641</v>
      </c>
      <c r="G4" s="92" t="s">
        <v>639</v>
      </c>
      <c r="H4" s="92" t="s">
        <v>654</v>
      </c>
      <c r="I4" s="94" t="s">
        <v>638</v>
      </c>
      <c r="J4" s="95" t="s">
        <v>636</v>
      </c>
      <c r="K4" s="92" t="s">
        <v>635</v>
      </c>
      <c r="L4" s="95" t="s">
        <v>637</v>
      </c>
      <c r="M4" s="95" t="s">
        <v>634</v>
      </c>
      <c r="N4" s="92" t="s">
        <v>39</v>
      </c>
      <c r="O4" s="96"/>
    </row>
    <row r="5" spans="1:18" ht="15.75" customHeight="1">
      <c r="A5" s="98">
        <v>1</v>
      </c>
      <c r="B5" s="119" t="s">
        <v>633</v>
      </c>
      <c r="C5" s="120">
        <v>11351922.8215</v>
      </c>
      <c r="D5" s="120">
        <v>13764812.859999999</v>
      </c>
      <c r="E5" s="120">
        <v>6503594.4376433538</v>
      </c>
      <c r="F5" s="120">
        <v>7836022.1299999999</v>
      </c>
      <c r="G5" s="120">
        <v>2370587.0300000003</v>
      </c>
      <c r="H5" s="120">
        <v>1837479.6399999994</v>
      </c>
      <c r="I5" s="120">
        <v>1278947.4200000002</v>
      </c>
      <c r="J5" s="120">
        <v>607660</v>
      </c>
      <c r="K5" s="120">
        <v>583395.32999999996</v>
      </c>
      <c r="L5" s="120">
        <v>12440.89</v>
      </c>
      <c r="M5" s="120">
        <v>293259.73213599995</v>
      </c>
      <c r="N5" s="121">
        <v>46440122.291279361</v>
      </c>
      <c r="O5" s="99"/>
      <c r="P5" s="100"/>
      <c r="Q5" s="101"/>
    </row>
    <row r="6" spans="1:18" ht="15.75" customHeight="1">
      <c r="A6" s="98" t="s">
        <v>632</v>
      </c>
      <c r="B6" s="122" t="s">
        <v>631</v>
      </c>
      <c r="C6" s="120">
        <v>11350175.8115</v>
      </c>
      <c r="D6" s="120">
        <v>6792309.4800000004</v>
      </c>
      <c r="E6" s="120">
        <v>4392864.4839847228</v>
      </c>
      <c r="F6" s="120">
        <v>7835891.1299999999</v>
      </c>
      <c r="G6" s="120">
        <v>2370587.0300000003</v>
      </c>
      <c r="H6" s="120">
        <v>1837479.6399999994</v>
      </c>
      <c r="I6" s="120">
        <v>1278947.4200000002</v>
      </c>
      <c r="J6" s="120">
        <v>607660</v>
      </c>
      <c r="K6" s="120">
        <v>583395.21</v>
      </c>
      <c r="L6" s="120">
        <v>12440.89</v>
      </c>
      <c r="M6" s="120">
        <v>293259.73213599995</v>
      </c>
      <c r="N6" s="121">
        <v>37355010.82762073</v>
      </c>
      <c r="O6" s="99"/>
      <c r="Q6" s="101"/>
    </row>
    <row r="7" spans="1:18" ht="15.75" customHeight="1">
      <c r="A7" s="98" t="s">
        <v>629</v>
      </c>
      <c r="B7" s="122" t="s">
        <v>630</v>
      </c>
      <c r="C7" s="120">
        <v>8668613.2594999988</v>
      </c>
      <c r="D7" s="120">
        <v>3099424.48</v>
      </c>
      <c r="E7" s="120">
        <v>3533635.3363416572</v>
      </c>
      <c r="F7" s="120">
        <v>2512765.0200000005</v>
      </c>
      <c r="G7" s="120">
        <v>2370587.0300000003</v>
      </c>
      <c r="H7" s="120">
        <v>106838.63999999998</v>
      </c>
      <c r="I7" s="120">
        <v>56711.340000000004</v>
      </c>
      <c r="J7" s="120">
        <v>223746</v>
      </c>
      <c r="K7" s="120">
        <v>498517.39</v>
      </c>
      <c r="L7" s="120">
        <v>12440.89</v>
      </c>
      <c r="M7" s="120">
        <v>71650.73</v>
      </c>
      <c r="N7" s="121">
        <v>21154930.115841661</v>
      </c>
      <c r="O7" s="99"/>
      <c r="Q7" s="101"/>
    </row>
    <row r="8" spans="1:18" ht="31.5">
      <c r="A8" s="98" t="s">
        <v>629</v>
      </c>
      <c r="B8" s="122" t="s">
        <v>628</v>
      </c>
      <c r="C8" s="120">
        <v>2681562.5520000006</v>
      </c>
      <c r="D8" s="120">
        <v>3692885</v>
      </c>
      <c r="E8" s="120">
        <v>859229.1476430652</v>
      </c>
      <c r="F8" s="120">
        <v>5323126.1099999994</v>
      </c>
      <c r="G8" s="120">
        <v>0</v>
      </c>
      <c r="H8" s="120">
        <v>1730640.9999999995</v>
      </c>
      <c r="I8" s="120">
        <v>1222236.08</v>
      </c>
      <c r="J8" s="120">
        <v>383914</v>
      </c>
      <c r="K8" s="120">
        <v>84877.82</v>
      </c>
      <c r="L8" s="120">
        <v>0</v>
      </c>
      <c r="M8" s="120">
        <v>221609.00213599997</v>
      </c>
      <c r="N8" s="121">
        <v>16200080.711779065</v>
      </c>
      <c r="O8" s="99"/>
      <c r="Q8" s="101"/>
    </row>
    <row r="9" spans="1:18" ht="15.75" customHeight="1">
      <c r="A9" s="98" t="s">
        <v>627</v>
      </c>
      <c r="B9" s="122" t="s">
        <v>626</v>
      </c>
      <c r="C9" s="120">
        <v>1747.01</v>
      </c>
      <c r="D9" s="120">
        <v>6972503.3799999999</v>
      </c>
      <c r="E9" s="120">
        <v>2110729.9536586311</v>
      </c>
      <c r="F9" s="120">
        <v>131</v>
      </c>
      <c r="G9" s="120">
        <v>0</v>
      </c>
      <c r="H9" s="120">
        <v>0</v>
      </c>
      <c r="I9" s="120">
        <v>0</v>
      </c>
      <c r="J9" s="120">
        <v>0</v>
      </c>
      <c r="K9" s="120">
        <v>0.12</v>
      </c>
      <c r="L9" s="120">
        <v>0</v>
      </c>
      <c r="M9" s="120">
        <v>0</v>
      </c>
      <c r="N9" s="121">
        <v>9085111.463658629</v>
      </c>
      <c r="O9" s="99"/>
      <c r="Q9" s="101"/>
    </row>
    <row r="10" spans="1:18" ht="15.75" customHeight="1">
      <c r="A10" s="98">
        <v>2</v>
      </c>
      <c r="B10" s="119" t="s">
        <v>625</v>
      </c>
      <c r="C10" s="120">
        <v>43423.056000000004</v>
      </c>
      <c r="D10" s="120">
        <v>125298</v>
      </c>
      <c r="E10" s="120">
        <v>728921.60181277303</v>
      </c>
      <c r="F10" s="120">
        <v>267242.06000000011</v>
      </c>
      <c r="G10" s="120">
        <v>0</v>
      </c>
      <c r="H10" s="120">
        <v>0</v>
      </c>
      <c r="I10" s="120">
        <v>24661.64</v>
      </c>
      <c r="J10" s="120">
        <v>0</v>
      </c>
      <c r="K10" s="120">
        <v>78039.03</v>
      </c>
      <c r="L10" s="120">
        <v>0</v>
      </c>
      <c r="M10" s="120">
        <v>0</v>
      </c>
      <c r="N10" s="121">
        <v>1267585.387812773</v>
      </c>
      <c r="O10" s="99"/>
      <c r="P10" s="100"/>
      <c r="Q10" s="101"/>
    </row>
    <row r="11" spans="1:18" ht="28.5" customHeight="1">
      <c r="A11" s="98">
        <v>3</v>
      </c>
      <c r="B11" s="119" t="s">
        <v>624</v>
      </c>
      <c r="C11" s="120">
        <v>9568238.4309999999</v>
      </c>
      <c r="D11" s="120">
        <v>852910.17</v>
      </c>
      <c r="E11" s="120">
        <v>10415975.320543874</v>
      </c>
      <c r="F11" s="120">
        <v>553990.31000000006</v>
      </c>
      <c r="G11" s="120">
        <v>317442.40000000002</v>
      </c>
      <c r="H11" s="120">
        <v>0</v>
      </c>
      <c r="I11" s="120">
        <v>0</v>
      </c>
      <c r="J11" s="120">
        <v>0</v>
      </c>
      <c r="K11" s="120">
        <v>82998.850000000006</v>
      </c>
      <c r="L11" s="120">
        <v>0</v>
      </c>
      <c r="M11" s="120">
        <v>1654</v>
      </c>
      <c r="N11" s="121">
        <v>21793209.481543873</v>
      </c>
      <c r="O11" s="99"/>
      <c r="P11" s="100"/>
      <c r="Q11" s="101"/>
    </row>
    <row r="12" spans="1:18" ht="15.75" customHeight="1">
      <c r="A12" s="98">
        <v>4</v>
      </c>
      <c r="B12" s="119" t="s">
        <v>623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1">
        <v>0</v>
      </c>
      <c r="O12" s="99"/>
      <c r="P12" s="100"/>
      <c r="Q12" s="101"/>
    </row>
    <row r="13" spans="1:18" ht="15.75" customHeight="1">
      <c r="A13" s="98">
        <v>5</v>
      </c>
      <c r="B13" s="119" t="s">
        <v>622</v>
      </c>
      <c r="C13" s="120">
        <v>836985.28150000016</v>
      </c>
      <c r="D13" s="120">
        <v>3278642.22</v>
      </c>
      <c r="E13" s="120">
        <v>0</v>
      </c>
      <c r="F13" s="120">
        <v>0</v>
      </c>
      <c r="G13" s="120">
        <v>149631.51999999999</v>
      </c>
      <c r="H13" s="120">
        <v>0</v>
      </c>
      <c r="I13" s="120">
        <v>0</v>
      </c>
      <c r="J13" s="120">
        <v>0</v>
      </c>
      <c r="K13" s="120">
        <v>31729.360000000001</v>
      </c>
      <c r="L13" s="120">
        <v>469442.63</v>
      </c>
      <c r="M13" s="120">
        <v>165127.43786400001</v>
      </c>
      <c r="N13" s="121">
        <v>4931558.449364</v>
      </c>
      <c r="O13" s="99"/>
      <c r="P13" s="100"/>
      <c r="Q13" s="101"/>
    </row>
    <row r="14" spans="1:18" ht="15.75" customHeight="1">
      <c r="A14" s="98">
        <v>6</v>
      </c>
      <c r="B14" s="125" t="s">
        <v>647</v>
      </c>
      <c r="C14" s="120">
        <v>1204187.29</v>
      </c>
      <c r="D14" s="120">
        <v>423771.05</v>
      </c>
      <c r="E14" s="120">
        <v>183410.3</v>
      </c>
      <c r="F14" s="120">
        <v>785068.99000000011</v>
      </c>
      <c r="G14" s="120">
        <v>0</v>
      </c>
      <c r="H14" s="120">
        <v>258203.69</v>
      </c>
      <c r="I14" s="120">
        <v>70167.749999999985</v>
      </c>
      <c r="J14" s="120">
        <v>425420</v>
      </c>
      <c r="K14" s="120">
        <v>26610.52</v>
      </c>
      <c r="L14" s="120">
        <v>0</v>
      </c>
      <c r="M14" s="120" t="s">
        <v>629</v>
      </c>
      <c r="N14" s="121">
        <v>3376839.5900000003</v>
      </c>
      <c r="O14" s="99"/>
      <c r="P14" s="100"/>
      <c r="Q14" s="101"/>
    </row>
    <row r="15" spans="1:18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 t="s">
        <v>629</v>
      </c>
      <c r="N15" s="121">
        <v>0</v>
      </c>
      <c r="O15" s="102"/>
      <c r="P15" s="100"/>
      <c r="Q15" s="101"/>
    </row>
    <row r="16" spans="1:18" ht="15.75" customHeight="1">
      <c r="A16" s="98">
        <v>7</v>
      </c>
      <c r="B16" s="125" t="s">
        <v>649</v>
      </c>
      <c r="C16" s="120">
        <v>3283504.55</v>
      </c>
      <c r="D16" s="120">
        <v>7293489</v>
      </c>
      <c r="E16" s="120">
        <v>765926.73</v>
      </c>
      <c r="F16" s="120">
        <v>3022293.0999999996</v>
      </c>
      <c r="G16" s="120">
        <v>20045.739999999998</v>
      </c>
      <c r="H16" s="120">
        <v>0</v>
      </c>
      <c r="I16" s="120">
        <v>0</v>
      </c>
      <c r="J16" s="120">
        <v>274346</v>
      </c>
      <c r="K16" s="120">
        <v>0</v>
      </c>
      <c r="L16" s="120">
        <v>6551.25</v>
      </c>
      <c r="M16" s="120" t="s">
        <v>629</v>
      </c>
      <c r="N16" s="121">
        <v>14666156.370000001</v>
      </c>
      <c r="O16" s="99"/>
      <c r="P16" s="100"/>
      <c r="Q16" s="101"/>
    </row>
    <row r="17" spans="1:17" s="97" customFormat="1" ht="16.5" customHeight="1">
      <c r="A17" s="155" t="s">
        <v>39</v>
      </c>
      <c r="B17" s="156"/>
      <c r="C17" s="123">
        <v>26288261.43</v>
      </c>
      <c r="D17" s="123">
        <v>25738923.300000001</v>
      </c>
      <c r="E17" s="123">
        <v>18597828.390000001</v>
      </c>
      <c r="F17" s="123">
        <v>12464616.59</v>
      </c>
      <c r="G17" s="123">
        <v>2857706.6900000004</v>
      </c>
      <c r="H17" s="123">
        <v>2095683.3299999994</v>
      </c>
      <c r="I17" s="123">
        <v>1373776.81</v>
      </c>
      <c r="J17" s="123">
        <v>1307426</v>
      </c>
      <c r="K17" s="123">
        <v>802773.09</v>
      </c>
      <c r="L17" s="123">
        <v>488434.77</v>
      </c>
      <c r="M17" s="123">
        <v>460041.16999999993</v>
      </c>
      <c r="N17" s="121">
        <v>92475471.570000008</v>
      </c>
      <c r="O17" s="127"/>
      <c r="Q17" s="103"/>
    </row>
    <row r="18" spans="1:17" ht="30" customHeight="1">
      <c r="A18" s="157" t="s">
        <v>621</v>
      </c>
      <c r="B18" s="158"/>
      <c r="C18" s="124">
        <v>0.28427280211381134</v>
      </c>
      <c r="D18" s="124">
        <v>0.27833243629924859</v>
      </c>
      <c r="E18" s="124">
        <v>0.2011109332480909</v>
      </c>
      <c r="F18" s="124">
        <v>0.1347883539103103</v>
      </c>
      <c r="G18" s="124">
        <v>3.0902320815275192E-2</v>
      </c>
      <c r="H18" s="124">
        <v>2.2662045344788061E-2</v>
      </c>
      <c r="I18" s="124">
        <v>1.4855580476387291E-2</v>
      </c>
      <c r="J18" s="124">
        <v>1.4138084162245488E-2</v>
      </c>
      <c r="K18" s="124">
        <v>8.6809299414313864E-3</v>
      </c>
      <c r="L18" s="124">
        <v>5.2817764722646009E-3</v>
      </c>
      <c r="M18" s="124">
        <v>4.9747372161467514E-3</v>
      </c>
      <c r="N18" s="124">
        <v>1</v>
      </c>
      <c r="O18" s="101"/>
      <c r="Q18" s="101"/>
    </row>
    <row r="19" spans="1:17" ht="10.5" customHeight="1">
      <c r="A19" s="104" t="s">
        <v>305</v>
      </c>
      <c r="G19" s="106"/>
      <c r="I19" s="106"/>
      <c r="K19" s="106"/>
      <c r="L19" s="106"/>
      <c r="O19" s="106"/>
      <c r="P19" s="106"/>
    </row>
    <row r="20" spans="1:17">
      <c r="A20" s="107" t="s">
        <v>650</v>
      </c>
      <c r="G20" s="106"/>
      <c r="I20" s="106"/>
      <c r="K20" s="106"/>
      <c r="L20" s="106"/>
      <c r="O20" s="106"/>
      <c r="P20" s="106"/>
    </row>
    <row r="21" spans="1:17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/>
      <c r="P21" s="106"/>
    </row>
    <row r="22" spans="1:17">
      <c r="N22" s="101"/>
    </row>
    <row r="28" spans="1:17">
      <c r="D28" s="143"/>
      <c r="E28" s="143"/>
      <c r="F28" s="143"/>
      <c r="G28" s="144"/>
      <c r="H28" s="143"/>
      <c r="I28" s="137"/>
    </row>
    <row r="29" spans="1:17">
      <c r="C29" s="145"/>
      <c r="D29" s="145"/>
      <c r="E29" s="145"/>
      <c r="F29" s="145"/>
      <c r="G29" s="144"/>
      <c r="H29" s="143"/>
      <c r="I29" s="137"/>
    </row>
    <row r="30" spans="1:17">
      <c r="C30" s="145"/>
      <c r="D30" s="146"/>
      <c r="E30" s="145"/>
      <c r="F30" s="145"/>
      <c r="G30" s="144"/>
      <c r="H30" s="143"/>
      <c r="I30" s="137"/>
    </row>
    <row r="31" spans="1:17">
      <c r="C31" s="145"/>
      <c r="D31" s="147">
        <f t="shared" ref="D31:D36" si="0">F31/$N$17</f>
        <v>0.50218854257073087</v>
      </c>
      <c r="E31" s="146" t="str">
        <f>B5</f>
        <v>Застраховка "Живот" и рента</v>
      </c>
      <c r="F31" s="148">
        <f>N5</f>
        <v>46440122.291279361</v>
      </c>
      <c r="G31" s="144"/>
      <c r="H31" s="143"/>
      <c r="I31" s="137"/>
    </row>
    <row r="32" spans="1:17">
      <c r="C32" s="145"/>
      <c r="D32" s="147">
        <f t="shared" si="0"/>
        <v>1.3707260598863394E-2</v>
      </c>
      <c r="E32" s="146" t="str">
        <f>B10</f>
        <v>Женитбена и детска застраховка</v>
      </c>
      <c r="F32" s="148">
        <f>N10</f>
        <v>1267585.387812773</v>
      </c>
      <c r="G32" s="144"/>
      <c r="H32" s="143"/>
      <c r="I32" s="137"/>
    </row>
    <row r="33" spans="3:13">
      <c r="C33" s="145"/>
      <c r="D33" s="147">
        <f t="shared" si="0"/>
        <v>0.23566475641108073</v>
      </c>
      <c r="E33" s="146" t="str">
        <f>B11</f>
        <v>Застраховка "Живот", свързана с инвестиционен фонд</v>
      </c>
      <c r="F33" s="148">
        <f>N11</f>
        <v>21793209.481543873</v>
      </c>
      <c r="G33" s="144"/>
      <c r="H33" s="143"/>
      <c r="I33" s="137"/>
    </row>
    <row r="34" spans="3:13">
      <c r="C34" s="145"/>
      <c r="D34" s="147">
        <f t="shared" si="0"/>
        <v>0</v>
      </c>
      <c r="E34" s="146" t="str">
        <f>B12</f>
        <v>Изкупуване на капитал</v>
      </c>
      <c r="F34" s="148">
        <f>N12</f>
        <v>0</v>
      </c>
      <c r="G34" s="144"/>
      <c r="H34" s="143"/>
      <c r="I34" s="137"/>
    </row>
    <row r="35" spans="3:13">
      <c r="C35" s="145"/>
      <c r="D35" s="147">
        <f t="shared" si="0"/>
        <v>5.3328286578468755E-2</v>
      </c>
      <c r="E35" s="146" t="str">
        <f>B13</f>
        <v>Допълнителна застраховка</v>
      </c>
      <c r="F35" s="148">
        <f>N13</f>
        <v>4931558.449364</v>
      </c>
      <c r="G35" s="144"/>
      <c r="H35" s="143"/>
      <c r="I35" s="137"/>
      <c r="J35" s="112"/>
      <c r="M35" s="112"/>
    </row>
    <row r="36" spans="3:13">
      <c r="C36" s="145"/>
      <c r="D36" s="147">
        <f t="shared" si="0"/>
        <v>3.6516056989705385E-2</v>
      </c>
      <c r="E36" s="145" t="s">
        <v>647</v>
      </c>
      <c r="F36" s="148">
        <f>N14</f>
        <v>3376839.5900000003</v>
      </c>
      <c r="G36" s="144"/>
      <c r="H36" s="143"/>
      <c r="I36" s="137"/>
      <c r="J36" s="103"/>
      <c r="M36" s="115"/>
    </row>
    <row r="37" spans="3:13">
      <c r="C37" s="145"/>
      <c r="D37" s="147">
        <f t="shared" ref="D37:D38" si="1">F37/$N$17</f>
        <v>0.15859509685115089</v>
      </c>
      <c r="E37" s="145" t="s">
        <v>649</v>
      </c>
      <c r="F37" s="148">
        <f>N16</f>
        <v>14666156.370000001</v>
      </c>
      <c r="G37" s="144"/>
      <c r="H37" s="143"/>
      <c r="I37" s="137"/>
      <c r="J37" s="103"/>
      <c r="M37" s="115"/>
    </row>
    <row r="38" spans="3:13">
      <c r="C38" s="145"/>
      <c r="D38" s="146">
        <f t="shared" si="1"/>
        <v>1.0000000000000002</v>
      </c>
      <c r="E38" s="145"/>
      <c r="F38" s="149">
        <f>SUM(F31:F37)</f>
        <v>92475471.570000023</v>
      </c>
      <c r="G38" s="144"/>
      <c r="H38" s="143"/>
      <c r="I38" s="137"/>
    </row>
    <row r="39" spans="3:13">
      <c r="C39" s="145"/>
      <c r="D39" s="146"/>
      <c r="E39" s="145"/>
      <c r="F39" s="150">
        <f>F38-N17</f>
        <v>0</v>
      </c>
      <c r="G39" s="144"/>
      <c r="H39" s="143"/>
      <c r="I39" s="137"/>
    </row>
    <row r="40" spans="3:13">
      <c r="D40" s="138"/>
      <c r="E40" s="138"/>
      <c r="F40" s="138"/>
      <c r="G40" s="137"/>
      <c r="H40" s="138"/>
      <c r="I40" s="137"/>
    </row>
    <row r="41" spans="3:13">
      <c r="D41" s="138"/>
      <c r="E41" s="138"/>
      <c r="F41" s="138"/>
      <c r="G41" s="137"/>
      <c r="H41" s="138"/>
      <c r="I41" s="137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E79" s="138"/>
    </row>
    <row r="80" spans="2:5">
      <c r="B80" s="112"/>
      <c r="C80" s="112"/>
      <c r="E80" s="138"/>
    </row>
    <row r="81" spans="5:5">
      <c r="E81" s="138"/>
    </row>
    <row r="82" spans="5:5">
      <c r="E82" s="138"/>
    </row>
    <row r="83" spans="5:5">
      <c r="E83" s="138"/>
    </row>
  </sheetData>
  <sortState columnSort="1" ref="C4:M18">
    <sortCondition descending="1" ref="C18:M18"/>
  </sortState>
  <mergeCells count="2">
    <mergeCell ref="A17:B17"/>
    <mergeCell ref="A18:B18"/>
  </mergeCells>
  <conditionalFormatting sqref="O5:O17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4" topLeftCell="C5" activePane="bottomRight" state="frozen"/>
      <selection activeCell="C51" sqref="C51"/>
      <selection pane="topRight" activeCell="C51" sqref="C51"/>
      <selection pane="bottomLeft" activeCell="C51" sqref="C51"/>
      <selection pane="bottomRight" activeCell="A2" sqref="A2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61" t="s">
        <v>658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7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N2" s="117" t="s">
        <v>646</v>
      </c>
    </row>
    <row r="3" spans="1:17" ht="15.75" customHeight="1">
      <c r="A3" s="153"/>
      <c r="B3" s="154"/>
      <c r="C3" s="154"/>
      <c r="E3" s="154"/>
      <c r="F3" s="154"/>
      <c r="G3" s="154"/>
      <c r="H3" s="154"/>
      <c r="J3" s="154"/>
      <c r="L3" s="154"/>
      <c r="N3" s="117"/>
    </row>
    <row r="4" spans="1:17" s="116" customFormat="1" ht="94.5">
      <c r="A4" s="91" t="s">
        <v>645</v>
      </c>
      <c r="B4" s="91" t="s">
        <v>644</v>
      </c>
      <c r="C4" s="92" t="s">
        <v>643</v>
      </c>
      <c r="D4" s="93" t="s">
        <v>642</v>
      </c>
      <c r="E4" s="92" t="s">
        <v>640</v>
      </c>
      <c r="F4" s="92" t="s">
        <v>641</v>
      </c>
      <c r="G4" s="92" t="s">
        <v>639</v>
      </c>
      <c r="H4" s="94" t="s">
        <v>638</v>
      </c>
      <c r="I4" s="95" t="s">
        <v>635</v>
      </c>
      <c r="J4" s="92" t="s">
        <v>654</v>
      </c>
      <c r="K4" s="92" t="s">
        <v>636</v>
      </c>
      <c r="L4" s="95" t="s">
        <v>634</v>
      </c>
      <c r="M4" s="95" t="s">
        <v>637</v>
      </c>
      <c r="N4" s="92" t="s">
        <v>39</v>
      </c>
      <c r="O4" s="96"/>
    </row>
    <row r="5" spans="1:17" ht="15.75" customHeight="1">
      <c r="A5" s="98">
        <v>1</v>
      </c>
      <c r="B5" s="119" t="s">
        <v>633</v>
      </c>
      <c r="C5" s="109">
        <v>5888003.6999999937</v>
      </c>
      <c r="D5" s="109">
        <v>3668925</v>
      </c>
      <c r="E5" s="109">
        <v>4391572.4940017695</v>
      </c>
      <c r="F5" s="109">
        <v>1640943.1399999985</v>
      </c>
      <c r="G5" s="109">
        <v>1658891.01</v>
      </c>
      <c r="H5" s="109">
        <v>799801.87</v>
      </c>
      <c r="I5" s="109">
        <v>560346.89</v>
      </c>
      <c r="J5" s="109">
        <v>612857.38542920002</v>
      </c>
      <c r="K5" s="109">
        <v>77338</v>
      </c>
      <c r="L5" s="109">
        <v>94878.427914300002</v>
      </c>
      <c r="M5" s="109">
        <v>3000</v>
      </c>
      <c r="N5" s="110">
        <v>19396557.917345263</v>
      </c>
      <c r="O5" s="99"/>
      <c r="P5" s="101"/>
      <c r="Q5" s="101"/>
    </row>
    <row r="6" spans="1:17" ht="15.75" customHeight="1">
      <c r="A6" s="98" t="s">
        <v>632</v>
      </c>
      <c r="B6" s="122" t="s">
        <v>631</v>
      </c>
      <c r="C6" s="109">
        <v>3842041.9499999983</v>
      </c>
      <c r="D6" s="109">
        <v>2180865</v>
      </c>
      <c r="E6" s="109">
        <v>4378717.9781478662</v>
      </c>
      <c r="F6" s="109">
        <v>1640943.1399999985</v>
      </c>
      <c r="G6" s="109">
        <v>1658891.01</v>
      </c>
      <c r="H6" s="109">
        <v>799801.87</v>
      </c>
      <c r="I6" s="109">
        <v>560346.89</v>
      </c>
      <c r="J6" s="109">
        <v>612857.38542920002</v>
      </c>
      <c r="K6" s="109">
        <v>77338</v>
      </c>
      <c r="L6" s="109">
        <v>94878.427914300002</v>
      </c>
      <c r="M6" s="109">
        <v>3000</v>
      </c>
      <c r="N6" s="110">
        <v>15849681.651491363</v>
      </c>
      <c r="O6" s="99"/>
      <c r="P6" s="101"/>
      <c r="Q6" s="101"/>
    </row>
    <row r="7" spans="1:17" ht="15.75" customHeight="1">
      <c r="A7" s="98" t="s">
        <v>629</v>
      </c>
      <c r="B7" s="122" t="s">
        <v>630</v>
      </c>
      <c r="C7" s="109">
        <v>3613694.8299999982</v>
      </c>
      <c r="D7" s="109">
        <v>1700404</v>
      </c>
      <c r="E7" s="109">
        <v>4100912.0397639056</v>
      </c>
      <c r="F7" s="109">
        <v>1112101.1499999985</v>
      </c>
      <c r="G7" s="109">
        <v>1658891.01</v>
      </c>
      <c r="H7" s="109">
        <v>73048</v>
      </c>
      <c r="I7" s="109">
        <v>462526.35</v>
      </c>
      <c r="J7" s="109">
        <v>64394.440660899993</v>
      </c>
      <c r="K7" s="109">
        <v>25213</v>
      </c>
      <c r="L7" s="109">
        <v>59559.527914300001</v>
      </c>
      <c r="M7" s="109">
        <v>3000</v>
      </c>
      <c r="N7" s="110">
        <v>12873744.348339101</v>
      </c>
      <c r="O7" s="99"/>
      <c r="P7" s="101"/>
      <c r="Q7" s="101"/>
    </row>
    <row r="8" spans="1:17" ht="31.5">
      <c r="A8" s="98" t="s">
        <v>629</v>
      </c>
      <c r="B8" s="122" t="s">
        <v>628</v>
      </c>
      <c r="C8" s="109">
        <v>228347.12000000005</v>
      </c>
      <c r="D8" s="109">
        <v>480461</v>
      </c>
      <c r="E8" s="109">
        <v>277805.93838396081</v>
      </c>
      <c r="F8" s="109">
        <v>528841.99</v>
      </c>
      <c r="G8" s="109">
        <v>0</v>
      </c>
      <c r="H8" s="109">
        <v>726753.87</v>
      </c>
      <c r="I8" s="109">
        <v>97820.54</v>
      </c>
      <c r="J8" s="109">
        <v>548462.94476830005</v>
      </c>
      <c r="K8" s="109">
        <v>52125</v>
      </c>
      <c r="L8" s="109">
        <v>35318.9</v>
      </c>
      <c r="M8" s="109">
        <v>0</v>
      </c>
      <c r="N8" s="110">
        <v>2975937.3031522608</v>
      </c>
      <c r="O8" s="99"/>
      <c r="P8" s="101"/>
      <c r="Q8" s="101"/>
    </row>
    <row r="9" spans="1:17" ht="16.5" customHeight="1">
      <c r="A9" s="98" t="s">
        <v>627</v>
      </c>
      <c r="B9" s="122" t="s">
        <v>626</v>
      </c>
      <c r="C9" s="109">
        <v>2045961.7499999958</v>
      </c>
      <c r="D9" s="109">
        <v>1488060</v>
      </c>
      <c r="E9" s="109">
        <v>12854.515853903215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10">
        <v>3546876.2658538991</v>
      </c>
      <c r="O9" s="99"/>
      <c r="P9" s="101"/>
      <c r="Q9" s="101"/>
    </row>
    <row r="10" spans="1:17" ht="16.5" customHeight="1">
      <c r="A10" s="98">
        <v>2</v>
      </c>
      <c r="B10" s="119" t="s">
        <v>625</v>
      </c>
      <c r="C10" s="109">
        <v>553071.93000000005</v>
      </c>
      <c r="D10" s="109">
        <v>49516</v>
      </c>
      <c r="E10" s="109">
        <v>143722.88198470743</v>
      </c>
      <c r="F10" s="109">
        <v>70548.290000000008</v>
      </c>
      <c r="G10" s="109">
        <v>0</v>
      </c>
      <c r="H10" s="109">
        <v>51333.189999999995</v>
      </c>
      <c r="I10" s="109">
        <v>67947.3</v>
      </c>
      <c r="J10" s="109">
        <v>0</v>
      </c>
      <c r="K10" s="109">
        <v>0</v>
      </c>
      <c r="L10" s="109">
        <v>0</v>
      </c>
      <c r="M10" s="109">
        <v>0</v>
      </c>
      <c r="N10" s="110">
        <v>936139.59198470751</v>
      </c>
      <c r="O10" s="99"/>
      <c r="P10" s="101"/>
      <c r="Q10" s="101"/>
    </row>
    <row r="11" spans="1:17" ht="28.5" customHeight="1">
      <c r="A11" s="98">
        <v>3</v>
      </c>
      <c r="B11" s="119" t="s">
        <v>624</v>
      </c>
      <c r="C11" s="109">
        <v>5324771.5899999989</v>
      </c>
      <c r="D11" s="109">
        <v>52339</v>
      </c>
      <c r="E11" s="109">
        <v>260453.47671634087</v>
      </c>
      <c r="F11" s="109">
        <v>46107.62</v>
      </c>
      <c r="G11" s="109">
        <v>50463.76</v>
      </c>
      <c r="H11" s="109">
        <v>0</v>
      </c>
      <c r="I11" s="109">
        <v>169801.69</v>
      </c>
      <c r="J11" s="109">
        <v>0</v>
      </c>
      <c r="K11" s="109">
        <v>0</v>
      </c>
      <c r="L11" s="109">
        <v>0</v>
      </c>
      <c r="M11" s="109">
        <v>0</v>
      </c>
      <c r="N11" s="110">
        <v>5903937.1367163397</v>
      </c>
      <c r="O11" s="99"/>
      <c r="P11" s="101"/>
      <c r="Q11" s="101"/>
    </row>
    <row r="12" spans="1:17" ht="15.75" customHeight="1">
      <c r="A12" s="98">
        <v>4</v>
      </c>
      <c r="B12" s="119" t="s">
        <v>623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10">
        <v>0</v>
      </c>
      <c r="O12" s="99"/>
      <c r="P12" s="101"/>
      <c r="Q12" s="101"/>
    </row>
    <row r="13" spans="1:17" s="135" customFormat="1" ht="15.75" customHeight="1">
      <c r="A13" s="130">
        <v>5</v>
      </c>
      <c r="B13" s="131" t="s">
        <v>622</v>
      </c>
      <c r="C13" s="132">
        <v>0</v>
      </c>
      <c r="D13" s="132">
        <v>403879</v>
      </c>
      <c r="E13" s="132">
        <v>538627.22385175433</v>
      </c>
      <c r="F13" s="132">
        <v>0</v>
      </c>
      <c r="G13" s="132">
        <v>6152.58</v>
      </c>
      <c r="H13" s="132">
        <v>0</v>
      </c>
      <c r="I13" s="132">
        <v>5110</v>
      </c>
      <c r="J13" s="132">
        <v>0</v>
      </c>
      <c r="K13" s="132">
        <v>0</v>
      </c>
      <c r="L13" s="132">
        <v>26694.521699999998</v>
      </c>
      <c r="M13" s="132">
        <v>23090.07</v>
      </c>
      <c r="N13" s="133">
        <v>1003553.3955517543</v>
      </c>
      <c r="O13" s="134"/>
      <c r="P13" s="101"/>
      <c r="Q13" s="101"/>
    </row>
    <row r="14" spans="1:17" ht="15.75" customHeight="1">
      <c r="A14" s="98">
        <v>6</v>
      </c>
      <c r="B14" s="125" t="s">
        <v>647</v>
      </c>
      <c r="C14" s="120">
        <v>27956.619999999995</v>
      </c>
      <c r="D14" s="120">
        <v>215591</v>
      </c>
      <c r="E14" s="120">
        <v>16535.991395285015</v>
      </c>
      <c r="F14" s="120">
        <v>115393.51000000001</v>
      </c>
      <c r="G14" s="120">
        <v>0</v>
      </c>
      <c r="H14" s="120">
        <v>0</v>
      </c>
      <c r="I14" s="120">
        <v>810</v>
      </c>
      <c r="J14" s="120">
        <v>5932.6</v>
      </c>
      <c r="K14" s="120">
        <v>101941</v>
      </c>
      <c r="L14" s="120" t="s">
        <v>629</v>
      </c>
      <c r="M14" s="120">
        <v>0</v>
      </c>
      <c r="N14" s="121">
        <v>484160.72139528499</v>
      </c>
      <c r="O14" s="99"/>
      <c r="P14" s="100"/>
      <c r="Q14" s="101"/>
    </row>
    <row r="15" spans="1:17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 t="s">
        <v>629</v>
      </c>
      <c r="M15" s="120">
        <v>0</v>
      </c>
      <c r="N15" s="121">
        <v>0</v>
      </c>
      <c r="O15" s="102"/>
      <c r="P15" s="100"/>
      <c r="Q15" s="101"/>
    </row>
    <row r="16" spans="1:17" ht="15.75" customHeight="1">
      <c r="A16" s="98">
        <v>7</v>
      </c>
      <c r="B16" s="125" t="s">
        <v>649</v>
      </c>
      <c r="C16" s="120">
        <v>0</v>
      </c>
      <c r="D16" s="120">
        <v>2557233</v>
      </c>
      <c r="E16" s="120">
        <v>1131480.6090501731</v>
      </c>
      <c r="F16" s="120">
        <v>900337.42999999947</v>
      </c>
      <c r="G16" s="120">
        <v>8622.0500000000011</v>
      </c>
      <c r="H16" s="120">
        <v>0</v>
      </c>
      <c r="I16" s="120">
        <v>0</v>
      </c>
      <c r="J16" s="120">
        <v>0</v>
      </c>
      <c r="K16" s="120">
        <v>256223</v>
      </c>
      <c r="L16" s="120" t="s">
        <v>629</v>
      </c>
      <c r="M16" s="120">
        <v>26803.599999999999</v>
      </c>
      <c r="N16" s="121">
        <v>4880699.6890501725</v>
      </c>
      <c r="O16" s="99"/>
      <c r="P16" s="100"/>
      <c r="Q16" s="101"/>
    </row>
    <row r="17" spans="1:18" s="97" customFormat="1" ht="15.75" customHeight="1">
      <c r="A17" s="159" t="s">
        <v>39</v>
      </c>
      <c r="B17" s="159"/>
      <c r="C17" s="123">
        <v>11793803.839999991</v>
      </c>
      <c r="D17" s="123">
        <v>6947483</v>
      </c>
      <c r="E17" s="123">
        <v>6482392.6770000309</v>
      </c>
      <c r="F17" s="123">
        <v>2773329.9899999984</v>
      </c>
      <c r="G17" s="123">
        <v>1724129.4000000001</v>
      </c>
      <c r="H17" s="123">
        <v>851135.05999999994</v>
      </c>
      <c r="I17" s="123">
        <v>804015.88000000012</v>
      </c>
      <c r="J17" s="123">
        <v>618789.98542919999</v>
      </c>
      <c r="K17" s="123">
        <v>435502</v>
      </c>
      <c r="L17" s="123">
        <v>121572.9496143</v>
      </c>
      <c r="M17" s="123">
        <v>52893.67</v>
      </c>
      <c r="N17" s="110">
        <v>32605048.452043518</v>
      </c>
      <c r="O17" s="99"/>
      <c r="P17" s="103"/>
    </row>
    <row r="18" spans="1:18" ht="30" customHeight="1">
      <c r="A18" s="160" t="s">
        <v>653</v>
      </c>
      <c r="B18" s="160"/>
      <c r="C18" s="124">
        <v>0.36171710823698577</v>
      </c>
      <c r="D18" s="124">
        <v>0.21307997778989857</v>
      </c>
      <c r="E18" s="124">
        <v>0.19881561245138243</v>
      </c>
      <c r="F18" s="124">
        <v>8.5058299915704627E-2</v>
      </c>
      <c r="G18" s="124">
        <v>5.2879216006561112E-2</v>
      </c>
      <c r="H18" s="124">
        <v>2.6104394883874345E-2</v>
      </c>
      <c r="I18" s="124">
        <v>2.4659245060855248E-2</v>
      </c>
      <c r="J18" s="124">
        <v>1.8978348900150689E-2</v>
      </c>
      <c r="K18" s="124">
        <v>1.3356888600872634E-2</v>
      </c>
      <c r="L18" s="124">
        <v>3.7286541620422105E-3</v>
      </c>
      <c r="M18" s="124">
        <v>1.6222539916724121E-3</v>
      </c>
      <c r="N18" s="124">
        <v>0.99999999999999989</v>
      </c>
      <c r="R18" s="101"/>
    </row>
    <row r="19" spans="1:18" ht="18" customHeight="1">
      <c r="A19" s="107" t="s">
        <v>650</v>
      </c>
      <c r="B19" s="112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8" ht="16.5">
      <c r="A20" s="107" t="s">
        <v>620</v>
      </c>
      <c r="B20" s="112"/>
      <c r="C20" s="112"/>
    </row>
    <row r="22" spans="1:18" ht="15" customHeight="1">
      <c r="C22" s="138"/>
      <c r="D22" s="137"/>
      <c r="E22" s="137"/>
      <c r="F22" s="137"/>
    </row>
    <row r="23" spans="1:18">
      <c r="C23" s="139">
        <f t="shared" ref="C23:C30" si="0">E23/$N$17</f>
        <v>0.59489431355620592</v>
      </c>
      <c r="D23" s="137" t="str">
        <f>B5</f>
        <v>Застраховка "Живот" и рента</v>
      </c>
      <c r="E23" s="140">
        <f>N5</f>
        <v>19396557.917345263</v>
      </c>
      <c r="F23" s="137"/>
    </row>
    <row r="24" spans="1:18">
      <c r="C24" s="139">
        <f t="shared" si="0"/>
        <v>2.8711492128637984E-2</v>
      </c>
      <c r="D24" s="137" t="str">
        <f>B10</f>
        <v>Женитбена и детска застраховка</v>
      </c>
      <c r="E24" s="140">
        <f>N10</f>
        <v>936139.59198470751</v>
      </c>
      <c r="F24" s="137"/>
    </row>
    <row r="25" spans="1:18">
      <c r="C25" s="139">
        <f t="shared" si="0"/>
        <v>0.1810743248978767</v>
      </c>
      <c r="D25" s="137" t="str">
        <f>B11</f>
        <v>Застраховка "Живот", свързана с инвестиционен фонд</v>
      </c>
      <c r="E25" s="140">
        <f>N11</f>
        <v>5903937.1367163397</v>
      </c>
      <c r="F25" s="137"/>
    </row>
    <row r="26" spans="1:18">
      <c r="C26" s="139">
        <f t="shared" si="0"/>
        <v>0</v>
      </c>
      <c r="D26" s="137" t="str">
        <f>B12</f>
        <v>Изкупуване на капитал</v>
      </c>
      <c r="E26" s="140">
        <f>N12</f>
        <v>0</v>
      </c>
      <c r="F26" s="137"/>
    </row>
    <row r="27" spans="1:18">
      <c r="C27" s="139">
        <f t="shared" si="0"/>
        <v>3.077908002583743E-2</v>
      </c>
      <c r="D27" s="137" t="str">
        <f>B13</f>
        <v>Допълнителна застраховка</v>
      </c>
      <c r="E27" s="140">
        <f>N13</f>
        <v>1003553.3955517543</v>
      </c>
      <c r="F27" s="137"/>
    </row>
    <row r="28" spans="1:18">
      <c r="C28" s="139">
        <f t="shared" si="0"/>
        <v>1.4849256307881371E-2</v>
      </c>
      <c r="D28" s="138" t="s">
        <v>647</v>
      </c>
      <c r="E28" s="140">
        <f>N14</f>
        <v>484160.72139528499</v>
      </c>
      <c r="F28" s="137"/>
    </row>
    <row r="29" spans="1:18">
      <c r="C29" s="139">
        <f t="shared" si="0"/>
        <v>0.14969153308356073</v>
      </c>
      <c r="D29" s="138" t="s">
        <v>649</v>
      </c>
      <c r="E29" s="140">
        <f>N16</f>
        <v>4880699.6890501725</v>
      </c>
      <c r="F29" s="137"/>
    </row>
    <row r="30" spans="1:18">
      <c r="C30" s="137">
        <f t="shared" si="0"/>
        <v>1.0000000000000002</v>
      </c>
      <c r="D30" s="138"/>
      <c r="E30" s="141">
        <f>SUM(E23:E29)</f>
        <v>32605048.452043522</v>
      </c>
      <c r="F30" s="137"/>
    </row>
    <row r="31" spans="1:18">
      <c r="C31" s="137"/>
      <c r="D31" s="138"/>
      <c r="E31" s="141">
        <f>E30-N17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4:M18">
    <sortCondition descending="1" ref="C18:M18"/>
  </sortState>
  <mergeCells count="3">
    <mergeCell ref="A17:B17"/>
    <mergeCell ref="A18:B18"/>
    <mergeCell ref="A1:N1"/>
  </mergeCells>
  <conditionalFormatting sqref="O17 O5:O13">
    <cfRule type="cellIs" dxfId="71" priority="6" operator="notEqual">
      <formula>0</formula>
    </cfRule>
  </conditionalFormatting>
  <conditionalFormatting sqref="O14:O16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5" t="s">
        <v>657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3" t="s">
        <v>284</v>
      </c>
      <c r="B3" s="163" t="s">
        <v>467</v>
      </c>
      <c r="C3" s="163" t="s">
        <v>68</v>
      </c>
      <c r="D3" s="163"/>
      <c r="E3" s="163"/>
      <c r="F3" s="163"/>
      <c r="G3" s="163"/>
      <c r="H3" s="163" t="s">
        <v>468</v>
      </c>
      <c r="I3" s="168" t="s">
        <v>69</v>
      </c>
      <c r="J3" s="168"/>
      <c r="K3" s="168"/>
      <c r="L3" s="168"/>
      <c r="M3" s="168"/>
      <c r="N3" s="168"/>
      <c r="O3" s="168"/>
      <c r="P3" s="168"/>
      <c r="Q3" s="168"/>
      <c r="R3" s="163" t="s">
        <v>70</v>
      </c>
      <c r="S3" s="163"/>
      <c r="T3" s="163"/>
      <c r="U3" s="163"/>
      <c r="V3" s="163"/>
      <c r="W3" s="163"/>
      <c r="X3" s="163"/>
    </row>
    <row r="4" spans="1:42">
      <c r="A4" s="163"/>
      <c r="B4" s="163"/>
      <c r="C4" s="163" t="s">
        <v>73</v>
      </c>
      <c r="D4" s="163" t="s">
        <v>74</v>
      </c>
      <c r="E4" s="163" t="s">
        <v>651</v>
      </c>
      <c r="F4" s="163" t="s">
        <v>60</v>
      </c>
      <c r="G4" s="166"/>
      <c r="H4" s="163"/>
      <c r="I4" s="164" t="s">
        <v>56</v>
      </c>
      <c r="J4" s="164" t="s">
        <v>57</v>
      </c>
      <c r="K4" s="164" t="s">
        <v>469</v>
      </c>
      <c r="L4" s="164" t="s">
        <v>470</v>
      </c>
      <c r="M4" s="164" t="s">
        <v>0</v>
      </c>
      <c r="N4" s="164"/>
      <c r="O4" s="164"/>
      <c r="P4" s="167" t="s">
        <v>59</v>
      </c>
      <c r="Q4" s="167"/>
      <c r="R4" s="163" t="s">
        <v>40</v>
      </c>
      <c r="S4" s="163" t="s">
        <v>15</v>
      </c>
      <c r="T4" s="163"/>
      <c r="U4" s="163"/>
      <c r="V4" s="163" t="s">
        <v>472</v>
      </c>
      <c r="W4" s="163" t="s">
        <v>16</v>
      </c>
      <c r="X4" s="163" t="s">
        <v>41</v>
      </c>
    </row>
    <row r="5" spans="1:42" s="44" customFormat="1" ht="108" customHeight="1">
      <c r="A5" s="163"/>
      <c r="B5" s="163"/>
      <c r="C5" s="163"/>
      <c r="D5" s="163"/>
      <c r="E5" s="163"/>
      <c r="F5" s="88" t="s">
        <v>58</v>
      </c>
      <c r="G5" s="88" t="s">
        <v>55</v>
      </c>
      <c r="H5" s="163"/>
      <c r="I5" s="164"/>
      <c r="J5" s="164"/>
      <c r="K5" s="164"/>
      <c r="L5" s="164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3"/>
      <c r="S5" s="88" t="s">
        <v>0</v>
      </c>
      <c r="T5" s="88" t="s">
        <v>61</v>
      </c>
      <c r="U5" s="88" t="s">
        <v>471</v>
      </c>
      <c r="V5" s="163"/>
      <c r="W5" s="163"/>
      <c r="X5" s="163"/>
    </row>
    <row r="6" spans="1:42" s="48" customFormat="1">
      <c r="A6" s="45" t="s">
        <v>48</v>
      </c>
      <c r="B6" s="46">
        <v>1482019.3378858236</v>
      </c>
      <c r="C6" s="46">
        <v>46440122.291279346</v>
      </c>
      <c r="D6" s="46">
        <v>46440122.291279346</v>
      </c>
      <c r="E6" s="46">
        <v>1207397.8799999999</v>
      </c>
      <c r="F6" s="46">
        <v>6725179.3662999999</v>
      </c>
      <c r="G6" s="46">
        <v>17727504.557899997</v>
      </c>
      <c r="H6" s="46">
        <v>38629468.075084515</v>
      </c>
      <c r="I6" s="46">
        <v>10713550.015301095</v>
      </c>
      <c r="J6" s="46">
        <v>4751183.0732740993</v>
      </c>
      <c r="K6" s="46">
        <v>2820423.7547682999</v>
      </c>
      <c r="L6" s="46">
        <v>1019885.3999999989</v>
      </c>
      <c r="M6" s="46">
        <v>7976</v>
      </c>
      <c r="N6" s="46">
        <v>19308683.80334349</v>
      </c>
      <c r="O6" s="46">
        <v>120000</v>
      </c>
      <c r="P6" s="46">
        <v>1730</v>
      </c>
      <c r="Q6" s="46">
        <v>4707791.8057683017</v>
      </c>
      <c r="R6" s="46">
        <v>87874.114001770533</v>
      </c>
      <c r="S6" s="46">
        <v>7380383.5663813101</v>
      </c>
      <c r="T6" s="46">
        <v>1474467.9183666797</v>
      </c>
      <c r="U6" s="46">
        <v>16252687.81686355</v>
      </c>
      <c r="V6" s="46">
        <v>3777973.2925263108</v>
      </c>
      <c r="W6" s="46">
        <v>2907053.3399739731</v>
      </c>
      <c r="X6" s="46">
        <v>14153284.312883362</v>
      </c>
      <c r="Y6" s="47"/>
    </row>
    <row r="7" spans="1:42" s="48" customFormat="1">
      <c r="A7" s="49" t="s">
        <v>49</v>
      </c>
      <c r="B7" s="50">
        <v>1429317.3378858236</v>
      </c>
      <c r="C7" s="50">
        <v>37355010.82762073</v>
      </c>
      <c r="D7" s="50">
        <v>37355010.82762073</v>
      </c>
      <c r="E7" s="50">
        <v>1207397.8799999999</v>
      </c>
      <c r="F7" s="50">
        <v>6606256.3863000004</v>
      </c>
      <c r="G7" s="50">
        <v>16956884.437899996</v>
      </c>
      <c r="H7" s="50">
        <v>34950572.001425885</v>
      </c>
      <c r="I7" s="50">
        <v>7761291.645301098</v>
      </c>
      <c r="J7" s="50">
        <v>4192238.0032740994</v>
      </c>
      <c r="K7" s="50">
        <v>2810061.1447683</v>
      </c>
      <c r="L7" s="50">
        <v>996597.01999999874</v>
      </c>
      <c r="M7" s="50">
        <v>6068</v>
      </c>
      <c r="N7" s="50">
        <v>15763829.463343496</v>
      </c>
      <c r="O7" s="50">
        <v>120000</v>
      </c>
      <c r="P7" s="50">
        <v>565</v>
      </c>
      <c r="Q7" s="50">
        <v>3532883.1457682997</v>
      </c>
      <c r="R7" s="50">
        <v>85852.188147867331</v>
      </c>
      <c r="S7" s="50">
        <v>7166405.0145015959</v>
      </c>
      <c r="T7" s="50">
        <v>1406843.7398456796</v>
      </c>
      <c r="U7" s="50">
        <v>16252632.928123349</v>
      </c>
      <c r="V7" s="50">
        <v>3431085.8569353074</v>
      </c>
      <c r="W7" s="50">
        <v>2907053.3399739731</v>
      </c>
      <c r="X7" s="50">
        <v>13590396.399558743</v>
      </c>
      <c r="Y7" s="47"/>
    </row>
    <row r="8" spans="1:42" s="48" customFormat="1">
      <c r="A8" s="49" t="s">
        <v>71</v>
      </c>
      <c r="B8" s="50">
        <v>156524.33788582354</v>
      </c>
      <c r="C8" s="50">
        <v>21154930.115841657</v>
      </c>
      <c r="D8" s="50">
        <v>21154930.115841657</v>
      </c>
      <c r="E8" s="50">
        <v>8751.9</v>
      </c>
      <c r="F8" s="50">
        <v>177263.70310000001</v>
      </c>
      <c r="G8" s="50">
        <v>9827664.8241000008</v>
      </c>
      <c r="H8" s="50">
        <v>18972482.240882821</v>
      </c>
      <c r="I8" s="50">
        <v>7761291.645301098</v>
      </c>
      <c r="J8" s="50">
        <v>4192238.0032740994</v>
      </c>
      <c r="K8" s="50">
        <v>316944.42999999993</v>
      </c>
      <c r="L8" s="50">
        <v>564534.11999999871</v>
      </c>
      <c r="M8" s="50">
        <v>5408</v>
      </c>
      <c r="N8" s="50">
        <v>12835008.638575196</v>
      </c>
      <c r="O8" s="50">
        <v>0</v>
      </c>
      <c r="P8" s="50">
        <v>321</v>
      </c>
      <c r="Q8" s="50">
        <v>1751556.84</v>
      </c>
      <c r="R8" s="50">
        <v>38735.709763906525</v>
      </c>
      <c r="S8" s="50">
        <v>1574857.1810282324</v>
      </c>
      <c r="T8" s="50">
        <v>509936.32007429475</v>
      </c>
      <c r="U8" s="50">
        <v>7202007.4922986347</v>
      </c>
      <c r="V8" s="50">
        <v>2059875.5161113944</v>
      </c>
      <c r="W8" s="50">
        <v>47408.730607870064</v>
      </c>
      <c r="X8" s="50">
        <v>3720877.1375114033</v>
      </c>
      <c r="Y8" s="47"/>
    </row>
    <row r="9" spans="1:42" s="48" customFormat="1" ht="31.5">
      <c r="A9" s="49" t="s">
        <v>72</v>
      </c>
      <c r="B9" s="50">
        <v>1272793</v>
      </c>
      <c r="C9" s="50">
        <v>16200080.711779065</v>
      </c>
      <c r="D9" s="50">
        <v>16200080.711779065</v>
      </c>
      <c r="E9" s="50">
        <v>1198645.9799999997</v>
      </c>
      <c r="F9" s="50">
        <v>6428992.6832000008</v>
      </c>
      <c r="G9" s="50">
        <v>7129219.6137999995</v>
      </c>
      <c r="H9" s="50">
        <v>15978089.760543065</v>
      </c>
      <c r="I9" s="50">
        <v>0</v>
      </c>
      <c r="J9" s="50">
        <v>0</v>
      </c>
      <c r="K9" s="50">
        <v>2493116.7147682998</v>
      </c>
      <c r="L9" s="50">
        <v>432062.9</v>
      </c>
      <c r="M9" s="50">
        <v>660</v>
      </c>
      <c r="N9" s="50">
        <v>2928820.8247683002</v>
      </c>
      <c r="O9" s="50">
        <v>120000</v>
      </c>
      <c r="P9" s="50">
        <v>244</v>
      </c>
      <c r="Q9" s="50">
        <v>1781326.3057683001</v>
      </c>
      <c r="R9" s="50">
        <v>47116.478383960814</v>
      </c>
      <c r="S9" s="50">
        <v>5591547.8334733639</v>
      </c>
      <c r="T9" s="50">
        <v>896907.4197713848</v>
      </c>
      <c r="U9" s="50">
        <v>9050625.4358247127</v>
      </c>
      <c r="V9" s="50">
        <v>1371210.340823913</v>
      </c>
      <c r="W9" s="50">
        <v>2859644.6093661031</v>
      </c>
      <c r="X9" s="50">
        <v>9869519.2620473411</v>
      </c>
      <c r="Y9" s="47"/>
    </row>
    <row r="10" spans="1:42" s="48" customFormat="1">
      <c r="A10" s="49" t="s">
        <v>50</v>
      </c>
      <c r="B10" s="50">
        <v>52702</v>
      </c>
      <c r="C10" s="50">
        <v>9085111.4636586308</v>
      </c>
      <c r="D10" s="50">
        <v>9085111.4636586308</v>
      </c>
      <c r="E10" s="50">
        <v>0</v>
      </c>
      <c r="F10" s="50">
        <v>118922.98</v>
      </c>
      <c r="G10" s="50">
        <v>770620.12</v>
      </c>
      <c r="H10" s="50">
        <v>3678896.0736586312</v>
      </c>
      <c r="I10" s="50">
        <v>2952258.3699999959</v>
      </c>
      <c r="J10" s="50">
        <v>558945.06999999995</v>
      </c>
      <c r="K10" s="50">
        <v>10362.609999999999</v>
      </c>
      <c r="L10" s="50">
        <v>23288.38</v>
      </c>
      <c r="M10" s="50">
        <v>1908</v>
      </c>
      <c r="N10" s="50">
        <v>3544854.3399999957</v>
      </c>
      <c r="O10" s="50">
        <v>0</v>
      </c>
      <c r="P10" s="50">
        <v>1165</v>
      </c>
      <c r="Q10" s="50">
        <v>1174908.6600000006</v>
      </c>
      <c r="R10" s="50">
        <v>2021.9258539032101</v>
      </c>
      <c r="S10" s="50">
        <v>213978.55187971296</v>
      </c>
      <c r="T10" s="50">
        <v>67624.178521000038</v>
      </c>
      <c r="U10" s="50">
        <v>54.888740200000008</v>
      </c>
      <c r="V10" s="50">
        <v>346887.43559100298</v>
      </c>
      <c r="W10" s="50">
        <v>0</v>
      </c>
      <c r="X10" s="50">
        <v>562887.91332461918</v>
      </c>
      <c r="Y10" s="47"/>
    </row>
    <row r="11" spans="1:42" s="48" customFormat="1">
      <c r="A11" s="45" t="s">
        <v>51</v>
      </c>
      <c r="B11" s="46">
        <v>22326</v>
      </c>
      <c r="C11" s="46">
        <v>1267585.3878127732</v>
      </c>
      <c r="D11" s="46">
        <v>1267585.3878127732</v>
      </c>
      <c r="E11" s="46">
        <v>0</v>
      </c>
      <c r="F11" s="46">
        <v>0</v>
      </c>
      <c r="G11" s="46">
        <v>425071.60740000004</v>
      </c>
      <c r="H11" s="46">
        <v>1305300.7818127731</v>
      </c>
      <c r="I11" s="46">
        <v>683787.6100000001</v>
      </c>
      <c r="J11" s="46">
        <v>240086.55999999997</v>
      </c>
      <c r="K11" s="46">
        <v>1255.46</v>
      </c>
      <c r="L11" s="46">
        <v>10506.359999999993</v>
      </c>
      <c r="M11" s="46">
        <v>272</v>
      </c>
      <c r="N11" s="46">
        <v>935635.75</v>
      </c>
      <c r="O11" s="46">
        <v>0</v>
      </c>
      <c r="P11" s="46">
        <v>41</v>
      </c>
      <c r="Q11" s="46">
        <v>149491.28</v>
      </c>
      <c r="R11" s="46">
        <v>503.84198470738107</v>
      </c>
      <c r="S11" s="46">
        <v>84705.278132303982</v>
      </c>
      <c r="T11" s="46">
        <v>50672.382729999008</v>
      </c>
      <c r="U11" s="46">
        <v>272698.50014357019</v>
      </c>
      <c r="V11" s="46">
        <v>217358.60224457303</v>
      </c>
      <c r="W11" s="46">
        <v>4446.941170594162</v>
      </c>
      <c r="X11" s="46">
        <v>307014.66353217862</v>
      </c>
      <c r="Y11" s="47"/>
    </row>
    <row r="12" spans="1:42" s="48" customFormat="1" ht="31.5">
      <c r="A12" s="45" t="s">
        <v>52</v>
      </c>
      <c r="B12" s="46">
        <v>31967.294871794871</v>
      </c>
      <c r="C12" s="46">
        <v>21793209.481543876</v>
      </c>
      <c r="D12" s="46">
        <v>2023098.8415438756</v>
      </c>
      <c r="E12" s="46">
        <v>0</v>
      </c>
      <c r="F12" s="46">
        <v>16883296.5101</v>
      </c>
      <c r="G12" s="46">
        <v>3393375.4824999999</v>
      </c>
      <c r="H12" s="46">
        <v>22365519.966386888</v>
      </c>
      <c r="I12" s="46">
        <v>411466.95999999996</v>
      </c>
      <c r="J12" s="46">
        <v>5295848.6499999994</v>
      </c>
      <c r="K12" s="46">
        <v>156703.87</v>
      </c>
      <c r="L12" s="46">
        <v>9184.130000000001</v>
      </c>
      <c r="M12" s="46">
        <v>310</v>
      </c>
      <c r="N12" s="46">
        <v>5873203.7599999988</v>
      </c>
      <c r="O12" s="46">
        <v>0</v>
      </c>
      <c r="P12" s="46">
        <v>35</v>
      </c>
      <c r="Q12" s="46">
        <v>310677.31</v>
      </c>
      <c r="R12" s="46">
        <v>30733.37671634087</v>
      </c>
      <c r="S12" s="46">
        <v>1065088.4715649025</v>
      </c>
      <c r="T12" s="46">
        <v>117664.69279359908</v>
      </c>
      <c r="U12" s="46">
        <v>2145513.9674299145</v>
      </c>
      <c r="V12" s="46">
        <v>350366.27095717686</v>
      </c>
      <c r="W12" s="46">
        <v>15156.084192891254</v>
      </c>
      <c r="X12" s="46">
        <v>1461344.2034313115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540457.89316907234</v>
      </c>
      <c r="C14" s="46">
        <v>4931558.4493640009</v>
      </c>
      <c r="D14" s="46">
        <v>4931558.4493640009</v>
      </c>
      <c r="E14" s="46">
        <v>828483.6</v>
      </c>
      <c r="F14" s="46">
        <v>84602.483699999982</v>
      </c>
      <c r="G14" s="46">
        <v>981092.72589999996</v>
      </c>
      <c r="H14" s="46">
        <v>3894766.8885255684</v>
      </c>
      <c r="I14" s="46">
        <v>0</v>
      </c>
      <c r="J14" s="46">
        <v>0</v>
      </c>
      <c r="K14" s="46">
        <v>39948.639999999999</v>
      </c>
      <c r="L14" s="46">
        <v>961443.35169999988</v>
      </c>
      <c r="M14" s="46">
        <v>1501</v>
      </c>
      <c r="N14" s="46">
        <v>997750.10169999988</v>
      </c>
      <c r="O14" s="46">
        <v>59416.86</v>
      </c>
      <c r="P14" s="46">
        <v>289</v>
      </c>
      <c r="Q14" s="46">
        <v>192036.87680000003</v>
      </c>
      <c r="R14" s="46">
        <v>5803.2938517544717</v>
      </c>
      <c r="S14" s="46">
        <v>1592203.1475100373</v>
      </c>
      <c r="T14" s="46">
        <v>687003.33382966649</v>
      </c>
      <c r="U14" s="46">
        <v>4289206.9742851285</v>
      </c>
      <c r="V14" s="46">
        <v>459922.99996059196</v>
      </c>
      <c r="W14" s="46">
        <v>290.45</v>
      </c>
      <c r="X14" s="46">
        <v>2058219.8913223839</v>
      </c>
      <c r="Y14" s="47"/>
    </row>
    <row r="15" spans="1:42" s="48" customFormat="1">
      <c r="A15" s="51" t="s">
        <v>39</v>
      </c>
      <c r="B15" s="46">
        <v>2076770.5259266908</v>
      </c>
      <c r="C15" s="46">
        <v>74432475.609999999</v>
      </c>
      <c r="D15" s="46">
        <v>54662364.970000006</v>
      </c>
      <c r="E15" s="46">
        <v>2035881.4799999997</v>
      </c>
      <c r="F15" s="46">
        <v>23693078.360100001</v>
      </c>
      <c r="G15" s="46">
        <v>22527044.3737</v>
      </c>
      <c r="H15" s="46">
        <v>66195055.711809739</v>
      </c>
      <c r="I15" s="46">
        <v>11808804.585301094</v>
      </c>
      <c r="J15" s="46">
        <v>10287118.283274099</v>
      </c>
      <c r="K15" s="46">
        <v>3018331.7247682996</v>
      </c>
      <c r="L15" s="46">
        <v>2001019.241699999</v>
      </c>
      <c r="M15" s="46">
        <v>10059</v>
      </c>
      <c r="N15" s="46">
        <v>27115273.415043484</v>
      </c>
      <c r="O15" s="46">
        <v>179416.86</v>
      </c>
      <c r="P15" s="46">
        <v>2095</v>
      </c>
      <c r="Q15" s="46">
        <v>5359997.2725683013</v>
      </c>
      <c r="R15" s="46">
        <v>124914.62655457327</v>
      </c>
      <c r="S15" s="46">
        <v>10122380.463588551</v>
      </c>
      <c r="T15" s="46">
        <v>2329808.3277199441</v>
      </c>
      <c r="U15" s="46">
        <v>22960107.258722164</v>
      </c>
      <c r="V15" s="46">
        <v>4805621.1656886516</v>
      </c>
      <c r="W15" s="46">
        <v>2926946.8153374586</v>
      </c>
      <c r="X15" s="46">
        <v>17979863.071169239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2" t="s">
        <v>656</v>
      </c>
      <c r="B1" s="172"/>
      <c r="C1" s="172"/>
    </row>
    <row r="2" spans="1:6">
      <c r="A2" s="53"/>
      <c r="B2" s="54"/>
      <c r="C2" s="54"/>
    </row>
    <row r="3" spans="1:6" ht="21" customHeight="1">
      <c r="A3" s="173" t="s">
        <v>287</v>
      </c>
      <c r="B3" s="173"/>
      <c r="C3" s="56" t="s">
        <v>288</v>
      </c>
      <c r="D3" s="128"/>
      <c r="E3" s="128"/>
      <c r="F3" s="170"/>
    </row>
    <row r="4" spans="1:6">
      <c r="A4" s="173"/>
      <c r="B4" s="173"/>
      <c r="C4" s="56" t="s">
        <v>289</v>
      </c>
      <c r="D4" s="128"/>
      <c r="E4" s="128"/>
      <c r="F4" s="170"/>
    </row>
    <row r="5" spans="1:6">
      <c r="A5" s="173"/>
      <c r="B5" s="173"/>
      <c r="C5" s="56" t="s">
        <v>290</v>
      </c>
    </row>
    <row r="6" spans="1:6">
      <c r="A6" s="174">
        <v>1</v>
      </c>
      <c r="B6" s="174"/>
      <c r="C6" s="57">
        <v>2</v>
      </c>
    </row>
    <row r="7" spans="1:6">
      <c r="A7" s="58" t="s">
        <v>63</v>
      </c>
      <c r="B7" s="59" t="s">
        <v>291</v>
      </c>
      <c r="C7" s="50">
        <v>22054.329030000001</v>
      </c>
      <c r="D7" s="47"/>
      <c r="E7" s="47"/>
    </row>
    <row r="8" spans="1:6">
      <c r="A8" s="58" t="s">
        <v>13</v>
      </c>
      <c r="B8" s="60" t="s">
        <v>292</v>
      </c>
      <c r="C8" s="50">
        <v>3945.2518799999998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16086.051319999999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51641.805070000002</v>
      </c>
    </row>
    <row r="13" spans="1:6">
      <c r="A13" s="58">
        <v>1</v>
      </c>
      <c r="B13" s="60" t="s">
        <v>295</v>
      </c>
      <c r="C13" s="50">
        <v>13521.323560000001</v>
      </c>
    </row>
    <row r="14" spans="1:6" ht="31.5">
      <c r="A14" s="58" t="s">
        <v>9</v>
      </c>
      <c r="B14" s="60" t="s">
        <v>296</v>
      </c>
      <c r="C14" s="50">
        <v>133593.10926</v>
      </c>
      <c r="D14" s="47"/>
      <c r="E14" s="47"/>
    </row>
    <row r="15" spans="1:6">
      <c r="A15" s="58" t="s">
        <v>2</v>
      </c>
      <c r="B15" s="60" t="s">
        <v>19</v>
      </c>
      <c r="C15" s="50">
        <v>133374.86099000002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1225562.6269518863</v>
      </c>
      <c r="D19" s="47"/>
      <c r="E19" s="47"/>
    </row>
    <row r="20" spans="1:5" ht="31.5">
      <c r="A20" s="58" t="s">
        <v>2</v>
      </c>
      <c r="B20" s="60" t="s">
        <v>23</v>
      </c>
      <c r="C20" s="50">
        <v>169818.66836000001</v>
      </c>
    </row>
    <row r="21" spans="1:5">
      <c r="A21" s="58" t="s">
        <v>3</v>
      </c>
      <c r="B21" s="60" t="s">
        <v>24</v>
      </c>
      <c r="C21" s="50">
        <v>1033735.9555618862</v>
      </c>
    </row>
    <row r="22" spans="1:5">
      <c r="A22" s="58"/>
      <c r="B22" s="60" t="s">
        <v>25</v>
      </c>
      <c r="C22" s="50">
        <v>848036.07145188632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3997.9819999999995</v>
      </c>
    </row>
    <row r="26" spans="1:5">
      <c r="A26" s="58" t="s">
        <v>7</v>
      </c>
      <c r="B26" s="60" t="s">
        <v>297</v>
      </c>
      <c r="C26" s="50">
        <v>17110.75203</v>
      </c>
    </row>
    <row r="27" spans="1:5">
      <c r="A27" s="58" t="s">
        <v>8</v>
      </c>
      <c r="B27" s="60" t="s">
        <v>17</v>
      </c>
      <c r="C27" s="50">
        <v>899.26900000000001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1410797.5412818862</v>
      </c>
      <c r="D29" s="47"/>
      <c r="E29" s="47"/>
    </row>
    <row r="30" spans="1:5" ht="31.5">
      <c r="A30" s="58" t="s">
        <v>299</v>
      </c>
      <c r="B30" s="59" t="s">
        <v>45</v>
      </c>
      <c r="C30" s="50">
        <v>343447.4160877355</v>
      </c>
    </row>
    <row r="31" spans="1:5" s="61" customFormat="1">
      <c r="A31" s="58" t="s">
        <v>300</v>
      </c>
      <c r="B31" s="59" t="s">
        <v>28</v>
      </c>
      <c r="C31" s="50">
        <v>63656.573596200004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52133.219786199996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444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52577.219786199996</v>
      </c>
      <c r="D39" s="47"/>
      <c r="E39" s="47"/>
    </row>
    <row r="40" spans="1:5">
      <c r="A40" s="58" t="s">
        <v>9</v>
      </c>
      <c r="B40" s="60" t="s">
        <v>307</v>
      </c>
      <c r="C40" s="50">
        <v>2584.89176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8494.4620500000001</v>
      </c>
    </row>
    <row r="44" spans="1:5">
      <c r="A44" s="58" t="s">
        <v>13</v>
      </c>
      <c r="B44" s="60" t="s">
        <v>302</v>
      </c>
      <c r="C44" s="50">
        <v>40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12483.510650979562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262.1212097496807</v>
      </c>
    </row>
    <row r="50" spans="1:5">
      <c r="A50" s="58" t="s">
        <v>5</v>
      </c>
      <c r="B50" s="60" t="s">
        <v>313</v>
      </c>
      <c r="C50" s="50">
        <v>7705.4218602151241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20451.053720944368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7010.1562899999999</v>
      </c>
      <c r="D57" s="47"/>
      <c r="E57" s="47"/>
    </row>
    <row r="58" spans="1:5">
      <c r="A58" s="58" t="s">
        <v>2</v>
      </c>
      <c r="B58" s="60" t="s">
        <v>319</v>
      </c>
      <c r="C58" s="50">
        <v>2133.8761700000005</v>
      </c>
    </row>
    <row r="59" spans="1:5">
      <c r="A59" s="58" t="s">
        <v>3</v>
      </c>
      <c r="B59" s="60" t="s">
        <v>17</v>
      </c>
      <c r="C59" s="50">
        <v>4876.2801200000004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48615.725263446591</v>
      </c>
    </row>
    <row r="62" spans="1:5">
      <c r="A62" s="58" t="s">
        <v>3</v>
      </c>
      <c r="B62" s="60" t="s">
        <v>33</v>
      </c>
      <c r="C62" s="50">
        <v>422.07146999999998</v>
      </c>
    </row>
    <row r="63" spans="1:5">
      <c r="A63" s="58" t="s">
        <v>4</v>
      </c>
      <c r="B63" s="60" t="s">
        <v>11</v>
      </c>
      <c r="C63" s="50">
        <v>1</v>
      </c>
    </row>
    <row r="64" spans="1:5">
      <c r="A64" s="58"/>
      <c r="B64" s="59" t="s">
        <v>320</v>
      </c>
      <c r="C64" s="50">
        <v>49038.796733446587</v>
      </c>
      <c r="D64" s="47"/>
      <c r="E64" s="47"/>
    </row>
    <row r="65" spans="1:6">
      <c r="A65" s="58" t="s">
        <v>321</v>
      </c>
      <c r="B65" s="60" t="s">
        <v>17</v>
      </c>
      <c r="C65" s="50">
        <v>384.98214999999999</v>
      </c>
    </row>
    <row r="66" spans="1:6">
      <c r="A66" s="58"/>
      <c r="B66" s="59" t="s">
        <v>322</v>
      </c>
      <c r="C66" s="50">
        <v>56433.935173446589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43946.031884297023</v>
      </c>
    </row>
    <row r="70" spans="1:6">
      <c r="A70" s="58" t="s">
        <v>10</v>
      </c>
      <c r="B70" s="60" t="s">
        <v>326</v>
      </c>
      <c r="C70" s="50">
        <v>1629.24306</v>
      </c>
    </row>
    <row r="71" spans="1:6">
      <c r="A71" s="58"/>
      <c r="B71" s="59" t="s">
        <v>327</v>
      </c>
      <c r="C71" s="50">
        <v>45575.274944297023</v>
      </c>
      <c r="D71" s="47"/>
      <c r="E71" s="47"/>
      <c r="F71" s="61"/>
    </row>
    <row r="72" spans="1:6">
      <c r="A72" s="58"/>
      <c r="B72" s="59" t="s">
        <v>328</v>
      </c>
      <c r="C72" s="50">
        <v>1962416.1238345099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380.62520000000001</v>
      </c>
      <c r="F73" s="61"/>
    </row>
    <row r="74" spans="1:6">
      <c r="A74" s="171" t="s">
        <v>331</v>
      </c>
      <c r="B74" s="171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167371.755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123200.54727999998</v>
      </c>
    </row>
    <row r="81" spans="1:5">
      <c r="A81" s="58" t="s">
        <v>12</v>
      </c>
      <c r="B81" s="60" t="s">
        <v>338</v>
      </c>
      <c r="C81" s="50">
        <v>78984.704639999996</v>
      </c>
    </row>
    <row r="82" spans="1:5">
      <c r="A82" s="58" t="s">
        <v>14</v>
      </c>
      <c r="B82" s="60" t="s">
        <v>339</v>
      </c>
      <c r="C82" s="50">
        <v>174501.71298000001</v>
      </c>
    </row>
    <row r="83" spans="1:5">
      <c r="A83" s="58" t="s">
        <v>35</v>
      </c>
      <c r="B83" s="60" t="s">
        <v>340</v>
      </c>
      <c r="C83" s="50">
        <v>-5379.32168</v>
      </c>
    </row>
    <row r="84" spans="1:5">
      <c r="A84" s="58" t="s">
        <v>36</v>
      </c>
      <c r="B84" s="60" t="s">
        <v>341</v>
      </c>
      <c r="C84" s="50">
        <v>4183.1304176464018</v>
      </c>
    </row>
    <row r="85" spans="1:5">
      <c r="A85" s="64"/>
      <c r="B85" s="59" t="s">
        <v>342</v>
      </c>
      <c r="C85" s="50">
        <v>543628.52863764646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105243.54722652803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737669.22680294269</v>
      </c>
    </row>
    <row r="92" spans="1:5">
      <c r="A92" s="58" t="s">
        <v>5</v>
      </c>
      <c r="B92" s="60" t="s">
        <v>348</v>
      </c>
      <c r="C92" s="50">
        <v>55469.629378972211</v>
      </c>
    </row>
    <row r="93" spans="1:5">
      <c r="A93" s="58" t="s">
        <v>6</v>
      </c>
      <c r="B93" s="60" t="s">
        <v>349</v>
      </c>
      <c r="C93" s="50">
        <v>173.79198000000002</v>
      </c>
    </row>
    <row r="94" spans="1:5">
      <c r="A94" s="58" t="s">
        <v>7</v>
      </c>
      <c r="B94" s="60" t="s">
        <v>350</v>
      </c>
      <c r="C94" s="50">
        <v>87002.936305001596</v>
      </c>
    </row>
    <row r="95" spans="1:5">
      <c r="A95" s="58" t="s">
        <v>8</v>
      </c>
      <c r="B95" s="60" t="s">
        <v>351</v>
      </c>
      <c r="C95" s="50">
        <v>3314.0528702531192</v>
      </c>
    </row>
    <row r="96" spans="1:5">
      <c r="A96" s="58" t="s">
        <v>64</v>
      </c>
      <c r="B96" s="60" t="s">
        <v>352</v>
      </c>
      <c r="C96" s="50">
        <v>707.14019407159333</v>
      </c>
    </row>
    <row r="97" spans="1:5">
      <c r="A97" s="58" t="s">
        <v>62</v>
      </c>
      <c r="B97" s="60" t="s">
        <v>353</v>
      </c>
      <c r="C97" s="50">
        <v>8533.4837927730914</v>
      </c>
    </row>
    <row r="98" spans="1:5">
      <c r="A98" s="64"/>
      <c r="B98" s="59" t="s">
        <v>354</v>
      </c>
      <c r="C98" s="50">
        <v>998113.80855054222</v>
      </c>
      <c r="D98" s="47"/>
      <c r="E98" s="47"/>
    </row>
    <row r="99" spans="1:5" ht="31.5">
      <c r="A99" s="58" t="s">
        <v>300</v>
      </c>
      <c r="B99" s="59" t="s">
        <v>355</v>
      </c>
      <c r="C99" s="50">
        <v>342771.05236679519</v>
      </c>
    </row>
    <row r="100" spans="1:5">
      <c r="A100" s="58" t="s">
        <v>356</v>
      </c>
      <c r="B100" s="59" t="s">
        <v>357</v>
      </c>
      <c r="C100" s="50">
        <v>193.83008999999998</v>
      </c>
      <c r="D100" s="47"/>
      <c r="E100" s="47"/>
    </row>
    <row r="101" spans="1:5">
      <c r="A101" s="64" t="s">
        <v>2</v>
      </c>
      <c r="B101" s="60" t="s">
        <v>358</v>
      </c>
      <c r="C101" s="50">
        <v>193.83008999999998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1353.75693</v>
      </c>
    </row>
    <row r="105" spans="1:5">
      <c r="A105" s="58" t="s">
        <v>323</v>
      </c>
      <c r="B105" s="59" t="s">
        <v>37</v>
      </c>
      <c r="C105" s="50">
        <v>75241.046399999992</v>
      </c>
      <c r="D105" s="47"/>
      <c r="E105" s="47"/>
    </row>
    <row r="106" spans="1:5">
      <c r="A106" s="58" t="s">
        <v>1</v>
      </c>
      <c r="B106" s="60" t="s">
        <v>361</v>
      </c>
      <c r="C106" s="50">
        <v>34641.04034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6564.478079999999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34035.527979999999</v>
      </c>
    </row>
    <row r="123" spans="1:3">
      <c r="A123" s="58" t="s">
        <v>13</v>
      </c>
      <c r="B123" s="60" t="s">
        <v>362</v>
      </c>
      <c r="C123" s="50">
        <v>8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4199.46875</v>
      </c>
    </row>
    <row r="126" spans="1:3">
      <c r="A126" s="58" t="s">
        <v>13</v>
      </c>
      <c r="B126" s="60" t="s">
        <v>369</v>
      </c>
      <c r="C126" s="50">
        <v>3418.0454399999999</v>
      </c>
    </row>
    <row r="127" spans="1:3">
      <c r="A127" s="58" t="s">
        <v>13</v>
      </c>
      <c r="B127" s="60" t="s">
        <v>370</v>
      </c>
      <c r="C127" s="50">
        <v>446.27838000000003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413.96052699551234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413.96052699551234</v>
      </c>
      <c r="D131" s="47"/>
      <c r="E131" s="47"/>
    </row>
    <row r="132" spans="1:6">
      <c r="A132" s="64"/>
      <c r="B132" s="59" t="s">
        <v>375</v>
      </c>
      <c r="C132" s="50">
        <v>1962415.9835019796</v>
      </c>
      <c r="D132" s="47"/>
      <c r="E132" s="47"/>
    </row>
    <row r="133" spans="1:6">
      <c r="A133" s="58" t="s">
        <v>376</v>
      </c>
      <c r="B133" s="59" t="s">
        <v>377</v>
      </c>
      <c r="C133" s="50">
        <v>380.62520000000001</v>
      </c>
    </row>
    <row r="134" spans="1:6" ht="7.5" customHeight="1">
      <c r="A134" s="65"/>
      <c r="B134" s="66"/>
      <c r="C134" s="61"/>
    </row>
    <row r="135" spans="1:6" ht="37.5" customHeight="1">
      <c r="A135" s="169" t="s">
        <v>620</v>
      </c>
      <c r="B135" s="169"/>
      <c r="C135" s="169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activeCell="F8" sqref="F8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5" t="s">
        <v>655</v>
      </c>
      <c r="B1" s="175"/>
      <c r="C1" s="175"/>
    </row>
    <row r="2" spans="1:4" ht="15.75">
      <c r="A2" s="53"/>
      <c r="B2" s="53"/>
      <c r="C2" s="53"/>
    </row>
    <row r="3" spans="1:4" ht="47.25">
      <c r="A3" s="176"/>
      <c r="B3" s="177"/>
      <c r="C3" s="69" t="s">
        <v>378</v>
      </c>
    </row>
    <row r="4" spans="1:4" ht="15.75">
      <c r="A4" s="178">
        <v>1</v>
      </c>
      <c r="B4" s="179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18041.456620000001</v>
      </c>
      <c r="D7" s="47"/>
    </row>
    <row r="8" spans="1:4" ht="31.5">
      <c r="A8" s="77"/>
      <c r="B8" s="75" t="s">
        <v>477</v>
      </c>
      <c r="C8" s="50">
        <v>-79.872889999999998</v>
      </c>
    </row>
    <row r="9" spans="1:4" ht="15.75">
      <c r="A9" s="77" t="s">
        <v>384</v>
      </c>
      <c r="B9" s="75" t="s">
        <v>385</v>
      </c>
      <c r="C9" s="50">
        <v>-1392.5482400000001</v>
      </c>
    </row>
    <row r="10" spans="1:4" ht="15.75">
      <c r="A10" s="77" t="s">
        <v>386</v>
      </c>
      <c r="B10" s="75" t="s">
        <v>387</v>
      </c>
      <c r="C10" s="50">
        <v>-2985.5789398439056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-1914.0658430368019</v>
      </c>
    </row>
    <row r="13" spans="1:4" ht="15.75">
      <c r="A13" s="78"/>
      <c r="B13" s="79" t="s">
        <v>391</v>
      </c>
      <c r="C13" s="50">
        <v>11749.263597119292</v>
      </c>
      <c r="D13" s="47"/>
    </row>
    <row r="14" spans="1:4" ht="15.75">
      <c r="A14" s="70" t="s">
        <v>3</v>
      </c>
      <c r="B14" s="80" t="s">
        <v>613</v>
      </c>
      <c r="C14" s="50">
        <v>32.064572021612506</v>
      </c>
      <c r="D14" s="47"/>
    </row>
    <row r="15" spans="1:4" ht="15.75">
      <c r="A15" s="70" t="s">
        <v>4</v>
      </c>
      <c r="B15" s="75" t="s">
        <v>392</v>
      </c>
      <c r="C15" s="50">
        <v>37.474589999999999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-5365.2212204454581</v>
      </c>
    </row>
    <row r="19" spans="1:4" ht="15.75">
      <c r="A19" s="77" t="s">
        <v>397</v>
      </c>
      <c r="B19" s="75" t="s">
        <v>398</v>
      </c>
      <c r="C19" s="50">
        <v>93.974999999999994</v>
      </c>
    </row>
    <row r="20" spans="1:4" ht="15.75">
      <c r="A20" s="78"/>
      <c r="B20" s="77" t="s">
        <v>399</v>
      </c>
      <c r="C20" s="50">
        <v>-5271.2462204454587</v>
      </c>
      <c r="D20" s="47"/>
    </row>
    <row r="21" spans="1:4" ht="15.75">
      <c r="A21" s="77" t="s">
        <v>384</v>
      </c>
      <c r="B21" s="75" t="s">
        <v>400</v>
      </c>
      <c r="C21" s="50">
        <v>-35.071898924246</v>
      </c>
    </row>
    <row r="22" spans="1:4" ht="15.75">
      <c r="A22" s="77" t="s">
        <v>386</v>
      </c>
      <c r="B22" s="75" t="s">
        <v>478</v>
      </c>
      <c r="C22" s="50">
        <v>-103</v>
      </c>
    </row>
    <row r="23" spans="1:4" ht="15.75">
      <c r="A23" s="78"/>
      <c r="B23" s="79" t="s">
        <v>401</v>
      </c>
      <c r="C23" s="50">
        <v>-5409.3181193697037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-0.71990814012289051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-0.71990814012289051</v>
      </c>
      <c r="D27" s="47"/>
    </row>
    <row r="28" spans="1:4" ht="15.75">
      <c r="A28" s="74" t="s">
        <v>7</v>
      </c>
      <c r="B28" s="75" t="s">
        <v>406</v>
      </c>
      <c r="C28" s="50">
        <v>44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-3190.8729072771748</v>
      </c>
    </row>
    <row r="31" spans="1:4" ht="15.75">
      <c r="A31" s="77" t="s">
        <v>384</v>
      </c>
      <c r="B31" s="75" t="s">
        <v>409</v>
      </c>
      <c r="C31" s="50">
        <v>323.44943388058459</v>
      </c>
    </row>
    <row r="32" spans="1:4" ht="15.75">
      <c r="A32" s="77" t="s">
        <v>386</v>
      </c>
      <c r="B32" s="75" t="s">
        <v>410</v>
      </c>
      <c r="C32" s="50">
        <v>-1860.3438604168384</v>
      </c>
    </row>
    <row r="33" spans="1:4" ht="15.75">
      <c r="A33" s="77" t="s">
        <v>389</v>
      </c>
      <c r="B33" s="75" t="s">
        <v>411</v>
      </c>
      <c r="C33" s="50">
        <v>87.911509999999993</v>
      </c>
    </row>
    <row r="34" spans="1:4" ht="15.75">
      <c r="A34" s="81"/>
      <c r="B34" s="79" t="s">
        <v>412</v>
      </c>
      <c r="C34" s="50">
        <v>-4639.8558238134283</v>
      </c>
      <c r="D34" s="47"/>
    </row>
    <row r="35" spans="1:4" ht="15.75">
      <c r="A35" s="74" t="s">
        <v>64</v>
      </c>
      <c r="B35" s="75" t="s">
        <v>413</v>
      </c>
      <c r="C35" s="50">
        <v>-635.79352137003525</v>
      </c>
    </row>
    <row r="36" spans="1:4" ht="15.75" customHeight="1">
      <c r="A36" s="74"/>
      <c r="B36" s="75" t="s">
        <v>479</v>
      </c>
      <c r="C36" s="50">
        <v>-536.94769999999994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1177.1153864476141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54769.179100000008</v>
      </c>
    </row>
    <row r="42" spans="1:4" ht="31.5">
      <c r="A42" s="77"/>
      <c r="B42" s="75" t="s">
        <v>477</v>
      </c>
      <c r="C42" s="50">
        <v>-248.59537999999998</v>
      </c>
    </row>
    <row r="43" spans="1:4" ht="15.75">
      <c r="A43" s="77" t="s">
        <v>384</v>
      </c>
      <c r="B43" s="75" t="s">
        <v>385</v>
      </c>
      <c r="C43" s="50">
        <v>-2035.7270000000001</v>
      </c>
    </row>
    <row r="44" spans="1:4" ht="15.75">
      <c r="A44" s="77" t="s">
        <v>386</v>
      </c>
      <c r="B44" s="75" t="s">
        <v>387</v>
      </c>
      <c r="C44" s="50">
        <v>3173.4370169590065</v>
      </c>
    </row>
    <row r="45" spans="1:4" ht="15.75">
      <c r="A45" s="77" t="s">
        <v>389</v>
      </c>
      <c r="B45" s="75" t="s">
        <v>390</v>
      </c>
      <c r="C45" s="50">
        <v>-123.19153237358192</v>
      </c>
    </row>
    <row r="46" spans="1:4" ht="15.75">
      <c r="A46" s="78"/>
      <c r="B46" s="79" t="s">
        <v>417</v>
      </c>
      <c r="C46" s="50">
        <v>55783.697584585418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33.698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250.01201</v>
      </c>
    </row>
    <row r="53" spans="1:4" ht="15.75">
      <c r="A53" s="83" t="s">
        <v>424</v>
      </c>
      <c r="B53" s="75" t="s">
        <v>425</v>
      </c>
      <c r="C53" s="50">
        <v>2952.5450299999998</v>
      </c>
    </row>
    <row r="54" spans="1:4" ht="15.75">
      <c r="A54" s="84"/>
      <c r="B54" s="77" t="s">
        <v>426</v>
      </c>
      <c r="C54" s="50">
        <v>3202.5570399999997</v>
      </c>
      <c r="D54" s="47"/>
    </row>
    <row r="55" spans="1:4" ht="15.75">
      <c r="A55" s="78" t="s">
        <v>386</v>
      </c>
      <c r="B55" s="75" t="s">
        <v>427</v>
      </c>
      <c r="C55" s="50">
        <v>5976.5388599999997</v>
      </c>
    </row>
    <row r="56" spans="1:4" ht="15.75">
      <c r="A56" s="78" t="s">
        <v>389</v>
      </c>
      <c r="B56" s="75" t="s">
        <v>428</v>
      </c>
      <c r="C56" s="50">
        <v>60.604040000000005</v>
      </c>
    </row>
    <row r="57" spans="1:4" ht="15.75">
      <c r="A57" s="71"/>
      <c r="B57" s="79" t="s">
        <v>429</v>
      </c>
      <c r="C57" s="50">
        <v>9273.3979400000007</v>
      </c>
      <c r="D57" s="47"/>
    </row>
    <row r="58" spans="1:4" ht="15.75">
      <c r="A58" s="81" t="s">
        <v>4</v>
      </c>
      <c r="B58" s="84" t="s">
        <v>392</v>
      </c>
      <c r="C58" s="50">
        <v>1706.3602260813007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-21862.704956554575</v>
      </c>
    </row>
    <row r="62" spans="1:4" ht="15.75">
      <c r="A62" s="77" t="s">
        <v>397</v>
      </c>
      <c r="B62" s="75" t="s">
        <v>398</v>
      </c>
      <c r="C62" s="50">
        <v>179.416</v>
      </c>
    </row>
    <row r="63" spans="1:4" ht="15.75">
      <c r="A63" s="78"/>
      <c r="B63" s="77" t="s">
        <v>432</v>
      </c>
      <c r="C63" s="50">
        <v>-21683.288956554574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-143.83733671792811</v>
      </c>
    </row>
    <row r="66" spans="1:4" ht="15.75">
      <c r="A66" s="83" t="s">
        <v>424</v>
      </c>
      <c r="B66" s="75" t="s">
        <v>398</v>
      </c>
      <c r="C66" s="50">
        <v>554.78734411724099</v>
      </c>
    </row>
    <row r="67" spans="1:4" ht="15.75">
      <c r="A67" s="78"/>
      <c r="B67" s="77" t="s">
        <v>426</v>
      </c>
      <c r="C67" s="50">
        <v>410.95000739931288</v>
      </c>
      <c r="D67" s="47"/>
    </row>
    <row r="68" spans="1:4" ht="15.75">
      <c r="A68" s="81"/>
      <c r="B68" s="85" t="s">
        <v>401</v>
      </c>
      <c r="C68" s="50">
        <v>-21272.338949155263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-17086.214446081307</v>
      </c>
    </row>
    <row r="72" spans="1:4" ht="15.75">
      <c r="A72" s="77" t="s">
        <v>397</v>
      </c>
      <c r="B72" s="75" t="s">
        <v>398</v>
      </c>
      <c r="C72" s="50">
        <v>-2.4241015751620507</v>
      </c>
    </row>
    <row r="73" spans="1:4" ht="15.75">
      <c r="A73" s="78"/>
      <c r="B73" s="77" t="s">
        <v>432</v>
      </c>
      <c r="C73" s="50">
        <v>-17088.638547656468</v>
      </c>
      <c r="D73" s="47"/>
    </row>
    <row r="74" spans="1:4" ht="15.75">
      <c r="A74" s="78" t="s">
        <v>384</v>
      </c>
      <c r="B74" s="75" t="s">
        <v>436</v>
      </c>
      <c r="C74" s="50">
        <v>829.84110764641025</v>
      </c>
    </row>
    <row r="75" spans="1:4" ht="15.75">
      <c r="A75" s="78"/>
      <c r="B75" s="79" t="s">
        <v>437</v>
      </c>
      <c r="C75" s="50">
        <v>-16258.797440010057</v>
      </c>
      <c r="D75" s="47"/>
    </row>
    <row r="76" spans="1:4" ht="15.75">
      <c r="A76" s="74" t="s">
        <v>7</v>
      </c>
      <c r="B76" s="75" t="s">
        <v>406</v>
      </c>
      <c r="C76" s="50">
        <v>-124.75210171800374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-10122.838625235869</v>
      </c>
    </row>
    <row r="79" spans="1:4" ht="15.75">
      <c r="A79" s="77" t="s">
        <v>384</v>
      </c>
      <c r="B79" s="75" t="s">
        <v>409</v>
      </c>
      <c r="C79" s="50">
        <v>-502.27810796634606</v>
      </c>
    </row>
    <row r="80" spans="1:4" ht="15.75">
      <c r="A80" s="77" t="s">
        <v>386</v>
      </c>
      <c r="B80" s="75" t="s">
        <v>410</v>
      </c>
      <c r="C80" s="50">
        <v>-4805.6232300700867</v>
      </c>
    </row>
    <row r="81" spans="1:4" ht="15.75">
      <c r="A81" s="77" t="s">
        <v>389</v>
      </c>
      <c r="B81" s="75" t="s">
        <v>439</v>
      </c>
      <c r="C81" s="50">
        <v>52.341000000000001</v>
      </c>
    </row>
    <row r="82" spans="1:4" ht="15.75">
      <c r="A82" s="81"/>
      <c r="B82" s="79" t="s">
        <v>412</v>
      </c>
      <c r="C82" s="50">
        <v>-15378.398963272301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-92.835209999999989</v>
      </c>
    </row>
    <row r="85" spans="1:4" ht="15.75">
      <c r="A85" s="77" t="s">
        <v>384</v>
      </c>
      <c r="B85" s="75" t="s">
        <v>442</v>
      </c>
      <c r="C85" s="50">
        <v>-4586.1517999999996</v>
      </c>
    </row>
    <row r="86" spans="1:4" ht="15.75">
      <c r="A86" s="77" t="s">
        <v>386</v>
      </c>
      <c r="B86" s="75" t="s">
        <v>443</v>
      </c>
      <c r="C86" s="50">
        <v>-204.99354000000002</v>
      </c>
    </row>
    <row r="87" spans="1:4" ht="15.75">
      <c r="A87" s="77"/>
      <c r="B87" s="79" t="s">
        <v>444</v>
      </c>
      <c r="C87" s="50">
        <v>-4883.9805500000002</v>
      </c>
      <c r="D87" s="47"/>
    </row>
    <row r="88" spans="1:4" ht="15.75">
      <c r="A88" s="74" t="s">
        <v>62</v>
      </c>
      <c r="B88" s="75" t="s">
        <v>413</v>
      </c>
      <c r="C88" s="50">
        <v>-5748.9123186299639</v>
      </c>
    </row>
    <row r="89" spans="1:4" ht="15.75" customHeight="1">
      <c r="A89" s="74"/>
      <c r="B89" s="75" t="s">
        <v>479</v>
      </c>
      <c r="C89" s="50">
        <v>-5256.6802600000001</v>
      </c>
    </row>
    <row r="90" spans="1:4" ht="15.75">
      <c r="A90" s="74" t="s">
        <v>65</v>
      </c>
      <c r="B90" s="75" t="s">
        <v>614</v>
      </c>
      <c r="C90" s="50">
        <v>-37.064572021612506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3059.2108558595146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1177.1153864476141</v>
      </c>
      <c r="D94" s="47"/>
    </row>
    <row r="95" spans="1:4" ht="15.75">
      <c r="A95" s="74" t="s">
        <v>3</v>
      </c>
      <c r="B95" s="75" t="s">
        <v>616</v>
      </c>
      <c r="C95" s="50">
        <v>3059.2108558595146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13.481999999999999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821.06952999999999</v>
      </c>
    </row>
    <row r="103" spans="1:4" ht="15.75">
      <c r="A103" s="84"/>
      <c r="B103" s="77" t="s">
        <v>426</v>
      </c>
      <c r="C103" s="50">
        <v>821.06952999999999</v>
      </c>
    </row>
    <row r="104" spans="1:4" ht="15.75">
      <c r="A104" s="78" t="s">
        <v>386</v>
      </c>
      <c r="B104" s="75" t="s">
        <v>427</v>
      </c>
      <c r="C104" s="50">
        <v>26.937999999999999</v>
      </c>
    </row>
    <row r="105" spans="1:4" ht="15.75">
      <c r="A105" s="78" t="s">
        <v>389</v>
      </c>
      <c r="B105" s="75" t="s">
        <v>428</v>
      </c>
      <c r="C105" s="50">
        <v>3.9814999999999996</v>
      </c>
    </row>
    <row r="106" spans="1:4" ht="15.75">
      <c r="A106" s="71"/>
      <c r="B106" s="79" t="s">
        <v>449</v>
      </c>
      <c r="C106" s="50">
        <v>865.47102999999993</v>
      </c>
    </row>
    <row r="107" spans="1:4" ht="15.75" customHeight="1">
      <c r="A107" s="81" t="s">
        <v>5</v>
      </c>
      <c r="B107" s="75" t="s">
        <v>617</v>
      </c>
      <c r="C107" s="50">
        <v>42.064572021612506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-705.63251000000002</v>
      </c>
    </row>
    <row r="110" spans="1:4" ht="15.75">
      <c r="A110" s="77" t="s">
        <v>384</v>
      </c>
      <c r="B110" s="75" t="s">
        <v>442</v>
      </c>
      <c r="C110" s="50">
        <v>0.54056999999999988</v>
      </c>
    </row>
    <row r="111" spans="1:4" ht="15.75">
      <c r="A111" s="77" t="s">
        <v>386</v>
      </c>
      <c r="B111" s="75" t="s">
        <v>451</v>
      </c>
      <c r="C111" s="50">
        <v>-111.0017</v>
      </c>
    </row>
    <row r="112" spans="1:4" ht="15.75">
      <c r="A112" s="77"/>
      <c r="B112" s="79" t="s">
        <v>437</v>
      </c>
      <c r="C112" s="50">
        <v>-816.09364000000005</v>
      </c>
      <c r="D112" s="47"/>
    </row>
    <row r="113" spans="1:4" ht="15.75">
      <c r="A113" s="81" t="s">
        <v>7</v>
      </c>
      <c r="B113" s="75" t="s">
        <v>618</v>
      </c>
      <c r="C113" s="50">
        <v>-37.064572021612506</v>
      </c>
      <c r="D113" s="47"/>
    </row>
    <row r="114" spans="1:4" ht="15.75">
      <c r="A114" s="81" t="s">
        <v>8</v>
      </c>
      <c r="B114" s="75" t="s">
        <v>452</v>
      </c>
      <c r="C114" s="50">
        <v>136.94001</v>
      </c>
    </row>
    <row r="115" spans="1:4" ht="15.75">
      <c r="A115" s="81" t="s">
        <v>64</v>
      </c>
      <c r="B115" s="75" t="s">
        <v>453</v>
      </c>
      <c r="C115" s="50">
        <v>-46.94652</v>
      </c>
    </row>
    <row r="116" spans="1:4" ht="15.75">
      <c r="A116" s="81" t="s">
        <v>62</v>
      </c>
      <c r="B116" s="75" t="s">
        <v>454</v>
      </c>
      <c r="C116" s="50">
        <v>4380.6971223071287</v>
      </c>
      <c r="D116" s="47"/>
    </row>
    <row r="117" spans="1:4" ht="15.75">
      <c r="A117" s="81" t="s">
        <v>65</v>
      </c>
      <c r="B117" s="75" t="s">
        <v>455</v>
      </c>
      <c r="C117" s="50">
        <v>2.4375499999999999</v>
      </c>
    </row>
    <row r="118" spans="1:4" ht="15.75">
      <c r="A118" s="81" t="s">
        <v>66</v>
      </c>
      <c r="B118" s="75" t="s">
        <v>456</v>
      </c>
      <c r="C118" s="50">
        <v>-15.19168</v>
      </c>
    </row>
    <row r="119" spans="1:4" ht="15.75">
      <c r="A119" s="81" t="s">
        <v>457</v>
      </c>
      <c r="B119" s="75" t="s">
        <v>458</v>
      </c>
      <c r="C119" s="50">
        <v>-12.75413</v>
      </c>
      <c r="D119" s="47"/>
    </row>
    <row r="120" spans="1:4" ht="15.75">
      <c r="A120" s="81" t="s">
        <v>459</v>
      </c>
      <c r="B120" s="75" t="s">
        <v>460</v>
      </c>
      <c r="C120" s="50">
        <v>-184.85613999999998</v>
      </c>
    </row>
    <row r="121" spans="1:4" ht="15.75">
      <c r="A121" s="81" t="s">
        <v>461</v>
      </c>
      <c r="B121" s="75" t="s">
        <v>462</v>
      </c>
      <c r="C121" s="50">
        <v>0</v>
      </c>
    </row>
    <row r="122" spans="1:4" ht="15.75">
      <c r="A122" s="81" t="s">
        <v>463</v>
      </c>
      <c r="B122" s="75" t="s">
        <v>464</v>
      </c>
      <c r="C122" s="50">
        <v>4183.0868523071294</v>
      </c>
      <c r="D122" s="47"/>
    </row>
    <row r="123" spans="1:4">
      <c r="A123" s="169" t="s">
        <v>620</v>
      </c>
      <c r="B123" s="169"/>
      <c r="C123" s="169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2020-06-01T08:18:53Z</cp:lastPrinted>
  <dcterms:created xsi:type="dcterms:W3CDTF">2004-10-05T13:09:46Z</dcterms:created>
  <dcterms:modified xsi:type="dcterms:W3CDTF">2020-06-01T08:20:05Z</dcterms:modified>
</cp:coreProperties>
</file>