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UserFiles\Redirection$\m.vasileva\Desktop\OTCHETI 2020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G22" i="1" s="1"/>
  <c r="H23" i="1"/>
  <c r="H22" i="1" s="1"/>
  <c r="H64" i="1" s="1"/>
  <c r="I23" i="1"/>
  <c r="J23" i="1"/>
  <c r="F24" i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G41" i="1"/>
  <c r="H41" i="1"/>
  <c r="I41" i="1"/>
  <c r="I39" i="1" s="1"/>
  <c r="I38" i="1" s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G47" i="1"/>
  <c r="H47" i="1"/>
  <c r="I47" i="1"/>
  <c r="J47" i="1"/>
  <c r="F47" i="1" s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G53" i="1"/>
  <c r="H53" i="1"/>
  <c r="I53" i="1"/>
  <c r="J53" i="1"/>
  <c r="F53" i="1" s="1"/>
  <c r="E54" i="1"/>
  <c r="G54" i="1"/>
  <c r="F54" i="1" s="1"/>
  <c r="H54" i="1"/>
  <c r="I54" i="1"/>
  <c r="J54" i="1"/>
  <c r="E55" i="1"/>
  <c r="F55" i="1"/>
  <c r="G55" i="1"/>
  <c r="H55" i="1"/>
  <c r="I55" i="1"/>
  <c r="J55" i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J56" i="1" s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F62" i="1" s="1"/>
  <c r="E63" i="1"/>
  <c r="G63" i="1"/>
  <c r="F63" i="1" s="1"/>
  <c r="H63" i="1"/>
  <c r="I63" i="1"/>
  <c r="J63" i="1"/>
  <c r="F67" i="1"/>
  <c r="E69" i="1"/>
  <c r="G69" i="1"/>
  <c r="G68" i="1" s="1"/>
  <c r="H69" i="1"/>
  <c r="H68" i="1" s="1"/>
  <c r="I69" i="1"/>
  <c r="J69" i="1"/>
  <c r="J68" i="1" s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F72" i="1" s="1"/>
  <c r="H72" i="1"/>
  <c r="I72" i="1"/>
  <c r="I68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F75" i="1"/>
  <c r="G75" i="1"/>
  <c r="H75" i="1"/>
  <c r="I75" i="1"/>
  <c r="J75" i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F78" i="1" s="1"/>
  <c r="H78" i="1"/>
  <c r="I78" i="1"/>
  <c r="I77" i="1" s="1"/>
  <c r="J78" i="1"/>
  <c r="J77" i="1" s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F82" i="1" s="1"/>
  <c r="H82" i="1"/>
  <c r="H77" i="1" s="1"/>
  <c r="I82" i="1"/>
  <c r="J82" i="1"/>
  <c r="E83" i="1"/>
  <c r="G83" i="1"/>
  <c r="H83" i="1"/>
  <c r="I83" i="1"/>
  <c r="J83" i="1"/>
  <c r="F83" i="1" s="1"/>
  <c r="E84" i="1"/>
  <c r="G84" i="1"/>
  <c r="F84" i="1" s="1"/>
  <c r="H84" i="1"/>
  <c r="I84" i="1"/>
  <c r="J84" i="1"/>
  <c r="E85" i="1"/>
  <c r="F85" i="1"/>
  <c r="G85" i="1"/>
  <c r="H85" i="1"/>
  <c r="I85" i="1"/>
  <c r="J85" i="1"/>
  <c r="H86" i="1"/>
  <c r="K86" i="1"/>
  <c r="L86" i="1"/>
  <c r="M86" i="1"/>
  <c r="E87" i="1"/>
  <c r="E86" i="1" s="1"/>
  <c r="G87" i="1"/>
  <c r="G86" i="1" s="1"/>
  <c r="H87" i="1"/>
  <c r="I87" i="1"/>
  <c r="I86" i="1" s="1"/>
  <c r="J87" i="1"/>
  <c r="J86" i="1" s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L66" i="1" l="1"/>
  <c r="L65" i="1" s="1"/>
  <c r="K66" i="1"/>
  <c r="K65" i="1" s="1"/>
  <c r="I66" i="1"/>
  <c r="J64" i="1"/>
  <c r="H65" i="1"/>
  <c r="H105" i="1"/>
  <c r="H66" i="1"/>
  <c r="M65" i="1"/>
  <c r="G64" i="1"/>
  <c r="F77" i="1"/>
  <c r="E22" i="1"/>
  <c r="E64" i="1" s="1"/>
  <c r="E66" i="1"/>
  <c r="J66" i="1"/>
  <c r="I22" i="1"/>
  <c r="I64" i="1" s="1"/>
  <c r="G77" i="1"/>
  <c r="G66" i="1" s="1"/>
  <c r="F69" i="1"/>
  <c r="F68" i="1" s="1"/>
  <c r="F40" i="1"/>
  <c r="F41" i="1"/>
  <c r="F87" i="1"/>
  <c r="F86" i="1" s="1"/>
  <c r="F57" i="1"/>
  <c r="F56" i="1" s="1"/>
  <c r="F26" i="1"/>
  <c r="F25" i="1" s="1"/>
  <c r="F23" i="1"/>
  <c r="F22" i="1" s="1"/>
  <c r="I65" i="1" l="1"/>
  <c r="I105" i="1"/>
  <c r="E65" i="1"/>
  <c r="E105" i="1"/>
  <c r="G105" i="1"/>
  <c r="G65" i="1"/>
  <c r="F39" i="1"/>
  <c r="F38" i="1" s="1"/>
  <c r="F64" i="1" s="1"/>
  <c r="J65" i="1"/>
  <c r="J105" i="1"/>
  <c r="F66" i="1"/>
  <c r="F65" i="1" l="1"/>
  <c r="F105" i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<sst xmlns="http://schemas.openxmlformats.org/spreadsheetml/2006/main" count="247" uniqueCount="175">
  <si>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</si>
  <si>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</si>
  <si>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</si>
  <si>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</si>
  <si>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</si>
  <si>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</si>
  <si>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</si>
  <si>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</si>
  <si>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</si>
  <si>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</si>
  <si>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</si>
  <si>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</si>
  <si>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</si>
  <si>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</si>
  <si>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</si>
  <si>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</si>
  <si>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</si>
  <si>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</si>
  <si>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</si>
  <si>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</si>
  <si>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</si>
  <si>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</si>
  <si>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</si>
  <si>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</si>
  <si>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</si>
  <si>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</si>
  <si>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</si>
  <si>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</si>
  <si>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</si>
  <si>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</si>
  <si>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</si>
  <si>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</si>
  <si>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</si>
  <si>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</si>
  <si>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</si>
  <si>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</si>
  <si>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</si>
  <si>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</si>
  <si>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</si>
  <si>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</si>
  <si>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</si>
  <si>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</si>
  <si>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</si>
  <si>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</si>
  <si>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</si>
  <si>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</si>
  <si>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</si>
  <si>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</si>
  <si>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</si>
  <si>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</si>
  <si>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</si>
  <si>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</si>
  <si>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</si>
  <si>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</si>
  <si>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</si>
  <si>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</si>
  <si>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</si>
  <si>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</si>
  <si>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</si>
  <si>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</si>
  <si>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</si>
  <si>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</si>
  <si>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</si>
  <si>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</si>
  <si>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</si>
  <si>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</si>
  <si>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</si>
  <si>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</si>
  <si>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</si>
  <si>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</si>
  <si>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</si>
  <si>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</si>
  <si>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</si>
  <si>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</si>
  <si>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</si>
  <si>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</si>
  <si>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</si>
  <si>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</si>
  <si>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</si>
  <si>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</si>
  <si>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</si>
  <si>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</si>
  <si>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</si>
  <si>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</si>
  <si>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</si>
  <si>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</si>
  <si>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</si>
  <si>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</si>
  <si>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</si>
  <si>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</si>
  <si>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</si>
  <si>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</si>
  <si>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</si>
  <si>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</si>
  <si>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</si>
  <si>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</si>
  <si>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</si>
  <si>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</si>
  <si>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</si>
  <si>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</si>
  <si>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</si>
  <si>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</si>
  <si>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</si>
  <si>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</si>
  <si>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</si>
  <si>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</si>
  <si>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</si>
  <si>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</si>
  <si>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</si>
  <si>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</si>
  <si>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</si>
  <si>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</si>
  <si>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</si>
  <si>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</si>
  <si>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</si>
  <si>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</si>
  <si>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</si>
  <si>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</si>
  <si>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</si>
  <si>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</si>
  <si>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</si>
  <si>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</si>
  <si>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</si>
  <si>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</si>
  <si>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</si>
  <si>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</si>
  <si>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</si>
  <si>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</si>
  <si>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</si>
  <si>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</si>
  <si>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</si>
  <si>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</si>
  <si>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</si>
  <si>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</si>
  <si>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</si>
  <si>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</si>
  <si>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</si>
  <si>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</si>
  <si>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</si>
  <si>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</si>
  <si>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</si>
  <si>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</si>
  <si>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</si>
  <si>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</si>
  <si>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</si>
  <si>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</si>
  <si>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</si>
  <si>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</si>
  <si>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</si>
  <si>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</si>
  <si>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</si>
  <si>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</si>
  <si>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</si>
  <si>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</si>
  <si>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</si>
  <si>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</si>
  <si>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</si>
  <si>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</si>
  <si>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</si>
  <si>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</si>
  <si>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</si>
  <si>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</si>
  <si>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</si>
  <si>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</si>
  <si>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</si>
  <si>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2020 г.</t>
  </si>
  <si>
    <t>Годишен         уточнен план                           2020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</si>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</sst>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0_03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43921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-15981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38553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-22572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43930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1735</v>
          </cell>
          <cell r="B385" t="str">
            <v>Медицински университет - Плевен</v>
          </cell>
        </row>
        <row r="386">
          <cell r="A386" t="str">
            <v>1741</v>
          </cell>
          <cell r="B386" t="str">
            <v>Университет за национално и световно стопанство - София</v>
          </cell>
        </row>
        <row r="387">
          <cell r="A387" t="str">
            <v>1742</v>
          </cell>
          <cell r="B387" t="str">
            <v>Икономически университет - Варна</v>
          </cell>
        </row>
        <row r="388">
          <cell r="A388" t="str">
            <v>1743</v>
          </cell>
          <cell r="B388" t="str">
            <v>Стопанска академия "Димитър Ценов" - Свищов</v>
          </cell>
        </row>
        <row r="389">
          <cell r="A389" t="str">
            <v>1751</v>
          </cell>
          <cell r="B389" t="str">
            <v>Държавна музикална академия "Панчо Владигеров" - София</v>
          </cell>
        </row>
        <row r="390">
          <cell r="A390" t="str">
            <v>1752</v>
          </cell>
          <cell r="B390" t="str">
            <v>Национална академия за театрално и филмово изкуство "Кр. Сарафов" - София</v>
          </cell>
        </row>
        <row r="391">
          <cell r="A391" t="str">
            <v>1753</v>
          </cell>
          <cell r="B391" t="str">
            <v>Национална художествена академия - София</v>
          </cell>
        </row>
        <row r="392">
          <cell r="A392" t="str">
            <v>1754</v>
          </cell>
          <cell r="B392" t="str">
            <v>Академия за музикално, танцово и изобразително изкуство „Проф. Асен Диамандиев“ - Пловдив</v>
          </cell>
        </row>
        <row r="393">
          <cell r="A393" t="str">
            <v>1759</v>
          </cell>
          <cell r="B393" t="str">
            <v>Национална спортна академия "Васил Левски" - София</v>
          </cell>
        </row>
        <row r="394">
          <cell r="A394" t="str">
            <v>1767</v>
          </cell>
          <cell r="B394" t="str">
            <v>Висше строително училище "Любен Каравелов" - София</v>
          </cell>
        </row>
        <row r="395">
          <cell r="A395" t="str">
            <v>1768</v>
          </cell>
          <cell r="B395" t="str">
            <v>Висше транспортно училище "Тодор Каблешков" - София</v>
          </cell>
        </row>
        <row r="396">
          <cell r="A396" t="str">
            <v>1771</v>
          </cell>
          <cell r="B396" t="str">
            <v xml:space="preserve">Университет по библиотекознание и информационни технологии - София </v>
          </cell>
        </row>
        <row r="397">
          <cell r="A397" t="str">
            <v>1772</v>
          </cell>
          <cell r="B397" t="str">
            <v>Висше училище по телекомуникации и пощи - София</v>
          </cell>
        </row>
        <row r="398">
          <cell r="A398" t="str">
            <v>1790</v>
          </cell>
          <cell r="B398" t="str">
            <v>Българска академия на науките - София</v>
          </cell>
        </row>
        <row r="399">
          <cell r="A399" t="str">
            <v/>
          </cell>
          <cell r="B399" t="str">
            <v xml:space="preserve">        А.2.1.б) кодове на ДВУ и ВА "Г. С. Раковски", финансирани от Министерството на отбраната</v>
          </cell>
        </row>
        <row r="400">
          <cell r="A400" t="str">
            <v>1281</v>
          </cell>
          <cell r="B400" t="str">
            <v>Военна академия "Г. С. Раковски" - София</v>
          </cell>
        </row>
        <row r="401">
          <cell r="A401" t="str">
            <v>1282</v>
          </cell>
          <cell r="B401" t="str">
            <v>Национален военен университет "Васил Левски" - Велико Търново</v>
          </cell>
        </row>
        <row r="402">
          <cell r="A402" t="str">
            <v>1283</v>
          </cell>
          <cell r="B402" t="str">
            <v>Висше военноморско училище "Н. Й. Вапцаров" - Варна</v>
          </cell>
        </row>
        <row r="403">
          <cell r="A403" t="str">
            <v>1284</v>
          </cell>
          <cell r="B403" t="str">
            <v>Висше военновъздушно училище "Георги Бенковски" - Долна Митрополия</v>
          </cell>
        </row>
        <row r="404">
          <cell r="A404" t="str">
            <v>1280</v>
          </cell>
          <cell r="B404" t="str">
            <v>ДЪРЖАВНИ ВИСШИ ВОЕННИ УЧИЛИЩА към МО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43861</v>
          </cell>
        </row>
        <row r="723">
          <cell r="B723">
            <v>43890</v>
          </cell>
        </row>
        <row r="724">
          <cell r="B724">
            <v>43921</v>
          </cell>
        </row>
        <row r="725">
          <cell r="B725">
            <v>43951</v>
          </cell>
        </row>
        <row r="726">
          <cell r="B726">
            <v>43982</v>
          </cell>
        </row>
        <row r="727">
          <cell r="B727">
            <v>44012</v>
          </cell>
        </row>
        <row r="728">
          <cell r="B728">
            <v>44043</v>
          </cell>
        </row>
        <row r="729">
          <cell r="B729">
            <v>44074</v>
          </cell>
        </row>
        <row r="730">
          <cell r="B730">
            <v>44104</v>
          </cell>
        </row>
        <row r="731">
          <cell r="B731">
            <v>44135</v>
          </cell>
        </row>
        <row r="732">
          <cell r="B732">
            <v>44165</v>
          </cell>
        </row>
        <row r="733">
          <cell r="B733">
            <v>44196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12" zoomScale="75" zoomScaleNormal="75" workbookViewId="0">
      <selection activeCell="B6" sqref="B6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ОТЧЕТ ЗА КАСОВОТО ИЗПЪЛНЕНИЕ НА СМЕТКИТЕ ЗА ЧУЖДИ СРЕДСТВА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43921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33</v>
      </c>
      <c r="F15" s="422" t="str">
        <f>[1]OTCHET!F15</f>
        <v>Чужди средства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0</v>
      </c>
      <c r="F31" s="85">
        <f>+G31+H31+I31+J31</f>
        <v>0</v>
      </c>
      <c r="G31" s="84">
        <f>[1]OTCHET!G108</f>
        <v>0</v>
      </c>
      <c r="H31" s="83">
        <f>[1]OTCHET!H108</f>
        <v>0</v>
      </c>
      <c r="I31" s="83">
        <f>[1]OTCHET!I108</f>
        <v>0</v>
      </c>
      <c r="J31" s="82">
        <f>[1]OTCHET!J108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0</v>
      </c>
      <c r="G32" s="84">
        <f>[1]OTCHET!G112+[1]OTCHET!G121+[1]OTCHET!G137+[1]OTCHET!G138</f>
        <v>0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0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0</v>
      </c>
      <c r="G43" s="242">
        <f>+[1]OTCHET!G205+[1]OTCHET!G223+[1]OTCHET!G271</f>
        <v>0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0</v>
      </c>
      <c r="G49" s="84">
        <f>[1]OTCHET!G275+[1]OTCHET!G276+[1]OTCHET!G284+[1]OTCHET!G287</f>
        <v>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-15981</v>
      </c>
      <c r="G86" s="120">
        <f>+G87+G88</f>
        <v>-15981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-15981</v>
      </c>
      <c r="G88" s="106">
        <f>+[1]OTCHET!G521+[1]OTCHET!G524+[1]OTCHET!G544</f>
        <v>-15981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38553</v>
      </c>
      <c r="G93" s="84">
        <f>+[1]OTCHET!G587+[1]OTCHET!G588</f>
        <v>38553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-22572</v>
      </c>
      <c r="G94" s="84">
        <f>+[1]OTCHET!G589+[1]OTCHET!G590</f>
        <v>-22572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43930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2020-04-16T08:26:33Z</dcterms:created>
  <dcterms:modified xsi:type="dcterms:W3CDTF">2020-04-16T08:26:56Z</dcterms:modified>
</cp:coreProperties>
</file>