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H68" i="1" s="1"/>
  <c r="H66" i="1" s="1"/>
  <c r="G71" i="1"/>
  <c r="F71" i="1" s="1"/>
  <c r="E71" i="1"/>
  <c r="M70" i="1"/>
  <c r="L70" i="1"/>
  <c r="K70" i="1"/>
  <c r="J70" i="1"/>
  <c r="I70" i="1"/>
  <c r="I68" i="1" s="1"/>
  <c r="H70" i="1"/>
  <c r="F70" i="1" s="1"/>
  <c r="G70" i="1"/>
  <c r="E70" i="1"/>
  <c r="M69" i="1"/>
  <c r="L69" i="1"/>
  <c r="K69" i="1"/>
  <c r="J69" i="1"/>
  <c r="J68" i="1" s="1"/>
  <c r="J66" i="1" s="1"/>
  <c r="I69" i="1"/>
  <c r="H69" i="1"/>
  <c r="G69" i="1"/>
  <c r="F69" i="1"/>
  <c r="F68" i="1" s="1"/>
  <c r="E69" i="1"/>
  <c r="E68" i="1" s="1"/>
  <c r="M68" i="1"/>
  <c r="L68" i="1"/>
  <c r="K68" i="1"/>
  <c r="K66" i="1" s="1"/>
  <c r="G68" i="1"/>
  <c r="F67" i="1"/>
  <c r="M66" i="1"/>
  <c r="L66" i="1"/>
  <c r="J63" i="1"/>
  <c r="I63" i="1"/>
  <c r="H63" i="1"/>
  <c r="G63" i="1"/>
  <c r="F63" i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 s="1"/>
  <c r="E60" i="1"/>
  <c r="J59" i="1"/>
  <c r="I59" i="1"/>
  <c r="H59" i="1"/>
  <c r="F59" i="1" s="1"/>
  <c r="G59" i="1"/>
  <c r="E59" i="1"/>
  <c r="J58" i="1"/>
  <c r="I58" i="1"/>
  <c r="H58" i="1"/>
  <c r="G58" i="1"/>
  <c r="G56" i="1" s="1"/>
  <c r="E58" i="1"/>
  <c r="J57" i="1"/>
  <c r="I57" i="1"/>
  <c r="I56" i="1" s="1"/>
  <c r="H57" i="1"/>
  <c r="H56" i="1" s="1"/>
  <c r="G57" i="1"/>
  <c r="F57" i="1" s="1"/>
  <c r="E57" i="1"/>
  <c r="E56" i="1" s="1"/>
  <c r="M56" i="1"/>
  <c r="L56" i="1"/>
  <c r="K56" i="1"/>
  <c r="J56" i="1"/>
  <c r="J55" i="1"/>
  <c r="I55" i="1"/>
  <c r="H55" i="1"/>
  <c r="G55" i="1"/>
  <c r="F55" i="1" s="1"/>
  <c r="E55" i="1"/>
  <c r="J54" i="1"/>
  <c r="I54" i="1"/>
  <c r="H54" i="1"/>
  <c r="G54" i="1"/>
  <c r="F54" i="1"/>
  <c r="E54" i="1"/>
  <c r="J53" i="1"/>
  <c r="I53" i="1"/>
  <c r="H53" i="1"/>
  <c r="G53" i="1"/>
  <c r="F53" i="1" s="1"/>
  <c r="E53" i="1"/>
  <c r="J52" i="1"/>
  <c r="I52" i="1"/>
  <c r="H52" i="1"/>
  <c r="G52" i="1"/>
  <c r="F52" i="1"/>
  <c r="E52" i="1"/>
  <c r="J51" i="1"/>
  <c r="I51" i="1"/>
  <c r="H51" i="1"/>
  <c r="G51" i="1"/>
  <c r="F51" i="1" s="1"/>
  <c r="E51" i="1"/>
  <c r="J50" i="1"/>
  <c r="I50" i="1"/>
  <c r="H50" i="1"/>
  <c r="G50" i="1"/>
  <c r="F50" i="1"/>
  <c r="E50" i="1"/>
  <c r="J49" i="1"/>
  <c r="I49" i="1"/>
  <c r="H49" i="1"/>
  <c r="G49" i="1"/>
  <c r="F49" i="1" s="1"/>
  <c r="E49" i="1"/>
  <c r="J48" i="1"/>
  <c r="I48" i="1"/>
  <c r="H48" i="1"/>
  <c r="G48" i="1"/>
  <c r="F48" i="1"/>
  <c r="E48" i="1"/>
  <c r="J47" i="1"/>
  <c r="I47" i="1"/>
  <c r="H47" i="1"/>
  <c r="G47" i="1"/>
  <c r="F47" i="1" s="1"/>
  <c r="E47" i="1"/>
  <c r="J46" i="1"/>
  <c r="I46" i="1"/>
  <c r="H46" i="1"/>
  <c r="G46" i="1"/>
  <c r="F46" i="1"/>
  <c r="E46" i="1"/>
  <c r="J45" i="1"/>
  <c r="I45" i="1"/>
  <c r="H45" i="1"/>
  <c r="G45" i="1"/>
  <c r="F45" i="1" s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I42" i="1"/>
  <c r="H42" i="1"/>
  <c r="G42" i="1"/>
  <c r="F42" i="1"/>
  <c r="E42" i="1"/>
  <c r="J41" i="1"/>
  <c r="I41" i="1"/>
  <c r="H41" i="1"/>
  <c r="G41" i="1"/>
  <c r="F41" i="1" s="1"/>
  <c r="E41" i="1"/>
  <c r="J40" i="1"/>
  <c r="J39" i="1" s="1"/>
  <c r="J38" i="1" s="1"/>
  <c r="I40" i="1"/>
  <c r="I39" i="1" s="1"/>
  <c r="I38" i="1" s="1"/>
  <c r="H40" i="1"/>
  <c r="G40" i="1"/>
  <c r="F40" i="1"/>
  <c r="E40" i="1"/>
  <c r="E39" i="1" s="1"/>
  <c r="E38" i="1" s="1"/>
  <c r="H39" i="1"/>
  <c r="H38" i="1" s="1"/>
  <c r="G39" i="1"/>
  <c r="G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I25" i="1" s="1"/>
  <c r="I22" i="1" s="1"/>
  <c r="H31" i="1"/>
  <c r="G31" i="1"/>
  <c r="F31" i="1" s="1"/>
  <c r="E31" i="1"/>
  <c r="E25" i="1" s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F27" i="1" s="1"/>
  <c r="G27" i="1"/>
  <c r="E27" i="1"/>
  <c r="J26" i="1"/>
  <c r="J25" i="1" s="1"/>
  <c r="I26" i="1"/>
  <c r="H26" i="1"/>
  <c r="G26" i="1"/>
  <c r="F26" i="1" s="1"/>
  <c r="F25" i="1" s="1"/>
  <c r="E26" i="1"/>
  <c r="M25" i="1"/>
  <c r="L25" i="1"/>
  <c r="K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H22" i="1"/>
  <c r="F15" i="1"/>
  <c r="E15" i="1"/>
  <c r="F13" i="1"/>
  <c r="E13" i="1"/>
  <c r="B13" i="1"/>
  <c r="I11" i="1"/>
  <c r="H11" i="1"/>
  <c r="F11" i="1"/>
  <c r="B11" i="1"/>
  <c r="B8" i="1"/>
  <c r="H64" i="1" l="1"/>
  <c r="E22" i="1"/>
  <c r="E64" i="1" s="1"/>
  <c r="J22" i="1"/>
  <c r="J64" i="1" s="1"/>
  <c r="F39" i="1"/>
  <c r="F38" i="1" s="1"/>
  <c r="K65" i="1"/>
  <c r="F22" i="1"/>
  <c r="F77" i="1"/>
  <c r="F66" i="1" s="1"/>
  <c r="I64" i="1"/>
  <c r="E66" i="1"/>
  <c r="G25" i="1"/>
  <c r="G22" i="1" s="1"/>
  <c r="G64" i="1" s="1"/>
  <c r="F58" i="1"/>
  <c r="F56" i="1" s="1"/>
  <c r="I77" i="1"/>
  <c r="I66" i="1" s="1"/>
  <c r="I86" i="1"/>
  <c r="G77" i="1"/>
  <c r="G66" i="1" s="1"/>
  <c r="G86" i="1"/>
  <c r="G65" i="1" l="1"/>
  <c r="G105" i="1"/>
  <c r="J65" i="1"/>
  <c r="J105" i="1"/>
  <c r="E105" i="1"/>
  <c r="E65" i="1"/>
  <c r="I105" i="1"/>
  <c r="I65" i="1"/>
  <c r="H105" i="1"/>
  <c r="H65" i="1"/>
  <c r="F64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<sst xmlns="http://schemas.openxmlformats.org/spreadsheetml/2006/main" count="247" uniqueCount="175">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</sst>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43861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9611158</v>
          </cell>
          <cell r="H90">
            <v>0</v>
          </cell>
          <cell r="I90">
            <v>45880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308817</v>
          </cell>
          <cell r="H108">
            <v>0</v>
          </cell>
          <cell r="I108">
            <v>119</v>
          </cell>
          <cell r="J108">
            <v>2100</v>
          </cell>
        </row>
        <row r="112">
          <cell r="E112">
            <v>0</v>
          </cell>
          <cell r="G112">
            <v>180</v>
          </cell>
          <cell r="H112">
            <v>0</v>
          </cell>
          <cell r="I112">
            <v>0</v>
          </cell>
          <cell r="J112">
            <v>-2100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10236000</v>
          </cell>
          <cell r="G187">
            <v>573070</v>
          </cell>
          <cell r="H187">
            <v>0</v>
          </cell>
          <cell r="I187">
            <v>-105</v>
          </cell>
          <cell r="J187">
            <v>142904</v>
          </cell>
        </row>
        <row r="190">
          <cell r="E190">
            <v>220800</v>
          </cell>
          <cell r="G190">
            <v>61478</v>
          </cell>
          <cell r="H190">
            <v>0</v>
          </cell>
          <cell r="I190">
            <v>0</v>
          </cell>
          <cell r="J190">
            <v>6363</v>
          </cell>
        </row>
        <row r="196">
          <cell r="E196">
            <v>1524400</v>
          </cell>
          <cell r="G196">
            <v>0</v>
          </cell>
          <cell r="H196">
            <v>0</v>
          </cell>
          <cell r="I196">
            <v>0</v>
          </cell>
          <cell r="J196">
            <v>107431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3018200</v>
          </cell>
          <cell r="G205">
            <v>90135</v>
          </cell>
          <cell r="H205">
            <v>1513</v>
          </cell>
          <cell r="I205">
            <v>13427</v>
          </cell>
          <cell r="J205">
            <v>0</v>
          </cell>
        </row>
        <row r="223">
          <cell r="E223">
            <v>46000</v>
          </cell>
          <cell r="G223">
            <v>110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2050000</v>
          </cell>
          <cell r="G271">
            <v>300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197700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1066900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-9212559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253572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-2912</v>
          </cell>
          <cell r="H544">
            <v>0</v>
          </cell>
          <cell r="I544">
            <v>44</v>
          </cell>
          <cell r="J544">
            <v>3126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-314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-7872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-4440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20409</v>
          </cell>
          <cell r="H591">
            <v>0</v>
          </cell>
          <cell r="I591">
            <v>-20409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43871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7" zoomScale="75" zoomScaleNormal="75" workbookViewId="0">
      <selection activeCell="H43" sqref="H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43861</v>
      </c>
      <c r="G11" s="25" t="s">
        <v>1</v>
      </c>
      <c r="H11" s="26">
        <f>+[1]OTCHET!H9</f>
        <v>0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21360000</v>
      </c>
      <c r="F22" s="110">
        <f t="shared" si="0"/>
        <v>9966154</v>
      </c>
      <c r="G22" s="111">
        <f t="shared" si="0"/>
        <v>9920155</v>
      </c>
      <c r="H22" s="112">
        <f t="shared" si="0"/>
        <v>0</v>
      </c>
      <c r="I22" s="112">
        <f t="shared" si="0"/>
        <v>45999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21360000</v>
      </c>
      <c r="F25" s="135">
        <f>+F26+F30+F31+F32+F33</f>
        <v>9966154</v>
      </c>
      <c r="G25" s="136">
        <f t="shared" ref="G25:M25" si="2">+G26+G30+G31+G32+G33</f>
        <v>9920155</v>
      </c>
      <c r="H25" s="137">
        <f>+H26+H30+H31+H32+H33</f>
        <v>0</v>
      </c>
      <c r="I25" s="137">
        <f>+I26+I30+I31+I32+I33</f>
        <v>45999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18360000</v>
      </c>
      <c r="F30" s="170">
        <f t="shared" si="1"/>
        <v>9657038</v>
      </c>
      <c r="G30" s="171">
        <f>[1]OTCHET!G90+[1]OTCHET!G93+[1]OTCHET!G94</f>
        <v>9611158</v>
      </c>
      <c r="H30" s="172">
        <f>[1]OTCHET!H90+[1]OTCHET!H93+[1]OTCHET!H94</f>
        <v>0</v>
      </c>
      <c r="I30" s="172">
        <f>[1]OTCHET!I90+[1]OTCHET!I93+[1]OTCHET!I94</f>
        <v>45880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311036</v>
      </c>
      <c r="G31" s="177">
        <f>[1]OTCHET!G108</f>
        <v>308817</v>
      </c>
      <c r="H31" s="178">
        <f>[1]OTCHET!H108</f>
        <v>0</v>
      </c>
      <c r="I31" s="178">
        <f>[1]OTCHET!I108</f>
        <v>119</v>
      </c>
      <c r="J31" s="179">
        <f>[1]OTCHET!J108</f>
        <v>2100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-1920</v>
      </c>
      <c r="G32" s="177">
        <f>[1]OTCHET!G112+[1]OTCHET!G121+[1]OTCHET!G137+[1]OTCHET!G138</f>
        <v>180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-2100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18360000</v>
      </c>
      <c r="F38" s="217">
        <f t="shared" si="3"/>
        <v>996626</v>
      </c>
      <c r="G38" s="218">
        <f t="shared" si="3"/>
        <v>725093</v>
      </c>
      <c r="H38" s="219">
        <f t="shared" si="3"/>
        <v>1513</v>
      </c>
      <c r="I38" s="219">
        <f t="shared" si="3"/>
        <v>13322</v>
      </c>
      <c r="J38" s="220">
        <f t="shared" si="3"/>
        <v>256698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11981200</v>
      </c>
      <c r="F39" s="229">
        <f t="shared" si="4"/>
        <v>891141</v>
      </c>
      <c r="G39" s="230">
        <f t="shared" si="4"/>
        <v>634548</v>
      </c>
      <c r="H39" s="231">
        <f t="shared" si="4"/>
        <v>0</v>
      </c>
      <c r="I39" s="231">
        <f t="shared" si="4"/>
        <v>-105</v>
      </c>
      <c r="J39" s="232">
        <f t="shared" si="4"/>
        <v>256698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10236000</v>
      </c>
      <c r="F40" s="237">
        <f t="shared" si="1"/>
        <v>715869</v>
      </c>
      <c r="G40" s="238">
        <f>[1]OTCHET!G187</f>
        <v>573070</v>
      </c>
      <c r="H40" s="239">
        <f>[1]OTCHET!H187</f>
        <v>0</v>
      </c>
      <c r="I40" s="239">
        <f>[1]OTCHET!I187</f>
        <v>-105</v>
      </c>
      <c r="J40" s="240">
        <f>[1]OTCHET!J187</f>
        <v>142904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220800</v>
      </c>
      <c r="F41" s="245">
        <f t="shared" si="1"/>
        <v>67841</v>
      </c>
      <c r="G41" s="246">
        <f>[1]OTCHET!G190</f>
        <v>61478</v>
      </c>
      <c r="H41" s="247">
        <f>[1]OTCHET!H190</f>
        <v>0</v>
      </c>
      <c r="I41" s="247">
        <f>[1]OTCHET!I190</f>
        <v>0</v>
      </c>
      <c r="J41" s="248">
        <f>[1]OTCHET!J190</f>
        <v>6363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1524400</v>
      </c>
      <c r="F42" s="252">
        <f t="shared" si="1"/>
        <v>107431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107431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5114200</v>
      </c>
      <c r="F43" s="258">
        <f t="shared" si="1"/>
        <v>105485</v>
      </c>
      <c r="G43" s="259">
        <f>+[1]OTCHET!G205+[1]OTCHET!G223+[1]OTCHET!G271</f>
        <v>90545</v>
      </c>
      <c r="H43" s="260">
        <f>+[1]OTCHET!H205+[1]OTCHET!H223+[1]OTCHET!H271</f>
        <v>1513</v>
      </c>
      <c r="I43" s="260">
        <f>+[1]OTCHET!I205+[1]OTCHET!I223+[1]OTCHET!I271</f>
        <v>13427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1264600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-3000000</v>
      </c>
      <c r="F56" s="301">
        <f t="shared" si="5"/>
        <v>-8958987</v>
      </c>
      <c r="G56" s="302">
        <f t="shared" si="5"/>
        <v>-9212559</v>
      </c>
      <c r="H56" s="303">
        <f t="shared" si="5"/>
        <v>0</v>
      </c>
      <c r="I56" s="304">
        <f t="shared" si="5"/>
        <v>0</v>
      </c>
      <c r="J56" s="305">
        <f t="shared" si="5"/>
        <v>253572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-3000000</v>
      </c>
      <c r="F57" s="307">
        <f t="shared" si="1"/>
        <v>-9212559</v>
      </c>
      <c r="G57" s="308">
        <f>+[1]OTCHET!G361+[1]OTCHET!G375+[1]OTCHET!G388</f>
        <v>-9212559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253572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253572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10541</v>
      </c>
      <c r="G64" s="345">
        <f t="shared" si="6"/>
        <v>-17497</v>
      </c>
      <c r="H64" s="346">
        <f t="shared" si="6"/>
        <v>-1513</v>
      </c>
      <c r="I64" s="346">
        <f t="shared" si="6"/>
        <v>32677</v>
      </c>
      <c r="J64" s="347">
        <f t="shared" si="6"/>
        <v>-3126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-10541</v>
      </c>
      <c r="G66" s="357">
        <f t="shared" ref="G66:L66" si="8">SUM(+G68+G76+G77+G84+G85+G86+G89+G90+G91+G92+G93+G94+G95)</f>
        <v>17497</v>
      </c>
      <c r="H66" s="358">
        <f>SUM(+H68+H76+H77+H84+H85+H86+H89+H90+H91+H92+H93+H94+H95)</f>
        <v>1513</v>
      </c>
      <c r="I66" s="358">
        <f>SUM(+I68+I76+I77+I84+I85+I86+I89+I90+I91+I92+I93+I94+I95)</f>
        <v>-32677</v>
      </c>
      <c r="J66" s="359">
        <f>SUM(+J68+J76+J77+J84+J85+J86+J89+J90+J91+J92+J93+J94+J95)</f>
        <v>3126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258</v>
      </c>
      <c r="G86" s="318">
        <f t="shared" ref="G86:M86" si="11">+G87+G88</f>
        <v>-2912</v>
      </c>
      <c r="H86" s="319">
        <f>+H87+H88</f>
        <v>0</v>
      </c>
      <c r="I86" s="319">
        <f>+I87+I88</f>
        <v>44</v>
      </c>
      <c r="J86" s="320">
        <f>+J87+J88</f>
        <v>3126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258</v>
      </c>
      <c r="G88" s="391">
        <f>+[1]OTCHET!G521+[1]OTCHET!G524+[1]OTCHET!G544</f>
        <v>-2912</v>
      </c>
      <c r="H88" s="392">
        <f>+[1]OTCHET!H521+[1]OTCHET!H524+[1]OTCHET!H544</f>
        <v>0</v>
      </c>
      <c r="I88" s="392">
        <f>+[1]OTCHET!I521+[1]OTCHET!I524+[1]OTCHET!I544</f>
        <v>44</v>
      </c>
      <c r="J88" s="393">
        <f>+[1]OTCHET!J521+[1]OTCHET!J524+[1]OTCHET!J544</f>
        <v>3126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1827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1827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-12626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-314</v>
      </c>
      <c r="I91" s="178">
        <f>+[1]OTCHET!I573+[1]OTCHET!I574+[1]OTCHET!I575+[1]OTCHET!I576+[1]OTCHET!I577+[1]OTCHET!I578+[1]OTCHET!I579</f>
        <v>-12312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20409</v>
      </c>
      <c r="H95" s="130">
        <f>[1]OTCHET!H591</f>
        <v>0</v>
      </c>
      <c r="I95" s="130">
        <f>[1]OTCHET!I591</f>
        <v>-20409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43871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2020-02-25T12:33:10Z</dcterms:created>
  <dcterms:modified xsi:type="dcterms:W3CDTF">2020-02-25T12:39:25Z</dcterms:modified>
</cp:coreProperties>
</file>