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11_2019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Premiums!$D$3:$M$16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Payments!$A$1:$N$19</definedName>
    <definedName name="_xlnm.Print_Area" localSheetId="0">Premiums!$A$1:$N$20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3" i="47" l="1"/>
  <c r="E25" i="47" l="1"/>
  <c r="E27" i="47" l="1"/>
  <c r="E28" i="47" l="1"/>
  <c r="F35" i="46" l="1"/>
  <c r="F36" i="46"/>
  <c r="D26" i="47" l="1"/>
  <c r="D25" i="47"/>
  <c r="D24" i="47"/>
  <c r="D23" i="47"/>
  <c r="D22" i="47"/>
  <c r="E30" i="46" l="1"/>
  <c r="E31" i="46"/>
  <c r="E32" i="46"/>
  <c r="E33" i="46"/>
  <c r="E34" i="46"/>
  <c r="E22" i="47" l="1"/>
  <c r="E26" i="47"/>
  <c r="E24" i="47"/>
  <c r="F34" i="46"/>
  <c r="F33" i="46"/>
  <c r="E29" i="47" l="1"/>
  <c r="F30" i="46"/>
  <c r="C26" i="47"/>
  <c r="C22" i="47"/>
  <c r="C28" i="47"/>
  <c r="C23" i="47"/>
  <c r="C24" i="47"/>
  <c r="C25" i="47"/>
  <c r="C27" i="47"/>
  <c r="F32" i="46"/>
  <c r="F31" i="46"/>
  <c r="F37" i="46" l="1"/>
  <c r="C29" i="47"/>
  <c r="E30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<sst xmlns="http://schemas.openxmlformats.org/spreadsheetml/2006/main" count="1050" uniqueCount="660">
  <si>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</si>
  <si>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</si>
  <si>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</si>
  <si>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</si>
  <si>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</si>
  <si>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</si>
  <si>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</si>
  <si>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</si>
  <si>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</si>
  <si>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</si>
  <si>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</si>
  <si>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</si>
  <si>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</si>
  <si>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</si>
  <si>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</si>
  <si>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</si>
  <si>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</si>
  <si>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</si>
  <si>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</si>
  <si>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</si>
  <si>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</si>
  <si>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</si>
  <si>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</si>
  <si>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</si>
  <si>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</si>
  <si>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</si>
  <si>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</si>
  <si>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</si>
  <si>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</si>
  <si>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</si>
  <si>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</si>
  <si>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</si>
  <si>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</si>
  <si>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</si>
  <si>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</si>
  <si>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</si>
  <si>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</si>
  <si>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</si>
  <si>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</si>
  <si>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</si>
  <si>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</si>
  <si>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</si>
  <si>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</si>
  <si>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</si>
  <si>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</si>
  <si>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</si>
  <si>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</si>
  <si>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</si>
  <si>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</si>
  <si>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</si>
  <si>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</si>
  <si>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</si>
  <si>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</si>
  <si>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</si>
  <si>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</si>
  <si>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</si>
  <si>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</si>
  <si>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</si>
  <si>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</si>
  <si>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</si>
  <si>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</si>
  <si>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</si>
  <si>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</si>
  <si>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</si>
  <si>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</si>
  <si>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</si>
  <si>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</si>
  <si>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</si>
  <si>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</si>
  <si>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</si>
  <si>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</si>
  <si>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</si>
  <si>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</si>
  <si>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</si>
  <si>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</si>
  <si>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</si>
  <si>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</si>
  <si>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</si>
  <si>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</si>
  <si>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</si>
  <si>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</si>
  <si>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</si>
  <si>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</si>
  <si>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</si>
  <si>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</si>
  <si>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</si>
  <si>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</si>
  <si>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</si>
  <si>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</si>
  <si>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</si>
  <si>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</si>
  <si>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</si>
  <si>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</si>
  <si>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</si>
  <si>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</si>
  <si>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</si>
  <si>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</si>
  <si>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</si>
  <si>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</si>
  <si>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</si>
  <si>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</si>
  <si>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</si>
  <si>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</si>
  <si>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</si>
  <si>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</si>
  <si>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</si>
  <si>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</si>
  <si>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</si>
  <si>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</si>
  <si>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</si>
  <si>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</si>
  <si>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</si>
  <si>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</si>
  <si>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</si>
  <si>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</si>
  <si>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</si>
  <si>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</si>
  <si>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</si>
  <si>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</si>
  <si>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</si>
  <si>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</si>
  <si>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</si>
  <si>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</si>
  <si>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</si>
  <si>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</si>
  <si>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</si>
  <si>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</si>
  <si>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</si>
  <si>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</si>
  <si>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</si>
  <si>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</si>
  <si>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</si>
  <si>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</si>
  <si>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</si>
  <si>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</si>
  <si>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</si>
  <si>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</si>
  <si>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</si>
  <si>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</si>
  <si>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</si>
  <si>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</si>
  <si>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</si>
  <si>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</si>
  <si>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</si>
  <si>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</si>
  <si>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</si>
  <si>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</si>
  <si>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</si>
  <si>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</si>
  <si>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</si>
  <si>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</si>
  <si>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</si>
  <si>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</si>
  <si>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</si>
  <si>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</si>
  <si>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</si>
  <si>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</si>
  <si>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</si>
  <si>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</si>
  <si>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</si>
  <si>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</si>
  <si>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</si>
  <si>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</si>
  <si>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</si>
  <si>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</si>
  <si>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</si>
  <si>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</si>
  <si>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</si>
  <si>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</si>
  <si>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</si>
  <si>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</si>
  <si>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</si>
  <si>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</si>
  <si>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</si>
  <si>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</si>
  <si>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</si>
  <si>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</si>
  <si>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</si>
  <si>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</si>
  <si>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</si>
  <si>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</si>
  <si>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</si>
  <si>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</si>
  <si>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</si>
  <si>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</si>
  <si>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</si>
  <si>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</si>
  <si>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</si>
  <si>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</si>
  <si>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</si>
  <si>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</si>
  <si>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</si>
  <si>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</si>
  <si>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</si>
  <si>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</si>
  <si>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</si>
  <si>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</si>
  <si>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</si>
  <si>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</si>
  <si>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</si>
  <si>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</si>
  <si>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</si>
  <si>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</si>
  <si>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</si>
  <si>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</si>
  <si>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</si>
  <si>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</si>
  <si>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</si>
  <si>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</si>
  <si>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</si>
  <si>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</si>
  <si>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</si>
  <si>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</si>
  <si>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</si>
  <si>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</si>
  <si>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</si>
  <si>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</si>
  <si>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</si>
  <si>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</si>
  <si>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</si>
  <si>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</si>
  <si>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</si>
  <si>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</si>
  <si>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</si>
  <si>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</si>
  <si>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</si>
  <si>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</si>
  <si>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</si>
  <si>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</si>
  <si>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</si>
  <si>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</si>
  <si>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</si>
  <si>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</si>
  <si>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</si>
  <si>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</si>
  <si>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</si>
  <si>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</si>
  <si>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</si>
  <si>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</si>
  <si>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</si>
  <si>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</si>
  <si>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</si>
  <si>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</si>
  <si>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</si>
  <si>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</si>
  <si>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</si>
  <si>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</si>
  <si>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</si>
  <si>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</si>
  <si>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</si>
  <si>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</si>
  <si>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</si>
  <si>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</si>
  <si>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</si>
  <si>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</si>
  <si>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</si>
  <si>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</si>
  <si>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</si>
  <si>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</si>
  <si>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</si>
  <si>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</si>
  <si>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</si>
  <si>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</si>
  <si>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</si>
  <si>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</si>
  <si>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</si>
  <si>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</si>
  <si>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</si>
  <si>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</si>
  <si>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</si>
  <si>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</si>
  <si>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</si>
  <si>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</si>
  <si>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</si>
  <si>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</si>
  <si>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</si>
  <si>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</si>
  <si>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</si>
  <si>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</si>
  <si>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</si>
  <si>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</si>
  <si>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</si>
  <si>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</si>
  <si>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</si>
  <si>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</si>
  <si>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</si>
  <si>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</si>
  <si>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</si>
  <si>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</si>
  <si>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</si>
  <si>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</si>
  <si>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</si>
  <si>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</si>
  <si>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</si>
  <si>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</si>
  <si>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</si>
  <si>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</si>
  <si>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</si>
  <si>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</si>
  <si>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</si>
  <si>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</si>
  <si>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</si>
  <si>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</si>
  <si>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</si>
  <si>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</si>
  <si>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</si>
  <si>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</si>
  <si>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</si>
  <si>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</si>
  <si>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</si>
  <si>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</si>
  <si>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</si>
  <si>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</si>
  <si>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</si>
  <si>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</si>
  <si>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</si>
  <si>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</si>
  <si>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</si>
  <si>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</si>
  <si>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</si>
  <si>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</si>
  <si>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</si>
  <si>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</si>
  <si>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</si>
  <si>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</si>
  <si>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</si>
  <si>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</si>
  <si>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</si>
  <si>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</si>
  <si>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</si>
  <si>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</si>
  <si>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</si>
  <si>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</si>
  <si>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</si>
  <si>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</si>
  <si>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</si>
  <si>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</si>
  <si>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</si>
  <si>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</si>
  <si>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</si>
  <si>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</si>
  <si>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</si>
  <si>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</si>
  <si>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</si>
  <si>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</si>
  <si>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</si>
  <si>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</si>
  <si>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</si>
  <si>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</si>
  <si>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</si>
  <si>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</si>
  <si>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</si>
  <si>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</si>
  <si>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</si>
  <si>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</si>
  <si>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</si>
  <si>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</si>
  <si>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</si>
  <si>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</si>
  <si>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</si>
  <si>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</si>
  <si>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</si>
  <si>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</si>
  <si>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</si>
  <si>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</si>
  <si>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</si>
  <si>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</si>
  <si>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</si>
  <si>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</si>
  <si>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</si>
  <si>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</si>
  <si>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</si>
  <si>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</si>
  <si>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</si>
  <si>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</si>
  <si>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</si>
  <si>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</si>
  <si>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</si>
  <si>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</si>
  <si>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</si>
  <si>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</si>
  <si>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</si>
  <si>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</si>
  <si>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</si>
  <si>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</si>
  <si>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</si>
  <si>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</si>
  <si>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</si>
  <si>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</si>
  <si>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</si>
  <si>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</si>
  <si>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</si>
  <si>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</si>
  <si>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</si>
  <si>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</si>
  <si>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</si>
  <si>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</si>
  <si>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</si>
  <si>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</si>
  <si>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</si>
  <si>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</si>
  <si>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</si>
  <si>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</si>
  <si>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</si>
  <si>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</si>
  <si>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</si>
  <si>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</si>
  <si>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</si>
  <si>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</si>
  <si>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</si>
  <si>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</si>
  <si>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</si>
  <si>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</si>
  <si>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</si>
  <si>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</si>
  <si>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</si>
  <si>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</si>
  <si>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</si>
  <si>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</si>
  <si>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</si>
  <si>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</si>
  <si>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</si>
  <si>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</si>
  <si>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</si>
  <si>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</si>
  <si>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</si>
  <si>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</si>
  <si>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</si>
  <si>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</si>
  <si>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</si>
  <si>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</si>
  <si>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</si>
  <si>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</si>
  <si>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</si>
  <si>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</si>
  <si>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</si>
  <si>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</si>
  <si>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</si>
  <si>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</si>
  <si>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</si>
  <si>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</si>
  <si>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</si>
  <si>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</si>
  <si>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</si>
  <si>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</si>
  <si>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</si>
  <si>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</si>
  <si>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</si>
  <si>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</si>
  <si>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</si>
  <si>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</si>
  <si>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</si>
  <si>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</si>
  <si>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</si>
  <si>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</si>
  <si>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</si>
  <si>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</si>
  <si>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</si>
  <si>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</si>
  <si>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</si>
  <si>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</si>
  <si>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</si>
  <si>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</si>
  <si>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</si>
  <si>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</si>
  <si>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</si>
  <si>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</si>
  <si>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</si>
  <si>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</si>
  <si>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</si>
  <si>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</si>
  <si>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</si>
  <si>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</si>
  <si>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</si>
  <si>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</si>
  <si>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</si>
  <si>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</si>
  <si>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</si>
  <si>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</si>
  <si>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</si>
  <si>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</si>
  <si>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</si>
  <si>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</si>
  <si>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</si>
  <si>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</si>
  <si>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</si>
  <si>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</si>
  <si>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</si>
  <si>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</si>
  <si>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</si>
  <si>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</si>
  <si>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</si>
  <si>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</si>
  <si>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</si>
  <si>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</si>
  <si>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</si>
  <si>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</si>
  <si>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</si>
  <si>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</si>
  <si>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</si>
  <si>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</si>
  <si>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</si>
  <si>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</si>
  <si>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</si>
  <si>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</si>
  <si>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</si>
  <si>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</si>
  <si>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</si>
  <si>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</si>
  <si>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</si>
  <si>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</si>
  <si>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</si>
  <si>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</si>
  <si>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</si>
  <si>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</si>
  <si>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</si>
  <si>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</si>
  <si>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</si>
  <si>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</si>
  <si>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</si>
  <si>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</si>
  <si>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</si>
  <si>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</si>
  <si>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</si>
  <si>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</si>
  <si>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</si>
  <si>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</si>
  <si>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</si>
  <si>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</si>
  <si>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</si>
  <si>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</si>
  <si>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</si>
  <si>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</si>
  <si>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</si>
  <si>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</si>
  <si>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</si>
  <si>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</si>
  <si>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</si>
  <si>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</si>
  <si>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</si>
  <si>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</si>
  <si>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</si>
  <si>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</si>
  <si>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</si>
  <si>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</si>
  <si>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</si>
  <si>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</si>
  <si>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</si>
  <si>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</si>
  <si>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</si>
  <si>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</si>
  <si>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</si>
  <si>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</si>
  <si>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</si>
  <si>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</si>
  <si>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</si>
  <si>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</si>
  <si>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</si>
  <si>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</si>
  <si>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</si>
  <si>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</si>
  <si>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</si>
  <si>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</si>
  <si>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</si>
  <si>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</si>
  <si>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</si>
  <si>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</si>
  <si>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</si>
  <si>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</si>
  <si>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</si>
  <si>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</si>
  <si>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</si>
  <si>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</si>
  <si>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</si>
  <si>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</si>
  <si>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</si>
  <si>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</si>
  <si>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</si>
  <si>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</si>
  <si>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</si>
  <si>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</si>
  <si>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</si>
  <si>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</si>
  <si>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</si>
  <si>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</si>
  <si>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</si>
  <si>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</si>
  <si>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</si>
  <si>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</si>
  <si>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</si>
  <si>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</si>
  <si>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</si>
  <si>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</si>
  <si>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</si>
  <si>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</si>
  <si>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</si>
  <si>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</si>
  <si>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</si>
  <si>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</si>
  <si>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</si>
  <si>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</si>
  <si>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</si>
  <si>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</si>
  <si>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</si>
  <si>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</si>
  <si>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</si>
  <si>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</si>
  <si>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</si>
  <si>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</si>
  <si>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</si>
  <si>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</si>
  <si>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</si>
  <si>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</si>
  <si>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</si>
  <si>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</si>
  <si>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</si>
  <si>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</si>
  <si>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</si>
  <si>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</si>
  <si>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</si>
  <si>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</si>
  <si>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</si>
  <si>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</si>
  <si>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</si>
  <si>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</si>
  <si>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</si>
  <si>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</si>
  <si>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</si>
  <si>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</si>
  <si>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</si>
  <si>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</si>
  <si>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</si>
  <si>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</si>
  <si>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</si>
  <si>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</si>
  <si>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</si>
  <si>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</si>
  <si>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</si>
  <si>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</si>
  <si>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</si>
  <si>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</si>
  <si>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</si>
  <si>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</si>
  <si>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</si>
  <si>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</si>
  <si>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</si>
  <si>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</si>
  <si>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</si>
  <si>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</si>
  <si>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</si>
  <si>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</si>
  <si>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</si>
  <si>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</si>
  <si>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</si>
  <si>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30.11.2019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</si>
  <si>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30.11.2019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</si>
  <si>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30.11.2019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</si>
  <si>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30.11.2019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</si>
  <si>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ПО ЖИВОТОЗАСТРАХОВАНЕ КЪМ 30.11.2019 г.</t>
    </r>
    <r>
      <rPr>
        <b/>
        <vertAlign val="superscript"/>
        <sz val="12"/>
        <rFont val="Times New Roman"/>
        <family val="1"/>
        <charset val="204"/>
      </rPr>
      <t>1</t>
    </r>
  </si>
  <si>
    <t>"ГРУПАМА ЖИВОТОЗАСТРАХОВАНЕ ЕКСПРЕС"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</si>
</sst>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5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9" borderId="0" applyNumberFormat="0" applyBorder="0" applyAlignment="0" applyProtection="0"/>
    <xf numFmtId="0" fontId="41" fillId="13" borderId="26" applyNumberFormat="0" applyAlignment="0" applyProtection="0"/>
    <xf numFmtId="0" fontId="42" fillId="26" borderId="27" applyNumberFormat="0" applyAlignment="0" applyProtection="0"/>
    <xf numFmtId="0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26" applyNumberFormat="0" applyAlignment="0" applyProtection="0"/>
    <xf numFmtId="0" fontId="49" fillId="0" borderId="31" applyNumberFormat="0" applyFill="0" applyAlignment="0" applyProtection="0"/>
    <xf numFmtId="0" fontId="50" fillId="27" borderId="0" applyNumberFormat="0" applyBorder="0" applyAlignment="0" applyProtection="0"/>
    <xf numFmtId="0" fontId="1" fillId="0" borderId="0"/>
    <xf numFmtId="0" fontId="1" fillId="28" borderId="32" applyNumberFormat="0" applyFont="0" applyAlignment="0" applyProtection="0"/>
    <xf numFmtId="0" fontId="51" fillId="13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5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33"/>
    <cellStyle name="Exchange" xfId="24"/>
    <cellStyle name="Explanatory Text 2" xfId="134"/>
    <cellStyle name="Good 2" xfId="135"/>
    <cellStyle name="Gray" xfId="25"/>
    <cellStyle name="Gray 2" xfId="99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Input 2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49"/>
    <cellStyle name="Normal 2 2 2" xfId="151"/>
    <cellStyle name="Normal 2 3" xfId="143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50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5"/>
    <cellStyle name="WrapTitle" xfId="92"/>
    <cellStyle name="zastrnadzor" xfId="93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30.11.2019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220855067.74531668</c:v>
                </c:pt>
                <c:pt idx="1">
                  <c:v>7034294.2434999989</c:v>
                </c:pt>
                <c:pt idx="2">
                  <c:v>83972807.874000013</c:v>
                </c:pt>
                <c:pt idx="3">
                  <c:v>0</c:v>
                </c:pt>
                <c:pt idx="4">
                  <c:v>24847169.741545457</c:v>
                </c:pt>
                <c:pt idx="5">
                  <c:v>17100948.799999997</c:v>
                </c:pt>
                <c:pt idx="6">
                  <c:v>98447531.560000017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30.11.2019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Payments!$E$22:$E$28</c:f>
              <c:strCache>
                <c:ptCount val="7"/>
                <c:pt idx="0">
                  <c:v>94 083 206</c:v>
                </c:pt>
                <c:pt idx="1">
                  <c:v>4 753 962</c:v>
                </c:pt>
                <c:pt idx="2">
                  <c:v>10 494 232</c:v>
                </c:pt>
                <c:pt idx="3">
                  <c:v>0</c:v>
                </c:pt>
                <c:pt idx="4">
                  <c:v>4 851 725</c:v>
                </c:pt>
                <c:pt idx="5">
                  <c:v>2 310 880</c:v>
                </c:pt>
                <c:pt idx="6">
                  <c:v>35 518 742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0.13881230817967979"/>
                  <c:y val="-4.278759559983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Payments!$D$22:$D$28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Payments!$E$22:$E$28</c:f>
              <c:numCache>
                <c:formatCode>#,##0</c:formatCode>
                <c:ptCount val="7"/>
                <c:pt idx="0">
                  <c:v>94083206.240222633</c:v>
                </c:pt>
                <c:pt idx="1">
                  <c:v>4753961.7331792032</c:v>
                </c:pt>
                <c:pt idx="2">
                  <c:v>10494232.334508067</c:v>
                </c:pt>
                <c:pt idx="3">
                  <c:v>0</c:v>
                </c:pt>
                <c:pt idx="4">
                  <c:v>4851725.47</c:v>
                </c:pt>
                <c:pt idx="5">
                  <c:v>2310880.3132131314</c:v>
                </c:pt>
                <c:pt idx="6">
                  <c:v>35518742.405837938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20</xdr:row>
      <xdr:rowOff>57149</xdr:rowOff>
    </xdr:from>
    <xdr:to>
      <xdr:col>10</xdr:col>
      <xdr:colOff>1105461</xdr:colOff>
      <xdr:row>47</xdr:row>
      <xdr:rowOff>50146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74842</xdr:rowOff>
    </xdr:from>
    <xdr:to>
      <xdr:col>9</xdr:col>
      <xdr:colOff>1046390</xdr:colOff>
      <xdr:row>46</xdr:row>
      <xdr:rowOff>110218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view="pageBreakPreview" zoomScaleNormal="70" zoomScaleSheetLayoutView="100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 activeCell="B14" sqref="B14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2"/>
      <c r="N2" s="111" t="s">
        <v>646</v>
      </c>
      <c r="O2" s="114"/>
      <c r="P2" s="114"/>
      <c r="Q2" s="114"/>
      <c r="R2" s="114"/>
    </row>
    <row r="3" spans="1:18" s="97" customFormat="1" ht="94.5">
      <c r="A3" s="91" t="s">
        <v>645</v>
      </c>
      <c r="B3" s="91" t="s">
        <v>644</v>
      </c>
      <c r="C3" s="93" t="s">
        <v>642</v>
      </c>
      <c r="D3" s="92" t="s">
        <v>640</v>
      </c>
      <c r="E3" s="92" t="s">
        <v>643</v>
      </c>
      <c r="F3" s="92" t="s">
        <v>641</v>
      </c>
      <c r="G3" s="92" t="s">
        <v>639</v>
      </c>
      <c r="H3" s="92" t="s">
        <v>659</v>
      </c>
      <c r="I3" s="94" t="s">
        <v>638</v>
      </c>
      <c r="J3" s="92" t="s">
        <v>635</v>
      </c>
      <c r="K3" s="95" t="s">
        <v>636</v>
      </c>
      <c r="L3" s="95" t="s">
        <v>637</v>
      </c>
      <c r="M3" s="95" t="s">
        <v>634</v>
      </c>
      <c r="N3" s="92" t="s">
        <v>39</v>
      </c>
      <c r="O3" s="96"/>
    </row>
    <row r="4" spans="1:18" ht="15.75" customHeight="1">
      <c r="A4" s="98">
        <v>1</v>
      </c>
      <c r="B4" s="119" t="s">
        <v>633</v>
      </c>
      <c r="C4" s="120">
        <v>42933306</v>
      </c>
      <c r="D4" s="120">
        <v>42364888.689499997</v>
      </c>
      <c r="E4" s="120">
        <v>36368346.739999995</v>
      </c>
      <c r="F4" s="120">
        <v>47974433.380000003</v>
      </c>
      <c r="G4" s="120">
        <v>25457846.84</v>
      </c>
      <c r="H4" s="120">
        <v>10119781.579999994</v>
      </c>
      <c r="I4" s="120">
        <v>9864789.2699999996</v>
      </c>
      <c r="J4" s="120">
        <v>3154339.62</v>
      </c>
      <c r="K4" s="120">
        <v>896311</v>
      </c>
      <c r="L4" s="120">
        <v>126395.74</v>
      </c>
      <c r="M4" s="120">
        <v>1594628.8858166779</v>
      </c>
      <c r="N4" s="121">
        <v>220855067.74531668</v>
      </c>
      <c r="O4" s="99"/>
      <c r="P4" s="100"/>
      <c r="Q4" s="101"/>
    </row>
    <row r="5" spans="1:18" ht="15.75" customHeight="1">
      <c r="A5" s="98" t="s">
        <v>632</v>
      </c>
      <c r="B5" s="122" t="s">
        <v>631</v>
      </c>
      <c r="C5" s="120">
        <v>30260777</v>
      </c>
      <c r="D5" s="120">
        <v>42356726.499499999</v>
      </c>
      <c r="E5" s="120">
        <v>23926462.569999993</v>
      </c>
      <c r="F5" s="120">
        <v>47973370.010000005</v>
      </c>
      <c r="G5" s="120">
        <v>25457846.84</v>
      </c>
      <c r="H5" s="120">
        <v>10119781.579999994</v>
      </c>
      <c r="I5" s="120">
        <v>9864789.2699999996</v>
      </c>
      <c r="J5" s="120">
        <v>3154338.96</v>
      </c>
      <c r="K5" s="120">
        <v>896311</v>
      </c>
      <c r="L5" s="120">
        <v>126395.74</v>
      </c>
      <c r="M5" s="120">
        <v>1594628.8858166779</v>
      </c>
      <c r="N5" s="121">
        <v>195731428.3553167</v>
      </c>
      <c r="O5" s="99"/>
      <c r="Q5" s="101"/>
    </row>
    <row r="6" spans="1:18" ht="15.75" customHeight="1">
      <c r="A6" s="98" t="s">
        <v>629</v>
      </c>
      <c r="B6" s="122" t="s">
        <v>630</v>
      </c>
      <c r="C6" s="120">
        <v>16089482</v>
      </c>
      <c r="D6" s="120">
        <v>28226305.7995</v>
      </c>
      <c r="E6" s="120">
        <v>20007102.729999993</v>
      </c>
      <c r="F6" s="120">
        <v>13081677.309999999</v>
      </c>
      <c r="G6" s="120">
        <v>25457846.84</v>
      </c>
      <c r="H6" s="120">
        <v>641599.93000000005</v>
      </c>
      <c r="I6" s="120">
        <v>286911.75</v>
      </c>
      <c r="J6" s="120">
        <v>2697997.29</v>
      </c>
      <c r="K6" s="120">
        <v>648896</v>
      </c>
      <c r="L6" s="120">
        <v>126395.74</v>
      </c>
      <c r="M6" s="120">
        <v>542671.20000000019</v>
      </c>
      <c r="N6" s="121">
        <v>107806886.58950001</v>
      </c>
      <c r="O6" s="99"/>
      <c r="Q6" s="101"/>
    </row>
    <row r="7" spans="1:18" ht="31.5">
      <c r="A7" s="98" t="s">
        <v>629</v>
      </c>
      <c r="B7" s="122" t="s">
        <v>628</v>
      </c>
      <c r="C7" s="120">
        <v>14171295</v>
      </c>
      <c r="D7" s="120">
        <v>14130420.700000001</v>
      </c>
      <c r="E7" s="120">
        <v>3919359.8400000003</v>
      </c>
      <c r="F7" s="120">
        <v>34891692.700000003</v>
      </c>
      <c r="G7" s="120">
        <v>0</v>
      </c>
      <c r="H7" s="120">
        <v>9478181.6499999948</v>
      </c>
      <c r="I7" s="120">
        <v>9577877.5199999996</v>
      </c>
      <c r="J7" s="120">
        <v>456341.67</v>
      </c>
      <c r="K7" s="120">
        <v>247415</v>
      </c>
      <c r="L7" s="120">
        <v>0</v>
      </c>
      <c r="M7" s="120">
        <v>1051957.6858166778</v>
      </c>
      <c r="N7" s="121">
        <v>87924541.765816674</v>
      </c>
      <c r="O7" s="99"/>
      <c r="Q7" s="101"/>
    </row>
    <row r="8" spans="1:18" ht="15.75" customHeight="1">
      <c r="A8" s="98" t="s">
        <v>627</v>
      </c>
      <c r="B8" s="122" t="s">
        <v>626</v>
      </c>
      <c r="C8" s="120">
        <v>12672529</v>
      </c>
      <c r="D8" s="120">
        <v>8162.19</v>
      </c>
      <c r="E8" s="120">
        <v>12441884.17</v>
      </c>
      <c r="F8" s="120">
        <v>1063.3699999999999</v>
      </c>
      <c r="G8" s="120">
        <v>0</v>
      </c>
      <c r="H8" s="120">
        <v>0</v>
      </c>
      <c r="I8" s="120">
        <v>0</v>
      </c>
      <c r="J8" s="120">
        <v>0.65999999999999992</v>
      </c>
      <c r="K8" s="120">
        <v>0</v>
      </c>
      <c r="L8" s="120">
        <v>0</v>
      </c>
      <c r="M8" s="120">
        <v>0</v>
      </c>
      <c r="N8" s="121">
        <v>25123639.390000001</v>
      </c>
      <c r="O8" s="99"/>
      <c r="Q8" s="101"/>
    </row>
    <row r="9" spans="1:18" ht="15.75" customHeight="1">
      <c r="A9" s="98">
        <v>2</v>
      </c>
      <c r="B9" s="119" t="s">
        <v>625</v>
      </c>
      <c r="C9" s="120">
        <v>599025</v>
      </c>
      <c r="D9" s="120">
        <v>261511.56349999999</v>
      </c>
      <c r="E9" s="120">
        <v>4170423.8699999996</v>
      </c>
      <c r="F9" s="120">
        <v>1461046.77</v>
      </c>
      <c r="G9" s="120">
        <v>0</v>
      </c>
      <c r="H9" s="120">
        <v>0</v>
      </c>
      <c r="I9" s="120">
        <v>152971.31</v>
      </c>
      <c r="J9" s="120">
        <v>389315.73000000004</v>
      </c>
      <c r="K9" s="120">
        <v>0</v>
      </c>
      <c r="L9" s="120">
        <v>0</v>
      </c>
      <c r="M9" s="120">
        <v>0</v>
      </c>
      <c r="N9" s="121">
        <v>7034294.2434999989</v>
      </c>
      <c r="O9" s="99"/>
      <c r="P9" s="100"/>
      <c r="Q9" s="101"/>
    </row>
    <row r="10" spans="1:18" ht="28.5" customHeight="1">
      <c r="A10" s="98">
        <v>3</v>
      </c>
      <c r="B10" s="119" t="s">
        <v>624</v>
      </c>
      <c r="C10" s="120">
        <v>7987904</v>
      </c>
      <c r="D10" s="120">
        <v>33932630.614</v>
      </c>
      <c r="E10" s="120">
        <v>36828446.229999997</v>
      </c>
      <c r="F10" s="120">
        <v>2244903.98</v>
      </c>
      <c r="G10" s="120">
        <v>2384552.42</v>
      </c>
      <c r="H10" s="120">
        <v>77543.560000000056</v>
      </c>
      <c r="I10" s="120">
        <v>0</v>
      </c>
      <c r="J10" s="120">
        <v>507105.26</v>
      </c>
      <c r="K10" s="120">
        <v>0</v>
      </c>
      <c r="L10" s="120">
        <v>0</v>
      </c>
      <c r="M10" s="120">
        <v>9721.8100000000013</v>
      </c>
      <c r="N10" s="121">
        <v>83972807.874000013</v>
      </c>
      <c r="O10" s="99"/>
      <c r="P10" s="100"/>
      <c r="Q10" s="101"/>
    </row>
    <row r="11" spans="1:18" ht="15.75" customHeight="1">
      <c r="A11" s="98">
        <v>4</v>
      </c>
      <c r="B11" s="119" t="s">
        <v>623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1">
        <v>0</v>
      </c>
      <c r="O11" s="99"/>
      <c r="P11" s="100"/>
      <c r="Q11" s="101"/>
    </row>
    <row r="12" spans="1:18" ht="15.75" customHeight="1">
      <c r="A12" s="98">
        <v>5</v>
      </c>
      <c r="B12" s="119" t="s">
        <v>622</v>
      </c>
      <c r="C12" s="120">
        <v>15620909</v>
      </c>
      <c r="D12" s="120">
        <v>5049320.9830000009</v>
      </c>
      <c r="E12" s="120">
        <v>0</v>
      </c>
      <c r="F12" s="120">
        <v>0</v>
      </c>
      <c r="G12" s="120">
        <v>1369932.3199999998</v>
      </c>
      <c r="H12" s="120">
        <v>0</v>
      </c>
      <c r="I12" s="120">
        <v>0</v>
      </c>
      <c r="J12" s="120">
        <v>172399.59999999998</v>
      </c>
      <c r="K12" s="120">
        <v>0</v>
      </c>
      <c r="L12" s="120">
        <v>2027526.06</v>
      </c>
      <c r="M12" s="120">
        <v>607081.77854545414</v>
      </c>
      <c r="N12" s="121">
        <v>24847169.741545457</v>
      </c>
      <c r="O12" s="99"/>
      <c r="P12" s="100"/>
      <c r="Q12" s="101"/>
    </row>
    <row r="13" spans="1:18" ht="15.75" customHeight="1">
      <c r="A13" s="98">
        <v>6</v>
      </c>
      <c r="B13" s="125" t="s">
        <v>647</v>
      </c>
      <c r="C13" s="120">
        <v>1905199</v>
      </c>
      <c r="D13" s="120">
        <v>7296489.8899999987</v>
      </c>
      <c r="E13" s="120">
        <v>985421.82000000007</v>
      </c>
      <c r="F13" s="120">
        <v>3703700.93</v>
      </c>
      <c r="G13" s="120">
        <v>0</v>
      </c>
      <c r="H13" s="120">
        <v>1446794.7599999998</v>
      </c>
      <c r="I13" s="120">
        <v>591561.01</v>
      </c>
      <c r="J13" s="120">
        <v>80005.39</v>
      </c>
      <c r="K13" s="120">
        <v>1091776</v>
      </c>
      <c r="L13" s="120">
        <v>0</v>
      </c>
      <c r="M13" s="120" t="s">
        <v>629</v>
      </c>
      <c r="N13" s="121">
        <v>17100948.799999997</v>
      </c>
      <c r="O13" s="99"/>
      <c r="P13" s="100"/>
      <c r="Q13" s="101"/>
    </row>
    <row r="14" spans="1:18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 t="s">
        <v>629</v>
      </c>
      <c r="N14" s="121">
        <v>0</v>
      </c>
      <c r="O14" s="102"/>
      <c r="P14" s="100"/>
      <c r="Q14" s="101"/>
    </row>
    <row r="15" spans="1:18" ht="15.75" customHeight="1">
      <c r="A15" s="98">
        <v>7</v>
      </c>
      <c r="B15" s="125" t="s">
        <v>649</v>
      </c>
      <c r="C15" s="120">
        <v>69730896</v>
      </c>
      <c r="D15" s="120">
        <v>12014055.810000002</v>
      </c>
      <c r="E15" s="120">
        <v>3909542.62</v>
      </c>
      <c r="F15" s="120">
        <v>11002035.26</v>
      </c>
      <c r="G15" s="120">
        <v>173361.61000000002</v>
      </c>
      <c r="H15" s="120">
        <v>0</v>
      </c>
      <c r="I15" s="120">
        <v>0</v>
      </c>
      <c r="J15" s="120">
        <v>0</v>
      </c>
      <c r="K15" s="120">
        <v>1467298</v>
      </c>
      <c r="L15" s="120">
        <v>150342.26</v>
      </c>
      <c r="M15" s="120" t="s">
        <v>629</v>
      </c>
      <c r="N15" s="121">
        <v>98447531.560000017</v>
      </c>
      <c r="O15" s="99"/>
      <c r="P15" s="100"/>
      <c r="Q15" s="101"/>
    </row>
    <row r="16" spans="1:18" s="97" customFormat="1" ht="16.5" customHeight="1">
      <c r="A16" s="153" t="s">
        <v>39</v>
      </c>
      <c r="B16" s="154"/>
      <c r="C16" s="123">
        <v>138777239</v>
      </c>
      <c r="D16" s="123">
        <v>100918897.55</v>
      </c>
      <c r="E16" s="123">
        <v>82262181.279999986</v>
      </c>
      <c r="F16" s="123">
        <v>66386120.32</v>
      </c>
      <c r="G16" s="123">
        <v>29385693.189999998</v>
      </c>
      <c r="H16" s="123">
        <v>11644119.899999995</v>
      </c>
      <c r="I16" s="123">
        <v>10609321.59</v>
      </c>
      <c r="J16" s="123">
        <v>4303165.5999999996</v>
      </c>
      <c r="K16" s="123">
        <v>3455385</v>
      </c>
      <c r="L16" s="123">
        <v>2304264.0600000005</v>
      </c>
      <c r="M16" s="123">
        <v>2211432.4743621321</v>
      </c>
      <c r="N16" s="121">
        <v>452257819.96436208</v>
      </c>
      <c r="O16" s="127"/>
      <c r="Q16" s="103"/>
    </row>
    <row r="17" spans="1:17" ht="30" customHeight="1">
      <c r="A17" s="155" t="s">
        <v>621</v>
      </c>
      <c r="B17" s="156"/>
      <c r="C17" s="124">
        <v>0.30685426071999294</v>
      </c>
      <c r="D17" s="124">
        <v>0.2231446159581108</v>
      </c>
      <c r="E17" s="124">
        <v>0.18189222529415244</v>
      </c>
      <c r="F17" s="124">
        <v>0.1467882198813748</v>
      </c>
      <c r="G17" s="124">
        <v>6.4975533628839385E-2</v>
      </c>
      <c r="H17" s="124">
        <v>2.5746641375747913E-2</v>
      </c>
      <c r="I17" s="124">
        <v>2.3458569695568813E-2</v>
      </c>
      <c r="J17" s="124">
        <v>9.5148506229015325E-3</v>
      </c>
      <c r="K17" s="124">
        <v>7.6402990671831485E-3</v>
      </c>
      <c r="L17" s="124">
        <v>5.0950231445010203E-3</v>
      </c>
      <c r="M17" s="124">
        <v>4.8897606116272193E-3</v>
      </c>
      <c r="N17" s="124">
        <v>1</v>
      </c>
      <c r="O17" s="101"/>
      <c r="Q17" s="101"/>
    </row>
    <row r="18" spans="1:17" ht="10.5" customHeight="1">
      <c r="A18" s="104" t="s">
        <v>305</v>
      </c>
      <c r="G18" s="106"/>
      <c r="I18" s="106"/>
      <c r="K18" s="106"/>
      <c r="L18" s="106"/>
      <c r="O18" s="106"/>
      <c r="P18" s="106"/>
    </row>
    <row r="19" spans="1:17">
      <c r="A19" s="107" t="s">
        <v>650</v>
      </c>
      <c r="G19" s="106"/>
      <c r="I19" s="106"/>
      <c r="K19" s="106"/>
      <c r="L19" s="106"/>
      <c r="O19" s="106"/>
      <c r="P19" s="106"/>
    </row>
    <row r="20" spans="1:17" ht="15.75" customHeight="1">
      <c r="A20" s="107" t="s">
        <v>620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06"/>
    </row>
    <row r="21" spans="1:17">
      <c r="N21" s="101"/>
    </row>
    <row r="27" spans="1:17">
      <c r="D27" s="143"/>
      <c r="E27" s="143"/>
      <c r="F27" s="143"/>
      <c r="G27" s="144"/>
      <c r="H27" s="143"/>
      <c r="I27" s="137"/>
    </row>
    <row r="28" spans="1:17">
      <c r="C28" s="145"/>
      <c r="D28" s="145"/>
      <c r="E28" s="145"/>
      <c r="F28" s="145"/>
      <c r="G28" s="144"/>
      <c r="H28" s="143"/>
      <c r="I28" s="137"/>
    </row>
    <row r="29" spans="1:17">
      <c r="C29" s="145"/>
      <c r="D29" s="146"/>
      <c r="E29" s="145"/>
      <c r="F29" s="145"/>
      <c r="G29" s="144"/>
      <c r="H29" s="143"/>
      <c r="I29" s="137"/>
    </row>
    <row r="30" spans="1:17">
      <c r="C30" s="145"/>
      <c r="D30" s="147">
        <f t="shared" ref="D30:D35" si="0">F30/$N$16</f>
        <v>0.48833885893387108</v>
      </c>
      <c r="E30" s="146" t="str">
        <f>B4</f>
        <v>Застраховка "Живот" и рента</v>
      </c>
      <c r="F30" s="148">
        <f>N4</f>
        <v>220855067.74531668</v>
      </c>
      <c r="G30" s="144"/>
      <c r="H30" s="143"/>
      <c r="I30" s="137"/>
    </row>
    <row r="31" spans="1:17">
      <c r="C31" s="145"/>
      <c r="D31" s="147">
        <f t="shared" si="0"/>
        <v>1.5553726067255844E-2</v>
      </c>
      <c r="E31" s="146" t="str">
        <f>B9</f>
        <v>Женитбена и детска застраховка</v>
      </c>
      <c r="F31" s="148">
        <f>N9</f>
        <v>7034294.2434999989</v>
      </c>
      <c r="G31" s="144"/>
      <c r="H31" s="143"/>
      <c r="I31" s="137"/>
    </row>
    <row r="32" spans="1:17">
      <c r="C32" s="145"/>
      <c r="D32" s="147">
        <f t="shared" si="0"/>
        <v>0.18567463992246075</v>
      </c>
      <c r="E32" s="146" t="str">
        <f>B10</f>
        <v>Застраховка "Живот", свързана с инвестиционен фонд</v>
      </c>
      <c r="F32" s="148">
        <f>N10</f>
        <v>83972807.874000013</v>
      </c>
      <c r="G32" s="144"/>
      <c r="H32" s="143"/>
      <c r="I32" s="137"/>
    </row>
    <row r="33" spans="3:13">
      <c r="C33" s="145"/>
      <c r="D33" s="147">
        <f t="shared" si="0"/>
        <v>0</v>
      </c>
      <c r="E33" s="146" t="str">
        <f>B11</f>
        <v>Изкупуване на капитал</v>
      </c>
      <c r="F33" s="148">
        <f>N11</f>
        <v>0</v>
      </c>
      <c r="G33" s="144"/>
      <c r="H33" s="143"/>
      <c r="I33" s="137"/>
    </row>
    <row r="34" spans="3:13">
      <c r="C34" s="145"/>
      <c r="D34" s="147">
        <f t="shared" si="0"/>
        <v>5.494027664022131E-2</v>
      </c>
      <c r="E34" s="146" t="str">
        <f>B12</f>
        <v>Допълнителна застраховка</v>
      </c>
      <c r="F34" s="148">
        <f>N12</f>
        <v>24847169.741545457</v>
      </c>
      <c r="G34" s="144"/>
      <c r="H34" s="143"/>
      <c r="I34" s="137"/>
      <c r="J34" s="112"/>
      <c r="M34" s="112"/>
    </row>
    <row r="35" spans="3:13">
      <c r="C35" s="145"/>
      <c r="D35" s="147">
        <f t="shared" si="0"/>
        <v>3.7812389405113112E-2</v>
      </c>
      <c r="E35" s="145" t="s">
        <v>647</v>
      </c>
      <c r="F35" s="148">
        <f>N13</f>
        <v>17100948.799999997</v>
      </c>
      <c r="G35" s="144"/>
      <c r="H35" s="143"/>
      <c r="I35" s="137"/>
      <c r="J35" s="103"/>
      <c r="M35" s="115"/>
    </row>
    <row r="36" spans="3:13">
      <c r="C36" s="145"/>
      <c r="D36" s="147">
        <f t="shared" ref="D36:D37" si="1">F36/$N$16</f>
        <v>0.21768010903107807</v>
      </c>
      <c r="E36" s="145" t="s">
        <v>649</v>
      </c>
      <c r="F36" s="148">
        <f>N15</f>
        <v>98447531.560000017</v>
      </c>
      <c r="G36" s="144"/>
      <c r="H36" s="143"/>
      <c r="I36" s="137"/>
      <c r="J36" s="103"/>
      <c r="M36" s="115"/>
    </row>
    <row r="37" spans="3:13">
      <c r="C37" s="145"/>
      <c r="D37" s="146">
        <f t="shared" si="1"/>
        <v>1.0000000000000002</v>
      </c>
      <c r="E37" s="145"/>
      <c r="F37" s="149">
        <f>SUM(F30:F36)</f>
        <v>452257819.96436214</v>
      </c>
      <c r="G37" s="144"/>
      <c r="H37" s="143"/>
      <c r="I37" s="137"/>
    </row>
    <row r="38" spans="3:13">
      <c r="C38" s="145"/>
      <c r="D38" s="146"/>
      <c r="E38" s="145"/>
      <c r="F38" s="150">
        <f>F37-N16</f>
        <v>0</v>
      </c>
      <c r="G38" s="144"/>
      <c r="H38" s="143"/>
      <c r="I38" s="137"/>
    </row>
    <row r="39" spans="3:13">
      <c r="D39" s="138"/>
      <c r="E39" s="138"/>
      <c r="F39" s="138"/>
      <c r="G39" s="137"/>
      <c r="H39" s="138"/>
      <c r="I39" s="137"/>
    </row>
    <row r="40" spans="3:13">
      <c r="D40" s="138"/>
      <c r="E40" s="138"/>
      <c r="F40" s="138"/>
      <c r="G40" s="137"/>
      <c r="H40" s="138"/>
      <c r="I40" s="137"/>
    </row>
    <row r="63" spans="5:5">
      <c r="E63" s="138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B79" s="112"/>
      <c r="C79" s="112"/>
      <c r="E79" s="138"/>
    </row>
    <row r="80" spans="2:5">
      <c r="E80" s="138"/>
    </row>
    <row r="81" spans="5:5">
      <c r="E81" s="138"/>
    </row>
    <row r="82" spans="5:5">
      <c r="E82" s="138"/>
    </row>
  </sheetData>
  <sortState columnSort="1" ref="C3:M17">
    <sortCondition descending="1" ref="C17:M17"/>
  </sortState>
  <mergeCells count="2">
    <mergeCell ref="A16:B16"/>
    <mergeCell ref="A17:B17"/>
  </mergeCells>
  <conditionalFormatting sqref="O4:O16">
    <cfRule type="cellIs" dxfId="72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sqref="A1:N1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59" t="s">
        <v>655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7" ht="15.75" customHeight="1">
      <c r="A2" s="151"/>
      <c r="B2" s="152"/>
      <c r="C2" s="152"/>
      <c r="E2" s="152"/>
      <c r="F2" s="152"/>
      <c r="G2" s="152"/>
      <c r="H2" s="152"/>
      <c r="J2" s="152"/>
      <c r="K2" s="152"/>
      <c r="L2" s="152"/>
      <c r="N2" s="117" t="s">
        <v>646</v>
      </c>
    </row>
    <row r="3" spans="1:17" s="116" customFormat="1" ht="94.5">
      <c r="A3" s="91" t="s">
        <v>645</v>
      </c>
      <c r="B3" s="91" t="s">
        <v>644</v>
      </c>
      <c r="C3" s="92" t="s">
        <v>643</v>
      </c>
      <c r="D3" s="93" t="s">
        <v>642</v>
      </c>
      <c r="E3" s="92" t="s">
        <v>640</v>
      </c>
      <c r="F3" s="92" t="s">
        <v>641</v>
      </c>
      <c r="G3" s="92" t="s">
        <v>639</v>
      </c>
      <c r="H3" s="95" t="s">
        <v>635</v>
      </c>
      <c r="I3" s="94" t="s">
        <v>638</v>
      </c>
      <c r="J3" s="92" t="s">
        <v>659</v>
      </c>
      <c r="K3" s="92" t="s">
        <v>636</v>
      </c>
      <c r="L3" s="95" t="s">
        <v>634</v>
      </c>
      <c r="M3" s="95" t="s">
        <v>637</v>
      </c>
      <c r="N3" s="92" t="s">
        <v>39</v>
      </c>
      <c r="O3" s="96"/>
    </row>
    <row r="4" spans="1:17" ht="15.75" customHeight="1">
      <c r="A4" s="98">
        <v>1</v>
      </c>
      <c r="B4" s="119" t="s">
        <v>633</v>
      </c>
      <c r="C4" s="109">
        <v>28940364.199999999</v>
      </c>
      <c r="D4" s="109">
        <v>17281630</v>
      </c>
      <c r="E4" s="109">
        <v>21933174.985579539</v>
      </c>
      <c r="F4" s="109">
        <v>7685391.5899999999</v>
      </c>
      <c r="G4" s="109">
        <v>8386144.580000001</v>
      </c>
      <c r="H4" s="109">
        <v>2875779.05</v>
      </c>
      <c r="I4" s="109">
        <v>3150702.2000000007</v>
      </c>
      <c r="J4" s="109">
        <v>2547161.6339690001</v>
      </c>
      <c r="K4" s="109">
        <v>530783</v>
      </c>
      <c r="L4" s="109">
        <v>648814.70067409996</v>
      </c>
      <c r="M4" s="109">
        <v>103260.3</v>
      </c>
      <c r="N4" s="110">
        <v>94083206.240222633</v>
      </c>
      <c r="O4" s="99"/>
      <c r="P4" s="101"/>
      <c r="Q4" s="101"/>
    </row>
    <row r="5" spans="1:17" ht="15.75" customHeight="1">
      <c r="A5" s="98" t="s">
        <v>632</v>
      </c>
      <c r="B5" s="122" t="s">
        <v>631</v>
      </c>
      <c r="C5" s="109">
        <v>17472577.32</v>
      </c>
      <c r="D5" s="109">
        <v>8641999</v>
      </c>
      <c r="E5" s="109">
        <v>21892896.973742958</v>
      </c>
      <c r="F5" s="109">
        <v>7685391.5899999999</v>
      </c>
      <c r="G5" s="109">
        <v>8386144.580000001</v>
      </c>
      <c r="H5" s="109">
        <v>2863743.26</v>
      </c>
      <c r="I5" s="109">
        <v>3150702.2000000007</v>
      </c>
      <c r="J5" s="109">
        <v>2547161.6339690001</v>
      </c>
      <c r="K5" s="109">
        <v>530783</v>
      </c>
      <c r="L5" s="109">
        <v>648814.70067409996</v>
      </c>
      <c r="M5" s="109">
        <v>103260.3</v>
      </c>
      <c r="N5" s="110">
        <v>73923474.558386043</v>
      </c>
      <c r="O5" s="99"/>
      <c r="P5" s="101"/>
      <c r="Q5" s="101"/>
    </row>
    <row r="6" spans="1:17" ht="15.75" customHeight="1">
      <c r="A6" s="98" t="s">
        <v>629</v>
      </c>
      <c r="B6" s="122" t="s">
        <v>630</v>
      </c>
      <c r="C6" s="109">
        <v>15855522.450000001</v>
      </c>
      <c r="D6" s="109">
        <v>6486197</v>
      </c>
      <c r="E6" s="109">
        <v>19769284.224755846</v>
      </c>
      <c r="F6" s="109">
        <v>5592252.96</v>
      </c>
      <c r="G6" s="109">
        <v>8386144.580000001</v>
      </c>
      <c r="H6" s="109">
        <v>2663092.0499999998</v>
      </c>
      <c r="I6" s="109">
        <v>420155.41</v>
      </c>
      <c r="J6" s="109">
        <v>348970.72380609997</v>
      </c>
      <c r="K6" s="109">
        <v>412238</v>
      </c>
      <c r="L6" s="109">
        <v>279654.50067410007</v>
      </c>
      <c r="M6" s="109">
        <v>103260.3</v>
      </c>
      <c r="N6" s="110">
        <v>60316772.199236035</v>
      </c>
      <c r="O6" s="99"/>
      <c r="P6" s="101"/>
      <c r="Q6" s="101"/>
    </row>
    <row r="7" spans="1:17" ht="31.5">
      <c r="A7" s="98" t="s">
        <v>629</v>
      </c>
      <c r="B7" s="122" t="s">
        <v>628</v>
      </c>
      <c r="C7" s="109">
        <v>1617054.87</v>
      </c>
      <c r="D7" s="109">
        <v>2155802</v>
      </c>
      <c r="E7" s="109">
        <v>2123612.7489871108</v>
      </c>
      <c r="F7" s="109">
        <v>2093138.63</v>
      </c>
      <c r="G7" s="109">
        <v>0</v>
      </c>
      <c r="H7" s="109">
        <v>200651.21000000002</v>
      </c>
      <c r="I7" s="109">
        <v>2730546.7900000005</v>
      </c>
      <c r="J7" s="109">
        <v>2198190.9101629001</v>
      </c>
      <c r="K7" s="109">
        <v>118545</v>
      </c>
      <c r="L7" s="109">
        <v>369160.19999999995</v>
      </c>
      <c r="M7" s="109">
        <v>0</v>
      </c>
      <c r="N7" s="110">
        <v>13606702.359150011</v>
      </c>
      <c r="O7" s="99"/>
      <c r="P7" s="101"/>
      <c r="Q7" s="101"/>
    </row>
    <row r="8" spans="1:17" ht="16.5" customHeight="1">
      <c r="A8" s="98" t="s">
        <v>627</v>
      </c>
      <c r="B8" s="122" t="s">
        <v>626</v>
      </c>
      <c r="C8" s="109">
        <v>11467786.879999999</v>
      </c>
      <c r="D8" s="109">
        <v>8639631</v>
      </c>
      <c r="E8" s="109">
        <v>40278.011836580685</v>
      </c>
      <c r="F8" s="109">
        <v>0</v>
      </c>
      <c r="G8" s="109">
        <v>0</v>
      </c>
      <c r="H8" s="109">
        <v>12035.79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10">
        <v>20159731.681836579</v>
      </c>
      <c r="O8" s="99"/>
      <c r="P8" s="101"/>
      <c r="Q8" s="101"/>
    </row>
    <row r="9" spans="1:17" ht="16.5" customHeight="1">
      <c r="A9" s="98">
        <v>2</v>
      </c>
      <c r="B9" s="119" t="s">
        <v>625</v>
      </c>
      <c r="C9" s="109">
        <v>3231593.6399999997</v>
      </c>
      <c r="D9" s="109">
        <v>241772</v>
      </c>
      <c r="E9" s="109">
        <v>487004.52317920298</v>
      </c>
      <c r="F9" s="109">
        <v>382510.96</v>
      </c>
      <c r="G9" s="109">
        <v>0</v>
      </c>
      <c r="H9" s="109">
        <v>217832.62</v>
      </c>
      <c r="I9" s="109">
        <v>193247.99000000002</v>
      </c>
      <c r="J9" s="109">
        <v>0</v>
      </c>
      <c r="K9" s="109">
        <v>0</v>
      </c>
      <c r="L9" s="109">
        <v>0</v>
      </c>
      <c r="M9" s="109">
        <v>0</v>
      </c>
      <c r="N9" s="110">
        <v>4753961.7331792032</v>
      </c>
      <c r="O9" s="99"/>
      <c r="P9" s="101"/>
      <c r="Q9" s="101"/>
    </row>
    <row r="10" spans="1:17" ht="28.5" customHeight="1">
      <c r="A10" s="98">
        <v>3</v>
      </c>
      <c r="B10" s="119" t="s">
        <v>624</v>
      </c>
      <c r="C10" s="109">
        <v>7274497.2800000003</v>
      </c>
      <c r="D10" s="109">
        <v>81245</v>
      </c>
      <c r="E10" s="109">
        <v>1392334.5168557675</v>
      </c>
      <c r="F10" s="109">
        <v>202956.19</v>
      </c>
      <c r="G10" s="109">
        <v>499290.33999999997</v>
      </c>
      <c r="H10" s="109">
        <v>688492.04</v>
      </c>
      <c r="I10" s="109">
        <v>0</v>
      </c>
      <c r="J10" s="109">
        <v>355416.96765229997</v>
      </c>
      <c r="K10" s="109">
        <v>0</v>
      </c>
      <c r="L10" s="109">
        <v>0</v>
      </c>
      <c r="M10" s="109">
        <v>0</v>
      </c>
      <c r="N10" s="110">
        <v>10494232.334508067</v>
      </c>
      <c r="O10" s="99"/>
      <c r="P10" s="101"/>
      <c r="Q10" s="101"/>
    </row>
    <row r="11" spans="1:17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10">
        <v>0</v>
      </c>
      <c r="O11" s="99"/>
      <c r="P11" s="101"/>
      <c r="Q11" s="101"/>
    </row>
    <row r="12" spans="1:17" s="135" customFormat="1" ht="15.75" customHeight="1">
      <c r="A12" s="130">
        <v>5</v>
      </c>
      <c r="B12" s="131" t="s">
        <v>622</v>
      </c>
      <c r="C12" s="132">
        <v>0</v>
      </c>
      <c r="D12" s="132">
        <v>2304768</v>
      </c>
      <c r="E12" s="132">
        <v>2153785.689999999</v>
      </c>
      <c r="F12" s="132">
        <v>0</v>
      </c>
      <c r="G12" s="132">
        <v>60332.84</v>
      </c>
      <c r="H12" s="132">
        <v>11505.08</v>
      </c>
      <c r="I12" s="132">
        <v>0</v>
      </c>
      <c r="J12" s="132">
        <v>0</v>
      </c>
      <c r="K12" s="132">
        <v>0</v>
      </c>
      <c r="L12" s="132">
        <v>111157.63</v>
      </c>
      <c r="M12" s="132">
        <v>210176.23</v>
      </c>
      <c r="N12" s="133">
        <v>4851725.47</v>
      </c>
      <c r="O12" s="134"/>
      <c r="P12" s="101"/>
      <c r="Q12" s="101"/>
    </row>
    <row r="13" spans="1:17" ht="15.75" customHeight="1">
      <c r="A13" s="98">
        <v>6</v>
      </c>
      <c r="B13" s="125" t="s">
        <v>647</v>
      </c>
      <c r="C13" s="120">
        <v>178797.59000000003</v>
      </c>
      <c r="D13" s="120">
        <v>88081</v>
      </c>
      <c r="E13" s="120">
        <v>627185.03821313137</v>
      </c>
      <c r="F13" s="120">
        <v>993227.89</v>
      </c>
      <c r="G13" s="120">
        <v>0</v>
      </c>
      <c r="H13" s="120">
        <v>6938.83</v>
      </c>
      <c r="I13" s="120">
        <v>150880</v>
      </c>
      <c r="J13" s="120">
        <v>44196.965000000026</v>
      </c>
      <c r="K13" s="120">
        <v>221573</v>
      </c>
      <c r="L13" s="120" t="s">
        <v>629</v>
      </c>
      <c r="M13" s="120">
        <v>0</v>
      </c>
      <c r="N13" s="121">
        <v>2310880.3132131314</v>
      </c>
      <c r="O13" s="99"/>
      <c r="P13" s="100"/>
      <c r="Q13" s="101"/>
    </row>
    <row r="14" spans="1:17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 t="s">
        <v>629</v>
      </c>
      <c r="M14" s="120">
        <v>0</v>
      </c>
      <c r="N14" s="121">
        <v>0</v>
      </c>
      <c r="O14" s="102"/>
      <c r="P14" s="100"/>
      <c r="Q14" s="101"/>
    </row>
    <row r="15" spans="1:17" ht="15.75" customHeight="1">
      <c r="A15" s="98">
        <v>7</v>
      </c>
      <c r="B15" s="125" t="s">
        <v>649</v>
      </c>
      <c r="C15" s="120">
        <v>2530864.69</v>
      </c>
      <c r="D15" s="120">
        <v>21528400</v>
      </c>
      <c r="E15" s="120">
        <v>5508879.3358379416</v>
      </c>
      <c r="F15" s="120">
        <v>4640636.9400000004</v>
      </c>
      <c r="G15" s="120">
        <v>34433.54</v>
      </c>
      <c r="H15" s="120">
        <v>0</v>
      </c>
      <c r="I15" s="120">
        <v>0</v>
      </c>
      <c r="J15" s="120">
        <v>0</v>
      </c>
      <c r="K15" s="120">
        <v>1094211</v>
      </c>
      <c r="L15" s="120" t="s">
        <v>629</v>
      </c>
      <c r="M15" s="120">
        <v>181316.9</v>
      </c>
      <c r="N15" s="121">
        <v>35518742.405837938</v>
      </c>
      <c r="O15" s="99"/>
      <c r="P15" s="100"/>
      <c r="Q15" s="101"/>
    </row>
    <row r="16" spans="1:17" s="97" customFormat="1" ht="15.75" customHeight="1">
      <c r="A16" s="157" t="s">
        <v>39</v>
      </c>
      <c r="B16" s="157"/>
      <c r="C16" s="123">
        <v>42156117.399999999</v>
      </c>
      <c r="D16" s="123">
        <v>41525896</v>
      </c>
      <c r="E16" s="123">
        <v>32102364.089665581</v>
      </c>
      <c r="F16" s="123">
        <v>13904723.57</v>
      </c>
      <c r="G16" s="123">
        <v>8980201.3000000007</v>
      </c>
      <c r="H16" s="123">
        <v>3800547.62</v>
      </c>
      <c r="I16" s="123">
        <v>3494830.1900000009</v>
      </c>
      <c r="J16" s="123">
        <v>2946775.5666212998</v>
      </c>
      <c r="K16" s="123">
        <v>1846567</v>
      </c>
      <c r="L16" s="123">
        <v>759972.33067409997</v>
      </c>
      <c r="M16" s="123">
        <v>494753.43000000005</v>
      </c>
      <c r="N16" s="110">
        <v>152012748.49696103</v>
      </c>
      <c r="O16" s="99"/>
      <c r="P16" s="103"/>
    </row>
    <row r="17" spans="1:18" ht="30" customHeight="1">
      <c r="A17" s="158" t="s">
        <v>653</v>
      </c>
      <c r="B17" s="158"/>
      <c r="C17" s="124">
        <v>0.27731961836636854</v>
      </c>
      <c r="D17" s="124">
        <v>0.27317377266440368</v>
      </c>
      <c r="E17" s="124">
        <v>0.21118205155212597</v>
      </c>
      <c r="F17" s="124">
        <v>9.1470772731130356E-2</v>
      </c>
      <c r="G17" s="124">
        <v>5.9075316963823787E-2</v>
      </c>
      <c r="H17" s="124">
        <v>2.5001505844596837E-2</v>
      </c>
      <c r="I17" s="124">
        <v>2.2990375639908044E-2</v>
      </c>
      <c r="J17" s="124">
        <v>1.938505550197463E-2</v>
      </c>
      <c r="K17" s="124">
        <v>1.2147448278240399E-2</v>
      </c>
      <c r="L17" s="124">
        <v>4.9993986569441774E-3</v>
      </c>
      <c r="M17" s="124">
        <v>3.2546838004832925E-3</v>
      </c>
      <c r="N17" s="124">
        <v>0.99999999999999989</v>
      </c>
      <c r="R17" s="101"/>
    </row>
    <row r="18" spans="1:18" ht="18" customHeight="1">
      <c r="A18" s="107" t="s">
        <v>650</v>
      </c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8" ht="16.5">
      <c r="A19" s="107" t="s">
        <v>620</v>
      </c>
      <c r="B19" s="112"/>
      <c r="C19" s="112"/>
    </row>
    <row r="21" spans="1:18" ht="15" customHeight="1">
      <c r="C21" s="138"/>
      <c r="D21" s="137"/>
      <c r="E21" s="137"/>
      <c r="F21" s="137"/>
    </row>
    <row r="22" spans="1:18">
      <c r="C22" s="139">
        <f t="shared" ref="C22:C29" si="0">E22/$N$16</f>
        <v>0.61891655252916833</v>
      </c>
      <c r="D22" s="137" t="str">
        <f>B4</f>
        <v>Застраховка "Живот" и рента</v>
      </c>
      <c r="E22" s="140">
        <f>N4</f>
        <v>94083206.240222633</v>
      </c>
      <c r="F22" s="137"/>
    </row>
    <row r="23" spans="1:18">
      <c r="C23" s="139">
        <f t="shared" si="0"/>
        <v>3.1273441077701733E-2</v>
      </c>
      <c r="D23" s="137" t="str">
        <f>B9</f>
        <v>Женитбена и детска застраховка</v>
      </c>
      <c r="E23" s="140">
        <f>N9</f>
        <v>4753961.7331792032</v>
      </c>
      <c r="F23" s="137"/>
    </row>
    <row r="24" spans="1:18">
      <c r="C24" s="139">
        <f t="shared" si="0"/>
        <v>6.9035212100765769E-2</v>
      </c>
      <c r="D24" s="137" t="str">
        <f>B10</f>
        <v>Застраховка "Живот", свързана с инвестиционен фонд</v>
      </c>
      <c r="E24" s="140">
        <f>N10</f>
        <v>10494232.334508067</v>
      </c>
      <c r="F24" s="137"/>
    </row>
    <row r="25" spans="1:18">
      <c r="C25" s="139">
        <f t="shared" si="0"/>
        <v>0</v>
      </c>
      <c r="D25" s="137" t="str">
        <f>B11</f>
        <v>Изкупуване на капитал</v>
      </c>
      <c r="E25" s="140">
        <f>N11</f>
        <v>0</v>
      </c>
      <c r="F25" s="137"/>
    </row>
    <row r="26" spans="1:18">
      <c r="C26" s="139">
        <f t="shared" si="0"/>
        <v>3.1916569616508142E-2</v>
      </c>
      <c r="D26" s="137" t="str">
        <f>B12</f>
        <v>Допълнителна застраховка</v>
      </c>
      <c r="E26" s="140">
        <f>N12</f>
        <v>4851725.47</v>
      </c>
      <c r="F26" s="137"/>
    </row>
    <row r="27" spans="1:18">
      <c r="C27" s="139">
        <f t="shared" si="0"/>
        <v>1.5201884947559707E-2</v>
      </c>
      <c r="D27" s="138" t="s">
        <v>647</v>
      </c>
      <c r="E27" s="140">
        <f>N13</f>
        <v>2310880.3132131314</v>
      </c>
      <c r="F27" s="137"/>
    </row>
    <row r="28" spans="1:18">
      <c r="C28" s="139">
        <f t="shared" si="0"/>
        <v>0.23365633972829597</v>
      </c>
      <c r="D28" s="138" t="s">
        <v>649</v>
      </c>
      <c r="E28" s="140">
        <f>N15</f>
        <v>35518742.405837938</v>
      </c>
      <c r="F28" s="137"/>
    </row>
    <row r="29" spans="1:18">
      <c r="C29" s="137">
        <f t="shared" si="0"/>
        <v>0.99999999999999944</v>
      </c>
      <c r="D29" s="138"/>
      <c r="E29" s="141">
        <f>SUM(E22:E28)</f>
        <v>152012748.49696094</v>
      </c>
      <c r="F29" s="137"/>
    </row>
    <row r="30" spans="1:18">
      <c r="C30" s="137"/>
      <c r="D30" s="138"/>
      <c r="E30" s="141">
        <f>E29-N16</f>
        <v>0</v>
      </c>
      <c r="F30" s="137"/>
    </row>
    <row r="49" spans="3:5">
      <c r="C49" s="112"/>
      <c r="D49" s="105"/>
      <c r="E49" s="105"/>
    </row>
    <row r="50" spans="3:5">
      <c r="C50" s="112"/>
      <c r="D50" s="105"/>
      <c r="E50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O16 O4:O12">
    <cfRule type="cellIs" dxfId="71" priority="6" operator="notEqual">
      <formula>0</formula>
    </cfRule>
  </conditionalFormatting>
  <conditionalFormatting sqref="O13:O15">
    <cfRule type="cellIs" dxfId="70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activeCell="A16" sqref="A16:XFD16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3" t="s">
        <v>658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1" t="s">
        <v>284</v>
      </c>
      <c r="B3" s="161" t="s">
        <v>467</v>
      </c>
      <c r="C3" s="161" t="s">
        <v>68</v>
      </c>
      <c r="D3" s="161"/>
      <c r="E3" s="161"/>
      <c r="F3" s="161"/>
      <c r="G3" s="161"/>
      <c r="H3" s="161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1" t="s">
        <v>70</v>
      </c>
      <c r="S3" s="161"/>
      <c r="T3" s="161"/>
      <c r="U3" s="161"/>
      <c r="V3" s="161"/>
      <c r="W3" s="161"/>
      <c r="X3" s="161"/>
    </row>
    <row r="4" spans="1:42">
      <c r="A4" s="161"/>
      <c r="B4" s="161"/>
      <c r="C4" s="161" t="s">
        <v>73</v>
      </c>
      <c r="D4" s="161" t="s">
        <v>74</v>
      </c>
      <c r="E4" s="161" t="s">
        <v>651</v>
      </c>
      <c r="F4" s="161" t="s">
        <v>60</v>
      </c>
      <c r="G4" s="164"/>
      <c r="H4" s="161"/>
      <c r="I4" s="162" t="s">
        <v>56</v>
      </c>
      <c r="J4" s="162" t="s">
        <v>57</v>
      </c>
      <c r="K4" s="162" t="s">
        <v>469</v>
      </c>
      <c r="L4" s="162" t="s">
        <v>470</v>
      </c>
      <c r="M4" s="162" t="s">
        <v>0</v>
      </c>
      <c r="N4" s="162"/>
      <c r="O4" s="162"/>
      <c r="P4" s="165" t="s">
        <v>59</v>
      </c>
      <c r="Q4" s="165"/>
      <c r="R4" s="161" t="s">
        <v>40</v>
      </c>
      <c r="S4" s="161" t="s">
        <v>15</v>
      </c>
      <c r="T4" s="161"/>
      <c r="U4" s="161"/>
      <c r="V4" s="161" t="s">
        <v>472</v>
      </c>
      <c r="W4" s="161" t="s">
        <v>16</v>
      </c>
      <c r="X4" s="161" t="s">
        <v>41</v>
      </c>
    </row>
    <row r="5" spans="1:42" s="44" customFormat="1" ht="108" customHeight="1">
      <c r="A5" s="161"/>
      <c r="B5" s="161"/>
      <c r="C5" s="161"/>
      <c r="D5" s="161"/>
      <c r="E5" s="161"/>
      <c r="F5" s="88" t="s">
        <v>58</v>
      </c>
      <c r="G5" s="88" t="s">
        <v>55</v>
      </c>
      <c r="H5" s="161"/>
      <c r="I5" s="162"/>
      <c r="J5" s="162"/>
      <c r="K5" s="162"/>
      <c r="L5" s="162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1"/>
      <c r="S5" s="88" t="s">
        <v>0</v>
      </c>
      <c r="T5" s="88" t="s">
        <v>61</v>
      </c>
      <c r="U5" s="88" t="s">
        <v>471</v>
      </c>
      <c r="V5" s="161"/>
      <c r="W5" s="161"/>
      <c r="X5" s="161"/>
    </row>
    <row r="6" spans="1:42" s="48" customFormat="1">
      <c r="A6" s="45" t="s">
        <v>48</v>
      </c>
      <c r="B6" s="46">
        <v>1407133.0981776575</v>
      </c>
      <c r="C6" s="46">
        <v>220855067.74531668</v>
      </c>
      <c r="D6" s="46">
        <v>220855067.74531668</v>
      </c>
      <c r="E6" s="46">
        <v>6006086.1138420003</v>
      </c>
      <c r="F6" s="46">
        <v>44997417.449999996</v>
      </c>
      <c r="G6" s="46">
        <v>129322389.10745041</v>
      </c>
      <c r="H6" s="46">
        <v>225839319.76071835</v>
      </c>
      <c r="I6" s="46">
        <v>50268720.248586796</v>
      </c>
      <c r="J6" s="46">
        <v>24435474.336393412</v>
      </c>
      <c r="K6" s="46">
        <v>13852174.1896629</v>
      </c>
      <c r="L6" s="46">
        <v>5271618.07</v>
      </c>
      <c r="M6" s="46">
        <v>36183</v>
      </c>
      <c r="N6" s="46">
        <v>93825783.844643086</v>
      </c>
      <c r="O6" s="46">
        <v>678199.30298409995</v>
      </c>
      <c r="P6" s="46">
        <v>1817</v>
      </c>
      <c r="Q6" s="46">
        <v>7813453.8476946</v>
      </c>
      <c r="R6" s="46">
        <v>257422.39557953508</v>
      </c>
      <c r="S6" s="46">
        <v>41960167.531137109</v>
      </c>
      <c r="T6" s="46">
        <v>6234507.8714757785</v>
      </c>
      <c r="U6" s="46">
        <v>17205500.460403822</v>
      </c>
      <c r="V6" s="46">
        <v>24288461.649734329</v>
      </c>
      <c r="W6" s="46">
        <v>9389076.7939438913</v>
      </c>
      <c r="X6" s="46">
        <v>75895128.370394871</v>
      </c>
      <c r="Y6" s="47"/>
    </row>
    <row r="7" spans="1:42" s="48" customFormat="1">
      <c r="A7" s="49" t="s">
        <v>49</v>
      </c>
      <c r="B7" s="50">
        <v>1354436.0981776575</v>
      </c>
      <c r="C7" s="50">
        <v>195731428.35531667</v>
      </c>
      <c r="D7" s="50">
        <v>195731428.35531667</v>
      </c>
      <c r="E7" s="50">
        <v>5606540.7628420005</v>
      </c>
      <c r="F7" s="50">
        <v>44643290.089999996</v>
      </c>
      <c r="G7" s="50">
        <v>118902991.2074504</v>
      </c>
      <c r="H7" s="50">
        <v>204435207.23071834</v>
      </c>
      <c r="I7" s="50">
        <v>33074973.558586802</v>
      </c>
      <c r="J7" s="50">
        <v>21941172.436393406</v>
      </c>
      <c r="K7" s="50">
        <v>13456642.7596629</v>
      </c>
      <c r="L7" s="50">
        <v>5208028.05</v>
      </c>
      <c r="M7" s="50">
        <v>32094</v>
      </c>
      <c r="N7" s="50">
        <v>73678613.804643095</v>
      </c>
      <c r="O7" s="50">
        <v>678199.30298409995</v>
      </c>
      <c r="P7" s="50">
        <v>665</v>
      </c>
      <c r="Q7" s="50">
        <v>3816429.6276946003</v>
      </c>
      <c r="R7" s="50">
        <v>244860.75374295455</v>
      </c>
      <c r="S7" s="50">
        <v>40825174.886649325</v>
      </c>
      <c r="T7" s="50">
        <v>5703622.4315099781</v>
      </c>
      <c r="U7" s="50">
        <v>17193500.982041322</v>
      </c>
      <c r="V7" s="50">
        <v>21973609.976627052</v>
      </c>
      <c r="W7" s="50">
        <v>9222460.2370621096</v>
      </c>
      <c r="X7" s="50">
        <v>72266105.854081452</v>
      </c>
      <c r="Y7" s="47"/>
    </row>
    <row r="8" spans="1:42" s="48" customFormat="1">
      <c r="A8" s="49" t="s">
        <v>71</v>
      </c>
      <c r="B8" s="50">
        <v>161665.09817765746</v>
      </c>
      <c r="C8" s="50">
        <v>107806886.58950001</v>
      </c>
      <c r="D8" s="50">
        <v>107806886.58950001</v>
      </c>
      <c r="E8" s="50">
        <v>1146434.4358419999</v>
      </c>
      <c r="F8" s="50">
        <v>3006019.58</v>
      </c>
      <c r="G8" s="50">
        <v>74429637.587450385</v>
      </c>
      <c r="H8" s="50">
        <v>110672117.26071839</v>
      </c>
      <c r="I8" s="50">
        <v>33074973.558586802</v>
      </c>
      <c r="J8" s="50">
        <v>21941172.436393406</v>
      </c>
      <c r="K8" s="50">
        <v>1964032.8895</v>
      </c>
      <c r="L8" s="50">
        <v>3246378.36</v>
      </c>
      <c r="M8" s="50">
        <v>28501</v>
      </c>
      <c r="N8" s="50">
        <v>60226556.244480193</v>
      </c>
      <c r="O8" s="50">
        <v>245043.69298409999</v>
      </c>
      <c r="P8" s="50">
        <v>373</v>
      </c>
      <c r="Q8" s="50">
        <v>1625505.6595000003</v>
      </c>
      <c r="R8" s="50">
        <v>90215.954755843908</v>
      </c>
      <c r="S8" s="50">
        <v>10210683.067035399</v>
      </c>
      <c r="T8" s="50">
        <v>2919379.1645419998</v>
      </c>
      <c r="U8" s="50">
        <v>7950529.6980914287</v>
      </c>
      <c r="V8" s="50">
        <v>13223654.797116261</v>
      </c>
      <c r="W8" s="50">
        <v>512651.14865636476</v>
      </c>
      <c r="X8" s="50">
        <v>24037204.967563871</v>
      </c>
      <c r="Y8" s="47"/>
    </row>
    <row r="9" spans="1:42" s="48" customFormat="1" ht="31.5">
      <c r="A9" s="49" t="s">
        <v>72</v>
      </c>
      <c r="B9" s="50">
        <v>1192771</v>
      </c>
      <c r="C9" s="50">
        <v>87924541.765816674</v>
      </c>
      <c r="D9" s="50">
        <v>87924541.765816674</v>
      </c>
      <c r="E9" s="50">
        <v>4460106.3269999996</v>
      </c>
      <c r="F9" s="50">
        <v>41637270.50999999</v>
      </c>
      <c r="G9" s="50">
        <v>44473353.620000005</v>
      </c>
      <c r="H9" s="50">
        <v>93763089.969999999</v>
      </c>
      <c r="I9" s="50">
        <v>0</v>
      </c>
      <c r="J9" s="50">
        <v>0</v>
      </c>
      <c r="K9" s="50">
        <v>11492609.870162901</v>
      </c>
      <c r="L9" s="50">
        <v>1961649.6899999997</v>
      </c>
      <c r="M9" s="50">
        <v>3593</v>
      </c>
      <c r="N9" s="50">
        <v>13452057.5601629</v>
      </c>
      <c r="O9" s="50">
        <v>433155.61</v>
      </c>
      <c r="P9" s="50">
        <v>292</v>
      </c>
      <c r="Q9" s="50">
        <v>2190923.9681945997</v>
      </c>
      <c r="R9" s="50">
        <v>154644.79898711064</v>
      </c>
      <c r="S9" s="50">
        <v>30614491.819613937</v>
      </c>
      <c r="T9" s="50">
        <v>2784243.2669679783</v>
      </c>
      <c r="U9" s="50">
        <v>9242971.283949893</v>
      </c>
      <c r="V9" s="50">
        <v>8749955.1795107871</v>
      </c>
      <c r="W9" s="50">
        <v>8709809.0884057451</v>
      </c>
      <c r="X9" s="50">
        <v>48228900.886517584</v>
      </c>
      <c r="Y9" s="47"/>
    </row>
    <row r="10" spans="1:42" s="48" customFormat="1">
      <c r="A10" s="49" t="s">
        <v>50</v>
      </c>
      <c r="B10" s="50">
        <v>52697</v>
      </c>
      <c r="C10" s="50">
        <v>25123639.390000004</v>
      </c>
      <c r="D10" s="50">
        <v>25123639.390000004</v>
      </c>
      <c r="E10" s="50">
        <v>399545.35100000002</v>
      </c>
      <c r="F10" s="50">
        <v>354127.35999999999</v>
      </c>
      <c r="G10" s="50">
        <v>10419397.9</v>
      </c>
      <c r="H10" s="50">
        <v>21404112.530000001</v>
      </c>
      <c r="I10" s="50">
        <v>17193746.689999998</v>
      </c>
      <c r="J10" s="50">
        <v>2494301.9000000004</v>
      </c>
      <c r="K10" s="50">
        <v>395531.43</v>
      </c>
      <c r="L10" s="50">
        <v>63590.020000000004</v>
      </c>
      <c r="M10" s="50">
        <v>4089</v>
      </c>
      <c r="N10" s="50">
        <v>20147170.039999999</v>
      </c>
      <c r="O10" s="50">
        <v>0</v>
      </c>
      <c r="P10" s="50">
        <v>1152</v>
      </c>
      <c r="Q10" s="50">
        <v>3997024.2199999997</v>
      </c>
      <c r="R10" s="50">
        <v>12561.641836580531</v>
      </c>
      <c r="S10" s="50">
        <v>1134992.6444877791</v>
      </c>
      <c r="T10" s="50">
        <v>530885.43996580003</v>
      </c>
      <c r="U10" s="50">
        <v>11999.4783625</v>
      </c>
      <c r="V10" s="50">
        <v>2314851.6731072771</v>
      </c>
      <c r="W10" s="50">
        <v>166616.55688178225</v>
      </c>
      <c r="X10" s="50">
        <v>3629022.5163134197</v>
      </c>
      <c r="Y10" s="47"/>
    </row>
    <row r="11" spans="1:42" s="48" customFormat="1">
      <c r="A11" s="45" t="s">
        <v>51</v>
      </c>
      <c r="B11" s="46">
        <v>24445</v>
      </c>
      <c r="C11" s="46">
        <v>7034294.2434999989</v>
      </c>
      <c r="D11" s="46">
        <v>7034294.2434999989</v>
      </c>
      <c r="E11" s="46">
        <v>140538.068</v>
      </c>
      <c r="F11" s="46">
        <v>4628.1499999999996</v>
      </c>
      <c r="G11" s="46">
        <v>2551655.6</v>
      </c>
      <c r="H11" s="46">
        <v>7197600.8100000005</v>
      </c>
      <c r="I11" s="46">
        <v>3308371.11</v>
      </c>
      <c r="J11" s="46">
        <v>1334490.53</v>
      </c>
      <c r="K11" s="46">
        <v>22627.39</v>
      </c>
      <c r="L11" s="46">
        <v>84250.91</v>
      </c>
      <c r="M11" s="46">
        <v>1446</v>
      </c>
      <c r="N11" s="46">
        <v>4749739.9399999995</v>
      </c>
      <c r="O11" s="46">
        <v>0</v>
      </c>
      <c r="P11" s="46">
        <v>33</v>
      </c>
      <c r="Q11" s="46">
        <v>148699.57</v>
      </c>
      <c r="R11" s="46">
        <v>4221.7931792032232</v>
      </c>
      <c r="S11" s="46">
        <v>537370.34116238635</v>
      </c>
      <c r="T11" s="46">
        <v>70565.923009599996</v>
      </c>
      <c r="U11" s="46">
        <v>281983.13541230623</v>
      </c>
      <c r="V11" s="46">
        <v>1561977.3401745588</v>
      </c>
      <c r="W11" s="46">
        <v>164811.18795682868</v>
      </c>
      <c r="X11" s="46">
        <v>2268380.6624729768</v>
      </c>
      <c r="Y11" s="47"/>
    </row>
    <row r="12" spans="1:42" s="48" customFormat="1" ht="31.5">
      <c r="A12" s="45" t="s">
        <v>52</v>
      </c>
      <c r="B12" s="46">
        <v>29497.741591030433</v>
      </c>
      <c r="C12" s="46">
        <v>83972807.873999998</v>
      </c>
      <c r="D12" s="46">
        <v>10043584.803999998</v>
      </c>
      <c r="E12" s="46">
        <v>9510.4687790000007</v>
      </c>
      <c r="F12" s="46">
        <v>65832639.029999994</v>
      </c>
      <c r="G12" s="46">
        <v>13239858.613393519</v>
      </c>
      <c r="H12" s="46">
        <v>81352155.181384027</v>
      </c>
      <c r="I12" s="46">
        <v>2266455.06</v>
      </c>
      <c r="J12" s="46">
        <v>7404190.0476523014</v>
      </c>
      <c r="K12" s="46">
        <v>729174.39</v>
      </c>
      <c r="L12" s="46">
        <v>67243.28</v>
      </c>
      <c r="M12" s="46">
        <v>1280</v>
      </c>
      <c r="N12" s="46">
        <v>10469263.777652299</v>
      </c>
      <c r="O12" s="46">
        <v>0</v>
      </c>
      <c r="P12" s="46">
        <v>19</v>
      </c>
      <c r="Q12" s="46">
        <v>150032.68</v>
      </c>
      <c r="R12" s="46">
        <v>24968.55685576774</v>
      </c>
      <c r="S12" s="46">
        <v>4344227.0502295792</v>
      </c>
      <c r="T12" s="46">
        <v>271537.08296209999</v>
      </c>
      <c r="U12" s="46">
        <v>1994477.6727152234</v>
      </c>
      <c r="V12" s="46">
        <v>1865917.8556352868</v>
      </c>
      <c r="W12" s="46">
        <v>38831.599532602821</v>
      </c>
      <c r="X12" s="46">
        <v>6273945.0622532358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531766.5768458622</v>
      </c>
      <c r="C14" s="46">
        <v>24847169.741545457</v>
      </c>
      <c r="D14" s="46">
        <v>24847169.741545457</v>
      </c>
      <c r="E14" s="46">
        <v>4825008.9397532176</v>
      </c>
      <c r="F14" s="46">
        <v>4647176.8899999941</v>
      </c>
      <c r="G14" s="46">
        <v>10902713.03964274</v>
      </c>
      <c r="H14" s="46">
        <v>19305870.914410163</v>
      </c>
      <c r="I14" s="46">
        <v>0</v>
      </c>
      <c r="J14" s="46">
        <v>0</v>
      </c>
      <c r="K14" s="46">
        <v>523624.61</v>
      </c>
      <c r="L14" s="46">
        <v>4285284.8155149994</v>
      </c>
      <c r="M14" s="46">
        <v>7741</v>
      </c>
      <c r="N14" s="46">
        <v>4823042.6899999995</v>
      </c>
      <c r="O14" s="46">
        <v>347939.62867655454</v>
      </c>
      <c r="P14" s="46">
        <v>280</v>
      </c>
      <c r="Q14" s="46">
        <v>503913.04</v>
      </c>
      <c r="R14" s="46">
        <v>28682.78</v>
      </c>
      <c r="S14" s="46">
        <v>7397378.2695912607</v>
      </c>
      <c r="T14" s="46">
        <v>1454749</v>
      </c>
      <c r="U14" s="46">
        <v>4248702</v>
      </c>
      <c r="V14" s="46">
        <v>2176029.8549741688</v>
      </c>
      <c r="W14" s="46">
        <v>1797.6007701919505</v>
      </c>
      <c r="X14" s="46">
        <v>9603888.5053356197</v>
      </c>
      <c r="Y14" s="47"/>
    </row>
    <row r="15" spans="1:42" s="48" customFormat="1">
      <c r="A15" s="51" t="s">
        <v>39</v>
      </c>
      <c r="B15" s="46">
        <v>1992842.4166145502</v>
      </c>
      <c r="C15" s="46">
        <v>336709339.60436207</v>
      </c>
      <c r="D15" s="46">
        <v>262780116.53436211</v>
      </c>
      <c r="E15" s="46">
        <v>10981143.590374216</v>
      </c>
      <c r="F15" s="46">
        <v>115481861.52</v>
      </c>
      <c r="G15" s="46">
        <v>156016616.36048666</v>
      </c>
      <c r="H15" s="46">
        <v>333694946.66651249</v>
      </c>
      <c r="I15" s="46">
        <v>55843546.418586791</v>
      </c>
      <c r="J15" s="46">
        <v>33174154.914045706</v>
      </c>
      <c r="K15" s="46">
        <v>15127600.5796629</v>
      </c>
      <c r="L15" s="46">
        <v>9708397.0755149964</v>
      </c>
      <c r="M15" s="46">
        <v>46650</v>
      </c>
      <c r="N15" s="46">
        <v>113867830.25229542</v>
      </c>
      <c r="O15" s="46">
        <v>1026138.9316606544</v>
      </c>
      <c r="P15" s="46">
        <v>2149</v>
      </c>
      <c r="Q15" s="46">
        <v>8616099.1376945991</v>
      </c>
      <c r="R15" s="46">
        <v>315295.5256145061</v>
      </c>
      <c r="S15" s="46">
        <v>54239143.192120336</v>
      </c>
      <c r="T15" s="46">
        <v>8031359.8774474785</v>
      </c>
      <c r="U15" s="46">
        <v>23730663.268531352</v>
      </c>
      <c r="V15" s="46">
        <v>29892386.700518347</v>
      </c>
      <c r="W15" s="46">
        <v>9594517.1822035164</v>
      </c>
      <c r="X15" s="46">
        <v>94041342.600456685</v>
      </c>
      <c r="Y15" s="47"/>
    </row>
    <row r="16" spans="1:42" ht="15.75" customHeight="1">
      <c r="A16" s="90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69" priority="4" operator="notEqual">
      <formula>0</formula>
    </cfRule>
  </conditionalFormatting>
  <conditionalFormatting sqref="Y7:Y15">
    <cfRule type="cellIs" dxfId="68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657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24706.787590000004</v>
      </c>
      <c r="D7" s="47"/>
      <c r="E7" s="47"/>
    </row>
    <row r="8" spans="1:6">
      <c r="A8" s="58" t="s">
        <v>13</v>
      </c>
      <c r="B8" s="60" t="s">
        <v>292</v>
      </c>
      <c r="C8" s="50">
        <v>3551.9921099999997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19131.769650000002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50020.96355</v>
      </c>
    </row>
    <row r="13" spans="1:6">
      <c r="A13" s="58">
        <v>1</v>
      </c>
      <c r="B13" s="60" t="s">
        <v>295</v>
      </c>
      <c r="C13" s="50">
        <v>13779.88055</v>
      </c>
    </row>
    <row r="14" spans="1:6" ht="31.5">
      <c r="A14" s="58" t="s">
        <v>9</v>
      </c>
      <c r="B14" s="60" t="s">
        <v>296</v>
      </c>
      <c r="C14" s="50">
        <v>133593.10926</v>
      </c>
      <c r="D14" s="47"/>
      <c r="E14" s="47"/>
    </row>
    <row r="15" spans="1:6">
      <c r="A15" s="58" t="s">
        <v>2</v>
      </c>
      <c r="B15" s="60" t="s">
        <v>19</v>
      </c>
      <c r="C15" s="50">
        <v>133404.86099000002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1191527.4674545128</v>
      </c>
      <c r="D19" s="47"/>
      <c r="E19" s="47"/>
    </row>
    <row r="20" spans="1:5" ht="31.5">
      <c r="A20" s="58" t="s">
        <v>2</v>
      </c>
      <c r="B20" s="60" t="s">
        <v>23</v>
      </c>
      <c r="C20" s="50">
        <v>166290.38400000002</v>
      </c>
    </row>
    <row r="21" spans="1:5">
      <c r="A21" s="58" t="s">
        <v>3</v>
      </c>
      <c r="B21" s="60" t="s">
        <v>24</v>
      </c>
      <c r="C21" s="50">
        <v>999749.74583451287</v>
      </c>
    </row>
    <row r="22" spans="1:5">
      <c r="A22" s="58"/>
      <c r="B22" s="60" t="s">
        <v>25</v>
      </c>
      <c r="C22" s="50">
        <v>815998.27864451299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4147.2200199999997</v>
      </c>
    </row>
    <row r="26" spans="1:5">
      <c r="A26" s="58" t="s">
        <v>7</v>
      </c>
      <c r="B26" s="60" t="s">
        <v>297</v>
      </c>
      <c r="C26" s="50">
        <v>20394.011599999998</v>
      </c>
    </row>
    <row r="27" spans="1:5">
      <c r="A27" s="58" t="s">
        <v>8</v>
      </c>
      <c r="B27" s="60" t="s">
        <v>17</v>
      </c>
      <c r="C27" s="50">
        <v>946.10599999999999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1375141.5402645129</v>
      </c>
      <c r="D29" s="47"/>
      <c r="E29" s="47"/>
    </row>
    <row r="30" spans="1:5" ht="31.5">
      <c r="A30" s="58" t="s">
        <v>299</v>
      </c>
      <c r="B30" s="59" t="s">
        <v>45</v>
      </c>
      <c r="C30" s="50">
        <v>329395.44967548712</v>
      </c>
    </row>
    <row r="31" spans="1:5" s="61" customFormat="1">
      <c r="A31" s="58" t="s">
        <v>300</v>
      </c>
      <c r="B31" s="59" t="s">
        <v>28</v>
      </c>
      <c r="C31" s="50">
        <v>53119.504289999997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43823.280460000002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659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44482.280460000002</v>
      </c>
      <c r="D39" s="47"/>
      <c r="E39" s="47"/>
    </row>
    <row r="40" spans="1:5">
      <c r="A40" s="58" t="s">
        <v>9</v>
      </c>
      <c r="B40" s="60" t="s">
        <v>307</v>
      </c>
      <c r="C40" s="50">
        <v>1713.6960700000002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6923.5277599999999</v>
      </c>
    </row>
    <row r="44" spans="1:5">
      <c r="A44" s="58" t="s">
        <v>13</v>
      </c>
      <c r="B44" s="60" t="s">
        <v>302</v>
      </c>
      <c r="C44" s="50">
        <v>49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14527.04624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263.84218999999996</v>
      </c>
    </row>
    <row r="50" spans="1:5">
      <c r="A50" s="58" t="s">
        <v>5</v>
      </c>
      <c r="B50" s="60" t="s">
        <v>313</v>
      </c>
      <c r="C50" s="50">
        <v>10210.6567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25001.545129999999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7572.0068600000013</v>
      </c>
      <c r="D57" s="47"/>
      <c r="E57" s="47"/>
    </row>
    <row r="58" spans="1:5">
      <c r="A58" s="58" t="s">
        <v>2</v>
      </c>
      <c r="B58" s="60" t="s">
        <v>319</v>
      </c>
      <c r="C58" s="50">
        <v>2241.57492</v>
      </c>
    </row>
    <row r="59" spans="1:5">
      <c r="A59" s="58" t="s">
        <v>3</v>
      </c>
      <c r="B59" s="60" t="s">
        <v>17</v>
      </c>
      <c r="C59" s="50">
        <v>5330.4319400000004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51246.319799999997</v>
      </c>
    </row>
    <row r="62" spans="1:5">
      <c r="A62" s="58" t="s">
        <v>3</v>
      </c>
      <c r="B62" s="60" t="s">
        <v>33</v>
      </c>
      <c r="C62" s="50">
        <v>395.82150000000001</v>
      </c>
    </row>
    <row r="63" spans="1:5">
      <c r="A63" s="58" t="s">
        <v>4</v>
      </c>
      <c r="B63" s="60" t="s">
        <v>11</v>
      </c>
      <c r="C63" s="50">
        <v>1</v>
      </c>
    </row>
    <row r="64" spans="1:5">
      <c r="A64" s="58"/>
      <c r="B64" s="59" t="s">
        <v>320</v>
      </c>
      <c r="C64" s="50">
        <v>51643.141299999996</v>
      </c>
      <c r="D64" s="47"/>
      <c r="E64" s="47"/>
    </row>
    <row r="65" spans="1:6">
      <c r="A65" s="58" t="s">
        <v>321</v>
      </c>
      <c r="B65" s="60" t="s">
        <v>17</v>
      </c>
      <c r="C65" s="50">
        <v>271.93394000000001</v>
      </c>
    </row>
    <row r="66" spans="1:6">
      <c r="A66" s="58"/>
      <c r="B66" s="59" t="s">
        <v>322</v>
      </c>
      <c r="C66" s="50">
        <v>59487.0821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44051.992339999997</v>
      </c>
    </row>
    <row r="70" spans="1:6">
      <c r="A70" s="58" t="s">
        <v>10</v>
      </c>
      <c r="B70" s="60" t="s">
        <v>326</v>
      </c>
      <c r="C70" s="50">
        <v>631.20645000000002</v>
      </c>
    </row>
    <row r="71" spans="1:6">
      <c r="A71" s="58"/>
      <c r="B71" s="59" t="s">
        <v>327</v>
      </c>
      <c r="C71" s="50">
        <v>44683.198789999995</v>
      </c>
      <c r="D71" s="47"/>
      <c r="E71" s="47"/>
      <c r="F71" s="61"/>
    </row>
    <row r="72" spans="1:6">
      <c r="A72" s="58"/>
      <c r="B72" s="59" t="s">
        <v>328</v>
      </c>
      <c r="C72" s="50">
        <v>1911535.1078400002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375.39322999999996</v>
      </c>
      <c r="F73" s="61"/>
    </row>
    <row r="74" spans="1:6">
      <c r="A74" s="169" t="s">
        <v>331</v>
      </c>
      <c r="B74" s="169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166122.008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112197.7876</v>
      </c>
    </row>
    <row r="81" spans="1:5">
      <c r="A81" s="58" t="s">
        <v>12</v>
      </c>
      <c r="B81" s="60" t="s">
        <v>338</v>
      </c>
      <c r="C81" s="50">
        <v>65318.88738</v>
      </c>
    </row>
    <row r="82" spans="1:5">
      <c r="A82" s="58" t="s">
        <v>14</v>
      </c>
      <c r="B82" s="60" t="s">
        <v>339</v>
      </c>
      <c r="C82" s="50">
        <v>147122.45337</v>
      </c>
    </row>
    <row r="83" spans="1:5">
      <c r="A83" s="58" t="s">
        <v>35</v>
      </c>
      <c r="B83" s="60" t="s">
        <v>340</v>
      </c>
      <c r="C83" s="50">
        <v>-4897.32168</v>
      </c>
    </row>
    <row r="84" spans="1:5">
      <c r="A84" s="58" t="s">
        <v>36</v>
      </c>
      <c r="B84" s="60" t="s">
        <v>341</v>
      </c>
      <c r="C84" s="50">
        <v>33665.870499894598</v>
      </c>
    </row>
    <row r="85" spans="1:5">
      <c r="A85" s="64"/>
      <c r="B85" s="59" t="s">
        <v>342</v>
      </c>
      <c r="C85" s="50">
        <v>520295.6851698946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99772.413520000002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726780.33106000011</v>
      </c>
    </row>
    <row r="92" spans="1:5">
      <c r="A92" s="58" t="s">
        <v>5</v>
      </c>
      <c r="B92" s="60" t="s">
        <v>348</v>
      </c>
      <c r="C92" s="50">
        <v>55706.391756747944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85956.805070000002</v>
      </c>
    </row>
    <row r="95" spans="1:5">
      <c r="A95" s="58" t="s">
        <v>8</v>
      </c>
      <c r="B95" s="60" t="s">
        <v>351</v>
      </c>
      <c r="C95" s="50">
        <v>3737.3568599999999</v>
      </c>
    </row>
    <row r="96" spans="1:5">
      <c r="A96" s="58" t="s">
        <v>64</v>
      </c>
      <c r="B96" s="60" t="s">
        <v>352</v>
      </c>
      <c r="C96" s="50">
        <v>1242.0661775112665</v>
      </c>
    </row>
    <row r="97" spans="1:5">
      <c r="A97" s="58" t="s">
        <v>62</v>
      </c>
      <c r="B97" s="60" t="s">
        <v>353</v>
      </c>
      <c r="C97" s="50">
        <v>8608.2971600000001</v>
      </c>
    </row>
    <row r="98" spans="1:5">
      <c r="A98" s="64"/>
      <c r="B98" s="59" t="s">
        <v>354</v>
      </c>
      <c r="C98" s="50">
        <v>981977.66160425928</v>
      </c>
      <c r="D98" s="47"/>
      <c r="E98" s="47"/>
    </row>
    <row r="99" spans="1:5" ht="31.5">
      <c r="A99" s="58" t="s">
        <v>300</v>
      </c>
      <c r="B99" s="59" t="s">
        <v>355</v>
      </c>
      <c r="C99" s="50">
        <v>328564.18478325207</v>
      </c>
    </row>
    <row r="100" spans="1:5">
      <c r="A100" s="58" t="s">
        <v>356</v>
      </c>
      <c r="B100" s="59" t="s">
        <v>357</v>
      </c>
      <c r="C100" s="50">
        <v>153</v>
      </c>
      <c r="D100" s="47"/>
      <c r="E100" s="47"/>
    </row>
    <row r="101" spans="1:5">
      <c r="A101" s="64" t="s">
        <v>2</v>
      </c>
      <c r="B101" s="60" t="s">
        <v>358</v>
      </c>
      <c r="C101" s="50">
        <v>153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1529</v>
      </c>
    </row>
    <row r="105" spans="1:5">
      <c r="A105" s="58" t="s">
        <v>323</v>
      </c>
      <c r="B105" s="59" t="s">
        <v>37</v>
      </c>
      <c r="C105" s="50">
        <v>76539.279669999989</v>
      </c>
      <c r="D105" s="47"/>
      <c r="E105" s="47"/>
    </row>
    <row r="106" spans="1:5">
      <c r="A106" s="58" t="s">
        <v>1</v>
      </c>
      <c r="B106" s="60" t="s">
        <v>361</v>
      </c>
      <c r="C106" s="50">
        <v>34587.356919999998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6631.551660000001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35320.371090000001</v>
      </c>
    </row>
    <row r="123" spans="1:3">
      <c r="A123" s="58" t="s">
        <v>13</v>
      </c>
      <c r="B123" s="60" t="s">
        <v>362</v>
      </c>
      <c r="C123" s="50">
        <v>7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3620.0131600000004</v>
      </c>
    </row>
    <row r="126" spans="1:3">
      <c r="A126" s="58" t="s">
        <v>13</v>
      </c>
      <c r="B126" s="60" t="s">
        <v>369</v>
      </c>
      <c r="C126" s="50">
        <v>3731.13301</v>
      </c>
    </row>
    <row r="127" spans="1:3">
      <c r="A127" s="58" t="s">
        <v>13</v>
      </c>
      <c r="B127" s="60" t="s">
        <v>370</v>
      </c>
      <c r="C127" s="50">
        <v>363.71188000000001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525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525</v>
      </c>
      <c r="D131" s="47"/>
      <c r="E131" s="47"/>
    </row>
    <row r="132" spans="1:6">
      <c r="A132" s="64"/>
      <c r="B132" s="59" t="s">
        <v>375</v>
      </c>
      <c r="C132" s="50">
        <v>1911533.8112274059</v>
      </c>
      <c r="D132" s="47"/>
      <c r="E132" s="47"/>
    </row>
    <row r="133" spans="1:6">
      <c r="A133" s="58" t="s">
        <v>376</v>
      </c>
      <c r="B133" s="59" t="s">
        <v>377</v>
      </c>
      <c r="C133" s="50">
        <v>375.39322999999996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650</v>
      </c>
      <c r="B136" s="66"/>
    </row>
    <row r="137" spans="1:6"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7" priority="42" operator="notEqual">
      <formula>0</formula>
    </cfRule>
  </conditionalFormatting>
  <conditionalFormatting sqref="D29">
    <cfRule type="cellIs" dxfId="66" priority="41" operator="notEqual">
      <formula>0</formula>
    </cfRule>
  </conditionalFormatting>
  <conditionalFormatting sqref="D19">
    <cfRule type="cellIs" dxfId="65" priority="40" operator="notEqual">
      <formula>0</formula>
    </cfRule>
  </conditionalFormatting>
  <conditionalFormatting sqref="D14">
    <cfRule type="cellIs" dxfId="64" priority="39" operator="notEqual">
      <formula>0</formula>
    </cfRule>
  </conditionalFormatting>
  <conditionalFormatting sqref="D31">
    <cfRule type="cellIs" dxfId="63" priority="38" operator="notEqual">
      <formula>0</formula>
    </cfRule>
  </conditionalFormatting>
  <conditionalFormatting sqref="D33">
    <cfRule type="cellIs" dxfId="62" priority="37" operator="notEqual">
      <formula>0</formula>
    </cfRule>
  </conditionalFormatting>
  <conditionalFormatting sqref="D39">
    <cfRule type="cellIs" dxfId="61" priority="36" operator="notEqual">
      <formula>0</formula>
    </cfRule>
  </conditionalFormatting>
  <conditionalFormatting sqref="D55">
    <cfRule type="cellIs" dxfId="60" priority="35" operator="notEqual">
      <formula>0</formula>
    </cfRule>
  </conditionalFormatting>
  <conditionalFormatting sqref="D66">
    <cfRule type="cellIs" dxfId="59" priority="34" operator="notEqual">
      <formula>0</formula>
    </cfRule>
  </conditionalFormatting>
  <conditionalFormatting sqref="D64">
    <cfRule type="cellIs" dxfId="58" priority="33" operator="notEqual">
      <formula>0</formula>
    </cfRule>
  </conditionalFormatting>
  <conditionalFormatting sqref="D57">
    <cfRule type="cellIs" dxfId="57" priority="32" operator="notEqual">
      <formula>0</formula>
    </cfRule>
  </conditionalFormatting>
  <conditionalFormatting sqref="D71">
    <cfRule type="cellIs" dxfId="56" priority="31" operator="notEqual">
      <formula>0</formula>
    </cfRule>
  </conditionalFormatting>
  <conditionalFormatting sqref="D72">
    <cfRule type="cellIs" dxfId="55" priority="30" operator="notEqual">
      <formula>0</formula>
    </cfRule>
  </conditionalFormatting>
  <conditionalFormatting sqref="D85">
    <cfRule type="cellIs" dxfId="54" priority="29" operator="notEqual">
      <formula>0</formula>
    </cfRule>
  </conditionalFormatting>
  <conditionalFormatting sqref="D98">
    <cfRule type="cellIs" dxfId="53" priority="28" operator="notEqual">
      <formula>0</formula>
    </cfRule>
  </conditionalFormatting>
  <conditionalFormatting sqref="D100">
    <cfRule type="cellIs" dxfId="52" priority="27" operator="notEqual">
      <formula>0</formula>
    </cfRule>
  </conditionalFormatting>
  <conditionalFormatting sqref="D105">
    <cfRule type="cellIs" dxfId="51" priority="26" operator="notEqual">
      <formula>0</formula>
    </cfRule>
  </conditionalFormatting>
  <conditionalFormatting sqref="D112">
    <cfRule type="cellIs" dxfId="50" priority="25" operator="notEqual">
      <formula>0</formula>
    </cfRule>
  </conditionalFormatting>
  <conditionalFormatting sqref="D131">
    <cfRule type="cellIs" dxfId="49" priority="24" operator="notEqual">
      <formula>0</formula>
    </cfRule>
  </conditionalFormatting>
  <conditionalFormatting sqref="D132">
    <cfRule type="cellIs" dxfId="48" priority="23" operator="notEqual">
      <formula>0</formula>
    </cfRule>
  </conditionalFormatting>
  <conditionalFormatting sqref="E7">
    <cfRule type="cellIs" dxfId="47" priority="22" operator="notEqual">
      <formula>0</formula>
    </cfRule>
  </conditionalFormatting>
  <conditionalFormatting sqref="E29">
    <cfRule type="cellIs" dxfId="46" priority="21" operator="notEqual">
      <formula>0</formula>
    </cfRule>
  </conditionalFormatting>
  <conditionalFormatting sqref="E19">
    <cfRule type="cellIs" dxfId="45" priority="20" operator="notEqual">
      <formula>0</formula>
    </cfRule>
  </conditionalFormatting>
  <conditionalFormatting sqref="E14">
    <cfRule type="cellIs" dxfId="44" priority="19" operator="notEqual">
      <formula>0</formula>
    </cfRule>
  </conditionalFormatting>
  <conditionalFormatting sqref="E31">
    <cfRule type="cellIs" dxfId="43" priority="18" operator="notEqual">
      <formula>0</formula>
    </cfRule>
  </conditionalFormatting>
  <conditionalFormatting sqref="E33">
    <cfRule type="cellIs" dxfId="42" priority="17" operator="notEqual">
      <formula>0</formula>
    </cfRule>
  </conditionalFormatting>
  <conditionalFormatting sqref="E39">
    <cfRule type="cellIs" dxfId="41" priority="16" operator="notEqual">
      <formula>0</formula>
    </cfRule>
  </conditionalFormatting>
  <conditionalFormatting sqref="E55">
    <cfRule type="cellIs" dxfId="40" priority="15" operator="notEqual">
      <formula>0</formula>
    </cfRule>
  </conditionalFormatting>
  <conditionalFormatting sqref="E66">
    <cfRule type="cellIs" dxfId="39" priority="14" operator="notEqual">
      <formula>0</formula>
    </cfRule>
  </conditionalFormatting>
  <conditionalFormatting sqref="E64">
    <cfRule type="cellIs" dxfId="38" priority="13" operator="notEqual">
      <formula>0</formula>
    </cfRule>
  </conditionalFormatting>
  <conditionalFormatting sqref="E57">
    <cfRule type="cellIs" dxfId="37" priority="12" operator="notEqual">
      <formula>0</formula>
    </cfRule>
  </conditionalFormatting>
  <conditionalFormatting sqref="E71">
    <cfRule type="cellIs" dxfId="36" priority="11" operator="notEqual">
      <formula>0</formula>
    </cfRule>
  </conditionalFormatting>
  <conditionalFormatting sqref="E72">
    <cfRule type="cellIs" dxfId="35" priority="10" operator="notEqual">
      <formula>0</formula>
    </cfRule>
  </conditionalFormatting>
  <conditionalFormatting sqref="E85">
    <cfRule type="cellIs" dxfId="34" priority="9" operator="notEqual">
      <formula>0</formula>
    </cfRule>
  </conditionalFormatting>
  <conditionalFormatting sqref="E98">
    <cfRule type="cellIs" dxfId="33" priority="8" operator="notEqual">
      <formula>0</formula>
    </cfRule>
  </conditionalFormatting>
  <conditionalFormatting sqref="E100">
    <cfRule type="cellIs" dxfId="32" priority="7" operator="notEqual">
      <formula>0</formula>
    </cfRule>
  </conditionalFormatting>
  <conditionalFormatting sqref="E105">
    <cfRule type="cellIs" dxfId="31" priority="6" operator="notEqual">
      <formula>0</formula>
    </cfRule>
  </conditionalFormatting>
  <conditionalFormatting sqref="E112">
    <cfRule type="cellIs" dxfId="30" priority="5" operator="notEqual">
      <formula>0</formula>
    </cfRule>
  </conditionalFormatting>
  <conditionalFormatting sqref="E131">
    <cfRule type="cellIs" dxfId="29" priority="4" operator="notEqual">
      <formula>0</formula>
    </cfRule>
  </conditionalFormatting>
  <conditionalFormatting sqref="E132">
    <cfRule type="cellIs" dxfId="28" priority="3" operator="notEqual">
      <formula>0</formula>
    </cfRule>
  </conditionalFormatting>
  <conditionalFormatting sqref="D3:E4">
    <cfRule type="cellIs" dxfId="27" priority="2" operator="notEqual">
      <formula>0</formula>
    </cfRule>
  </conditionalFormatting>
  <conditionalFormatting sqref="D135:E135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4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656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115548.09604999999</v>
      </c>
      <c r="D7" s="47"/>
    </row>
    <row r="8" spans="1:4" ht="31.5">
      <c r="A8" s="77"/>
      <c r="B8" s="75" t="s">
        <v>477</v>
      </c>
      <c r="C8" s="50">
        <v>-2063.55233</v>
      </c>
    </row>
    <row r="9" spans="1:4" ht="15.75">
      <c r="A9" s="77" t="s">
        <v>384</v>
      </c>
      <c r="B9" s="75" t="s">
        <v>385</v>
      </c>
      <c r="C9" s="50">
        <v>-52623.308490000003</v>
      </c>
    </row>
    <row r="10" spans="1:4" ht="15.75">
      <c r="A10" s="77" t="s">
        <v>386</v>
      </c>
      <c r="B10" s="75" t="s">
        <v>387</v>
      </c>
      <c r="C10" s="50">
        <v>-2651.9583099998617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-419.36736103508571</v>
      </c>
    </row>
    <row r="13" spans="1:4" ht="15.75">
      <c r="A13" s="78"/>
      <c r="B13" s="79" t="s">
        <v>391</v>
      </c>
      <c r="C13" s="50">
        <v>59853.461888965052</v>
      </c>
      <c r="D13" s="47"/>
    </row>
    <row r="14" spans="1:4" ht="15.75">
      <c r="A14" s="70" t="s">
        <v>3</v>
      </c>
      <c r="B14" s="80" t="s">
        <v>613</v>
      </c>
      <c r="C14" s="50">
        <v>371.69648269687144</v>
      </c>
      <c r="D14" s="47"/>
    </row>
    <row r="15" spans="1:4" ht="15.75">
      <c r="A15" s="70" t="s">
        <v>4</v>
      </c>
      <c r="B15" s="75" t="s">
        <v>392</v>
      </c>
      <c r="C15" s="50">
        <v>2251.8483500000002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-37834.417314051068</v>
      </c>
    </row>
    <row r="19" spans="1:4" ht="15.75">
      <c r="A19" s="77" t="s">
        <v>397</v>
      </c>
      <c r="B19" s="75" t="s">
        <v>398</v>
      </c>
      <c r="C19" s="50">
        <v>11787.872359999999</v>
      </c>
    </row>
    <row r="20" spans="1:4" ht="15.75">
      <c r="A20" s="78"/>
      <c r="B20" s="77" t="s">
        <v>399</v>
      </c>
      <c r="C20" s="50">
        <v>-26046.544954051074</v>
      </c>
      <c r="D20" s="47"/>
    </row>
    <row r="21" spans="1:4" ht="15.75">
      <c r="A21" s="77" t="s">
        <v>384</v>
      </c>
      <c r="B21" s="75" t="s">
        <v>400</v>
      </c>
      <c r="C21" s="50">
        <v>-7504.5479825719813</v>
      </c>
    </row>
    <row r="22" spans="1:4" ht="15.75">
      <c r="A22" s="77" t="s">
        <v>386</v>
      </c>
      <c r="B22" s="75" t="s">
        <v>478</v>
      </c>
      <c r="C22" s="50">
        <v>6091.2658700000002</v>
      </c>
    </row>
    <row r="23" spans="1:4" ht="15.75">
      <c r="A23" s="78"/>
      <c r="B23" s="79" t="s">
        <v>401</v>
      </c>
      <c r="C23" s="50">
        <v>-27459.827066623053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57</v>
      </c>
    </row>
    <row r="26" spans="1:4" ht="15.75">
      <c r="A26" s="77" t="s">
        <v>384</v>
      </c>
      <c r="B26" s="75" t="s">
        <v>404</v>
      </c>
      <c r="C26" s="50">
        <v>-3</v>
      </c>
    </row>
    <row r="27" spans="1:4" ht="15.75">
      <c r="A27" s="74"/>
      <c r="B27" s="79" t="s">
        <v>405</v>
      </c>
      <c r="C27" s="50">
        <v>54</v>
      </c>
      <c r="D27" s="47"/>
    </row>
    <row r="28" spans="1:4" ht="15.75">
      <c r="A28" s="74" t="s">
        <v>7</v>
      </c>
      <c r="B28" s="75" t="s">
        <v>406</v>
      </c>
      <c r="C28" s="50">
        <v>-477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-15919.816519939273</v>
      </c>
    </row>
    <row r="31" spans="1:4" ht="15.75">
      <c r="A31" s="77" t="s">
        <v>384</v>
      </c>
      <c r="B31" s="75" t="s">
        <v>409</v>
      </c>
      <c r="C31" s="50">
        <v>472.09814</v>
      </c>
    </row>
    <row r="32" spans="1:4" ht="15.75">
      <c r="A32" s="77" t="s">
        <v>386</v>
      </c>
      <c r="B32" s="75" t="s">
        <v>410</v>
      </c>
      <c r="C32" s="50">
        <v>-9907.1607602494005</v>
      </c>
    </row>
    <row r="33" spans="1:4" ht="15.75">
      <c r="A33" s="77" t="s">
        <v>389</v>
      </c>
      <c r="B33" s="75" t="s">
        <v>411</v>
      </c>
      <c r="C33" s="50">
        <v>2643.4862199999998</v>
      </c>
    </row>
    <row r="34" spans="1:4" ht="15.75">
      <c r="A34" s="81"/>
      <c r="B34" s="79" t="s">
        <v>412</v>
      </c>
      <c r="C34" s="50">
        <v>-22711.392920188671</v>
      </c>
      <c r="D34" s="47"/>
    </row>
    <row r="35" spans="1:4" ht="15.75">
      <c r="A35" s="74" t="s">
        <v>64</v>
      </c>
      <c r="B35" s="75" t="s">
        <v>413</v>
      </c>
      <c r="C35" s="50">
        <v>-4808.2640512064245</v>
      </c>
    </row>
    <row r="36" spans="1:4" ht="15.75" customHeight="1">
      <c r="A36" s="74"/>
      <c r="B36" s="75" t="s">
        <v>479</v>
      </c>
      <c r="C36" s="50">
        <v>-4052.5886500000001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7074.522683643776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263287.44293000002</v>
      </c>
    </row>
    <row r="42" spans="1:4" ht="31.5">
      <c r="A42" s="77"/>
      <c r="B42" s="75" t="s">
        <v>477</v>
      </c>
      <c r="C42" s="50">
        <v>-7971.9403500000008</v>
      </c>
    </row>
    <row r="43" spans="1:4" ht="15.75">
      <c r="A43" s="77" t="s">
        <v>384</v>
      </c>
      <c r="B43" s="75" t="s">
        <v>385</v>
      </c>
      <c r="C43" s="50">
        <v>-10980.066210000001</v>
      </c>
    </row>
    <row r="44" spans="1:4" ht="15.75">
      <c r="A44" s="77" t="s">
        <v>386</v>
      </c>
      <c r="B44" s="75" t="s">
        <v>387</v>
      </c>
      <c r="C44" s="50">
        <v>-3891.6194300001321</v>
      </c>
    </row>
    <row r="45" spans="1:4" ht="15.75">
      <c r="A45" s="77" t="s">
        <v>389</v>
      </c>
      <c r="B45" s="75" t="s">
        <v>390</v>
      </c>
      <c r="C45" s="50">
        <v>668.37484103508575</v>
      </c>
    </row>
    <row r="46" spans="1:4" ht="15.75">
      <c r="A46" s="78"/>
      <c r="B46" s="79" t="s">
        <v>417</v>
      </c>
      <c r="C46" s="50">
        <v>249084.13213103494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542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1349.56826</v>
      </c>
    </row>
    <row r="53" spans="1:4" ht="15.75">
      <c r="A53" s="83" t="s">
        <v>424</v>
      </c>
      <c r="B53" s="75" t="s">
        <v>425</v>
      </c>
      <c r="C53" s="50">
        <v>22661.197629999999</v>
      </c>
    </row>
    <row r="54" spans="1:4" ht="15.75">
      <c r="A54" s="84"/>
      <c r="B54" s="77" t="s">
        <v>426</v>
      </c>
      <c r="C54" s="50">
        <v>24010.765889999999</v>
      </c>
      <c r="D54" s="47"/>
    </row>
    <row r="55" spans="1:4" ht="15.75">
      <c r="A55" s="78" t="s">
        <v>386</v>
      </c>
      <c r="B55" s="75" t="s">
        <v>427</v>
      </c>
      <c r="C55" s="50">
        <v>32060.645369999998</v>
      </c>
    </row>
    <row r="56" spans="1:4" ht="15.75">
      <c r="A56" s="78" t="s">
        <v>389</v>
      </c>
      <c r="B56" s="75" t="s">
        <v>428</v>
      </c>
      <c r="C56" s="50">
        <v>6612.5051199999989</v>
      </c>
    </row>
    <row r="57" spans="1:4" ht="15.75">
      <c r="A57" s="71"/>
      <c r="B57" s="79" t="s">
        <v>429</v>
      </c>
      <c r="C57" s="50">
        <v>63225.916380000002</v>
      </c>
      <c r="D57" s="47"/>
    </row>
    <row r="58" spans="1:4" ht="15.75">
      <c r="A58" s="81" t="s">
        <v>4</v>
      </c>
      <c r="B58" s="84" t="s">
        <v>392</v>
      </c>
      <c r="C58" s="50">
        <v>4525.9907671742976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-106836.3275756145</v>
      </c>
    </row>
    <row r="62" spans="1:4" ht="15.75">
      <c r="A62" s="77" t="s">
        <v>397</v>
      </c>
      <c r="B62" s="75" t="s">
        <v>398</v>
      </c>
      <c r="C62" s="50">
        <v>1194.2251200000003</v>
      </c>
    </row>
    <row r="63" spans="1:4" ht="15.75">
      <c r="A63" s="78"/>
      <c r="B63" s="77" t="s">
        <v>432</v>
      </c>
      <c r="C63" s="50">
        <v>-105642.10245561451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-2130.1832974280178</v>
      </c>
    </row>
    <row r="66" spans="1:4" ht="15.75">
      <c r="A66" s="83" t="s">
        <v>424</v>
      </c>
      <c r="B66" s="75" t="s">
        <v>398</v>
      </c>
      <c r="C66" s="50">
        <v>-38.119169999999997</v>
      </c>
    </row>
    <row r="67" spans="1:4" ht="15.75">
      <c r="A67" s="78"/>
      <c r="B67" s="77" t="s">
        <v>426</v>
      </c>
      <c r="C67" s="50">
        <v>-2168.3024674280177</v>
      </c>
      <c r="D67" s="47"/>
    </row>
    <row r="68" spans="1:4" ht="15.75">
      <c r="A68" s="81"/>
      <c r="B68" s="85" t="s">
        <v>401</v>
      </c>
      <c r="C68" s="50">
        <v>-107810.40492304252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-49256.836957174288</v>
      </c>
    </row>
    <row r="72" spans="1:4" ht="15.75">
      <c r="A72" s="77" t="s">
        <v>397</v>
      </c>
      <c r="B72" s="75" t="s">
        <v>398</v>
      </c>
      <c r="C72" s="50">
        <v>4.6794099999999741</v>
      </c>
    </row>
    <row r="73" spans="1:4" ht="15.75">
      <c r="A73" s="78"/>
      <c r="B73" s="77" t="s">
        <v>432</v>
      </c>
      <c r="C73" s="50">
        <v>-49252.157547174291</v>
      </c>
      <c r="D73" s="47"/>
    </row>
    <row r="74" spans="1:4" ht="15.75">
      <c r="A74" s="78" t="s">
        <v>384</v>
      </c>
      <c r="B74" s="75" t="s">
        <v>436</v>
      </c>
      <c r="C74" s="50">
        <v>-2457.6169975112662</v>
      </c>
    </row>
    <row r="75" spans="1:4" ht="15.75">
      <c r="A75" s="78"/>
      <c r="B75" s="79" t="s">
        <v>437</v>
      </c>
      <c r="C75" s="50">
        <v>-51709.774544685555</v>
      </c>
      <c r="D75" s="47"/>
    </row>
    <row r="76" spans="1:4" ht="15.75">
      <c r="A76" s="74" t="s">
        <v>7</v>
      </c>
      <c r="B76" s="75" t="s">
        <v>406</v>
      </c>
      <c r="C76" s="50">
        <v>-9172.0829000000012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-54287.11172932206</v>
      </c>
    </row>
    <row r="79" spans="1:4" ht="15.75">
      <c r="A79" s="77" t="s">
        <v>384</v>
      </c>
      <c r="B79" s="75" t="s">
        <v>409</v>
      </c>
      <c r="C79" s="50">
        <v>-530.69471999999951</v>
      </c>
    </row>
    <row r="80" spans="1:4" ht="15.75">
      <c r="A80" s="77" t="s">
        <v>386</v>
      </c>
      <c r="B80" s="75" t="s">
        <v>410</v>
      </c>
      <c r="C80" s="50">
        <v>-29745.761200823683</v>
      </c>
    </row>
    <row r="81" spans="1:4" ht="15.75">
      <c r="A81" s="77" t="s">
        <v>389</v>
      </c>
      <c r="B81" s="75" t="s">
        <v>439</v>
      </c>
      <c r="C81" s="50">
        <v>352.29521999999997</v>
      </c>
    </row>
    <row r="82" spans="1:4" ht="15.75">
      <c r="A82" s="81"/>
      <c r="B82" s="79" t="s">
        <v>412</v>
      </c>
      <c r="C82" s="50">
        <v>-84211.272430145735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-653.60379</v>
      </c>
    </row>
    <row r="85" spans="1:4" ht="15.75">
      <c r="A85" s="77" t="s">
        <v>384</v>
      </c>
      <c r="B85" s="75" t="s">
        <v>442</v>
      </c>
      <c r="C85" s="50">
        <v>-22199.037530000001</v>
      </c>
    </row>
    <row r="86" spans="1:4" ht="15.75">
      <c r="A86" s="77" t="s">
        <v>386</v>
      </c>
      <c r="B86" s="75" t="s">
        <v>443</v>
      </c>
      <c r="C86" s="50">
        <v>-2577.8967299999999</v>
      </c>
    </row>
    <row r="87" spans="1:4" ht="15.75">
      <c r="A87" s="77"/>
      <c r="B87" s="79" t="s">
        <v>444</v>
      </c>
      <c r="C87" s="50">
        <v>-25430.538050000003</v>
      </c>
      <c r="D87" s="47"/>
    </row>
    <row r="88" spans="1:4" ht="15.75">
      <c r="A88" s="74" t="s">
        <v>62</v>
      </c>
      <c r="B88" s="75" t="s">
        <v>413</v>
      </c>
      <c r="C88" s="50">
        <v>-13847.416828793577</v>
      </c>
    </row>
    <row r="89" spans="1:4" ht="15.75" customHeight="1">
      <c r="A89" s="74"/>
      <c r="B89" s="75" t="s">
        <v>479</v>
      </c>
      <c r="C89" s="50">
        <v>-11715.683919999999</v>
      </c>
    </row>
    <row r="90" spans="1:4" ht="15.75">
      <c r="A90" s="74" t="s">
        <v>65</v>
      </c>
      <c r="B90" s="75" t="s">
        <v>614</v>
      </c>
      <c r="C90" s="50">
        <v>-165.69648269687144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24488.85311884496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7074.522683643776</v>
      </c>
      <c r="D94" s="47"/>
    </row>
    <row r="95" spans="1:4" ht="15.75">
      <c r="A95" s="74" t="s">
        <v>3</v>
      </c>
      <c r="B95" s="75" t="s">
        <v>616</v>
      </c>
      <c r="C95" s="50">
        <v>24488.85311884496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37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8167.9663300000002</v>
      </c>
    </row>
    <row r="103" spans="1:4" ht="15.75">
      <c r="A103" s="84"/>
      <c r="B103" s="77" t="s">
        <v>426</v>
      </c>
      <c r="C103" s="50">
        <v>8167.9663300000002</v>
      </c>
    </row>
    <row r="104" spans="1:4" ht="15.75">
      <c r="A104" s="78" t="s">
        <v>386</v>
      </c>
      <c r="B104" s="75" t="s">
        <v>427</v>
      </c>
      <c r="C104" s="50">
        <v>582.51203999999996</v>
      </c>
    </row>
    <row r="105" spans="1:4" ht="15.75">
      <c r="A105" s="78" t="s">
        <v>389</v>
      </c>
      <c r="B105" s="75" t="s">
        <v>428</v>
      </c>
      <c r="C105" s="50">
        <v>381</v>
      </c>
    </row>
    <row r="106" spans="1:4" ht="15.75">
      <c r="A106" s="71"/>
      <c r="B106" s="79" t="s">
        <v>449</v>
      </c>
      <c r="C106" s="50">
        <v>9168.4783700000007</v>
      </c>
    </row>
    <row r="107" spans="1:4" ht="15.75" customHeight="1">
      <c r="A107" s="81" t="s">
        <v>5</v>
      </c>
      <c r="B107" s="75" t="s">
        <v>617</v>
      </c>
      <c r="C107" s="50">
        <v>-40.303517303128558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-1595.49136</v>
      </c>
    </row>
    <row r="110" spans="1:4" ht="15.75">
      <c r="A110" s="77" t="s">
        <v>384</v>
      </c>
      <c r="B110" s="75" t="s">
        <v>442</v>
      </c>
      <c r="C110" s="50">
        <v>-397.81524999999999</v>
      </c>
    </row>
    <row r="111" spans="1:4" ht="15.75">
      <c r="A111" s="77" t="s">
        <v>386</v>
      </c>
      <c r="B111" s="75" t="s">
        <v>451</v>
      </c>
      <c r="C111" s="50">
        <v>-16.00038</v>
      </c>
    </row>
    <row r="112" spans="1:4" ht="15.75">
      <c r="A112" s="77"/>
      <c r="B112" s="79" t="s">
        <v>437</v>
      </c>
      <c r="C112" s="50">
        <v>-2009.30699</v>
      </c>
      <c r="D112" s="47"/>
    </row>
    <row r="113" spans="1:4" ht="15.75">
      <c r="A113" s="81" t="s">
        <v>7</v>
      </c>
      <c r="B113" s="75" t="s">
        <v>618</v>
      </c>
      <c r="C113" s="50">
        <v>-165.69648269687144</v>
      </c>
      <c r="D113" s="47"/>
    </row>
    <row r="114" spans="1:4" ht="15.75">
      <c r="A114" s="81" t="s">
        <v>8</v>
      </c>
      <c r="B114" s="75" t="s">
        <v>452</v>
      </c>
      <c r="C114" s="50">
        <v>481.97496000000001</v>
      </c>
    </row>
    <row r="115" spans="1:4" ht="15.75">
      <c r="A115" s="81" t="s">
        <v>64</v>
      </c>
      <c r="B115" s="75" t="s">
        <v>453</v>
      </c>
      <c r="C115" s="50">
        <v>-2964.4869399999993</v>
      </c>
    </row>
    <row r="116" spans="1:4" ht="15.75">
      <c r="A116" s="81" t="s">
        <v>62</v>
      </c>
      <c r="B116" s="75" t="s">
        <v>454</v>
      </c>
      <c r="C116" s="50">
        <v>36034.035202488732</v>
      </c>
      <c r="D116" s="47"/>
    </row>
    <row r="117" spans="1:4" ht="15.75">
      <c r="A117" s="81" t="s">
        <v>65</v>
      </c>
      <c r="B117" s="75" t="s">
        <v>455</v>
      </c>
      <c r="C117" s="50">
        <v>23.201810000000002</v>
      </c>
    </row>
    <row r="118" spans="1:4" ht="15.75">
      <c r="A118" s="81" t="s">
        <v>66</v>
      </c>
      <c r="B118" s="75" t="s">
        <v>456</v>
      </c>
      <c r="C118" s="50">
        <v>-0.95528000000000002</v>
      </c>
    </row>
    <row r="119" spans="1:4" ht="15.75">
      <c r="A119" s="81" t="s">
        <v>457</v>
      </c>
      <c r="B119" s="75" t="s">
        <v>458</v>
      </c>
      <c r="C119" s="50">
        <v>22.24653</v>
      </c>
      <c r="D119" s="47"/>
    </row>
    <row r="120" spans="1:4" ht="15.75">
      <c r="A120" s="81" t="s">
        <v>459</v>
      </c>
      <c r="B120" s="75" t="s">
        <v>460</v>
      </c>
      <c r="C120" s="50">
        <v>-2535.0253299999999</v>
      </c>
    </row>
    <row r="121" spans="1:4" ht="15.75">
      <c r="A121" s="81" t="s">
        <v>461</v>
      </c>
      <c r="B121" s="75" t="s">
        <v>462</v>
      </c>
      <c r="C121" s="50">
        <v>145.10120999999998</v>
      </c>
    </row>
    <row r="122" spans="1:4" ht="15.75">
      <c r="A122" s="81" t="s">
        <v>463</v>
      </c>
      <c r="B122" s="75" t="s">
        <v>464</v>
      </c>
      <c r="C122" s="50">
        <v>33666.35761248874</v>
      </c>
      <c r="D122" s="47"/>
    </row>
    <row r="123" spans="1:4">
      <c r="A123" s="167" t="s">
        <v>620</v>
      </c>
      <c r="B123" s="167"/>
      <c r="C123" s="167"/>
    </row>
    <row r="124" spans="1:4">
      <c r="A124" s="118" t="s">
        <v>650</v>
      </c>
    </row>
  </sheetData>
  <mergeCells count="4">
    <mergeCell ref="A1:C1"/>
    <mergeCell ref="A3:B3"/>
    <mergeCell ref="A4:B4"/>
    <mergeCell ref="A123:C123"/>
  </mergeCells>
  <conditionalFormatting sqref="D7">
    <cfRule type="cellIs" dxfId="25" priority="53" operator="notEqual">
      <formula>0</formula>
    </cfRule>
  </conditionalFormatting>
  <conditionalFormatting sqref="D13">
    <cfRule type="cellIs" dxfId="24" priority="52" operator="notEqual">
      <formula>0</formula>
    </cfRule>
  </conditionalFormatting>
  <conditionalFormatting sqref="D20">
    <cfRule type="cellIs" dxfId="23" priority="51" operator="notEqual">
      <formula>0</formula>
    </cfRule>
  </conditionalFormatting>
  <conditionalFormatting sqref="D23">
    <cfRule type="cellIs" dxfId="22" priority="50" operator="notEqual">
      <formula>0</formula>
    </cfRule>
  </conditionalFormatting>
  <conditionalFormatting sqref="D27">
    <cfRule type="cellIs" dxfId="21" priority="49" operator="notEqual">
      <formula>0</formula>
    </cfRule>
  </conditionalFormatting>
  <conditionalFormatting sqref="D34">
    <cfRule type="cellIs" dxfId="20" priority="48" operator="notEqual">
      <formula>0</formula>
    </cfRule>
  </conditionalFormatting>
  <conditionalFormatting sqref="D38">
    <cfRule type="cellIs" dxfId="19" priority="47" operator="notEqual">
      <formula>0</formula>
    </cfRule>
  </conditionalFormatting>
  <conditionalFormatting sqref="D46">
    <cfRule type="cellIs" dxfId="18" priority="46" operator="notEqual">
      <formula>0</formula>
    </cfRule>
  </conditionalFormatting>
  <conditionalFormatting sqref="D54">
    <cfRule type="cellIs" dxfId="17" priority="45" operator="notEqual">
      <formula>0</formula>
    </cfRule>
  </conditionalFormatting>
  <conditionalFormatting sqref="D57">
    <cfRule type="cellIs" dxfId="16" priority="44" operator="notEqual">
      <formula>0</formula>
    </cfRule>
  </conditionalFormatting>
  <conditionalFormatting sqref="D68">
    <cfRule type="cellIs" dxfId="15" priority="43" operator="notEqual">
      <formula>0</formula>
    </cfRule>
  </conditionalFormatting>
  <conditionalFormatting sqref="D67">
    <cfRule type="cellIs" dxfId="14" priority="42" operator="notEqual">
      <formula>0</formula>
    </cfRule>
  </conditionalFormatting>
  <conditionalFormatting sqref="D63">
    <cfRule type="cellIs" dxfId="13" priority="41" operator="notEqual">
      <formula>0</formula>
    </cfRule>
  </conditionalFormatting>
  <conditionalFormatting sqref="D73">
    <cfRule type="cellIs" dxfId="12" priority="40" operator="notEqual">
      <formula>0</formula>
    </cfRule>
  </conditionalFormatting>
  <conditionalFormatting sqref="D75">
    <cfRule type="cellIs" dxfId="11" priority="39" operator="notEqual">
      <formula>0</formula>
    </cfRule>
  </conditionalFormatting>
  <conditionalFormatting sqref="D82">
    <cfRule type="cellIs" dxfId="10" priority="38" operator="notEqual">
      <formula>0</formula>
    </cfRule>
  </conditionalFormatting>
  <conditionalFormatting sqref="D87">
    <cfRule type="cellIs" dxfId="9" priority="37" operator="notEqual">
      <formula>0</formula>
    </cfRule>
  </conditionalFormatting>
  <conditionalFormatting sqref="D92">
    <cfRule type="cellIs" dxfId="8" priority="36" operator="notEqual">
      <formula>0</formula>
    </cfRule>
  </conditionalFormatting>
  <conditionalFormatting sqref="D94:D95">
    <cfRule type="cellIs" dxfId="7" priority="35" operator="notEqual">
      <formula>0</formula>
    </cfRule>
  </conditionalFormatting>
  <conditionalFormatting sqref="D107">
    <cfRule type="cellIs" dxfId="6" priority="34" operator="notEqual">
      <formula>0</formula>
    </cfRule>
  </conditionalFormatting>
  <conditionalFormatting sqref="D112">
    <cfRule type="cellIs" dxfId="5" priority="33" operator="notEqual">
      <formula>0</formula>
    </cfRule>
  </conditionalFormatting>
  <conditionalFormatting sqref="D116">
    <cfRule type="cellIs" dxfId="4" priority="32" operator="notEqual">
      <formula>0</formula>
    </cfRule>
  </conditionalFormatting>
  <conditionalFormatting sqref="D113">
    <cfRule type="cellIs" dxfId="3" priority="31" operator="notEqual">
      <formula>0</formula>
    </cfRule>
  </conditionalFormatting>
  <conditionalFormatting sqref="D14">
    <cfRule type="cellIs" dxfId="2" priority="30" operator="notEqual">
      <formula>0</formula>
    </cfRule>
  </conditionalFormatting>
  <conditionalFormatting sqref="D119">
    <cfRule type="cellIs" dxfId="1" priority="29" operator="notEqual">
      <formula>0</formula>
    </cfRule>
  </conditionalFormatting>
  <conditionalFormatting sqref="D122">
    <cfRule type="cellIs" dxfId="0" priority="28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2020-01-17T12:27:59Z</cp:lastPrinted>
  <dcterms:created xsi:type="dcterms:W3CDTF">2004-10-05T13:09:46Z</dcterms:created>
  <dcterms:modified xsi:type="dcterms:W3CDTF">2020-01-17T12:28:03Z</dcterms:modified>
</cp:coreProperties>
</file>