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PREHVARLIANE\PREHVARLIANE_2019_Q3\"/>
    </mc:Choice>
  </mc:AlternateContent>
  <bookViews>
    <workbookView xWindow="0" yWindow="0" windowWidth="21600" windowHeight="9630" tabRatio="602"/>
  </bookViews>
  <sheets>
    <sheet name="УПФ - III-то тримесечие 2019 г." sheetId="6" r:id="rId1"/>
    <sheet name="УПФ - деветмесечие 2019 г." sheetId="9" r:id="rId2"/>
  </sheets>
  <definedNames>
    <definedName name="_xlnm.Print_Area" localSheetId="0">'УПФ - III-то тримесечие 2019 г.'!$A$1:$Y$43</definedName>
    <definedName name="_xlnm.Print_Area" localSheetId="1">'УПФ - деветмесечие 2019 г.'!$A$1:$Y$43</definedName>
  </definedNames>
  <calcPr calcId="162913"/>
</workbook>
</file>

<file path=xl/calcChain.xml><?xml version="1.0" encoding="utf-8"?>
<calcChain xmlns="http://schemas.openxmlformats.org/spreadsheetml/2006/main">
  <c r="U7" i="6" l="1"/>
  <c r="V7" i="6"/>
  <c r="U8" i="6"/>
  <c r="V8" i="6"/>
  <c r="U9" i="6"/>
  <c r="V9" i="6"/>
  <c r="U10" i="6"/>
  <c r="V10" i="6"/>
  <c r="U11" i="6"/>
  <c r="V11" i="6"/>
  <c r="U12" i="6"/>
  <c r="V12" i="6"/>
  <c r="U13" i="6"/>
  <c r="V13" i="6"/>
  <c r="U14" i="6"/>
  <c r="V14" i="6"/>
  <c r="U15" i="6"/>
  <c r="V15" i="6"/>
  <c r="T16" i="6" l="1"/>
  <c r="X15" i="6" s="1"/>
  <c r="S16" i="6"/>
  <c r="W15" i="6" s="1"/>
  <c r="R16" i="6"/>
  <c r="X14" i="6" s="1"/>
  <c r="Q16" i="6"/>
  <c r="W14" i="6" s="1"/>
  <c r="P16" i="6"/>
  <c r="X13" i="6" s="1"/>
  <c r="O16" i="6"/>
  <c r="W13" i="6" s="1"/>
  <c r="N16" i="6"/>
  <c r="X12" i="6" s="1"/>
  <c r="M16" i="6"/>
  <c r="W12" i="6" s="1"/>
  <c r="L16" i="6"/>
  <c r="X11" i="6" s="1"/>
  <c r="K16" i="6"/>
  <c r="W11" i="6" s="1"/>
  <c r="J16" i="6"/>
  <c r="X10" i="6" s="1"/>
  <c r="I16" i="6"/>
  <c r="W10" i="6" s="1"/>
  <c r="H16" i="6"/>
  <c r="X9" i="6" s="1"/>
  <c r="G16" i="6"/>
  <c r="W9" i="6" s="1"/>
  <c r="F16" i="6"/>
  <c r="X8" i="6" s="1"/>
  <c r="E16" i="6"/>
  <c r="W8" i="6" s="1"/>
  <c r="D16" i="6"/>
  <c r="X7" i="6" s="1"/>
  <c r="C16" i="6"/>
  <c r="W7" i="6" s="1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V15" i="9"/>
  <c r="U15" i="9"/>
  <c r="V14" i="9"/>
  <c r="X14" i="9" s="1"/>
  <c r="U14" i="9"/>
  <c r="V13" i="9"/>
  <c r="U13" i="9"/>
  <c r="V12" i="9"/>
  <c r="X12" i="9" s="1"/>
  <c r="U12" i="9"/>
  <c r="V11" i="9"/>
  <c r="U11" i="9"/>
  <c r="V10" i="9"/>
  <c r="X10" i="9" s="1"/>
  <c r="U10" i="9"/>
  <c r="V9" i="9"/>
  <c r="U9" i="9"/>
  <c r="V8" i="9"/>
  <c r="X8" i="9" s="1"/>
  <c r="U8" i="9"/>
  <c r="V7" i="9"/>
  <c r="U7" i="9"/>
  <c r="V16" i="6"/>
  <c r="U16" i="6"/>
  <c r="W8" i="9" l="1"/>
  <c r="W10" i="9"/>
  <c r="W12" i="9"/>
  <c r="W14" i="9"/>
  <c r="U16" i="9"/>
  <c r="W9" i="9"/>
  <c r="W11" i="9"/>
  <c r="W13" i="9"/>
  <c r="W15" i="9"/>
  <c r="V16" i="9"/>
  <c r="X9" i="9"/>
  <c r="X11" i="9"/>
  <c r="X13" i="9"/>
  <c r="X15" i="9"/>
  <c r="W7" i="9"/>
  <c r="X7" i="9"/>
</calcChain>
</file>

<file path=xl/sharedStrings.xml><?xml version="1.0" encoding="utf-8"?>
<sst xmlns="http://schemas.openxmlformats.org/spreadsheetml/2006/main" count="97" uniqueCount="23">
  <si>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</si>
  <si>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</si>
  <si>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</si>
  <si>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</si>
  <si>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</si>
  <si>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</si>
  <si>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</si>
  <si>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</si>
  <si>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</si>
  <si>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</si>
  <si>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</si>
  <si>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</si>
  <si>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</si>
  <si>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</si>
  <si>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</si>
  <si>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</si>
  <si>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</si>
  <si>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</si>
  <si>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t xml:space="preserve">"Ен Ен УПФ" </t>
  </si>
  <si>
    <t xml:space="preserve">УПФ "ДСК - Родина" </t>
  </si>
  <si>
    <t>и за размера на прехвърлените средства на 15.11.2019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</si>
  <si>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01.01.2019 г. - 30.09.2019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</si>
  <si>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01.07.2019 г. - 30.09.2019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</si>
</sst>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2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г.'!$X$7</c:f>
              <c:numCache>
                <c:formatCode>#,##0</c:formatCode>
                <c:ptCount val="1"/>
                <c:pt idx="0">
                  <c:v>-12400731.340000004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III-то тримесечие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г.'!$X$8</c:f>
              <c:numCache>
                <c:formatCode>#,##0</c:formatCode>
                <c:ptCount val="1"/>
                <c:pt idx="0">
                  <c:v>-8019865.0700000003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III-то тримесечие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III-то тримесечие 2019 г.'!$X$9</c:f>
              <c:numCache>
                <c:formatCode>#,##0</c:formatCode>
                <c:ptCount val="1"/>
                <c:pt idx="0">
                  <c:v>30562586.039999992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III-то тримесечие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г.'!$X$10</c:f>
              <c:numCache>
                <c:formatCode>#,##0</c:formatCode>
                <c:ptCount val="1"/>
                <c:pt idx="0">
                  <c:v>-6159660.4899999984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III-то тримесечие 2019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г.'!$X$11</c:f>
              <c:numCache>
                <c:formatCode>#,##0</c:formatCode>
                <c:ptCount val="1"/>
                <c:pt idx="0">
                  <c:v>9552855.6599999983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III-то тримесечие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г.'!$X$12</c:f>
              <c:numCache>
                <c:formatCode>#,##0</c:formatCode>
                <c:ptCount val="1"/>
                <c:pt idx="0">
                  <c:v>-4746007.4599999972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III-то тримесечие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г.'!$X$13</c:f>
              <c:numCache>
                <c:formatCode>#,##0</c:formatCode>
                <c:ptCount val="1"/>
                <c:pt idx="0">
                  <c:v>-4777371.1700000018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III-то тримесечие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г.'!$X$14</c:f>
              <c:numCache>
                <c:formatCode>#,##0</c:formatCode>
                <c:ptCount val="1"/>
                <c:pt idx="0">
                  <c:v>-76072.800000000279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г.'!$X$15</c:f>
              <c:numCache>
                <c:formatCode>#,##0</c:formatCode>
                <c:ptCount val="1"/>
                <c:pt idx="0">
                  <c:v>-3935733.3700000006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41778450843211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III-то тримесечие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г.'!$W$7</c:f>
              <c:numCache>
                <c:formatCode>#,##0</c:formatCode>
                <c:ptCount val="1"/>
                <c:pt idx="0">
                  <c:v>-5442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III-то тримесечие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III-то тримесечие 2019 г.'!$W$8</c:f>
              <c:numCache>
                <c:formatCode>#,##0</c:formatCode>
                <c:ptCount val="1"/>
                <c:pt idx="0">
                  <c:v>-2764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III-то тримесечие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г.'!$W$9</c:f>
              <c:numCache>
                <c:formatCode>#,##0</c:formatCode>
                <c:ptCount val="1"/>
                <c:pt idx="0">
                  <c:v>10007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III-то тримесечие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г.'!$W$10</c:f>
              <c:numCache>
                <c:formatCode>#,##0</c:formatCode>
                <c:ptCount val="1"/>
                <c:pt idx="0">
                  <c:v>1767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III-то тримесечие 2019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г.'!$W$11</c:f>
              <c:numCache>
                <c:formatCode>#,##0</c:formatCode>
                <c:ptCount val="1"/>
                <c:pt idx="0">
                  <c:v>2941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III-то тримесечие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г.'!$W$12</c:f>
              <c:numCache>
                <c:formatCode>#,##0</c:formatCode>
                <c:ptCount val="1"/>
                <c:pt idx="0">
                  <c:v>-1754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III-то тримесечие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г.'!$W$13</c:f>
              <c:numCache>
                <c:formatCode>#,##0</c:formatCode>
                <c:ptCount val="1"/>
                <c:pt idx="0">
                  <c:v>-3176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III-то тримесечие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г.'!$W$14</c:f>
              <c:numCache>
                <c:formatCode>#,##0</c:formatCode>
                <c:ptCount val="1"/>
                <c:pt idx="0">
                  <c:v>-100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III-то тримесечие 2019 г.'!$W$15</c:f>
              <c:numCache>
                <c:formatCode>#,##0</c:formatCode>
                <c:ptCount val="1"/>
                <c:pt idx="0">
                  <c:v>-1479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г.'!$X$7</c:f>
              <c:numCache>
                <c:formatCode>#,##0</c:formatCode>
                <c:ptCount val="1"/>
                <c:pt idx="0">
                  <c:v>-30415133.330000013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деветмесечие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г.'!$X$8</c:f>
              <c:numCache>
                <c:formatCode>#,##0</c:formatCode>
                <c:ptCount val="1"/>
                <c:pt idx="0">
                  <c:v>-23836935.59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деветмесечие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370822092103E-3"/>
                  <c:y val="-1.55420882638272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г.'!$X$9</c:f>
              <c:numCache>
                <c:formatCode>#,##0</c:formatCode>
                <c:ptCount val="1"/>
                <c:pt idx="0">
                  <c:v>67806200.850000009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деветмесечие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г.'!$X$10</c:f>
              <c:numCache>
                <c:formatCode>#,##0</c:formatCode>
                <c:ptCount val="1"/>
                <c:pt idx="0">
                  <c:v>-8266152.5600000024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деветмесечие 2019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г.'!$X$11</c:f>
              <c:numCache>
                <c:formatCode>#,##0</c:formatCode>
                <c:ptCount val="1"/>
                <c:pt idx="0">
                  <c:v>35044268.339999989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деветмесечие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г.'!$X$12</c:f>
              <c:numCache>
                <c:formatCode>#,##0</c:formatCode>
                <c:ptCount val="1"/>
                <c:pt idx="0">
                  <c:v>-15298810.980000008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деветмесечие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г.'!$X$13</c:f>
              <c:numCache>
                <c:formatCode>#,##0</c:formatCode>
                <c:ptCount val="1"/>
                <c:pt idx="0">
                  <c:v>-12347952.849999998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деветмесечие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г.'!$X$14</c:f>
              <c:numCache>
                <c:formatCode>#,##0</c:formatCode>
                <c:ptCount val="1"/>
                <c:pt idx="0">
                  <c:v>-659495.08000000007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деветмесечие 2019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г.'!$X$15</c:f>
              <c:numCache>
                <c:formatCode>#,##0</c:formatCode>
                <c:ptCount val="1"/>
                <c:pt idx="0">
                  <c:v>-12025988.800000001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деветмесечие 2019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г.'!$W$7</c:f>
              <c:numCache>
                <c:formatCode>#,##0</c:formatCode>
                <c:ptCount val="1"/>
                <c:pt idx="0">
                  <c:v>-16023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деветмесечие 2019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г.'!$W$8</c:f>
              <c:numCache>
                <c:formatCode>#,##0</c:formatCode>
                <c:ptCount val="1"/>
                <c:pt idx="0">
                  <c:v>-8078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деветмесечие 2019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г.'!$W$9</c:f>
              <c:numCache>
                <c:formatCode>#,##0</c:formatCode>
                <c:ptCount val="1"/>
                <c:pt idx="0">
                  <c:v>26447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деветмесечие 2019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г.'!$W$10</c:f>
              <c:numCache>
                <c:formatCode>#,##0</c:formatCode>
                <c:ptCount val="1"/>
                <c:pt idx="0">
                  <c:v>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деветмесечие 2019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г.'!$W$11</c:f>
              <c:numCache>
                <c:formatCode>#,##0</c:formatCode>
                <c:ptCount val="1"/>
                <c:pt idx="0">
                  <c:v>10902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деветмесечие 2019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г.'!$W$12</c:f>
              <c:numCache>
                <c:formatCode>#,##0</c:formatCode>
                <c:ptCount val="1"/>
                <c:pt idx="0">
                  <c:v>-5658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деветмесечие 2019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г.'!$W$13</c:f>
              <c:numCache>
                <c:formatCode>#,##0</c:formatCode>
                <c:ptCount val="1"/>
                <c:pt idx="0">
                  <c:v>-9126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деветмесечие 2019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г.'!$W$14</c:f>
              <c:numCache>
                <c:formatCode>#,##0</c:formatCode>
                <c:ptCount val="1"/>
                <c:pt idx="0">
                  <c:v>-435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деветмесечие 2019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деветмесечие 2019 г.'!$W$15</c:f>
              <c:numCache>
                <c:formatCode>#,##0</c:formatCode>
                <c:ptCount val="1"/>
                <c:pt idx="0">
                  <c:v>-4543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18</xdr:row>
      <xdr:rowOff>28575</xdr:rowOff>
    </xdr:from>
    <xdr:to>
      <xdr:col>23</xdr:col>
      <xdr:colOff>530679</xdr:colOff>
      <xdr:row>42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18</xdr:row>
      <xdr:rowOff>19050</xdr:rowOff>
    </xdr:from>
    <xdr:to>
      <xdr:col>11</xdr:col>
      <xdr:colOff>317501</xdr:colOff>
      <xdr:row>42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18</xdr:row>
      <xdr:rowOff>28575</xdr:rowOff>
    </xdr:from>
    <xdr:to>
      <xdr:col>24</xdr:col>
      <xdr:colOff>0</xdr:colOff>
      <xdr:row>42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584200</xdr:colOff>
      <xdr:row>42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3"/>
  <sheetViews>
    <sheetView showGridLines="0" tabSelected="1" zoomScale="70" zoomScaleNormal="70" zoomScaleSheetLayoutView="75" workbookViewId="0">
      <selection sqref="A1:X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2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2.42578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1.7109375" style="2" customWidth="1"/>
    <col min="19" max="19" width="9.28515625" style="2" customWidth="1"/>
    <col min="20" max="20" width="11.85546875" style="2" customWidth="1"/>
    <col min="21" max="21" width="9.42578125" style="3" customWidth="1"/>
    <col min="22" max="22" width="14" style="3" customWidth="1"/>
    <col min="23" max="23" width="8.42578125" style="2" customWidth="1"/>
    <col min="24" max="24" width="13.85546875" style="2" customWidth="1"/>
    <col min="25" max="25" width="3.140625" style="2" customWidth="1"/>
    <col min="26" max="16384" width="9.140625" style="2"/>
  </cols>
  <sheetData>
    <row r="1" spans="1:94" ht="18.75" x14ac:dyDescent="0.3">
      <c r="A1" s="50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20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54" t="s">
        <v>4</v>
      </c>
      <c r="B4" s="54"/>
      <c r="C4" s="52" t="s">
        <v>5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54"/>
      <c r="B5" s="54"/>
      <c r="C5" s="54" t="s">
        <v>7</v>
      </c>
      <c r="D5" s="54"/>
      <c r="E5" s="54" t="s">
        <v>8</v>
      </c>
      <c r="F5" s="54"/>
      <c r="G5" s="54" t="s">
        <v>19</v>
      </c>
      <c r="H5" s="54"/>
      <c r="I5" s="54" t="s">
        <v>9</v>
      </c>
      <c r="J5" s="54"/>
      <c r="K5" s="54" t="s">
        <v>18</v>
      </c>
      <c r="L5" s="54"/>
      <c r="M5" s="54" t="s">
        <v>10</v>
      </c>
      <c r="N5" s="54"/>
      <c r="O5" s="54" t="s">
        <v>11</v>
      </c>
      <c r="P5" s="54"/>
      <c r="Q5" s="54" t="s">
        <v>13</v>
      </c>
      <c r="R5" s="54"/>
      <c r="S5" s="56" t="s">
        <v>14</v>
      </c>
      <c r="T5" s="57"/>
      <c r="U5" s="53" t="s">
        <v>0</v>
      </c>
      <c r="V5" s="53"/>
      <c r="W5" s="51" t="s">
        <v>6</v>
      </c>
      <c r="X5" s="5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54"/>
      <c r="B6" s="54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3" t="s">
        <v>2</v>
      </c>
      <c r="V6" s="33" t="s">
        <v>3</v>
      </c>
      <c r="W6" s="34" t="s">
        <v>2</v>
      </c>
      <c r="X6" s="34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8" t="s">
        <v>1</v>
      </c>
      <c r="B7" s="35" t="s">
        <v>7</v>
      </c>
      <c r="C7" s="27"/>
      <c r="D7" s="27"/>
      <c r="E7" s="36">
        <v>890</v>
      </c>
      <c r="F7" s="36">
        <v>3719937.14</v>
      </c>
      <c r="G7" s="36">
        <v>5277</v>
      </c>
      <c r="H7" s="36">
        <v>18231820.600000001</v>
      </c>
      <c r="I7" s="36">
        <v>4092</v>
      </c>
      <c r="J7" s="36">
        <v>9221290.5800000001</v>
      </c>
      <c r="K7" s="36">
        <v>1902</v>
      </c>
      <c r="L7" s="36">
        <v>6379239.7800000003</v>
      </c>
      <c r="M7" s="36">
        <v>678</v>
      </c>
      <c r="N7" s="36">
        <v>2874614.41</v>
      </c>
      <c r="O7" s="36">
        <v>87</v>
      </c>
      <c r="P7" s="36">
        <v>334742.37</v>
      </c>
      <c r="Q7" s="36">
        <v>431</v>
      </c>
      <c r="R7" s="36">
        <v>883704.06</v>
      </c>
      <c r="S7" s="36">
        <v>66</v>
      </c>
      <c r="T7" s="36">
        <v>215649.93</v>
      </c>
      <c r="U7" s="45">
        <f>C7+E7+G7+I7+K7+M7+O7+Q7+S7</f>
        <v>13423</v>
      </c>
      <c r="V7" s="45">
        <f>D7+F7+H7+J7+L7+N7+P7+R7+T7</f>
        <v>41860998.870000005</v>
      </c>
      <c r="W7" s="46">
        <f>C16-U7</f>
        <v>-5442</v>
      </c>
      <c r="X7" s="46">
        <f>D16-V7</f>
        <v>-12400731.340000004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9"/>
      <c r="B8" s="35" t="s">
        <v>8</v>
      </c>
      <c r="C8" s="36">
        <v>1055</v>
      </c>
      <c r="D8" s="36">
        <v>4201137.95</v>
      </c>
      <c r="E8" s="27"/>
      <c r="F8" s="27"/>
      <c r="G8" s="36">
        <v>1899</v>
      </c>
      <c r="H8" s="36">
        <v>6376488.7000000002</v>
      </c>
      <c r="I8" s="36">
        <v>1294</v>
      </c>
      <c r="J8" s="36">
        <v>3569652.53</v>
      </c>
      <c r="K8" s="36">
        <v>787</v>
      </c>
      <c r="L8" s="36">
        <v>2859372.11</v>
      </c>
      <c r="M8" s="36">
        <v>172</v>
      </c>
      <c r="N8" s="36">
        <v>701190.86</v>
      </c>
      <c r="O8" s="36">
        <v>21</v>
      </c>
      <c r="P8" s="36">
        <v>68765.94</v>
      </c>
      <c r="Q8" s="37">
        <v>91</v>
      </c>
      <c r="R8" s="36">
        <v>173258.84</v>
      </c>
      <c r="S8" s="36">
        <v>35</v>
      </c>
      <c r="T8" s="36">
        <v>152671.35999999999</v>
      </c>
      <c r="U8" s="45">
        <f t="shared" ref="U8:V15" si="0">C8+E8+G8+I8+K8+M8+O8+Q8+S8</f>
        <v>5354</v>
      </c>
      <c r="V8" s="45">
        <f t="shared" si="0"/>
        <v>18102538.289999999</v>
      </c>
      <c r="W8" s="46">
        <f>E16-U8</f>
        <v>-2764</v>
      </c>
      <c r="X8" s="46">
        <f>F16-V8</f>
        <v>-8019865.0700000003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9"/>
      <c r="B9" s="35" t="s">
        <v>19</v>
      </c>
      <c r="C9" s="36">
        <v>1721</v>
      </c>
      <c r="D9" s="36">
        <v>6836749.7000000002</v>
      </c>
      <c r="E9" s="36">
        <v>404</v>
      </c>
      <c r="F9" s="36">
        <v>1621689.67</v>
      </c>
      <c r="G9" s="27"/>
      <c r="H9" s="27"/>
      <c r="I9" s="36">
        <v>2103</v>
      </c>
      <c r="J9" s="36">
        <v>6297599.4500000002</v>
      </c>
      <c r="K9" s="36">
        <v>1106</v>
      </c>
      <c r="L9" s="36">
        <v>3901853.32</v>
      </c>
      <c r="M9" s="36">
        <v>490</v>
      </c>
      <c r="N9" s="36">
        <v>2331728.9900000002</v>
      </c>
      <c r="O9" s="36">
        <v>54</v>
      </c>
      <c r="P9" s="36">
        <v>229161.46</v>
      </c>
      <c r="Q9" s="37">
        <v>169</v>
      </c>
      <c r="R9" s="36">
        <v>368894.42</v>
      </c>
      <c r="S9" s="36">
        <v>41</v>
      </c>
      <c r="T9" s="36">
        <v>174225.14</v>
      </c>
      <c r="U9" s="45">
        <f t="shared" si="0"/>
        <v>6088</v>
      </c>
      <c r="V9" s="45">
        <f t="shared" si="0"/>
        <v>21761902.150000006</v>
      </c>
      <c r="W9" s="46">
        <f>G16-U9</f>
        <v>10007</v>
      </c>
      <c r="X9" s="46">
        <f>H16-V9</f>
        <v>30562586.039999992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9"/>
      <c r="B10" s="38" t="s">
        <v>9</v>
      </c>
      <c r="C10" s="36">
        <v>2381</v>
      </c>
      <c r="D10" s="36">
        <v>8963414.7200000007</v>
      </c>
      <c r="E10" s="36">
        <v>609</v>
      </c>
      <c r="F10" s="36">
        <v>2476866.39</v>
      </c>
      <c r="G10" s="36">
        <v>3923</v>
      </c>
      <c r="H10" s="36">
        <v>13015572.17</v>
      </c>
      <c r="I10" s="27"/>
      <c r="J10" s="27"/>
      <c r="K10" s="36">
        <v>1578</v>
      </c>
      <c r="L10" s="36">
        <v>5469671.9000000004</v>
      </c>
      <c r="M10" s="36">
        <v>652</v>
      </c>
      <c r="N10" s="36">
        <v>3080005.14</v>
      </c>
      <c r="O10" s="36">
        <v>71</v>
      </c>
      <c r="P10" s="36">
        <v>208852.18</v>
      </c>
      <c r="Q10" s="37">
        <v>210</v>
      </c>
      <c r="R10" s="36">
        <v>425274.93</v>
      </c>
      <c r="S10" s="36">
        <v>76</v>
      </c>
      <c r="T10" s="36">
        <v>238462.33</v>
      </c>
      <c r="U10" s="45">
        <f t="shared" si="0"/>
        <v>9500</v>
      </c>
      <c r="V10" s="45">
        <f t="shared" si="0"/>
        <v>33878119.759999998</v>
      </c>
      <c r="W10" s="46">
        <f>I16-U10</f>
        <v>1767</v>
      </c>
      <c r="X10" s="46">
        <f>J16-V10</f>
        <v>-6159660.4899999984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9"/>
      <c r="B11" s="39" t="s">
        <v>18</v>
      </c>
      <c r="C11" s="36">
        <v>816</v>
      </c>
      <c r="D11" s="36">
        <v>3387108.43</v>
      </c>
      <c r="E11" s="36">
        <v>250</v>
      </c>
      <c r="F11" s="36">
        <v>934286.21</v>
      </c>
      <c r="G11" s="36">
        <v>1513</v>
      </c>
      <c r="H11" s="40">
        <v>5102905.71</v>
      </c>
      <c r="I11" s="36">
        <v>921</v>
      </c>
      <c r="J11" s="36">
        <v>2582139.35</v>
      </c>
      <c r="K11" s="27"/>
      <c r="L11" s="27"/>
      <c r="M11" s="36">
        <v>198</v>
      </c>
      <c r="N11" s="36">
        <v>924865.74</v>
      </c>
      <c r="O11" s="36">
        <v>16</v>
      </c>
      <c r="P11" s="36">
        <v>88648.71</v>
      </c>
      <c r="Q11" s="37">
        <v>88</v>
      </c>
      <c r="R11" s="36">
        <v>143390.82</v>
      </c>
      <c r="S11" s="36">
        <v>24</v>
      </c>
      <c r="T11" s="36">
        <v>68382.53</v>
      </c>
      <c r="U11" s="45">
        <f t="shared" si="0"/>
        <v>3826</v>
      </c>
      <c r="V11" s="45">
        <f t="shared" si="0"/>
        <v>13231727.500000002</v>
      </c>
      <c r="W11" s="46">
        <f>K16-U11</f>
        <v>2941</v>
      </c>
      <c r="X11" s="46">
        <f>L16-V11</f>
        <v>9552855.6599999983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9"/>
      <c r="B12" s="35" t="s">
        <v>10</v>
      </c>
      <c r="C12" s="36">
        <v>874</v>
      </c>
      <c r="D12" s="36">
        <v>3436237.9</v>
      </c>
      <c r="E12" s="36">
        <v>157</v>
      </c>
      <c r="F12" s="36">
        <v>632749.68000000005</v>
      </c>
      <c r="G12" s="36">
        <v>1527</v>
      </c>
      <c r="H12" s="36">
        <v>5566184.4000000004</v>
      </c>
      <c r="I12" s="36">
        <v>981</v>
      </c>
      <c r="J12" s="36">
        <v>3036562.34</v>
      </c>
      <c r="K12" s="36">
        <v>591</v>
      </c>
      <c r="L12" s="36">
        <v>2410052.7799999998</v>
      </c>
      <c r="M12" s="27"/>
      <c r="N12" s="27"/>
      <c r="O12" s="36">
        <v>18</v>
      </c>
      <c r="P12" s="36">
        <v>70729.119999999995</v>
      </c>
      <c r="Q12" s="37">
        <v>60</v>
      </c>
      <c r="R12" s="36">
        <v>145100.68</v>
      </c>
      <c r="S12" s="36">
        <v>45</v>
      </c>
      <c r="T12" s="36">
        <v>189888.4</v>
      </c>
      <c r="U12" s="45">
        <f t="shared" si="0"/>
        <v>4253</v>
      </c>
      <c r="V12" s="45">
        <f t="shared" si="0"/>
        <v>15487505.299999999</v>
      </c>
      <c r="W12" s="46">
        <f>M16-U12</f>
        <v>-1754</v>
      </c>
      <c r="X12" s="46">
        <f>N16-V12</f>
        <v>-4746007.4599999972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9"/>
      <c r="B13" s="38" t="s">
        <v>11</v>
      </c>
      <c r="C13" s="36">
        <v>615</v>
      </c>
      <c r="D13" s="36">
        <v>1173146.83</v>
      </c>
      <c r="E13" s="36">
        <v>146</v>
      </c>
      <c r="F13" s="36">
        <v>247214.49</v>
      </c>
      <c r="G13" s="36">
        <v>1135</v>
      </c>
      <c r="H13" s="36">
        <v>2088209.55</v>
      </c>
      <c r="I13" s="36">
        <v>998</v>
      </c>
      <c r="J13" s="36">
        <v>1475782.79</v>
      </c>
      <c r="K13" s="36">
        <v>439</v>
      </c>
      <c r="L13" s="36">
        <v>896193.48</v>
      </c>
      <c r="M13" s="36">
        <v>145</v>
      </c>
      <c r="N13" s="36">
        <v>322626.74</v>
      </c>
      <c r="O13" s="27"/>
      <c r="P13" s="27"/>
      <c r="Q13" s="37">
        <v>58</v>
      </c>
      <c r="R13" s="36">
        <v>83331.08</v>
      </c>
      <c r="S13" s="36">
        <v>10</v>
      </c>
      <c r="T13" s="36">
        <v>8207.99</v>
      </c>
      <c r="U13" s="45">
        <f t="shared" si="0"/>
        <v>3546</v>
      </c>
      <c r="V13" s="45">
        <f t="shared" si="0"/>
        <v>6294712.9500000011</v>
      </c>
      <c r="W13" s="46">
        <f>O16-U13</f>
        <v>-3176</v>
      </c>
      <c r="X13" s="46">
        <f>P16-V13</f>
        <v>-4777371.1700000018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9"/>
      <c r="B14" s="41" t="s">
        <v>12</v>
      </c>
      <c r="C14" s="37">
        <v>236</v>
      </c>
      <c r="D14" s="36">
        <v>584535.99</v>
      </c>
      <c r="E14" s="37">
        <v>73</v>
      </c>
      <c r="F14" s="36">
        <v>233379.20000000001</v>
      </c>
      <c r="G14" s="37">
        <v>419</v>
      </c>
      <c r="H14" s="36">
        <v>936811.11</v>
      </c>
      <c r="I14" s="37">
        <v>408</v>
      </c>
      <c r="J14" s="36">
        <v>730275.43</v>
      </c>
      <c r="K14" s="36">
        <v>177</v>
      </c>
      <c r="L14" s="36">
        <v>420285.5</v>
      </c>
      <c r="M14" s="36">
        <v>81</v>
      </c>
      <c r="N14" s="36">
        <v>202872.41</v>
      </c>
      <c r="O14" s="37">
        <v>7</v>
      </c>
      <c r="P14" s="36">
        <v>7147.61</v>
      </c>
      <c r="Q14" s="27"/>
      <c r="R14" s="27"/>
      <c r="S14" s="36">
        <v>2</v>
      </c>
      <c r="T14" s="36">
        <v>6150.47</v>
      </c>
      <c r="U14" s="45">
        <f t="shared" si="0"/>
        <v>1403</v>
      </c>
      <c r="V14" s="45">
        <f t="shared" si="0"/>
        <v>3121457.72</v>
      </c>
      <c r="W14" s="46">
        <f>Q16-U14</f>
        <v>-100</v>
      </c>
      <c r="X14" s="46">
        <f>R16-V14</f>
        <v>-76072.800000000279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60"/>
      <c r="B15" s="25" t="s">
        <v>14</v>
      </c>
      <c r="C15" s="42">
        <v>283</v>
      </c>
      <c r="D15" s="43">
        <v>877936.01</v>
      </c>
      <c r="E15" s="42">
        <v>61</v>
      </c>
      <c r="F15" s="43">
        <v>216550.44</v>
      </c>
      <c r="G15" s="42">
        <v>402</v>
      </c>
      <c r="H15" s="43">
        <v>1006495.95</v>
      </c>
      <c r="I15" s="42">
        <v>470</v>
      </c>
      <c r="J15" s="43">
        <v>805156.8</v>
      </c>
      <c r="K15" s="43">
        <v>187</v>
      </c>
      <c r="L15" s="43">
        <v>447914.29</v>
      </c>
      <c r="M15" s="43">
        <v>83</v>
      </c>
      <c r="N15" s="43">
        <v>303593.55</v>
      </c>
      <c r="O15" s="42">
        <v>96</v>
      </c>
      <c r="P15" s="43">
        <v>509294.39</v>
      </c>
      <c r="Q15" s="42">
        <v>196</v>
      </c>
      <c r="R15" s="43">
        <v>822430.09</v>
      </c>
      <c r="S15" s="28"/>
      <c r="T15" s="28"/>
      <c r="U15" s="47">
        <f t="shared" si="0"/>
        <v>1778</v>
      </c>
      <c r="V15" s="47">
        <f t="shared" si="0"/>
        <v>4989371.5200000005</v>
      </c>
      <c r="W15" s="48">
        <f>S16-U15</f>
        <v>-1479</v>
      </c>
      <c r="X15" s="48">
        <f>T16-V15</f>
        <v>-3935733.3700000006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44" t="s">
        <v>0</v>
      </c>
      <c r="B16" s="44"/>
      <c r="C16" s="11">
        <f t="shared" ref="C16:T16" si="1">SUM(C7:C15)</f>
        <v>7981</v>
      </c>
      <c r="D16" s="11">
        <f t="shared" si="1"/>
        <v>29460267.530000001</v>
      </c>
      <c r="E16" s="11">
        <f t="shared" si="1"/>
        <v>2590</v>
      </c>
      <c r="F16" s="11">
        <f t="shared" si="1"/>
        <v>10082673.219999999</v>
      </c>
      <c r="G16" s="11">
        <f t="shared" si="1"/>
        <v>16095</v>
      </c>
      <c r="H16" s="11">
        <f t="shared" si="1"/>
        <v>52324488.189999998</v>
      </c>
      <c r="I16" s="11">
        <f t="shared" si="1"/>
        <v>11267</v>
      </c>
      <c r="J16" s="11">
        <f t="shared" si="1"/>
        <v>27718459.27</v>
      </c>
      <c r="K16" s="11">
        <f t="shared" si="1"/>
        <v>6767</v>
      </c>
      <c r="L16" s="11">
        <f t="shared" si="1"/>
        <v>22784583.16</v>
      </c>
      <c r="M16" s="11">
        <f t="shared" si="1"/>
        <v>2499</v>
      </c>
      <c r="N16" s="11">
        <f t="shared" si="1"/>
        <v>10741497.840000002</v>
      </c>
      <c r="O16" s="11">
        <f t="shared" si="1"/>
        <v>370</v>
      </c>
      <c r="P16" s="11">
        <f t="shared" si="1"/>
        <v>1517341.7799999998</v>
      </c>
      <c r="Q16" s="11">
        <f t="shared" si="1"/>
        <v>1303</v>
      </c>
      <c r="R16" s="11">
        <f t="shared" si="1"/>
        <v>3045384.92</v>
      </c>
      <c r="S16" s="11">
        <f t="shared" si="1"/>
        <v>299</v>
      </c>
      <c r="T16" s="11">
        <f t="shared" si="1"/>
        <v>1053638.1499999999</v>
      </c>
      <c r="U16" s="11">
        <f t="shared" ref="U16:V16" si="2">SUM(U7:U15)</f>
        <v>49171</v>
      </c>
      <c r="V16" s="11">
        <f t="shared" si="2"/>
        <v>158728334.06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2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2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43"/>
  <sheetViews>
    <sheetView showGridLines="0" zoomScale="70" zoomScaleNormal="70" workbookViewId="0">
      <selection sqref="A1:X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7.85546875" style="2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2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1.42578125" style="2" customWidth="1"/>
    <col min="17" max="17" width="8.140625" style="2" customWidth="1"/>
    <col min="18" max="18" width="11.5703125" style="2" customWidth="1"/>
    <col min="19" max="19" width="8.140625" style="2" customWidth="1"/>
    <col min="20" max="20" width="11.42578125" style="2" customWidth="1"/>
    <col min="21" max="21" width="9.28515625" style="3" customWidth="1"/>
    <col min="22" max="22" width="14" style="3" customWidth="1"/>
    <col min="23" max="23" width="8.85546875" style="2" bestFit="1" customWidth="1"/>
    <col min="24" max="24" width="13.7109375" style="2" customWidth="1"/>
    <col min="25" max="25" width="3.28515625" style="2" customWidth="1"/>
    <col min="26" max="16384" width="9.140625" style="2"/>
  </cols>
  <sheetData>
    <row r="1" spans="1:94" ht="18.75" x14ac:dyDescent="0.3">
      <c r="A1" s="50" t="s">
        <v>21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16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61" t="s">
        <v>4</v>
      </c>
      <c r="B4" s="62"/>
      <c r="C4" s="67" t="s">
        <v>5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9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63"/>
      <c r="B5" s="64"/>
      <c r="C5" s="56" t="s">
        <v>7</v>
      </c>
      <c r="D5" s="57"/>
      <c r="E5" s="56" t="s">
        <v>8</v>
      </c>
      <c r="F5" s="57"/>
      <c r="G5" s="56" t="s">
        <v>19</v>
      </c>
      <c r="H5" s="57"/>
      <c r="I5" s="56" t="s">
        <v>9</v>
      </c>
      <c r="J5" s="57"/>
      <c r="K5" s="56" t="s">
        <v>17</v>
      </c>
      <c r="L5" s="57"/>
      <c r="M5" s="56" t="s">
        <v>10</v>
      </c>
      <c r="N5" s="57"/>
      <c r="O5" s="56" t="s">
        <v>11</v>
      </c>
      <c r="P5" s="57"/>
      <c r="Q5" s="56" t="s">
        <v>13</v>
      </c>
      <c r="R5" s="57"/>
      <c r="S5" s="56" t="s">
        <v>14</v>
      </c>
      <c r="T5" s="57"/>
      <c r="U5" s="73" t="s">
        <v>0</v>
      </c>
      <c r="V5" s="74"/>
      <c r="W5" s="70" t="s">
        <v>6</v>
      </c>
      <c r="X5" s="7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65"/>
      <c r="B6" s="66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31" t="s">
        <v>2</v>
      </c>
      <c r="V6" s="31" t="s">
        <v>3</v>
      </c>
      <c r="W6" s="30" t="s">
        <v>2</v>
      </c>
      <c r="X6" s="30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8" t="s">
        <v>1</v>
      </c>
      <c r="B7" s="18" t="s">
        <v>7</v>
      </c>
      <c r="C7" s="49"/>
      <c r="D7" s="27"/>
      <c r="E7" s="22">
        <v>2758</v>
      </c>
      <c r="F7" s="22">
        <v>10430634.48</v>
      </c>
      <c r="G7" s="22">
        <v>14301</v>
      </c>
      <c r="H7" s="22">
        <v>43996664.840000004</v>
      </c>
      <c r="I7" s="22">
        <v>13355</v>
      </c>
      <c r="J7" s="22">
        <v>31234502.060000002</v>
      </c>
      <c r="K7" s="22">
        <v>6502</v>
      </c>
      <c r="L7" s="22">
        <v>21097601.640000001</v>
      </c>
      <c r="M7" s="22">
        <v>2145</v>
      </c>
      <c r="N7" s="22">
        <v>8990481.4700000007</v>
      </c>
      <c r="O7" s="22">
        <v>288</v>
      </c>
      <c r="P7" s="22">
        <v>988927.6399999999</v>
      </c>
      <c r="Q7" s="22">
        <v>1330</v>
      </c>
      <c r="R7" s="22">
        <v>2702554.18</v>
      </c>
      <c r="S7" s="22">
        <v>228</v>
      </c>
      <c r="T7" s="22">
        <v>795350.14</v>
      </c>
      <c r="U7" s="45">
        <f>C7+E7+G7+I7+K7+M7+O7+Q7+S7</f>
        <v>40907</v>
      </c>
      <c r="V7" s="45">
        <f>D7+F7+H7+J7+L7+N7+P7+R7+T7</f>
        <v>120236716.45000002</v>
      </c>
      <c r="W7" s="46">
        <f>C16-U7</f>
        <v>-16023</v>
      </c>
      <c r="X7" s="46">
        <f>D16-V7</f>
        <v>-30415133.330000013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9"/>
      <c r="B8" s="18" t="s">
        <v>8</v>
      </c>
      <c r="C8" s="22">
        <v>3395</v>
      </c>
      <c r="D8" s="22">
        <v>12578573.82</v>
      </c>
      <c r="E8" s="27"/>
      <c r="F8" s="27"/>
      <c r="G8" s="22">
        <v>5486</v>
      </c>
      <c r="H8" s="22">
        <v>17038375.98</v>
      </c>
      <c r="I8" s="22">
        <v>3967</v>
      </c>
      <c r="J8" s="22">
        <v>11572728.59</v>
      </c>
      <c r="K8" s="22">
        <v>2584</v>
      </c>
      <c r="L8" s="22">
        <v>9189455.75</v>
      </c>
      <c r="M8" s="22">
        <v>551</v>
      </c>
      <c r="N8" s="22">
        <v>2416205.36</v>
      </c>
      <c r="O8" s="22">
        <v>92</v>
      </c>
      <c r="P8" s="22">
        <v>424158.71999999997</v>
      </c>
      <c r="Q8" s="22">
        <v>281</v>
      </c>
      <c r="R8" s="22">
        <v>656213.51</v>
      </c>
      <c r="S8" s="22">
        <v>89</v>
      </c>
      <c r="T8" s="22">
        <v>371499.17</v>
      </c>
      <c r="U8" s="45">
        <f t="shared" ref="U8:V15" si="0">C8+E8+G8+I8+K8+M8+O8+Q8+S8</f>
        <v>16445</v>
      </c>
      <c r="V8" s="45">
        <f t="shared" si="0"/>
        <v>54247210.899999999</v>
      </c>
      <c r="W8" s="46">
        <f>E16-U8</f>
        <v>-8078</v>
      </c>
      <c r="X8" s="46">
        <f>F16-V8</f>
        <v>-23836935.59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9"/>
      <c r="B9" s="18" t="s">
        <v>19</v>
      </c>
      <c r="C9" s="22">
        <v>4958</v>
      </c>
      <c r="D9" s="22">
        <v>19411058.32</v>
      </c>
      <c r="E9" s="22">
        <v>1366</v>
      </c>
      <c r="F9" s="22">
        <v>4935710.1499999994</v>
      </c>
      <c r="G9" s="27"/>
      <c r="H9" s="27"/>
      <c r="I9" s="22">
        <v>6379</v>
      </c>
      <c r="J9" s="22">
        <v>18939693.689999998</v>
      </c>
      <c r="K9" s="22">
        <v>3662</v>
      </c>
      <c r="L9" s="22">
        <v>13061554.289999999</v>
      </c>
      <c r="M9" s="22">
        <v>1518</v>
      </c>
      <c r="N9" s="22">
        <v>7249362.7300000004</v>
      </c>
      <c r="O9" s="22">
        <v>181</v>
      </c>
      <c r="P9" s="22">
        <v>691403.5</v>
      </c>
      <c r="Q9" s="22">
        <v>513</v>
      </c>
      <c r="R9" s="22">
        <v>1127127.92</v>
      </c>
      <c r="S9" s="22">
        <v>143</v>
      </c>
      <c r="T9" s="22">
        <v>518884.67</v>
      </c>
      <c r="U9" s="45">
        <f t="shared" si="0"/>
        <v>18720</v>
      </c>
      <c r="V9" s="45">
        <f t="shared" si="0"/>
        <v>65934795.269999996</v>
      </c>
      <c r="W9" s="46">
        <f>G16-U9</f>
        <v>26447</v>
      </c>
      <c r="X9" s="46">
        <f>H16-V9</f>
        <v>67806200.850000009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9"/>
      <c r="B10" s="19" t="s">
        <v>9</v>
      </c>
      <c r="C10" s="22">
        <v>7689</v>
      </c>
      <c r="D10" s="22">
        <v>28715213.98</v>
      </c>
      <c r="E10" s="22">
        <v>2025</v>
      </c>
      <c r="F10" s="22">
        <v>8167145.6699999999</v>
      </c>
      <c r="G10" s="22">
        <v>10917</v>
      </c>
      <c r="H10" s="22">
        <v>32911705.630000003</v>
      </c>
      <c r="I10" s="27"/>
      <c r="J10" s="27"/>
      <c r="K10" s="22">
        <v>5088</v>
      </c>
      <c r="L10" s="22">
        <v>16937150.300000001</v>
      </c>
      <c r="M10" s="22">
        <v>1850</v>
      </c>
      <c r="N10" s="22">
        <v>8190654.4000000004</v>
      </c>
      <c r="O10" s="22">
        <v>329</v>
      </c>
      <c r="P10" s="22">
        <v>1066607.0899999999</v>
      </c>
      <c r="Q10" s="22">
        <v>638</v>
      </c>
      <c r="R10" s="22">
        <v>1257476.94</v>
      </c>
      <c r="S10" s="22">
        <v>235</v>
      </c>
      <c r="T10" s="22">
        <v>737278.35</v>
      </c>
      <c r="U10" s="45">
        <f t="shared" si="0"/>
        <v>28771</v>
      </c>
      <c r="V10" s="45">
        <f t="shared" si="0"/>
        <v>97983232.359999999</v>
      </c>
      <c r="W10" s="46">
        <f>I16-U10</f>
        <v>6514</v>
      </c>
      <c r="X10" s="46">
        <f>J16-V10</f>
        <v>-8266152.5600000024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9"/>
      <c r="B11" s="20" t="s">
        <v>17</v>
      </c>
      <c r="C11" s="22">
        <v>2441</v>
      </c>
      <c r="D11" s="22">
        <v>9768995.8000000007</v>
      </c>
      <c r="E11" s="22">
        <v>744</v>
      </c>
      <c r="F11" s="22">
        <v>2737620.01</v>
      </c>
      <c r="G11" s="22">
        <v>4298</v>
      </c>
      <c r="H11" s="22">
        <v>13785940.319999998</v>
      </c>
      <c r="I11" s="22">
        <v>3012</v>
      </c>
      <c r="J11" s="22">
        <v>8686386.4700000007</v>
      </c>
      <c r="K11" s="27"/>
      <c r="L11" s="27"/>
      <c r="M11" s="22">
        <v>626</v>
      </c>
      <c r="N11" s="22">
        <v>2869705.21</v>
      </c>
      <c r="O11" s="22">
        <v>75</v>
      </c>
      <c r="P11" s="22">
        <v>357577.6</v>
      </c>
      <c r="Q11" s="22">
        <v>248</v>
      </c>
      <c r="R11" s="22">
        <v>514040.83999999997</v>
      </c>
      <c r="S11" s="22">
        <v>81</v>
      </c>
      <c r="T11" s="22">
        <v>235551.43</v>
      </c>
      <c r="U11" s="45">
        <f t="shared" si="0"/>
        <v>11525</v>
      </c>
      <c r="V11" s="45">
        <f t="shared" si="0"/>
        <v>38955817.680000007</v>
      </c>
      <c r="W11" s="46">
        <f>K16-U11</f>
        <v>10902</v>
      </c>
      <c r="X11" s="46">
        <f>L16-V11</f>
        <v>35044268.339999989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9"/>
      <c r="B12" s="18" t="s">
        <v>10</v>
      </c>
      <c r="C12" s="22">
        <v>2747</v>
      </c>
      <c r="D12" s="22">
        <v>10931481.859999999</v>
      </c>
      <c r="E12" s="22">
        <v>504</v>
      </c>
      <c r="F12" s="22">
        <v>1809961.69</v>
      </c>
      <c r="G12" s="22">
        <v>4387</v>
      </c>
      <c r="H12" s="22">
        <v>15131424.09</v>
      </c>
      <c r="I12" s="22">
        <v>3182</v>
      </c>
      <c r="J12" s="22">
        <v>10314645.42</v>
      </c>
      <c r="K12" s="22">
        <v>1973</v>
      </c>
      <c r="L12" s="22">
        <v>7752407.9999999991</v>
      </c>
      <c r="M12" s="27"/>
      <c r="N12" s="27"/>
      <c r="O12" s="22">
        <v>86</v>
      </c>
      <c r="P12" s="22">
        <v>376127.58999999997</v>
      </c>
      <c r="Q12" s="22">
        <v>204</v>
      </c>
      <c r="R12" s="22">
        <v>460872.98</v>
      </c>
      <c r="S12" s="22">
        <v>111</v>
      </c>
      <c r="T12" s="22">
        <v>482921.45</v>
      </c>
      <c r="U12" s="45">
        <f t="shared" si="0"/>
        <v>13194</v>
      </c>
      <c r="V12" s="45">
        <f t="shared" si="0"/>
        <v>47259843.080000006</v>
      </c>
      <c r="W12" s="46">
        <f>M16-U12</f>
        <v>-5658</v>
      </c>
      <c r="X12" s="46">
        <f>N16-V12</f>
        <v>-15298810.980000008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9"/>
      <c r="B13" s="19" t="s">
        <v>11</v>
      </c>
      <c r="C13" s="22">
        <v>1923</v>
      </c>
      <c r="D13" s="22">
        <v>3669080</v>
      </c>
      <c r="E13" s="22">
        <v>533</v>
      </c>
      <c r="F13" s="22">
        <v>1129333.8500000001</v>
      </c>
      <c r="G13" s="22">
        <v>3282</v>
      </c>
      <c r="H13" s="22">
        <v>5464285.71</v>
      </c>
      <c r="I13" s="22">
        <v>2805</v>
      </c>
      <c r="J13" s="22">
        <v>4171312.3600000003</v>
      </c>
      <c r="K13" s="22">
        <v>1413</v>
      </c>
      <c r="L13" s="22">
        <v>3003331.14</v>
      </c>
      <c r="M13" s="22">
        <v>419</v>
      </c>
      <c r="N13" s="22">
        <v>856524.99</v>
      </c>
      <c r="O13" s="27"/>
      <c r="P13" s="27"/>
      <c r="Q13" s="22">
        <v>172</v>
      </c>
      <c r="R13" s="22">
        <v>191539.58999999997</v>
      </c>
      <c r="S13" s="22">
        <v>45</v>
      </c>
      <c r="T13" s="22">
        <v>93675.25</v>
      </c>
      <c r="U13" s="45">
        <f t="shared" si="0"/>
        <v>10592</v>
      </c>
      <c r="V13" s="45">
        <f t="shared" si="0"/>
        <v>18579082.889999997</v>
      </c>
      <c r="W13" s="46">
        <f>O16-U13</f>
        <v>-9126</v>
      </c>
      <c r="X13" s="46">
        <f>P16-V13</f>
        <v>-12347952.849999998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9"/>
      <c r="B14" s="24" t="s">
        <v>12</v>
      </c>
      <c r="C14" s="22">
        <v>794</v>
      </c>
      <c r="D14" s="22">
        <v>1927926.7000000002</v>
      </c>
      <c r="E14" s="22">
        <v>202</v>
      </c>
      <c r="F14" s="22">
        <v>487926.28</v>
      </c>
      <c r="G14" s="22">
        <v>1189</v>
      </c>
      <c r="H14" s="22">
        <v>2540524.75</v>
      </c>
      <c r="I14" s="22">
        <v>1202</v>
      </c>
      <c r="J14" s="22">
        <v>2130466.6</v>
      </c>
      <c r="K14" s="22">
        <v>576</v>
      </c>
      <c r="L14" s="22">
        <v>1341218.83</v>
      </c>
      <c r="M14" s="22">
        <v>181</v>
      </c>
      <c r="N14" s="22">
        <v>483091.4</v>
      </c>
      <c r="O14" s="22">
        <v>28</v>
      </c>
      <c r="P14" s="22">
        <v>36249</v>
      </c>
      <c r="Q14" s="27"/>
      <c r="R14" s="27"/>
      <c r="S14" s="22">
        <v>13</v>
      </c>
      <c r="T14" s="22">
        <v>34678.39</v>
      </c>
      <c r="U14" s="45">
        <f t="shared" si="0"/>
        <v>4185</v>
      </c>
      <c r="V14" s="45">
        <f t="shared" si="0"/>
        <v>8982081.9500000011</v>
      </c>
      <c r="W14" s="46">
        <f>Q16-U14</f>
        <v>-435</v>
      </c>
      <c r="X14" s="46">
        <f>R16-V14</f>
        <v>-659495.08000000007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60"/>
      <c r="B15" s="25" t="s">
        <v>14</v>
      </c>
      <c r="C15" s="23">
        <v>937</v>
      </c>
      <c r="D15" s="23">
        <v>2819252.64</v>
      </c>
      <c r="E15" s="23">
        <v>235</v>
      </c>
      <c r="F15" s="23">
        <v>711943.17999999993</v>
      </c>
      <c r="G15" s="23">
        <v>1307</v>
      </c>
      <c r="H15" s="23">
        <v>2872074.8</v>
      </c>
      <c r="I15" s="23">
        <v>1383</v>
      </c>
      <c r="J15" s="23">
        <v>2667344.61</v>
      </c>
      <c r="K15" s="23">
        <v>629</v>
      </c>
      <c r="L15" s="23">
        <v>1617366.0699999998</v>
      </c>
      <c r="M15" s="23">
        <v>246</v>
      </c>
      <c r="N15" s="23">
        <v>905006.54</v>
      </c>
      <c r="O15" s="23">
        <v>387</v>
      </c>
      <c r="P15" s="23">
        <v>2290078.9</v>
      </c>
      <c r="Q15" s="23">
        <v>364</v>
      </c>
      <c r="R15" s="23">
        <v>1412760.9100000001</v>
      </c>
      <c r="S15" s="28"/>
      <c r="T15" s="28"/>
      <c r="U15" s="47">
        <f t="shared" si="0"/>
        <v>5488</v>
      </c>
      <c r="V15" s="47">
        <f t="shared" si="0"/>
        <v>15295827.65</v>
      </c>
      <c r="W15" s="48">
        <f>S16-U15</f>
        <v>-4543</v>
      </c>
      <c r="X15" s="48">
        <f>T16-V15</f>
        <v>-12025988.800000001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11" t="s">
        <v>0</v>
      </c>
      <c r="B16" s="26" t="s">
        <v>15</v>
      </c>
      <c r="C16" s="11">
        <f t="shared" ref="C16:T16" si="1">SUM(C7:C15)</f>
        <v>24884</v>
      </c>
      <c r="D16" s="11">
        <f t="shared" si="1"/>
        <v>89821583.120000005</v>
      </c>
      <c r="E16" s="11">
        <f t="shared" si="1"/>
        <v>8367</v>
      </c>
      <c r="F16" s="11">
        <f t="shared" si="1"/>
        <v>30410275.309999999</v>
      </c>
      <c r="G16" s="11">
        <f t="shared" si="1"/>
        <v>45167</v>
      </c>
      <c r="H16" s="11">
        <f t="shared" si="1"/>
        <v>133740996.12</v>
      </c>
      <c r="I16" s="11">
        <f t="shared" si="1"/>
        <v>35285</v>
      </c>
      <c r="J16" s="11">
        <f t="shared" si="1"/>
        <v>89717079.799999997</v>
      </c>
      <c r="K16" s="11">
        <f t="shared" si="1"/>
        <v>22427</v>
      </c>
      <c r="L16" s="11">
        <f t="shared" si="1"/>
        <v>74000086.019999996</v>
      </c>
      <c r="M16" s="11">
        <f t="shared" si="1"/>
        <v>7536</v>
      </c>
      <c r="N16" s="11">
        <f t="shared" si="1"/>
        <v>31961032.099999998</v>
      </c>
      <c r="O16" s="11">
        <f t="shared" si="1"/>
        <v>1466</v>
      </c>
      <c r="P16" s="11">
        <f t="shared" si="1"/>
        <v>6231130.0399999991</v>
      </c>
      <c r="Q16" s="11">
        <f t="shared" si="1"/>
        <v>3750</v>
      </c>
      <c r="R16" s="11">
        <f t="shared" si="1"/>
        <v>8322586.870000001</v>
      </c>
      <c r="S16" s="11">
        <f t="shared" si="1"/>
        <v>945</v>
      </c>
      <c r="T16" s="11">
        <f t="shared" si="1"/>
        <v>3269838.8500000006</v>
      </c>
      <c r="U16" s="11">
        <f t="shared" ref="U16:V16" si="2">SUM(U7:U15)</f>
        <v>149827</v>
      </c>
      <c r="V16" s="11">
        <f t="shared" si="2"/>
        <v>467474608.22999996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3.5" customHeight="1" x14ac:dyDescent="0.25"/>
  </sheetData>
  <mergeCells count="17">
    <mergeCell ref="A7:A15"/>
    <mergeCell ref="A18:X18"/>
    <mergeCell ref="O5:P5"/>
    <mergeCell ref="Q5:R5"/>
    <mergeCell ref="S5:T5"/>
    <mergeCell ref="U5:V5"/>
    <mergeCell ref="A1:X1"/>
    <mergeCell ref="A2:X2"/>
    <mergeCell ref="A4:B6"/>
    <mergeCell ref="C4:X4"/>
    <mergeCell ref="C5:D5"/>
    <mergeCell ref="E5:F5"/>
    <mergeCell ref="G5:H5"/>
    <mergeCell ref="I5:J5"/>
    <mergeCell ref="K5:L5"/>
    <mergeCell ref="M5:N5"/>
    <mergeCell ref="W5:X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4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III-то тримесечие 2019 г.</vt:lpstr>
      <vt:lpstr>УПФ - деветмесечие 2019 г.</vt:lpstr>
      <vt:lpstr>'УПФ - III-то тримесечие 2019 г.'!Print_Area</vt:lpstr>
      <vt:lpstr>'УПФ - деветмесечие 2019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2018-11-30T15:23:57Z</cp:lastPrinted>
  <dcterms:created xsi:type="dcterms:W3CDTF">2004-05-22T18:25:26Z</dcterms:created>
  <dcterms:modified xsi:type="dcterms:W3CDTF">2019-12-02T13:22:03Z</dcterms:modified>
</cp:coreProperties>
</file>