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2\"/>
    </mc:Choice>
  </mc:AlternateContent>
  <bookViews>
    <workbookView xWindow="0" yWindow="0" windowWidth="21600" windowHeight="9030" tabRatio="858"/>
  </bookViews>
  <sheets>
    <sheet name="ДПФ - ІI-ро тримесечие 2019 г." sheetId="7" r:id="rId1"/>
    <sheet name="ДПФ - І-во полугодие 2019 г." sheetId="11" r:id="rId2"/>
  </sheets>
  <definedNames>
    <definedName name="_xlnm.Print_Area" localSheetId="0">'ДПФ - ІI-ро тримесечие 2019 г.'!$A$1:$Y$39</definedName>
    <definedName name="_xlnm.Print_Area" localSheetId="1">'ДПФ - І-во полугодие 2019 г.'!$A$1:$Y$40</definedName>
    <definedName name="_xlnm.Print_Titles" localSheetId="0">'ДПФ - ІI-ро тримесечие 2019 г.'!$A:$B</definedName>
    <definedName name="_xlnm.Print_Titles" localSheetId="1">'ДПФ - І-во полугодие 2019 г.'!$A:$B</definedName>
  </definedNames>
  <calcPr calcId="162913"/>
</workbook>
</file>

<file path=xl/calcChain.xml><?xml version="1.0" encoding="utf-8"?>
<calcChain xmlns="http://schemas.openxmlformats.org/spreadsheetml/2006/main">
  <c r="V15" i="11" l="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X8" i="11" s="1"/>
  <c r="U8" i="11"/>
  <c r="V7" i="11"/>
  <c r="V16" i="11" s="1"/>
  <c r="U7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W7" i="7" s="1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X10" i="11" l="1"/>
  <c r="X12" i="11"/>
  <c r="X14" i="11"/>
  <c r="U16" i="7"/>
  <c r="X8" i="7"/>
  <c r="X10" i="7"/>
  <c r="X12" i="7"/>
  <c r="X14" i="7"/>
  <c r="W8" i="11"/>
  <c r="W10" i="11"/>
  <c r="W12" i="11"/>
  <c r="W14" i="11"/>
  <c r="U16" i="11"/>
  <c r="W7" i="11"/>
  <c r="W9" i="11"/>
  <c r="W11" i="11"/>
  <c r="W13" i="11"/>
  <c r="W15" i="11"/>
  <c r="X7" i="11"/>
  <c r="X9" i="11"/>
  <c r="X11" i="11"/>
  <c r="X13" i="11"/>
  <c r="X15" i="11"/>
  <c r="W9" i="7"/>
  <c r="W11" i="7"/>
  <c r="W13" i="7"/>
  <c r="W15" i="7"/>
  <c r="X7" i="7"/>
  <c r="X9" i="7"/>
  <c r="X11" i="7"/>
  <c r="X13" i="7"/>
  <c r="X15" i="7"/>
  <c r="W8" i="7"/>
  <c r="W10" i="7"/>
  <c r="W12" i="7"/>
  <c r="W14" i="7"/>
  <c r="V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<sst xmlns="http://schemas.openxmlformats.org/spreadsheetml/2006/main" count="96" uniqueCount="23">
  <si>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</si>
  <si>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</si>
  <si>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</si>
  <si>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</si>
  <si>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</si>
  <si>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</si>
  <si>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</si>
  <si>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</si>
  <si>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</si>
  <si>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</si>
  <si>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</si>
  <si>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</si>
  <si>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</si>
  <si>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</si>
  <si>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</si>
  <si>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</si>
  <si>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</si>
  <si>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</si>
  <si>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</si>
  <si>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</si>
  <si>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01.04.2019 г. - 30.06.2019 г.</t>
    </r>
  </si>
  <si>
    <t>и за размера на прехвърлените средства от 17.06.2019 г. до 15.08.2019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</si>
  <si>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01.01.2019 г. - 30.06.2019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</si>
</sst>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г.'!$W$7</c:f>
              <c:numCache>
                <c:formatCode>#,##0</c:formatCode>
                <c:ptCount val="1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ІI-ро тримесечие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г.'!$W$8</c:f>
              <c:numCache>
                <c:formatCode>#,##0</c:formatCode>
                <c:ptCount val="1"/>
                <c:pt idx="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ІI-ро тримесечие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г.'!$W$9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ІI-ро тримесечие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г.'!$W$10</c:f>
              <c:numCache>
                <c:formatCode>#,##0</c:formatCode>
                <c:ptCount val="1"/>
                <c:pt idx="0">
                  <c:v>-79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ІI-ро тримесечие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г.'!$W$11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ІI-ро тримесечие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г.'!$W$12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ІI-ро тримесечие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г.'!$W$13</c:f>
              <c:numCache>
                <c:formatCode>#,##0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ІI-ро тримесечие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г.'!$W$14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ІI-ро тримесечие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г.'!$W$15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г.'!$X$7</c:f>
              <c:numCache>
                <c:formatCode>#,##0</c:formatCode>
                <c:ptCount val="1"/>
                <c:pt idx="0">
                  <c:v>141551.50000000006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ІI-ро тримесечие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г.'!$X$8</c:f>
              <c:numCache>
                <c:formatCode>#,##0</c:formatCode>
                <c:ptCount val="1"/>
                <c:pt idx="0">
                  <c:v>228242.91999999998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ІI-ро тримесечие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г.'!$X$9</c:f>
              <c:numCache>
                <c:formatCode>#,##0</c:formatCode>
                <c:ptCount val="1"/>
                <c:pt idx="0">
                  <c:v>42171.420000000006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ІI-ро тримесечие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г.'!$X$10</c:f>
              <c:numCache>
                <c:formatCode>#,##0</c:formatCode>
                <c:ptCount val="1"/>
                <c:pt idx="0">
                  <c:v>-404339.64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ІI-ро тримесечие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г.'!$X$11</c:f>
              <c:numCache>
                <c:formatCode>#,##0</c:formatCode>
                <c:ptCount val="1"/>
                <c:pt idx="0">
                  <c:v>1852.5500000000029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ІI-ро тримесечие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г.'!$X$12</c:f>
              <c:numCache>
                <c:formatCode>#,##0</c:formatCode>
                <c:ptCount val="1"/>
                <c:pt idx="0">
                  <c:v>25074.079999999994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ІI-ро тримесечие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г.'!$X$13</c:f>
              <c:numCache>
                <c:formatCode>#,##0</c:formatCode>
                <c:ptCount val="1"/>
                <c:pt idx="0">
                  <c:v>39364.11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ІI-ро тримесечие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2019 г.'!$X$14</c:f>
              <c:numCache>
                <c:formatCode>#,##0</c:formatCode>
                <c:ptCount val="1"/>
                <c:pt idx="0">
                  <c:v>9270.5199999999986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ІI-ро тримесечие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2019 г.'!$X$15</c:f>
              <c:numCache>
                <c:formatCode>#,##0</c:formatCode>
                <c:ptCount val="1"/>
                <c:pt idx="0">
                  <c:v>-83187.460000000006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г.'!$W$7</c:f>
              <c:numCache>
                <c:formatCode>#,##0</c:formatCode>
                <c:ptCount val="1"/>
                <c:pt idx="0">
                  <c:v>-25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І-во полугодие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г.'!$W$8</c:f>
              <c:numCache>
                <c:formatCode>#,##0</c:formatCode>
                <c:ptCount val="1"/>
                <c:pt idx="0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І-во полугодие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г.'!$W$9</c:f>
              <c:numCache>
                <c:formatCode>#,##0</c:formatCode>
                <c:ptCount val="1"/>
                <c:pt idx="0">
                  <c:v>-18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І-во полугодие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г.'!$W$10</c:f>
              <c:numCache>
                <c:formatCode>#,##0</c:formatCode>
                <c:ptCount val="1"/>
                <c:pt idx="0">
                  <c:v>-101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І-во полугодие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г.'!$W$11</c:f>
              <c:numCache>
                <c:formatCode>#,##0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І-во полугодие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г.'!$W$12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І-во полугодие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г.'!$W$13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І-во полугодие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г.'!$W$14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І-во полугодие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г.'!$W$15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г.'!$X$7</c:f>
              <c:numCache>
                <c:formatCode>#,##0</c:formatCode>
                <c:ptCount val="1"/>
                <c:pt idx="0">
                  <c:v>127542.33999999997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І-во полугодие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г.'!$X$8</c:f>
              <c:numCache>
                <c:formatCode>#,##0</c:formatCode>
                <c:ptCount val="1"/>
                <c:pt idx="0">
                  <c:v>434349.76000000013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І-во полугодие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г.'!$X$9</c:f>
              <c:numCache>
                <c:formatCode>#,##0</c:formatCode>
                <c:ptCount val="1"/>
                <c:pt idx="0">
                  <c:v>-36768.659999999974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І-во полугодие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г.'!$X$10</c:f>
              <c:numCache>
                <c:formatCode>#,##0</c:formatCode>
                <c:ptCount val="1"/>
                <c:pt idx="0">
                  <c:v>-733451.41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І-во полугодие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г.'!$X$11</c:f>
              <c:numCache>
                <c:formatCode>#,##0</c:formatCode>
                <c:ptCount val="1"/>
                <c:pt idx="0">
                  <c:v>294880.98000000004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І-во полугодие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г.'!$X$12</c:f>
              <c:numCache>
                <c:formatCode>#,##0</c:formatCode>
                <c:ptCount val="1"/>
                <c:pt idx="0">
                  <c:v>-18682.820000000007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І-во полугодие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2019 г.'!$X$13</c:f>
              <c:numCache>
                <c:formatCode>#,##0</c:formatCode>
                <c:ptCount val="1"/>
                <c:pt idx="0">
                  <c:v>43396.060000000005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І-во полугодие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г.'!$X$14</c:f>
              <c:numCache>
                <c:formatCode>#,##0</c:formatCode>
                <c:ptCount val="1"/>
                <c:pt idx="0">
                  <c:v>-3560.7900000000009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І-во полугодие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2019 г.'!$X$15</c:f>
              <c:numCache>
                <c:formatCode>#,##0</c:formatCode>
                <c:ptCount val="1"/>
                <c:pt idx="0">
                  <c:v>-107705.46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49" t="s">
        <v>20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88" ht="18.75" x14ac:dyDescent="0.3">
      <c r="A2" s="49" t="s">
        <v>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88" ht="9.75" customHeight="1" x14ac:dyDescent="0.25">
      <c r="A3" s="17"/>
      <c r="B3" s="32"/>
      <c r="C3" s="31"/>
    </row>
    <row r="4" spans="1:88" ht="22.5" customHeight="1" x14ac:dyDescent="0.25">
      <c r="A4" s="53" t="s">
        <v>10</v>
      </c>
      <c r="B4" s="53"/>
      <c r="C4" s="51" t="s">
        <v>9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53"/>
      <c r="B5" s="53"/>
      <c r="C5" s="53" t="s">
        <v>3</v>
      </c>
      <c r="D5" s="53"/>
      <c r="E5" s="53" t="s">
        <v>4</v>
      </c>
      <c r="F5" s="53"/>
      <c r="G5" s="53" t="s">
        <v>5</v>
      </c>
      <c r="H5" s="53"/>
      <c r="I5" s="53" t="s">
        <v>6</v>
      </c>
      <c r="J5" s="53"/>
      <c r="K5" s="53" t="s">
        <v>19</v>
      </c>
      <c r="L5" s="53"/>
      <c r="M5" s="53" t="s">
        <v>7</v>
      </c>
      <c r="N5" s="53"/>
      <c r="O5" s="53" t="s">
        <v>14</v>
      </c>
      <c r="P5" s="53"/>
      <c r="Q5" s="44" t="s">
        <v>13</v>
      </c>
      <c r="R5" s="45"/>
      <c r="S5" s="44" t="s">
        <v>16</v>
      </c>
      <c r="T5" s="45"/>
      <c r="U5" s="52" t="s">
        <v>0</v>
      </c>
      <c r="V5" s="52"/>
      <c r="W5" s="50" t="s">
        <v>2</v>
      </c>
      <c r="X5" s="50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5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6" t="s">
        <v>8</v>
      </c>
      <c r="B7" s="14" t="s">
        <v>3</v>
      </c>
      <c r="C7" s="34"/>
      <c r="D7" s="34"/>
      <c r="E7" s="1">
        <v>16</v>
      </c>
      <c r="F7" s="1">
        <v>35619.729999999996</v>
      </c>
      <c r="G7" s="1">
        <v>4</v>
      </c>
      <c r="H7" s="1">
        <v>7087.46</v>
      </c>
      <c r="I7" s="1">
        <v>27</v>
      </c>
      <c r="J7" s="1">
        <v>38769.910000000003</v>
      </c>
      <c r="K7" s="1">
        <v>10</v>
      </c>
      <c r="L7" s="1">
        <v>18122.11</v>
      </c>
      <c r="M7" s="1">
        <v>8</v>
      </c>
      <c r="N7" s="1">
        <v>21747.11</v>
      </c>
      <c r="O7" s="1">
        <v>0</v>
      </c>
      <c r="P7" s="1">
        <v>0</v>
      </c>
      <c r="Q7" s="1">
        <v>1</v>
      </c>
      <c r="R7" s="1">
        <v>480.19</v>
      </c>
      <c r="S7" s="1">
        <v>0</v>
      </c>
      <c r="T7" s="1">
        <v>0</v>
      </c>
      <c r="U7" s="38">
        <f>C7+E7+G7+I7+K7+M7+O7+Q7+S7</f>
        <v>66</v>
      </c>
      <c r="V7" s="38">
        <f>D7+F7+H7+J7+L7+N7+P7+R7+T7</f>
        <v>121826.51000000001</v>
      </c>
      <c r="W7" s="38">
        <f>C16-U7</f>
        <v>9</v>
      </c>
      <c r="X7" s="38">
        <f>D16-V7</f>
        <v>141551.50000000006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7"/>
      <c r="B8" s="14" t="s">
        <v>4</v>
      </c>
      <c r="C8" s="1">
        <v>7</v>
      </c>
      <c r="D8" s="1">
        <v>15614.91</v>
      </c>
      <c r="E8" s="34"/>
      <c r="F8" s="34"/>
      <c r="G8" s="1">
        <v>0</v>
      </c>
      <c r="H8" s="1">
        <v>0</v>
      </c>
      <c r="I8" s="1">
        <v>11</v>
      </c>
      <c r="J8" s="1">
        <v>30224.089999999997</v>
      </c>
      <c r="K8" s="1">
        <v>2</v>
      </c>
      <c r="L8" s="1">
        <v>10511.07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38">
        <f t="shared" ref="U8:V15" si="0">C8+E8+G8+I8+K8+M8+O8+Q8+S8</f>
        <v>20</v>
      </c>
      <c r="V8" s="38">
        <f t="shared" si="0"/>
        <v>56350.07</v>
      </c>
      <c r="W8" s="38">
        <f>E16-U8</f>
        <v>95</v>
      </c>
      <c r="X8" s="38">
        <f>F16-V8</f>
        <v>228242.91999999998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7"/>
      <c r="B9" s="14" t="s">
        <v>5</v>
      </c>
      <c r="C9" s="1">
        <v>1</v>
      </c>
      <c r="D9" s="1">
        <v>206.88</v>
      </c>
      <c r="E9" s="1">
        <v>4</v>
      </c>
      <c r="F9" s="1">
        <v>3588</v>
      </c>
      <c r="G9" s="34"/>
      <c r="H9" s="34"/>
      <c r="I9" s="1">
        <v>5</v>
      </c>
      <c r="J9" s="1">
        <v>5879.84</v>
      </c>
      <c r="K9" s="1">
        <v>6</v>
      </c>
      <c r="L9" s="1">
        <v>3036.08</v>
      </c>
      <c r="M9" s="1">
        <v>3</v>
      </c>
      <c r="N9" s="1">
        <v>4197.09</v>
      </c>
      <c r="O9" s="1">
        <v>0</v>
      </c>
      <c r="P9" s="1">
        <v>0</v>
      </c>
      <c r="Q9" s="1">
        <v>1</v>
      </c>
      <c r="R9" s="1">
        <v>2394.2800000000002</v>
      </c>
      <c r="S9" s="1">
        <v>0</v>
      </c>
      <c r="T9" s="1">
        <v>0</v>
      </c>
      <c r="U9" s="38">
        <f t="shared" si="0"/>
        <v>20</v>
      </c>
      <c r="V9" s="38">
        <f t="shared" si="0"/>
        <v>19302.169999999998</v>
      </c>
      <c r="W9" s="38">
        <f>G16-U9</f>
        <v>0</v>
      </c>
      <c r="X9" s="38">
        <f>H16-V9</f>
        <v>42171.420000000006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7"/>
      <c r="B10" s="15" t="s">
        <v>6</v>
      </c>
      <c r="C10" s="1">
        <v>41</v>
      </c>
      <c r="D10" s="1">
        <v>198812.04</v>
      </c>
      <c r="E10" s="1">
        <v>71</v>
      </c>
      <c r="F10" s="1">
        <v>218571.2</v>
      </c>
      <c r="G10" s="1">
        <v>7</v>
      </c>
      <c r="H10" s="1">
        <v>22166.75</v>
      </c>
      <c r="I10" s="34"/>
      <c r="J10" s="34"/>
      <c r="K10" s="1">
        <v>9</v>
      </c>
      <c r="L10" s="1">
        <v>20467.599999999999</v>
      </c>
      <c r="M10" s="1">
        <v>4</v>
      </c>
      <c r="N10" s="1">
        <v>34342.800000000003</v>
      </c>
      <c r="O10" s="1">
        <v>1</v>
      </c>
      <c r="P10" s="1">
        <v>2551.7800000000002</v>
      </c>
      <c r="Q10" s="1">
        <v>0</v>
      </c>
      <c r="R10" s="1">
        <v>0</v>
      </c>
      <c r="S10" s="1">
        <v>3</v>
      </c>
      <c r="T10" s="1">
        <v>10120.060000000001</v>
      </c>
      <c r="U10" s="38">
        <f t="shared" si="0"/>
        <v>136</v>
      </c>
      <c r="V10" s="38">
        <f t="shared" si="0"/>
        <v>507032.23</v>
      </c>
      <c r="W10" s="38">
        <f>I16-U10</f>
        <v>-79</v>
      </c>
      <c r="X10" s="38">
        <f>J16-V10</f>
        <v>-404339.64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7"/>
      <c r="B11" s="14" t="s">
        <v>18</v>
      </c>
      <c r="C11" s="1">
        <v>10</v>
      </c>
      <c r="D11" s="1">
        <v>33783.949999999997</v>
      </c>
      <c r="E11" s="1">
        <v>23</v>
      </c>
      <c r="F11" s="1">
        <v>26744.25</v>
      </c>
      <c r="G11" s="1">
        <v>4</v>
      </c>
      <c r="H11" s="1">
        <v>14826.19</v>
      </c>
      <c r="I11" s="1">
        <v>6</v>
      </c>
      <c r="J11" s="1">
        <v>19421.34</v>
      </c>
      <c r="K11" s="34"/>
      <c r="L11" s="34"/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43</v>
      </c>
      <c r="V11" s="38">
        <f t="shared" si="0"/>
        <v>94775.73</v>
      </c>
      <c r="W11" s="38">
        <f>K16-U11</f>
        <v>-7</v>
      </c>
      <c r="X11" s="38">
        <f>L16-V11</f>
        <v>1852.5500000000029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7"/>
      <c r="B12" s="14" t="s">
        <v>7</v>
      </c>
      <c r="C12" s="1">
        <v>7</v>
      </c>
      <c r="D12" s="1">
        <v>10340.480000000001</v>
      </c>
      <c r="E12" s="1">
        <v>0</v>
      </c>
      <c r="F12" s="1">
        <v>0</v>
      </c>
      <c r="G12" s="1">
        <v>5</v>
      </c>
      <c r="H12" s="1">
        <v>17393.190000000002</v>
      </c>
      <c r="I12" s="1">
        <v>4</v>
      </c>
      <c r="J12" s="1">
        <v>1261.18</v>
      </c>
      <c r="K12" s="1">
        <v>5</v>
      </c>
      <c r="L12" s="1">
        <v>6299.5999999999995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21</v>
      </c>
      <c r="V12" s="38">
        <f t="shared" si="0"/>
        <v>35294.450000000004</v>
      </c>
      <c r="W12" s="38">
        <f>M16-U12</f>
        <v>-5</v>
      </c>
      <c r="X12" s="38">
        <f>N16-V12</f>
        <v>25074.079999999994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7"/>
      <c r="B13" s="16" t="s">
        <v>15</v>
      </c>
      <c r="C13" s="1">
        <v>4</v>
      </c>
      <c r="D13" s="1">
        <v>2994.17</v>
      </c>
      <c r="E13" s="1">
        <v>1</v>
      </c>
      <c r="F13" s="1">
        <v>69.81</v>
      </c>
      <c r="G13" s="1">
        <v>0</v>
      </c>
      <c r="H13" s="1">
        <v>0</v>
      </c>
      <c r="I13" s="1">
        <v>1</v>
      </c>
      <c r="J13" s="1">
        <v>1131.27</v>
      </c>
      <c r="K13" s="1">
        <v>0</v>
      </c>
      <c r="L13" s="1">
        <v>0</v>
      </c>
      <c r="M13" s="1">
        <v>1</v>
      </c>
      <c r="N13" s="1">
        <v>81.53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7</v>
      </c>
      <c r="V13" s="38">
        <f t="shared" si="0"/>
        <v>4276.78</v>
      </c>
      <c r="W13" s="38">
        <f>O16-U13</f>
        <v>4</v>
      </c>
      <c r="X13" s="38">
        <f>P16-V13</f>
        <v>39364.11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7"/>
      <c r="B14" s="24" t="s">
        <v>13</v>
      </c>
      <c r="C14" s="1">
        <v>4</v>
      </c>
      <c r="D14" s="1">
        <v>1428.39</v>
      </c>
      <c r="E14" s="1">
        <v>0</v>
      </c>
      <c r="F14" s="1">
        <v>0</v>
      </c>
      <c r="G14" s="1">
        <v>0</v>
      </c>
      <c r="H14" s="1">
        <v>0</v>
      </c>
      <c r="I14" s="1">
        <v>2</v>
      </c>
      <c r="J14" s="1">
        <v>5205.03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6</v>
      </c>
      <c r="V14" s="38">
        <f t="shared" si="0"/>
        <v>6633.42</v>
      </c>
      <c r="W14" s="38">
        <f>Q16-U14</f>
        <v>0</v>
      </c>
      <c r="X14" s="38">
        <f>R16-V14</f>
        <v>9270.5199999999986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8"/>
      <c r="B15" s="26" t="s">
        <v>16</v>
      </c>
      <c r="C15" s="2">
        <v>1</v>
      </c>
      <c r="D15" s="2">
        <v>197.19</v>
      </c>
      <c r="E15" s="2">
        <v>0</v>
      </c>
      <c r="F15" s="2">
        <v>0</v>
      </c>
      <c r="G15" s="2">
        <v>0</v>
      </c>
      <c r="H15" s="2">
        <v>0</v>
      </c>
      <c r="I15" s="2">
        <v>1</v>
      </c>
      <c r="J15" s="2">
        <v>799.93</v>
      </c>
      <c r="K15" s="2">
        <v>4</v>
      </c>
      <c r="L15" s="2">
        <v>38191.82</v>
      </c>
      <c r="M15" s="2">
        <v>0</v>
      </c>
      <c r="N15" s="2">
        <v>0</v>
      </c>
      <c r="O15" s="2">
        <v>10</v>
      </c>
      <c r="P15" s="2">
        <v>41089.11</v>
      </c>
      <c r="Q15" s="33">
        <v>4</v>
      </c>
      <c r="R15" s="2">
        <v>13029.47</v>
      </c>
      <c r="S15" s="35"/>
      <c r="T15" s="35"/>
      <c r="U15" s="40">
        <f t="shared" si="0"/>
        <v>20</v>
      </c>
      <c r="V15" s="40">
        <f t="shared" si="0"/>
        <v>93307.520000000004</v>
      </c>
      <c r="W15" s="39">
        <f>S16-U15</f>
        <v>-17</v>
      </c>
      <c r="X15" s="39">
        <f>T16-V15</f>
        <v>-83187.460000000006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75</v>
      </c>
      <c r="D16" s="18">
        <f t="shared" ref="D16:T16" si="1">SUM(D7:D15)</f>
        <v>263378.01000000007</v>
      </c>
      <c r="E16" s="18">
        <f t="shared" si="1"/>
        <v>115</v>
      </c>
      <c r="F16" s="18">
        <f t="shared" si="1"/>
        <v>284592.99</v>
      </c>
      <c r="G16" s="18">
        <f t="shared" si="1"/>
        <v>20</v>
      </c>
      <c r="H16" s="18">
        <f t="shared" si="1"/>
        <v>61473.590000000004</v>
      </c>
      <c r="I16" s="18">
        <f t="shared" si="1"/>
        <v>57</v>
      </c>
      <c r="J16" s="18">
        <f t="shared" si="1"/>
        <v>102692.58999999998</v>
      </c>
      <c r="K16" s="18">
        <f t="shared" si="1"/>
        <v>36</v>
      </c>
      <c r="L16" s="18">
        <f t="shared" si="1"/>
        <v>96628.28</v>
      </c>
      <c r="M16" s="18">
        <f t="shared" si="1"/>
        <v>16</v>
      </c>
      <c r="N16" s="18">
        <f t="shared" si="1"/>
        <v>60368.53</v>
      </c>
      <c r="O16" s="18">
        <f t="shared" si="1"/>
        <v>11</v>
      </c>
      <c r="P16" s="18">
        <f t="shared" si="1"/>
        <v>43640.89</v>
      </c>
      <c r="Q16" s="18">
        <f t="shared" si="1"/>
        <v>6</v>
      </c>
      <c r="R16" s="18">
        <f t="shared" si="1"/>
        <v>15903.939999999999</v>
      </c>
      <c r="S16" s="18">
        <f t="shared" si="1"/>
        <v>3</v>
      </c>
      <c r="T16" s="18">
        <f t="shared" si="1"/>
        <v>10120.060000000001</v>
      </c>
      <c r="U16" s="18">
        <f t="shared" ref="U16" si="2">SUM(U7:U15)</f>
        <v>339</v>
      </c>
      <c r="V16" s="18">
        <f t="shared" ref="V16" si="3">SUM(V7:V15)</f>
        <v>938798.88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</sheetData>
  <mergeCells count="17">
    <mergeCell ref="E5:F5"/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49" t="s">
        <v>22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88" ht="18.75" x14ac:dyDescent="0.3">
      <c r="A2" s="49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88" x14ac:dyDescent="0.25">
      <c r="A3" s="17"/>
      <c r="B3" s="32"/>
      <c r="C3" s="31"/>
    </row>
    <row r="4" spans="1:88" x14ac:dyDescent="0.25">
      <c r="A4" s="53" t="s">
        <v>10</v>
      </c>
      <c r="B4" s="53"/>
      <c r="C4" s="51" t="s">
        <v>9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53"/>
      <c r="B5" s="53"/>
      <c r="C5" s="53" t="s">
        <v>3</v>
      </c>
      <c r="D5" s="53"/>
      <c r="E5" s="53" t="s">
        <v>4</v>
      </c>
      <c r="F5" s="53"/>
      <c r="G5" s="53" t="s">
        <v>5</v>
      </c>
      <c r="H5" s="53"/>
      <c r="I5" s="53" t="s">
        <v>6</v>
      </c>
      <c r="J5" s="53"/>
      <c r="K5" s="53" t="s">
        <v>19</v>
      </c>
      <c r="L5" s="53"/>
      <c r="M5" s="53" t="s">
        <v>7</v>
      </c>
      <c r="N5" s="53"/>
      <c r="O5" s="53" t="s">
        <v>14</v>
      </c>
      <c r="P5" s="53"/>
      <c r="Q5" s="44" t="s">
        <v>13</v>
      </c>
      <c r="R5" s="45"/>
      <c r="S5" s="44" t="s">
        <v>16</v>
      </c>
      <c r="T5" s="45"/>
      <c r="U5" s="52" t="s">
        <v>0</v>
      </c>
      <c r="V5" s="52"/>
      <c r="W5" s="50" t="s">
        <v>2</v>
      </c>
      <c r="X5" s="50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4"/>
      <c r="B6" s="53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46" t="s">
        <v>8</v>
      </c>
      <c r="B7" s="14" t="s">
        <v>3</v>
      </c>
      <c r="C7" s="36"/>
      <c r="D7" s="37"/>
      <c r="E7" s="28">
        <v>39</v>
      </c>
      <c r="F7" s="28">
        <v>118240.21999999999</v>
      </c>
      <c r="G7" s="28">
        <v>9</v>
      </c>
      <c r="H7" s="28">
        <v>17747.16</v>
      </c>
      <c r="I7" s="28">
        <v>101</v>
      </c>
      <c r="J7" s="28">
        <v>152394.16</v>
      </c>
      <c r="K7" s="28">
        <v>18</v>
      </c>
      <c r="L7" s="28">
        <v>29190.86</v>
      </c>
      <c r="M7" s="28">
        <v>9</v>
      </c>
      <c r="N7" s="28">
        <v>21980.86</v>
      </c>
      <c r="O7" s="28">
        <v>0</v>
      </c>
      <c r="P7" s="28">
        <v>0</v>
      </c>
      <c r="Q7" s="28">
        <v>5</v>
      </c>
      <c r="R7" s="28">
        <v>7175.12</v>
      </c>
      <c r="S7" s="28">
        <v>0</v>
      </c>
      <c r="T7" s="28">
        <v>0</v>
      </c>
      <c r="U7" s="38">
        <f>C7+E7+G7+I7+K7+M7+O7+Q7+S7</f>
        <v>181</v>
      </c>
      <c r="V7" s="38">
        <f>D7+F7+H7+J7+L7+N7+P7+R7+T7</f>
        <v>346728.37999999995</v>
      </c>
      <c r="W7" s="38">
        <f>C16-U7</f>
        <v>-25</v>
      </c>
      <c r="X7" s="38">
        <f>D16-V7</f>
        <v>127542.33999999997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47"/>
      <c r="B8" s="14" t="s">
        <v>4</v>
      </c>
      <c r="C8" s="28">
        <v>17</v>
      </c>
      <c r="D8" s="28">
        <v>43605.509999999995</v>
      </c>
      <c r="E8" s="36"/>
      <c r="F8" s="37"/>
      <c r="G8" s="28">
        <v>0</v>
      </c>
      <c r="H8" s="28">
        <v>0</v>
      </c>
      <c r="I8" s="28">
        <v>25</v>
      </c>
      <c r="J8" s="28">
        <v>56087.409999999996</v>
      </c>
      <c r="K8" s="28">
        <v>5</v>
      </c>
      <c r="L8" s="28">
        <v>18896.21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38">
        <f t="shared" ref="U8:V15" si="0">C8+E8+G8+I8+K8+M8+O8+Q8+S8</f>
        <v>47</v>
      </c>
      <c r="V8" s="38">
        <f t="shared" si="0"/>
        <v>118589.12999999998</v>
      </c>
      <c r="W8" s="38">
        <f>E16-U8</f>
        <v>167</v>
      </c>
      <c r="X8" s="38">
        <f>F16-V8</f>
        <v>434349.76000000013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47"/>
      <c r="B9" s="14" t="s">
        <v>5</v>
      </c>
      <c r="C9" s="28">
        <v>4</v>
      </c>
      <c r="D9" s="28">
        <v>874.03</v>
      </c>
      <c r="E9" s="28">
        <v>6</v>
      </c>
      <c r="F9" s="28">
        <v>5815.93</v>
      </c>
      <c r="G9" s="36"/>
      <c r="H9" s="37"/>
      <c r="I9" s="28">
        <v>16</v>
      </c>
      <c r="J9" s="28">
        <v>15252.29</v>
      </c>
      <c r="K9" s="28">
        <v>15</v>
      </c>
      <c r="L9" s="28">
        <v>120331.05</v>
      </c>
      <c r="M9" s="28">
        <v>10</v>
      </c>
      <c r="N9" s="28">
        <v>10447.780000000001</v>
      </c>
      <c r="O9" s="28">
        <v>0</v>
      </c>
      <c r="P9" s="28">
        <v>0</v>
      </c>
      <c r="Q9" s="28">
        <v>1</v>
      </c>
      <c r="R9" s="28">
        <v>2394.2800000000002</v>
      </c>
      <c r="S9" s="28">
        <v>0</v>
      </c>
      <c r="T9" s="28">
        <v>0</v>
      </c>
      <c r="U9" s="38">
        <f t="shared" si="0"/>
        <v>52</v>
      </c>
      <c r="V9" s="38">
        <f t="shared" si="0"/>
        <v>155115.35999999999</v>
      </c>
      <c r="W9" s="38">
        <f>G16-U9</f>
        <v>-18</v>
      </c>
      <c r="X9" s="38">
        <f>H16-V9</f>
        <v>-36768.659999999974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47"/>
      <c r="B10" s="15" t="s">
        <v>6</v>
      </c>
      <c r="C10" s="28">
        <v>85</v>
      </c>
      <c r="D10" s="28">
        <v>289200.23</v>
      </c>
      <c r="E10" s="28">
        <v>140</v>
      </c>
      <c r="F10" s="28">
        <v>388859.72000000003</v>
      </c>
      <c r="G10" s="28">
        <v>10</v>
      </c>
      <c r="H10" s="28">
        <v>34822.160000000003</v>
      </c>
      <c r="I10" s="36"/>
      <c r="J10" s="37"/>
      <c r="K10" s="28">
        <v>25</v>
      </c>
      <c r="L10" s="28">
        <v>254808.79</v>
      </c>
      <c r="M10" s="28">
        <v>6</v>
      </c>
      <c r="N10" s="28">
        <v>40450.130000000005</v>
      </c>
      <c r="O10" s="28">
        <v>1</v>
      </c>
      <c r="P10" s="28">
        <v>2551.7800000000002</v>
      </c>
      <c r="Q10" s="28">
        <v>1</v>
      </c>
      <c r="R10" s="28">
        <v>46.3</v>
      </c>
      <c r="S10" s="28">
        <v>11</v>
      </c>
      <c r="T10" s="28">
        <v>22183.33</v>
      </c>
      <c r="U10" s="38">
        <f t="shared" si="0"/>
        <v>279</v>
      </c>
      <c r="V10" s="38">
        <f t="shared" si="0"/>
        <v>1032922.4400000001</v>
      </c>
      <c r="W10" s="38">
        <f>I16-U10</f>
        <v>-101</v>
      </c>
      <c r="X10" s="38">
        <f>J16-V10</f>
        <v>-733451.41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47"/>
      <c r="B11" s="14" t="s">
        <v>18</v>
      </c>
      <c r="C11" s="28">
        <v>21</v>
      </c>
      <c r="D11" s="28">
        <v>104318.48</v>
      </c>
      <c r="E11" s="28">
        <v>26</v>
      </c>
      <c r="F11" s="28">
        <v>35479.770000000004</v>
      </c>
      <c r="G11" s="28">
        <v>7</v>
      </c>
      <c r="H11" s="28">
        <v>46188.880000000005</v>
      </c>
      <c r="I11" s="28">
        <v>12</v>
      </c>
      <c r="J11" s="28">
        <v>42966.159999999996</v>
      </c>
      <c r="K11" s="36"/>
      <c r="L11" s="37"/>
      <c r="M11" s="28">
        <v>4</v>
      </c>
      <c r="N11" s="28">
        <v>3467.79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38">
        <f t="shared" si="0"/>
        <v>70</v>
      </c>
      <c r="V11" s="38">
        <f t="shared" si="0"/>
        <v>232421.08000000002</v>
      </c>
      <c r="W11" s="38">
        <f>K16-U11</f>
        <v>12</v>
      </c>
      <c r="X11" s="38">
        <f>L16-V11</f>
        <v>294880.98000000004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47"/>
      <c r="B12" s="14" t="s">
        <v>7</v>
      </c>
      <c r="C12" s="28">
        <v>12</v>
      </c>
      <c r="D12" s="28">
        <v>17713.840000000004</v>
      </c>
      <c r="E12" s="28">
        <v>1</v>
      </c>
      <c r="F12" s="28">
        <v>1577.51</v>
      </c>
      <c r="G12" s="28">
        <v>8</v>
      </c>
      <c r="H12" s="28">
        <v>19588.500000000004</v>
      </c>
      <c r="I12" s="28">
        <v>13</v>
      </c>
      <c r="J12" s="28">
        <v>11734.38</v>
      </c>
      <c r="K12" s="28">
        <v>13</v>
      </c>
      <c r="L12" s="28">
        <v>44496.679999999993</v>
      </c>
      <c r="M12" s="36"/>
      <c r="N12" s="37"/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38">
        <f>C12+E12+G12+I12+K12+M12+O12+Q12+S12</f>
        <v>47</v>
      </c>
      <c r="V12" s="38">
        <f t="shared" si="0"/>
        <v>95110.91</v>
      </c>
      <c r="W12" s="38">
        <f>M16-U12</f>
        <v>-17</v>
      </c>
      <c r="X12" s="38">
        <f>N16-V12</f>
        <v>-18682.820000000007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47"/>
      <c r="B13" s="16" t="s">
        <v>15</v>
      </c>
      <c r="C13" s="28">
        <v>7</v>
      </c>
      <c r="D13" s="28">
        <v>5005.7299999999996</v>
      </c>
      <c r="E13" s="28">
        <v>1</v>
      </c>
      <c r="F13" s="28">
        <v>69.81</v>
      </c>
      <c r="G13" s="28">
        <v>0</v>
      </c>
      <c r="H13" s="28">
        <v>0</v>
      </c>
      <c r="I13" s="28">
        <v>1</v>
      </c>
      <c r="J13" s="28">
        <v>1131.27</v>
      </c>
      <c r="K13" s="28">
        <v>0</v>
      </c>
      <c r="L13" s="28">
        <v>0</v>
      </c>
      <c r="M13" s="28">
        <v>1</v>
      </c>
      <c r="N13" s="28">
        <v>81.53</v>
      </c>
      <c r="O13" s="36"/>
      <c r="P13" s="37"/>
      <c r="Q13" s="28">
        <v>0</v>
      </c>
      <c r="R13" s="28">
        <v>0</v>
      </c>
      <c r="S13" s="28">
        <v>0</v>
      </c>
      <c r="T13" s="28">
        <v>0</v>
      </c>
      <c r="U13" s="38">
        <f t="shared" si="0"/>
        <v>10</v>
      </c>
      <c r="V13" s="38">
        <f t="shared" si="0"/>
        <v>6288.3399999999992</v>
      </c>
      <c r="W13" s="38">
        <f>O16-U13</f>
        <v>3</v>
      </c>
      <c r="X13" s="38">
        <f>P16-V13</f>
        <v>43396.060000000005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47"/>
      <c r="B14" s="24" t="s">
        <v>13</v>
      </c>
      <c r="C14" s="29">
        <v>8</v>
      </c>
      <c r="D14" s="29">
        <v>12946.04</v>
      </c>
      <c r="E14" s="29">
        <v>1</v>
      </c>
      <c r="F14" s="29">
        <v>2895.93</v>
      </c>
      <c r="G14" s="29">
        <v>0</v>
      </c>
      <c r="H14" s="29">
        <v>0</v>
      </c>
      <c r="I14" s="29">
        <v>9</v>
      </c>
      <c r="J14" s="29">
        <v>19105.43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36"/>
      <c r="R14" s="37"/>
      <c r="S14" s="29">
        <v>0</v>
      </c>
      <c r="T14" s="29">
        <v>0</v>
      </c>
      <c r="U14" s="38">
        <f t="shared" si="0"/>
        <v>18</v>
      </c>
      <c r="V14" s="38">
        <f t="shared" si="0"/>
        <v>34947.4</v>
      </c>
      <c r="W14" s="38">
        <f>Q16-U14</f>
        <v>-5</v>
      </c>
      <c r="X14" s="38">
        <f>R16-V14</f>
        <v>-3560.7900000000009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48"/>
      <c r="B15" s="26" t="s">
        <v>16</v>
      </c>
      <c r="C15" s="30">
        <v>2</v>
      </c>
      <c r="D15" s="30">
        <v>606.86</v>
      </c>
      <c r="E15" s="30">
        <v>0</v>
      </c>
      <c r="F15" s="30">
        <v>0</v>
      </c>
      <c r="G15" s="30">
        <v>0</v>
      </c>
      <c r="H15" s="30">
        <v>0</v>
      </c>
      <c r="I15" s="30">
        <v>1</v>
      </c>
      <c r="J15" s="30">
        <v>799.93</v>
      </c>
      <c r="K15" s="30">
        <v>6</v>
      </c>
      <c r="L15" s="30">
        <v>59578.47</v>
      </c>
      <c r="M15" s="30">
        <v>0</v>
      </c>
      <c r="N15" s="30">
        <v>0</v>
      </c>
      <c r="O15" s="30">
        <v>12</v>
      </c>
      <c r="P15" s="30">
        <v>47132.62</v>
      </c>
      <c r="Q15" s="30">
        <v>6</v>
      </c>
      <c r="R15" s="30">
        <v>21770.91</v>
      </c>
      <c r="S15" s="41"/>
      <c r="T15" s="42"/>
      <c r="U15" s="40">
        <f t="shared" si="0"/>
        <v>27</v>
      </c>
      <c r="V15" s="40">
        <f t="shared" si="0"/>
        <v>129888.79000000001</v>
      </c>
      <c r="W15" s="39">
        <f>S16-U15</f>
        <v>-16</v>
      </c>
      <c r="X15" s="39">
        <f>T16-V15</f>
        <v>-107705.46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156</v>
      </c>
      <c r="D16" s="18">
        <f t="shared" ref="D16:T16" si="1">SUM(D7:D15)</f>
        <v>474270.71999999991</v>
      </c>
      <c r="E16" s="18">
        <f t="shared" si="1"/>
        <v>214</v>
      </c>
      <c r="F16" s="18">
        <f t="shared" si="1"/>
        <v>552938.89000000013</v>
      </c>
      <c r="G16" s="18">
        <f t="shared" si="1"/>
        <v>34</v>
      </c>
      <c r="H16" s="18">
        <f t="shared" si="1"/>
        <v>118346.70000000001</v>
      </c>
      <c r="I16" s="18">
        <f t="shared" si="1"/>
        <v>178</v>
      </c>
      <c r="J16" s="18">
        <f t="shared" si="1"/>
        <v>299471.03000000003</v>
      </c>
      <c r="K16" s="18">
        <f t="shared" si="1"/>
        <v>82</v>
      </c>
      <c r="L16" s="18">
        <f t="shared" si="1"/>
        <v>527302.06000000006</v>
      </c>
      <c r="M16" s="18">
        <f t="shared" si="1"/>
        <v>30</v>
      </c>
      <c r="N16" s="18">
        <f t="shared" si="1"/>
        <v>76428.09</v>
      </c>
      <c r="O16" s="18">
        <f t="shared" si="1"/>
        <v>13</v>
      </c>
      <c r="P16" s="18">
        <f t="shared" si="1"/>
        <v>49684.4</v>
      </c>
      <c r="Q16" s="18">
        <f t="shared" si="1"/>
        <v>13</v>
      </c>
      <c r="R16" s="18">
        <f t="shared" si="1"/>
        <v>31386.61</v>
      </c>
      <c r="S16" s="18">
        <f t="shared" si="1"/>
        <v>11</v>
      </c>
      <c r="T16" s="18">
        <f t="shared" si="1"/>
        <v>22183.33</v>
      </c>
      <c r="U16" s="18">
        <f t="shared" ref="U16" si="2">SUM(U7:U15)</f>
        <v>731</v>
      </c>
      <c r="V16" s="18">
        <f t="shared" ref="V16" si="3">SUM(V7:V15)</f>
        <v>2152011.83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8:X18"/>
    <mergeCell ref="I5:J5"/>
    <mergeCell ref="M5:N5"/>
    <mergeCell ref="A7:A15"/>
    <mergeCell ref="A4:B6"/>
    <mergeCell ref="C5:D5"/>
    <mergeCell ref="E5:F5"/>
    <mergeCell ref="S5:T5"/>
    <mergeCell ref="A1:X1"/>
    <mergeCell ref="A2:X2"/>
    <mergeCell ref="W5:X5"/>
    <mergeCell ref="C4:X4"/>
    <mergeCell ref="U5:V5"/>
    <mergeCell ref="O5:P5"/>
    <mergeCell ref="G5:H5"/>
    <mergeCell ref="K5:L5"/>
    <mergeCell ref="Q5:R5"/>
  </mergeCells>
  <phoneticPr fontId="0" type="noConversion"/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ІI-ро тримесечие 2019 г.</vt:lpstr>
      <vt:lpstr>ДПФ - І-во полугодие 2019 г.</vt:lpstr>
      <vt:lpstr>'ДПФ - ІI-ро тримесечие 2019 г.'!Print_Area</vt:lpstr>
      <vt:lpstr>'ДПФ - І-во полугодие 2019 г.'!Print_Area</vt:lpstr>
      <vt:lpstr>'ДПФ - ІI-ро тримесечие 2019 г.'!Print_Titles</vt:lpstr>
      <vt:lpstr>'ДПФ - І-во полугодие 2019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2019-08-27T08:46:49Z</dcterms:modified>
</cp:coreProperties>
</file>