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PREHVARLIANE\PREHVARLIANE_2019_Q2\"/>
    </mc:Choice>
  </mc:AlternateContent>
  <bookViews>
    <workbookView xWindow="0" yWindow="0" windowWidth="21600" windowHeight="9630" tabRatio="602"/>
  </bookViews>
  <sheets>
    <sheet name="УПФ - II-ро тримесечие 2019 г." sheetId="6" r:id="rId1"/>
    <sheet name="УПФ - I-во полугодие 2019 г." sheetId="9" r:id="rId2"/>
  </sheets>
  <definedNames>
    <definedName name="_xlnm.Print_Area" localSheetId="0">'УПФ - II-ро тримесечие 2019 г.'!$A$1:$Y$43</definedName>
    <definedName name="_xlnm.Print_Area" localSheetId="1">'УПФ - I-во полугодие 2019 г.'!$A$1:$Y$43</definedName>
  </definedNames>
  <calcPr calcId="162913"/>
</workbook>
</file>

<file path=xl/calcChain.xml><?xml version="1.0" encoding="utf-8"?>
<calcChain xmlns="http://schemas.openxmlformats.org/spreadsheetml/2006/main">
  <c r="U7" i="6" l="1"/>
  <c r="V7" i="6"/>
  <c r="U8" i="6"/>
  <c r="V8" i="6"/>
  <c r="U9" i="6"/>
  <c r="V9" i="6"/>
  <c r="U10" i="6"/>
  <c r="V10" i="6"/>
  <c r="U11" i="6"/>
  <c r="V11" i="6"/>
  <c r="U12" i="6"/>
  <c r="V12" i="6"/>
  <c r="U13" i="6"/>
  <c r="V13" i="6"/>
  <c r="U14" i="6"/>
  <c r="V14" i="6"/>
  <c r="U15" i="6"/>
  <c r="V15" i="6"/>
  <c r="T16" i="6" l="1"/>
  <c r="X15" i="6" s="1"/>
  <c r="S16" i="6"/>
  <c r="W15" i="6" s="1"/>
  <c r="R16" i="6"/>
  <c r="X14" i="6" s="1"/>
  <c r="Q16" i="6"/>
  <c r="W14" i="6" s="1"/>
  <c r="P16" i="6"/>
  <c r="X13" i="6" s="1"/>
  <c r="O16" i="6"/>
  <c r="W13" i="6" s="1"/>
  <c r="N16" i="6"/>
  <c r="X12" i="6" s="1"/>
  <c r="M16" i="6"/>
  <c r="W12" i="6" s="1"/>
  <c r="L16" i="6"/>
  <c r="X11" i="6" s="1"/>
  <c r="K16" i="6"/>
  <c r="W11" i="6" s="1"/>
  <c r="J16" i="6"/>
  <c r="X10" i="6" s="1"/>
  <c r="I16" i="6"/>
  <c r="W10" i="6" s="1"/>
  <c r="H16" i="6"/>
  <c r="X9" i="6" s="1"/>
  <c r="G16" i="6"/>
  <c r="W9" i="6" s="1"/>
  <c r="F16" i="6"/>
  <c r="X8" i="6" s="1"/>
  <c r="E16" i="6"/>
  <c r="W8" i="6" s="1"/>
  <c r="D16" i="6"/>
  <c r="X7" i="6" s="1"/>
  <c r="C16" i="6"/>
  <c r="W7" i="6" s="1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V15" i="9"/>
  <c r="U15" i="9"/>
  <c r="V14" i="9"/>
  <c r="X14" i="9" s="1"/>
  <c r="U14" i="9"/>
  <c r="W14" i="9" s="1"/>
  <c r="V13" i="9"/>
  <c r="U13" i="9"/>
  <c r="V12" i="9"/>
  <c r="X12" i="9" s="1"/>
  <c r="U12" i="9"/>
  <c r="W12" i="9" s="1"/>
  <c r="V11" i="9"/>
  <c r="U11" i="9"/>
  <c r="V10" i="9"/>
  <c r="X10" i="9" s="1"/>
  <c r="U10" i="9"/>
  <c r="W10" i="9" s="1"/>
  <c r="V9" i="9"/>
  <c r="U9" i="9"/>
  <c r="V8" i="9"/>
  <c r="X8" i="9" s="1"/>
  <c r="U8" i="9"/>
  <c r="W8" i="9" s="1"/>
  <c r="V7" i="9"/>
  <c r="U7" i="9"/>
  <c r="V16" i="6"/>
  <c r="U16" i="6"/>
  <c r="U16" i="9" l="1"/>
  <c r="W9" i="9"/>
  <c r="W11" i="9"/>
  <c r="W13" i="9"/>
  <c r="W15" i="9"/>
  <c r="V16" i="9"/>
  <c r="X9" i="9"/>
  <c r="X11" i="9"/>
  <c r="X13" i="9"/>
  <c r="X15" i="9"/>
  <c r="W7" i="9"/>
  <c r="X7" i="9"/>
</calcChain>
</file>

<file path=xl/sharedStrings.xml><?xml version="1.0" encoding="utf-8"?>
<sst xmlns="http://schemas.openxmlformats.org/spreadsheetml/2006/main" count="97" uniqueCount="23">
  <si>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</si>
  <si>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</si>
  <si>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</si>
  <si>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</si>
  <si>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</si>
  <si>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</si>
  <si>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</si>
  <si>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</si>
  <si>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</si>
  <si>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</si>
  <si>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</si>
  <si>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</si>
  <si>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</si>
  <si>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</si>
  <si>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</si>
  <si>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</si>
  <si>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</si>
  <si>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>"Eн Ен УПФ"</t>
  </si>
  <si>
    <t xml:space="preserve">"Ен Ен УПФ" </t>
  </si>
  <si>
    <t xml:space="preserve">УПФ "ДСК - Родина"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</si>
  <si>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01.01.2019 г. - 30.06.2019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</si>
  <si>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01.04.2019 г. - 30.06.2019 г. </t>
    </r>
  </si>
  <si>
    <t>и за размера на прехвърлените средства на 15.08.2019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</si>
</sst>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2" fillId="0" borderId="3" xfId="0" applyNumberFormat="1" applyFont="1" applyFill="1" applyBorder="1" applyAlignment="1"/>
    <xf numFmtId="3" fontId="6" fillId="0" borderId="3" xfId="0" applyNumberFormat="1" applyFont="1" applyBorder="1" applyAlignment="1"/>
    <xf numFmtId="3" fontId="14" fillId="2" borderId="1" xfId="0" applyNumberFormat="1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2019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г.'!$X$7</c:f>
              <c:numCache>
                <c:formatCode>#,##0</c:formatCode>
                <c:ptCount val="1"/>
                <c:pt idx="0">
                  <c:v>-7466425.1800000034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II-ро тримесечие 2019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г.'!$X$8</c:f>
              <c:numCache>
                <c:formatCode>#,##0</c:formatCode>
                <c:ptCount val="1"/>
                <c:pt idx="0">
                  <c:v>-7432284.4199999981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II-ро тримесечие 2019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II-ро тримесечие 2019 г.'!$X$9</c:f>
              <c:numCache>
                <c:formatCode>#,##0</c:formatCode>
                <c:ptCount val="1"/>
                <c:pt idx="0">
                  <c:v>17966089.52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II-ро тримесечие 2019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г.'!$X$10</c:f>
              <c:numCache>
                <c:formatCode>#,##0</c:formatCode>
                <c:ptCount val="1"/>
                <c:pt idx="0">
                  <c:v>-1657066.370000001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II-ро тримесечие 2019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г.'!$X$11</c:f>
              <c:numCache>
                <c:formatCode>#,##0</c:formatCode>
                <c:ptCount val="1"/>
                <c:pt idx="0">
                  <c:v>12436535.540000007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II-ро тримесечие 2019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г.'!$X$12</c:f>
              <c:numCache>
                <c:formatCode>#,##0</c:formatCode>
                <c:ptCount val="1"/>
                <c:pt idx="0">
                  <c:v>-4684797.3199999984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II-ро тримесечие 2019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г.'!$X$13</c:f>
              <c:numCache>
                <c:formatCode>#,##0</c:formatCode>
                <c:ptCount val="1"/>
                <c:pt idx="0">
                  <c:v>-4464723.57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II-ро тримесечие 2019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г.'!$X$14</c:f>
              <c:numCache>
                <c:formatCode>#,##0</c:formatCode>
                <c:ptCount val="1"/>
                <c:pt idx="0">
                  <c:v>-300100.20999999996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г.'!$X$15</c:f>
              <c:numCache>
                <c:formatCode>#,##0</c:formatCode>
                <c:ptCount val="1"/>
                <c:pt idx="0">
                  <c:v>-4397227.99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41778450843211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2019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г.'!$W$7</c:f>
              <c:numCache>
                <c:formatCode>#,##0</c:formatCode>
                <c:ptCount val="1"/>
                <c:pt idx="0">
                  <c:v>-4667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II-ро тримесечие 2019 г.'!$B$8</c:f>
              <c:strCache>
                <c:ptCount val="1"/>
                <c:pt idx="0">
                  <c:v>УПФ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II-ро тримесечие 2019 г.'!$W$8</c:f>
              <c:numCache>
                <c:formatCode>#,##0</c:formatCode>
                <c:ptCount val="1"/>
                <c:pt idx="0">
                  <c:v>-2624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II-ро тримесечие 2019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г.'!$W$9</c:f>
              <c:numCache>
                <c:formatCode>#,##0</c:formatCode>
                <c:ptCount val="1"/>
                <c:pt idx="0">
                  <c:v>7694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II-ро тримесечие 2019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г.'!$W$10</c:f>
              <c:numCache>
                <c:formatCode>#,##0</c:formatCode>
                <c:ptCount val="1"/>
                <c:pt idx="0">
                  <c:v>2589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II-ро тримесечие 2019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г.'!$W$11</c:f>
              <c:numCache>
                <c:formatCode>#,##0</c:formatCode>
                <c:ptCount val="1"/>
                <c:pt idx="0">
                  <c:v>3870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II-ро тримесечие 2019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г.'!$W$12</c:f>
              <c:numCache>
                <c:formatCode>#,##0</c:formatCode>
                <c:ptCount val="1"/>
                <c:pt idx="0">
                  <c:v>-1805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II-ро тримесечие 2019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г.'!$W$13</c:f>
              <c:numCache>
                <c:formatCode>#,##0</c:formatCode>
                <c:ptCount val="1"/>
                <c:pt idx="0">
                  <c:v>-3223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II-ро тримесечие 2019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г.'!$W$14</c:f>
              <c:numCache>
                <c:formatCode>#,##0</c:formatCode>
                <c:ptCount val="1"/>
                <c:pt idx="0">
                  <c:v>-194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II-ро тримесечие 2019 г.'!$W$15</c:f>
              <c:numCache>
                <c:formatCode>#,##0</c:formatCode>
                <c:ptCount val="1"/>
                <c:pt idx="0">
                  <c:v>-1640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2019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2019 г.'!$X$7</c:f>
              <c:numCache>
                <c:formatCode>#,##0</c:formatCode>
                <c:ptCount val="1"/>
                <c:pt idx="0">
                  <c:v>-18014401.989999995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I-во полугодие 2019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2019 г.'!$X$8</c:f>
              <c:numCache>
                <c:formatCode>#,##0</c:formatCode>
                <c:ptCount val="1"/>
                <c:pt idx="0">
                  <c:v>-15817070.520000011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I-во полугодие 2019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370822092103E-3"/>
                  <c:y val="-1.55420882638272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2019 г.'!$X$9</c:f>
              <c:numCache>
                <c:formatCode>#,##0</c:formatCode>
                <c:ptCount val="1"/>
                <c:pt idx="0">
                  <c:v>37243614.809999987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I-во полугодие 2019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2019 г.'!$X$10</c:f>
              <c:numCache>
                <c:formatCode>#,##0</c:formatCode>
                <c:ptCount val="1"/>
                <c:pt idx="0">
                  <c:v>-2106492.0699999928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I-во полугодие 2019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2019 г.'!$X$11</c:f>
              <c:numCache>
                <c:formatCode>#,##0</c:formatCode>
                <c:ptCount val="1"/>
                <c:pt idx="0">
                  <c:v>25491412.68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I-во полугодие 2019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2019 г.'!$X$12</c:f>
              <c:numCache>
                <c:formatCode>#,##0</c:formatCode>
                <c:ptCount val="1"/>
                <c:pt idx="0">
                  <c:v>-10552803.520000003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I-во полугодие 2019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2019 г.'!$X$13</c:f>
              <c:numCache>
                <c:formatCode>#,##0</c:formatCode>
                <c:ptCount val="1"/>
                <c:pt idx="0">
                  <c:v>-7570581.6799999988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I-во полугодие 2019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2019 г.'!$X$14</c:f>
              <c:numCache>
                <c:formatCode>#,##0</c:formatCode>
                <c:ptCount val="1"/>
                <c:pt idx="0">
                  <c:v>-583422.27999999933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I-во полугодие 2019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8A9-4BB5-AE1F-B79364C051D7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2019 г.'!$X$15</c:f>
              <c:numCache>
                <c:formatCode>#,##0</c:formatCode>
                <c:ptCount val="1"/>
                <c:pt idx="0">
                  <c:v>-8090255.4300000025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8751178829919128E-2"/>
          <c:y val="0.81709741550695825"/>
          <c:w val="0.88117223983365667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2019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2019 г.'!$W$7</c:f>
              <c:numCache>
                <c:formatCode>#,##0</c:formatCode>
                <c:ptCount val="1"/>
                <c:pt idx="0">
                  <c:v>-10581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I-во полугодие 2019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2019 г.'!$W$8</c:f>
              <c:numCache>
                <c:formatCode>#,##0</c:formatCode>
                <c:ptCount val="1"/>
                <c:pt idx="0">
                  <c:v>-5314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I-во полугодие 2019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2019 г.'!$W$9</c:f>
              <c:numCache>
                <c:formatCode>#,##0</c:formatCode>
                <c:ptCount val="1"/>
                <c:pt idx="0">
                  <c:v>16440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I-во полугодие 2019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2019 г.'!$W$10</c:f>
              <c:numCache>
                <c:formatCode>#,##0</c:formatCode>
                <c:ptCount val="1"/>
                <c:pt idx="0">
                  <c:v>4747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I-во полугодие 2019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2019 г.'!$W$11</c:f>
              <c:numCache>
                <c:formatCode>#,##0</c:formatCode>
                <c:ptCount val="1"/>
                <c:pt idx="0">
                  <c:v>7961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I-во полугодие 2019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2019 г.'!$W$12</c:f>
              <c:numCache>
                <c:formatCode>#,##0</c:formatCode>
                <c:ptCount val="1"/>
                <c:pt idx="0">
                  <c:v>-3904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I-во полугодие 2019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2019 г.'!$W$13</c:f>
              <c:numCache>
                <c:formatCode>#,##0</c:formatCode>
                <c:ptCount val="1"/>
                <c:pt idx="0">
                  <c:v>-5950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I-во полугодие 2019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2019 г.'!$W$14</c:f>
              <c:numCache>
                <c:formatCode>#,##0</c:formatCode>
                <c:ptCount val="1"/>
                <c:pt idx="0">
                  <c:v>-335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I-во полугодие 2019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2019 г.'!$W$15</c:f>
              <c:numCache>
                <c:formatCode>#,##0</c:formatCode>
                <c:ptCount val="1"/>
                <c:pt idx="0">
                  <c:v>-3064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7931830751423991E-2"/>
          <c:y val="0.81150950890824358"/>
          <c:w val="0.90857463780097725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18</xdr:row>
      <xdr:rowOff>28575</xdr:rowOff>
    </xdr:from>
    <xdr:to>
      <xdr:col>23</xdr:col>
      <xdr:colOff>530679</xdr:colOff>
      <xdr:row>42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18</xdr:row>
      <xdr:rowOff>19050</xdr:rowOff>
    </xdr:from>
    <xdr:to>
      <xdr:col>11</xdr:col>
      <xdr:colOff>317501</xdr:colOff>
      <xdr:row>42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660400</xdr:colOff>
      <xdr:row>18</xdr:row>
      <xdr:rowOff>28575</xdr:rowOff>
    </xdr:from>
    <xdr:to>
      <xdr:col>24</xdr:col>
      <xdr:colOff>0</xdr:colOff>
      <xdr:row>42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584200</xdr:colOff>
      <xdr:row>42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43"/>
  <sheetViews>
    <sheetView showGridLines="0" tabSelected="1" zoomScale="70" zoomScaleNormal="70" zoomScaleSheetLayoutView="75" workbookViewId="0">
      <selection sqref="A1:X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2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2.42578125" style="2" customWidth="1"/>
    <col min="9" max="9" width="9.28515625" style="2" customWidth="1"/>
    <col min="10" max="10" width="12.8554687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1.7109375" style="2" customWidth="1"/>
    <col min="19" max="19" width="9.28515625" style="2" customWidth="1"/>
    <col min="20" max="20" width="11.85546875" style="2" customWidth="1"/>
    <col min="21" max="21" width="9.42578125" style="3" customWidth="1"/>
    <col min="22" max="22" width="14" style="3" customWidth="1"/>
    <col min="23" max="23" width="8.42578125" style="2" customWidth="1"/>
    <col min="24" max="24" width="12.42578125" style="2" customWidth="1"/>
    <col min="25" max="25" width="3.140625" style="2" customWidth="1"/>
    <col min="26" max="16384" width="9.140625" style="2"/>
  </cols>
  <sheetData>
    <row r="1" spans="1:94" ht="18.75" x14ac:dyDescent="0.3">
      <c r="A1" s="57" t="s">
        <v>21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spans="1:94" ht="18.75" x14ac:dyDescent="0.3">
      <c r="A2" s="57" t="s">
        <v>22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51" t="s">
        <v>4</v>
      </c>
      <c r="B4" s="51"/>
      <c r="C4" s="59" t="s">
        <v>5</v>
      </c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51"/>
      <c r="B5" s="51"/>
      <c r="C5" s="51" t="s">
        <v>7</v>
      </c>
      <c r="D5" s="51"/>
      <c r="E5" s="51" t="s">
        <v>8</v>
      </c>
      <c r="F5" s="51"/>
      <c r="G5" s="51" t="s">
        <v>19</v>
      </c>
      <c r="H5" s="51"/>
      <c r="I5" s="51" t="s">
        <v>9</v>
      </c>
      <c r="J5" s="51"/>
      <c r="K5" s="51" t="s">
        <v>18</v>
      </c>
      <c r="L5" s="51"/>
      <c r="M5" s="51" t="s">
        <v>10</v>
      </c>
      <c r="N5" s="51"/>
      <c r="O5" s="51" t="s">
        <v>11</v>
      </c>
      <c r="P5" s="51"/>
      <c r="Q5" s="51" t="s">
        <v>13</v>
      </c>
      <c r="R5" s="51"/>
      <c r="S5" s="52" t="s">
        <v>14</v>
      </c>
      <c r="T5" s="53"/>
      <c r="U5" s="60" t="s">
        <v>0</v>
      </c>
      <c r="V5" s="60"/>
      <c r="W5" s="58" t="s">
        <v>6</v>
      </c>
      <c r="X5" s="58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51"/>
      <c r="B6" s="51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33" t="s">
        <v>2</v>
      </c>
      <c r="V6" s="33" t="s">
        <v>3</v>
      </c>
      <c r="W6" s="34" t="s">
        <v>2</v>
      </c>
      <c r="X6" s="34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4" t="s">
        <v>1</v>
      </c>
      <c r="B7" s="35" t="s">
        <v>7</v>
      </c>
      <c r="C7" s="27"/>
      <c r="D7" s="27"/>
      <c r="E7" s="36">
        <v>841</v>
      </c>
      <c r="F7" s="36">
        <v>3213662.56</v>
      </c>
      <c r="G7" s="36">
        <v>4366</v>
      </c>
      <c r="H7" s="36">
        <v>13120204.42</v>
      </c>
      <c r="I7" s="36">
        <v>4607</v>
      </c>
      <c r="J7" s="36">
        <v>10920190.890000001</v>
      </c>
      <c r="K7" s="36">
        <v>2253</v>
      </c>
      <c r="L7" s="36">
        <v>7226986.2599999998</v>
      </c>
      <c r="M7" s="36">
        <v>737</v>
      </c>
      <c r="N7" s="36">
        <v>3172299.6</v>
      </c>
      <c r="O7" s="36">
        <v>64</v>
      </c>
      <c r="P7" s="36">
        <v>207249.73</v>
      </c>
      <c r="Q7" s="36">
        <v>426</v>
      </c>
      <c r="R7" s="36">
        <v>827431.13</v>
      </c>
      <c r="S7" s="36">
        <v>82</v>
      </c>
      <c r="T7" s="36">
        <v>277908.5</v>
      </c>
      <c r="U7" s="45">
        <f>C7+E7+G7+I7+K7+M7+O7+Q7+S7</f>
        <v>13376</v>
      </c>
      <c r="V7" s="45">
        <f>D7+F7+H7+J7+L7+N7+P7+R7+T7</f>
        <v>38965933.090000004</v>
      </c>
      <c r="W7" s="46">
        <f>C16-U7</f>
        <v>-4667</v>
      </c>
      <c r="X7" s="46">
        <f>D16-V7</f>
        <v>-7466425.1800000034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5"/>
      <c r="B8" s="35" t="s">
        <v>8</v>
      </c>
      <c r="C8" s="36">
        <v>1210</v>
      </c>
      <c r="D8" s="36">
        <v>4303645.7699999996</v>
      </c>
      <c r="E8" s="27"/>
      <c r="F8" s="27"/>
      <c r="G8" s="36">
        <v>1746</v>
      </c>
      <c r="H8" s="36">
        <v>5456051.7400000002</v>
      </c>
      <c r="I8" s="36">
        <v>1321</v>
      </c>
      <c r="J8" s="36">
        <v>3929060.99</v>
      </c>
      <c r="K8" s="36">
        <v>845</v>
      </c>
      <c r="L8" s="36">
        <v>3007544.5</v>
      </c>
      <c r="M8" s="36">
        <v>170</v>
      </c>
      <c r="N8" s="36">
        <v>787233.23</v>
      </c>
      <c r="O8" s="36">
        <v>15</v>
      </c>
      <c r="P8" s="36">
        <v>104947.47</v>
      </c>
      <c r="Q8" s="37">
        <v>82</v>
      </c>
      <c r="R8" s="36">
        <v>217071.22</v>
      </c>
      <c r="S8" s="36">
        <v>30</v>
      </c>
      <c r="T8" s="36">
        <v>111820.3</v>
      </c>
      <c r="U8" s="45">
        <f t="shared" ref="U8:V15" si="0">C8+E8+G8+I8+K8+M8+O8+Q8+S8</f>
        <v>5419</v>
      </c>
      <c r="V8" s="45">
        <f t="shared" si="0"/>
        <v>17917375.219999999</v>
      </c>
      <c r="W8" s="46">
        <f>E16-U8</f>
        <v>-2624</v>
      </c>
      <c r="X8" s="46">
        <f>F16-V8</f>
        <v>-7432284.4199999981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5"/>
      <c r="B9" s="35" t="s">
        <v>19</v>
      </c>
      <c r="C9" s="36">
        <v>1690</v>
      </c>
      <c r="D9" s="36">
        <v>6758465.29</v>
      </c>
      <c r="E9" s="36">
        <v>480</v>
      </c>
      <c r="F9" s="36">
        <v>1728637.72</v>
      </c>
      <c r="G9" s="27"/>
      <c r="H9" s="27"/>
      <c r="I9" s="36">
        <v>2198</v>
      </c>
      <c r="J9" s="36">
        <v>6528066.5599999996</v>
      </c>
      <c r="K9" s="36">
        <v>1276</v>
      </c>
      <c r="L9" s="36">
        <v>4557500.04</v>
      </c>
      <c r="M9" s="36">
        <v>516</v>
      </c>
      <c r="N9" s="36">
        <v>2637168.09</v>
      </c>
      <c r="O9" s="36">
        <v>43</v>
      </c>
      <c r="P9" s="36">
        <v>158332.12</v>
      </c>
      <c r="Q9" s="37">
        <v>185</v>
      </c>
      <c r="R9" s="36">
        <v>433454.07</v>
      </c>
      <c r="S9" s="36">
        <v>54</v>
      </c>
      <c r="T9" s="36">
        <v>181579.56</v>
      </c>
      <c r="U9" s="45">
        <f t="shared" si="0"/>
        <v>6442</v>
      </c>
      <c r="V9" s="45">
        <f t="shared" si="0"/>
        <v>22983203.449999999</v>
      </c>
      <c r="W9" s="46">
        <f>G16-U9</f>
        <v>7694</v>
      </c>
      <c r="X9" s="46">
        <f>H16-V9</f>
        <v>17966089.52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5"/>
      <c r="B10" s="38" t="s">
        <v>9</v>
      </c>
      <c r="C10" s="36">
        <v>2657</v>
      </c>
      <c r="D10" s="36">
        <v>9899184.7699999996</v>
      </c>
      <c r="E10" s="36">
        <v>735</v>
      </c>
      <c r="F10" s="36">
        <v>3132262</v>
      </c>
      <c r="G10" s="36">
        <v>3430</v>
      </c>
      <c r="H10" s="36">
        <v>9852980.4600000009</v>
      </c>
      <c r="I10" s="27"/>
      <c r="J10" s="27"/>
      <c r="K10" s="36">
        <v>1761</v>
      </c>
      <c r="L10" s="36">
        <v>5935590.8300000001</v>
      </c>
      <c r="M10" s="36">
        <v>619</v>
      </c>
      <c r="N10" s="36">
        <v>2800521.29</v>
      </c>
      <c r="O10" s="36">
        <v>85</v>
      </c>
      <c r="P10" s="36">
        <v>248062.93</v>
      </c>
      <c r="Q10" s="37">
        <v>225</v>
      </c>
      <c r="R10" s="36">
        <v>450430.96</v>
      </c>
      <c r="S10" s="36">
        <v>76</v>
      </c>
      <c r="T10" s="36">
        <v>253522.34</v>
      </c>
      <c r="U10" s="45">
        <f t="shared" si="0"/>
        <v>9588</v>
      </c>
      <c r="V10" s="45">
        <f t="shared" si="0"/>
        <v>32572555.580000002</v>
      </c>
      <c r="W10" s="46">
        <f>I16-U10</f>
        <v>2589</v>
      </c>
      <c r="X10" s="46">
        <f>J16-V10</f>
        <v>-1657066.370000001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5"/>
      <c r="B11" s="39" t="s">
        <v>18</v>
      </c>
      <c r="C11" s="36">
        <v>832</v>
      </c>
      <c r="D11" s="36">
        <v>3289105.19</v>
      </c>
      <c r="E11" s="36">
        <v>231</v>
      </c>
      <c r="F11" s="36">
        <v>846550.36</v>
      </c>
      <c r="G11" s="36">
        <v>1379</v>
      </c>
      <c r="H11" s="40">
        <v>4369950.51</v>
      </c>
      <c r="I11" s="36">
        <v>1010</v>
      </c>
      <c r="J11" s="36">
        <v>2899203.65</v>
      </c>
      <c r="K11" s="27"/>
      <c r="L11" s="27"/>
      <c r="M11" s="36">
        <v>217</v>
      </c>
      <c r="N11" s="36">
        <v>965676.68</v>
      </c>
      <c r="O11" s="36">
        <v>18</v>
      </c>
      <c r="P11" s="36">
        <v>91863.360000000001</v>
      </c>
      <c r="Q11" s="37">
        <v>72</v>
      </c>
      <c r="R11" s="36">
        <v>142419.82999999999</v>
      </c>
      <c r="S11" s="36">
        <v>32</v>
      </c>
      <c r="T11" s="36">
        <v>94272.36</v>
      </c>
      <c r="U11" s="45">
        <f t="shared" si="0"/>
        <v>3791</v>
      </c>
      <c r="V11" s="45">
        <f t="shared" si="0"/>
        <v>12699041.939999998</v>
      </c>
      <c r="W11" s="46">
        <f>K16-U11</f>
        <v>3870</v>
      </c>
      <c r="X11" s="46">
        <f>L16-V11</f>
        <v>12436535.540000007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5"/>
      <c r="B12" s="35" t="s">
        <v>10</v>
      </c>
      <c r="C12" s="36">
        <v>987</v>
      </c>
      <c r="D12" s="36">
        <v>4058058.15</v>
      </c>
      <c r="E12" s="36">
        <v>170</v>
      </c>
      <c r="F12" s="36">
        <v>627927.15</v>
      </c>
      <c r="G12" s="36">
        <v>1362</v>
      </c>
      <c r="H12" s="36">
        <v>4702574.8</v>
      </c>
      <c r="I12" s="36">
        <v>1064</v>
      </c>
      <c r="J12" s="36">
        <v>3604903.12</v>
      </c>
      <c r="K12" s="36">
        <v>625</v>
      </c>
      <c r="L12" s="36">
        <v>2401907.71</v>
      </c>
      <c r="M12" s="27"/>
      <c r="N12" s="27"/>
      <c r="O12" s="36">
        <v>18</v>
      </c>
      <c r="P12" s="36">
        <v>79829.399999999994</v>
      </c>
      <c r="Q12" s="37">
        <v>67</v>
      </c>
      <c r="R12" s="36">
        <v>130182.27</v>
      </c>
      <c r="S12" s="36">
        <v>33</v>
      </c>
      <c r="T12" s="36">
        <v>159277.19</v>
      </c>
      <c r="U12" s="45">
        <f t="shared" si="0"/>
        <v>4326</v>
      </c>
      <c r="V12" s="45">
        <f t="shared" si="0"/>
        <v>15764659.789999999</v>
      </c>
      <c r="W12" s="46">
        <f>M16-U12</f>
        <v>-1805</v>
      </c>
      <c r="X12" s="46">
        <f>N16-V12</f>
        <v>-4684797.3199999984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5"/>
      <c r="B13" s="38" t="s">
        <v>11</v>
      </c>
      <c r="C13" s="36">
        <v>675</v>
      </c>
      <c r="D13" s="36">
        <v>1285272.78</v>
      </c>
      <c r="E13" s="36">
        <v>202</v>
      </c>
      <c r="F13" s="36">
        <v>594280.36</v>
      </c>
      <c r="G13" s="36">
        <v>1066</v>
      </c>
      <c r="H13" s="36">
        <v>1746082.53</v>
      </c>
      <c r="I13" s="36">
        <v>995</v>
      </c>
      <c r="J13" s="36">
        <v>1331002.8400000001</v>
      </c>
      <c r="K13" s="36">
        <v>484</v>
      </c>
      <c r="L13" s="36">
        <v>984184.31999999995</v>
      </c>
      <c r="M13" s="36">
        <v>130</v>
      </c>
      <c r="N13" s="36">
        <v>270781.67</v>
      </c>
      <c r="O13" s="27"/>
      <c r="P13" s="27"/>
      <c r="Q13" s="37">
        <v>56</v>
      </c>
      <c r="R13" s="36">
        <v>52001.42</v>
      </c>
      <c r="S13" s="36">
        <v>22</v>
      </c>
      <c r="T13" s="36">
        <v>54550.55</v>
      </c>
      <c r="U13" s="45">
        <f t="shared" si="0"/>
        <v>3630</v>
      </c>
      <c r="V13" s="45">
        <f t="shared" si="0"/>
        <v>6318156.4699999997</v>
      </c>
      <c r="W13" s="46">
        <f>O16-U13</f>
        <v>-3223</v>
      </c>
      <c r="X13" s="46">
        <f>P16-V13</f>
        <v>-4464723.57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5"/>
      <c r="B14" s="41" t="s">
        <v>12</v>
      </c>
      <c r="C14" s="37">
        <v>293</v>
      </c>
      <c r="D14" s="36">
        <v>719164.42</v>
      </c>
      <c r="E14" s="37">
        <v>58</v>
      </c>
      <c r="F14" s="36">
        <v>138770.59</v>
      </c>
      <c r="G14" s="37">
        <v>350</v>
      </c>
      <c r="H14" s="36">
        <v>780454.8</v>
      </c>
      <c r="I14" s="37">
        <v>449</v>
      </c>
      <c r="J14" s="36">
        <v>732378.49</v>
      </c>
      <c r="K14" s="36">
        <v>201</v>
      </c>
      <c r="L14" s="36">
        <v>464578.9</v>
      </c>
      <c r="M14" s="36">
        <v>66</v>
      </c>
      <c r="N14" s="36">
        <v>196264.7</v>
      </c>
      <c r="O14" s="37">
        <v>10</v>
      </c>
      <c r="P14" s="36">
        <v>12487.05</v>
      </c>
      <c r="Q14" s="27"/>
      <c r="R14" s="27"/>
      <c r="S14" s="36">
        <v>3</v>
      </c>
      <c r="T14" s="36">
        <v>8913.06</v>
      </c>
      <c r="U14" s="45">
        <f t="shared" si="0"/>
        <v>1430</v>
      </c>
      <c r="V14" s="45">
        <f t="shared" si="0"/>
        <v>3053012.01</v>
      </c>
      <c r="W14" s="46">
        <f>Q16-U14</f>
        <v>-194</v>
      </c>
      <c r="X14" s="46">
        <f>R16-V14</f>
        <v>-300100.20999999996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56"/>
      <c r="B15" s="25" t="s">
        <v>14</v>
      </c>
      <c r="C15" s="42">
        <v>365</v>
      </c>
      <c r="D15" s="43">
        <v>1186611.54</v>
      </c>
      <c r="E15" s="42">
        <v>78</v>
      </c>
      <c r="F15" s="43">
        <v>203000.06</v>
      </c>
      <c r="G15" s="42">
        <v>437</v>
      </c>
      <c r="H15" s="43">
        <v>920993.71</v>
      </c>
      <c r="I15" s="42">
        <v>533</v>
      </c>
      <c r="J15" s="43">
        <v>970682.67</v>
      </c>
      <c r="K15" s="43">
        <v>216</v>
      </c>
      <c r="L15" s="43">
        <v>557284.92000000004</v>
      </c>
      <c r="M15" s="43">
        <v>66</v>
      </c>
      <c r="N15" s="43">
        <v>249917.21</v>
      </c>
      <c r="O15" s="42">
        <v>154</v>
      </c>
      <c r="P15" s="43">
        <v>950660.84</v>
      </c>
      <c r="Q15" s="42">
        <v>123</v>
      </c>
      <c r="R15" s="43">
        <v>499920.9</v>
      </c>
      <c r="S15" s="28"/>
      <c r="T15" s="28"/>
      <c r="U15" s="47">
        <f t="shared" si="0"/>
        <v>1972</v>
      </c>
      <c r="V15" s="47">
        <f t="shared" si="0"/>
        <v>5539071.8500000006</v>
      </c>
      <c r="W15" s="48">
        <f>S16-U15</f>
        <v>-1640</v>
      </c>
      <c r="X15" s="48">
        <f>T16-V15</f>
        <v>-4397227.99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44" t="s">
        <v>0</v>
      </c>
      <c r="B16" s="44"/>
      <c r="C16" s="11">
        <f t="shared" ref="C16:T16" si="1">SUM(C7:C15)</f>
        <v>8709</v>
      </c>
      <c r="D16" s="11">
        <f t="shared" si="1"/>
        <v>31499507.91</v>
      </c>
      <c r="E16" s="11">
        <f t="shared" si="1"/>
        <v>2795</v>
      </c>
      <c r="F16" s="11">
        <f t="shared" si="1"/>
        <v>10485090.800000001</v>
      </c>
      <c r="G16" s="11">
        <f t="shared" si="1"/>
        <v>14136</v>
      </c>
      <c r="H16" s="11">
        <f t="shared" si="1"/>
        <v>40949292.969999999</v>
      </c>
      <c r="I16" s="11">
        <f t="shared" si="1"/>
        <v>12177</v>
      </c>
      <c r="J16" s="11">
        <f t="shared" si="1"/>
        <v>30915489.210000001</v>
      </c>
      <c r="K16" s="11">
        <f t="shared" si="1"/>
        <v>7661</v>
      </c>
      <c r="L16" s="11">
        <f t="shared" si="1"/>
        <v>25135577.480000004</v>
      </c>
      <c r="M16" s="11">
        <f t="shared" si="1"/>
        <v>2521</v>
      </c>
      <c r="N16" s="11">
        <f t="shared" si="1"/>
        <v>11079862.470000001</v>
      </c>
      <c r="O16" s="11">
        <f t="shared" si="1"/>
        <v>407</v>
      </c>
      <c r="P16" s="11">
        <f t="shared" si="1"/>
        <v>1853432.9</v>
      </c>
      <c r="Q16" s="11">
        <f t="shared" si="1"/>
        <v>1236</v>
      </c>
      <c r="R16" s="11">
        <f t="shared" si="1"/>
        <v>2752911.8</v>
      </c>
      <c r="S16" s="11">
        <f t="shared" si="1"/>
        <v>332</v>
      </c>
      <c r="T16" s="11">
        <f t="shared" si="1"/>
        <v>1141843.8600000001</v>
      </c>
      <c r="U16" s="11">
        <f t="shared" ref="U16:V16" si="2">SUM(U7:U15)</f>
        <v>49974</v>
      </c>
      <c r="V16" s="11">
        <f t="shared" si="2"/>
        <v>155813009.39999998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2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2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P43"/>
  <sheetViews>
    <sheetView showGridLines="0" zoomScale="70" zoomScaleNormal="70" workbookViewId="0">
      <selection activeCell="Q11" sqref="Q1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3" style="2" customWidth="1"/>
    <col min="5" max="5" width="7.85546875" style="2" customWidth="1"/>
    <col min="6" max="6" width="12.85546875" style="2" customWidth="1"/>
    <col min="7" max="7" width="8.28515625" style="2" customWidth="1"/>
    <col min="8" max="8" width="13.28515625" style="2" customWidth="1"/>
    <col min="9" max="9" width="8.140625" style="2" customWidth="1"/>
    <col min="10" max="10" width="13.140625" style="2" customWidth="1"/>
    <col min="11" max="11" width="8.140625" style="2" customWidth="1"/>
    <col min="12" max="12" width="12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1.42578125" style="2" customWidth="1"/>
    <col min="17" max="17" width="8.140625" style="2" customWidth="1"/>
    <col min="18" max="18" width="11.5703125" style="2" customWidth="1"/>
    <col min="19" max="19" width="8.140625" style="2" customWidth="1"/>
    <col min="20" max="20" width="11.42578125" style="2" customWidth="1"/>
    <col min="21" max="21" width="9.28515625" style="3" customWidth="1"/>
    <col min="22" max="22" width="14" style="3" customWidth="1"/>
    <col min="23" max="23" width="9.5703125" style="2" customWidth="1"/>
    <col min="24" max="24" width="13.7109375" style="2" customWidth="1"/>
    <col min="25" max="25" width="3.28515625" style="2" customWidth="1"/>
    <col min="26" max="16384" width="9.140625" style="2"/>
  </cols>
  <sheetData>
    <row r="1" spans="1:94" ht="18.75" x14ac:dyDescent="0.3">
      <c r="A1" s="57" t="s">
        <v>20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spans="1:94" ht="18.75" x14ac:dyDescent="0.3">
      <c r="A2" s="57" t="s">
        <v>16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64" t="s">
        <v>4</v>
      </c>
      <c r="B4" s="65"/>
      <c r="C4" s="70" t="s">
        <v>5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2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66"/>
      <c r="B5" s="67"/>
      <c r="C5" s="52" t="s">
        <v>7</v>
      </c>
      <c r="D5" s="53"/>
      <c r="E5" s="52" t="s">
        <v>8</v>
      </c>
      <c r="F5" s="53"/>
      <c r="G5" s="52" t="s">
        <v>19</v>
      </c>
      <c r="H5" s="53"/>
      <c r="I5" s="52" t="s">
        <v>9</v>
      </c>
      <c r="J5" s="53"/>
      <c r="K5" s="52" t="s">
        <v>17</v>
      </c>
      <c r="L5" s="53"/>
      <c r="M5" s="52" t="s">
        <v>10</v>
      </c>
      <c r="N5" s="53"/>
      <c r="O5" s="52" t="s">
        <v>11</v>
      </c>
      <c r="P5" s="53"/>
      <c r="Q5" s="52" t="s">
        <v>13</v>
      </c>
      <c r="R5" s="53"/>
      <c r="S5" s="52" t="s">
        <v>14</v>
      </c>
      <c r="T5" s="53"/>
      <c r="U5" s="62" t="s">
        <v>0</v>
      </c>
      <c r="V5" s="63"/>
      <c r="W5" s="73" t="s">
        <v>6</v>
      </c>
      <c r="X5" s="74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68"/>
      <c r="B6" s="69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31" t="s">
        <v>2</v>
      </c>
      <c r="V6" s="31" t="s">
        <v>3</v>
      </c>
      <c r="W6" s="30" t="s">
        <v>2</v>
      </c>
      <c r="X6" s="30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4" t="s">
        <v>1</v>
      </c>
      <c r="B7" s="18" t="s">
        <v>7</v>
      </c>
      <c r="C7" s="49"/>
      <c r="D7" s="27"/>
      <c r="E7" s="22">
        <v>1868</v>
      </c>
      <c r="F7" s="22">
        <v>6710697.3399999999</v>
      </c>
      <c r="G7" s="22">
        <v>9024</v>
      </c>
      <c r="H7" s="22">
        <v>25764844.240000002</v>
      </c>
      <c r="I7" s="22">
        <v>9263</v>
      </c>
      <c r="J7" s="22">
        <v>22013211.48</v>
      </c>
      <c r="K7" s="22">
        <v>4600</v>
      </c>
      <c r="L7" s="22">
        <v>14718361.859999999</v>
      </c>
      <c r="M7" s="22">
        <v>1467</v>
      </c>
      <c r="N7" s="22">
        <v>6115867.0600000005</v>
      </c>
      <c r="O7" s="22">
        <v>201</v>
      </c>
      <c r="P7" s="22">
        <v>654185.27</v>
      </c>
      <c r="Q7" s="22">
        <v>899</v>
      </c>
      <c r="R7" s="22">
        <v>1818850.12</v>
      </c>
      <c r="S7" s="22">
        <v>162</v>
      </c>
      <c r="T7" s="22">
        <v>579700.21</v>
      </c>
      <c r="U7" s="45">
        <f>C7+E7+G7+I7+K7+M7+O7+Q7+S7</f>
        <v>27484</v>
      </c>
      <c r="V7" s="45">
        <f>D7+F7+H7+J7+L7+N7+P7+R7+T7</f>
        <v>78375717.579999998</v>
      </c>
      <c r="W7" s="46">
        <f>C16-U7</f>
        <v>-10581</v>
      </c>
      <c r="X7" s="46">
        <f>D16-V7</f>
        <v>-18014401.989999995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5"/>
      <c r="B8" s="18" t="s">
        <v>8</v>
      </c>
      <c r="C8" s="22">
        <v>2340</v>
      </c>
      <c r="D8" s="22">
        <v>8377435.8699999992</v>
      </c>
      <c r="E8" s="27"/>
      <c r="F8" s="27"/>
      <c r="G8" s="22">
        <v>3587</v>
      </c>
      <c r="H8" s="22">
        <v>10661887.280000001</v>
      </c>
      <c r="I8" s="22">
        <v>2673</v>
      </c>
      <c r="J8" s="22">
        <v>8003076.0600000005</v>
      </c>
      <c r="K8" s="22">
        <v>1797</v>
      </c>
      <c r="L8" s="22">
        <v>6330083.6400000006</v>
      </c>
      <c r="M8" s="22">
        <v>379</v>
      </c>
      <c r="N8" s="22">
        <v>1715014.5</v>
      </c>
      <c r="O8" s="22">
        <v>71</v>
      </c>
      <c r="P8" s="22">
        <v>355392.78</v>
      </c>
      <c r="Q8" s="22">
        <v>190</v>
      </c>
      <c r="R8" s="22">
        <v>482954.67000000004</v>
      </c>
      <c r="S8" s="22">
        <v>54</v>
      </c>
      <c r="T8" s="22">
        <v>218827.81</v>
      </c>
      <c r="U8" s="45">
        <f t="shared" ref="U8:V15" si="0">C8+E8+G8+I8+K8+M8+O8+Q8+S8</f>
        <v>11091</v>
      </c>
      <c r="V8" s="45">
        <f t="shared" si="0"/>
        <v>36144672.610000007</v>
      </c>
      <c r="W8" s="46">
        <f>E16-U8</f>
        <v>-5314</v>
      </c>
      <c r="X8" s="46">
        <f>F16-V8</f>
        <v>-15817070.520000011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5"/>
      <c r="B9" s="18" t="s">
        <v>19</v>
      </c>
      <c r="C9" s="22">
        <v>3237</v>
      </c>
      <c r="D9" s="22">
        <v>12574308.620000001</v>
      </c>
      <c r="E9" s="22">
        <v>962</v>
      </c>
      <c r="F9" s="22">
        <v>3314020.48</v>
      </c>
      <c r="G9" s="27"/>
      <c r="H9" s="27"/>
      <c r="I9" s="22">
        <v>4276</v>
      </c>
      <c r="J9" s="22">
        <v>12642094.239999998</v>
      </c>
      <c r="K9" s="22">
        <v>2556</v>
      </c>
      <c r="L9" s="22">
        <v>9159700.9699999988</v>
      </c>
      <c r="M9" s="22">
        <v>1028</v>
      </c>
      <c r="N9" s="22">
        <v>4917633.74</v>
      </c>
      <c r="O9" s="22">
        <v>127</v>
      </c>
      <c r="P9" s="22">
        <v>462242.04</v>
      </c>
      <c r="Q9" s="22">
        <v>344</v>
      </c>
      <c r="R9" s="22">
        <v>758233.5</v>
      </c>
      <c r="S9" s="22">
        <v>102</v>
      </c>
      <c r="T9" s="22">
        <v>344659.53</v>
      </c>
      <c r="U9" s="45">
        <f t="shared" si="0"/>
        <v>12632</v>
      </c>
      <c r="V9" s="45">
        <f t="shared" si="0"/>
        <v>44172893.120000005</v>
      </c>
      <c r="W9" s="46">
        <f>G16-U9</f>
        <v>16440</v>
      </c>
      <c r="X9" s="46">
        <f>H16-V9</f>
        <v>37243614.809999987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5"/>
      <c r="B10" s="19" t="s">
        <v>9</v>
      </c>
      <c r="C10" s="22">
        <v>5308</v>
      </c>
      <c r="D10" s="22">
        <v>19751799.259999998</v>
      </c>
      <c r="E10" s="22">
        <v>1416</v>
      </c>
      <c r="F10" s="22">
        <v>5690279.2799999993</v>
      </c>
      <c r="G10" s="22">
        <v>6994</v>
      </c>
      <c r="H10" s="22">
        <v>19896133.460000001</v>
      </c>
      <c r="I10" s="27"/>
      <c r="J10" s="27"/>
      <c r="K10" s="22">
        <v>3510</v>
      </c>
      <c r="L10" s="22">
        <v>11467478.4</v>
      </c>
      <c r="M10" s="22">
        <v>1198</v>
      </c>
      <c r="N10" s="22">
        <v>5110649.26</v>
      </c>
      <c r="O10" s="22">
        <v>258</v>
      </c>
      <c r="P10" s="22">
        <v>857754.90999999992</v>
      </c>
      <c r="Q10" s="22">
        <v>428</v>
      </c>
      <c r="R10" s="22">
        <v>832202.01</v>
      </c>
      <c r="S10" s="22">
        <v>159</v>
      </c>
      <c r="T10" s="22">
        <v>498816.02</v>
      </c>
      <c r="U10" s="45">
        <f t="shared" si="0"/>
        <v>19271</v>
      </c>
      <c r="V10" s="45">
        <f t="shared" si="0"/>
        <v>64105112.599999994</v>
      </c>
      <c r="W10" s="46">
        <f>I16-U10</f>
        <v>4747</v>
      </c>
      <c r="X10" s="46">
        <f>J16-V10</f>
        <v>-2106492.0699999928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5"/>
      <c r="B11" s="20" t="s">
        <v>17</v>
      </c>
      <c r="C11" s="22">
        <v>1625</v>
      </c>
      <c r="D11" s="22">
        <v>6381887.3700000001</v>
      </c>
      <c r="E11" s="22">
        <v>494</v>
      </c>
      <c r="F11" s="22">
        <v>1803333.7999999998</v>
      </c>
      <c r="G11" s="22">
        <v>2785</v>
      </c>
      <c r="H11" s="22">
        <v>8683034.6099999994</v>
      </c>
      <c r="I11" s="22">
        <v>2091</v>
      </c>
      <c r="J11" s="22">
        <v>6104247.1200000001</v>
      </c>
      <c r="K11" s="27"/>
      <c r="L11" s="27"/>
      <c r="M11" s="22">
        <v>428</v>
      </c>
      <c r="N11" s="22">
        <v>1944839.4700000002</v>
      </c>
      <c r="O11" s="22">
        <v>59</v>
      </c>
      <c r="P11" s="22">
        <v>268928.89</v>
      </c>
      <c r="Q11" s="22">
        <v>160</v>
      </c>
      <c r="R11" s="22">
        <v>370650.02</v>
      </c>
      <c r="S11" s="22">
        <v>57</v>
      </c>
      <c r="T11" s="22">
        <v>167168.9</v>
      </c>
      <c r="U11" s="45">
        <f t="shared" si="0"/>
        <v>7699</v>
      </c>
      <c r="V11" s="45">
        <f t="shared" si="0"/>
        <v>25724090.18</v>
      </c>
      <c r="W11" s="46">
        <f>K16-U11</f>
        <v>7961</v>
      </c>
      <c r="X11" s="46">
        <f>L16-V11</f>
        <v>25491412.68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5"/>
      <c r="B12" s="18" t="s">
        <v>10</v>
      </c>
      <c r="C12" s="22">
        <v>1873</v>
      </c>
      <c r="D12" s="22">
        <v>7495243.96</v>
      </c>
      <c r="E12" s="22">
        <v>347</v>
      </c>
      <c r="F12" s="22">
        <v>1177212.01</v>
      </c>
      <c r="G12" s="22">
        <v>2860</v>
      </c>
      <c r="H12" s="22">
        <v>9565239.6899999995</v>
      </c>
      <c r="I12" s="22">
        <v>2201</v>
      </c>
      <c r="J12" s="22">
        <v>7278083.0800000001</v>
      </c>
      <c r="K12" s="22">
        <v>1382</v>
      </c>
      <c r="L12" s="22">
        <v>5342355.22</v>
      </c>
      <c r="M12" s="27"/>
      <c r="N12" s="27"/>
      <c r="O12" s="22">
        <v>68</v>
      </c>
      <c r="P12" s="22">
        <v>305398.46999999997</v>
      </c>
      <c r="Q12" s="22">
        <v>144</v>
      </c>
      <c r="R12" s="22">
        <v>315772.3</v>
      </c>
      <c r="S12" s="22">
        <v>66</v>
      </c>
      <c r="T12" s="22">
        <v>293033.05</v>
      </c>
      <c r="U12" s="45">
        <f t="shared" si="0"/>
        <v>8941</v>
      </c>
      <c r="V12" s="45">
        <f t="shared" si="0"/>
        <v>31772337.780000001</v>
      </c>
      <c r="W12" s="46">
        <f>M16-U12</f>
        <v>-3904</v>
      </c>
      <c r="X12" s="46">
        <f>N16-V12</f>
        <v>-10552803.520000003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5"/>
      <c r="B13" s="19" t="s">
        <v>11</v>
      </c>
      <c r="C13" s="22">
        <v>1308</v>
      </c>
      <c r="D13" s="22">
        <v>2495933.17</v>
      </c>
      <c r="E13" s="22">
        <v>387</v>
      </c>
      <c r="F13" s="22">
        <v>882119.36</v>
      </c>
      <c r="G13" s="22">
        <v>2147</v>
      </c>
      <c r="H13" s="22">
        <v>3376076.16</v>
      </c>
      <c r="I13" s="22">
        <v>1807</v>
      </c>
      <c r="J13" s="22">
        <v>2695529.5700000003</v>
      </c>
      <c r="K13" s="22">
        <v>974</v>
      </c>
      <c r="L13" s="22">
        <v>2107137.66</v>
      </c>
      <c r="M13" s="22">
        <v>274</v>
      </c>
      <c r="N13" s="22">
        <v>533898.25</v>
      </c>
      <c r="O13" s="27"/>
      <c r="P13" s="27"/>
      <c r="Q13" s="22">
        <v>114</v>
      </c>
      <c r="R13" s="22">
        <v>108208.51</v>
      </c>
      <c r="S13" s="22">
        <v>35</v>
      </c>
      <c r="T13" s="22">
        <v>85467.260000000009</v>
      </c>
      <c r="U13" s="45">
        <f t="shared" si="0"/>
        <v>7046</v>
      </c>
      <c r="V13" s="45">
        <f t="shared" si="0"/>
        <v>12284369.939999999</v>
      </c>
      <c r="W13" s="46">
        <f>O16-U13</f>
        <v>-5950</v>
      </c>
      <c r="X13" s="46">
        <f>P16-V13</f>
        <v>-7570581.6799999988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5"/>
      <c r="B14" s="24" t="s">
        <v>12</v>
      </c>
      <c r="C14" s="22">
        <v>558</v>
      </c>
      <c r="D14" s="22">
        <v>1343390.71</v>
      </c>
      <c r="E14" s="22">
        <v>129</v>
      </c>
      <c r="F14" s="22">
        <v>254547.08000000002</v>
      </c>
      <c r="G14" s="22">
        <v>770</v>
      </c>
      <c r="H14" s="22">
        <v>1603713.6400000001</v>
      </c>
      <c r="I14" s="22">
        <v>794</v>
      </c>
      <c r="J14" s="22">
        <v>1400191.17</v>
      </c>
      <c r="K14" s="22">
        <v>399</v>
      </c>
      <c r="L14" s="22">
        <v>920933.33000000007</v>
      </c>
      <c r="M14" s="22">
        <v>100</v>
      </c>
      <c r="N14" s="22">
        <v>280218.99</v>
      </c>
      <c r="O14" s="22">
        <v>21</v>
      </c>
      <c r="P14" s="22">
        <v>29101.39</v>
      </c>
      <c r="Q14" s="27"/>
      <c r="R14" s="27"/>
      <c r="S14" s="22">
        <v>11</v>
      </c>
      <c r="T14" s="22">
        <v>28527.919999999998</v>
      </c>
      <c r="U14" s="45">
        <f t="shared" si="0"/>
        <v>2782</v>
      </c>
      <c r="V14" s="45">
        <f t="shared" si="0"/>
        <v>5860624.2299999995</v>
      </c>
      <c r="W14" s="46">
        <f>Q16-U14</f>
        <v>-335</v>
      </c>
      <c r="X14" s="46">
        <f>R16-V14</f>
        <v>-583422.27999999933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56"/>
      <c r="B15" s="25" t="s">
        <v>14</v>
      </c>
      <c r="C15" s="23">
        <v>654</v>
      </c>
      <c r="D15" s="23">
        <v>1941316.63</v>
      </c>
      <c r="E15" s="23">
        <v>174</v>
      </c>
      <c r="F15" s="23">
        <v>495392.74</v>
      </c>
      <c r="G15" s="23">
        <v>905</v>
      </c>
      <c r="H15" s="23">
        <v>1865578.85</v>
      </c>
      <c r="I15" s="23">
        <v>913</v>
      </c>
      <c r="J15" s="23">
        <v>1862187.81</v>
      </c>
      <c r="K15" s="23">
        <v>442</v>
      </c>
      <c r="L15" s="23">
        <v>1169451.78</v>
      </c>
      <c r="M15" s="23">
        <v>163</v>
      </c>
      <c r="N15" s="23">
        <v>601412.99</v>
      </c>
      <c r="O15" s="23">
        <v>291</v>
      </c>
      <c r="P15" s="23">
        <v>1780784.51</v>
      </c>
      <c r="Q15" s="23">
        <v>168</v>
      </c>
      <c r="R15" s="23">
        <v>590330.82000000007</v>
      </c>
      <c r="S15" s="28"/>
      <c r="T15" s="28"/>
      <c r="U15" s="47">
        <f t="shared" si="0"/>
        <v>3710</v>
      </c>
      <c r="V15" s="47">
        <f t="shared" si="0"/>
        <v>10306456.130000003</v>
      </c>
      <c r="W15" s="48">
        <f>S16-U15</f>
        <v>-3064</v>
      </c>
      <c r="X15" s="48">
        <f>T16-V15</f>
        <v>-8090255.4300000025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11" t="s">
        <v>0</v>
      </c>
      <c r="B16" s="26" t="s">
        <v>15</v>
      </c>
      <c r="C16" s="11">
        <f t="shared" ref="C16:T16" si="1">SUM(C7:C15)</f>
        <v>16903</v>
      </c>
      <c r="D16" s="11">
        <f t="shared" si="1"/>
        <v>60361315.590000004</v>
      </c>
      <c r="E16" s="11">
        <f t="shared" si="1"/>
        <v>5777</v>
      </c>
      <c r="F16" s="11">
        <f t="shared" si="1"/>
        <v>20327602.089999996</v>
      </c>
      <c r="G16" s="11">
        <f t="shared" si="1"/>
        <v>29072</v>
      </c>
      <c r="H16" s="11">
        <f t="shared" si="1"/>
        <v>81416507.929999992</v>
      </c>
      <c r="I16" s="11">
        <f t="shared" si="1"/>
        <v>24018</v>
      </c>
      <c r="J16" s="11">
        <f t="shared" si="1"/>
        <v>61998620.530000001</v>
      </c>
      <c r="K16" s="11">
        <f t="shared" si="1"/>
        <v>15660</v>
      </c>
      <c r="L16" s="11">
        <f t="shared" si="1"/>
        <v>51215502.859999999</v>
      </c>
      <c r="M16" s="11">
        <f t="shared" si="1"/>
        <v>5037</v>
      </c>
      <c r="N16" s="11">
        <f t="shared" si="1"/>
        <v>21219534.259999998</v>
      </c>
      <c r="O16" s="11">
        <f t="shared" si="1"/>
        <v>1096</v>
      </c>
      <c r="P16" s="11">
        <f t="shared" si="1"/>
        <v>4713788.2600000007</v>
      </c>
      <c r="Q16" s="11">
        <f t="shared" si="1"/>
        <v>2447</v>
      </c>
      <c r="R16" s="11">
        <f t="shared" si="1"/>
        <v>5277201.95</v>
      </c>
      <c r="S16" s="11">
        <f t="shared" si="1"/>
        <v>646</v>
      </c>
      <c r="T16" s="11">
        <f t="shared" si="1"/>
        <v>2216200.7000000002</v>
      </c>
      <c r="U16" s="11">
        <f t="shared" ref="U16:V16" si="2">SUM(U7:U15)</f>
        <v>100656</v>
      </c>
      <c r="V16" s="11">
        <f t="shared" si="2"/>
        <v>308746274.17000002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3.5" customHeight="1" x14ac:dyDescent="0.25"/>
  </sheetData>
  <mergeCells count="17">
    <mergeCell ref="A1:X1"/>
    <mergeCell ref="A2:X2"/>
    <mergeCell ref="A4:B6"/>
    <mergeCell ref="C4:X4"/>
    <mergeCell ref="C5:D5"/>
    <mergeCell ref="E5:F5"/>
    <mergeCell ref="G5:H5"/>
    <mergeCell ref="I5:J5"/>
    <mergeCell ref="K5:L5"/>
    <mergeCell ref="M5:N5"/>
    <mergeCell ref="W5:X5"/>
    <mergeCell ref="A7:A15"/>
    <mergeCell ref="A18:X18"/>
    <mergeCell ref="O5:P5"/>
    <mergeCell ref="Q5:R5"/>
    <mergeCell ref="S5:T5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2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II-ро тримесечие 2019 г.</vt:lpstr>
      <vt:lpstr>УПФ - I-во полугодие 2019 г.</vt:lpstr>
      <vt:lpstr>'УПФ - II-ро тримесечие 2019 г.'!Print_Area</vt:lpstr>
      <vt:lpstr>'УПФ - I-во полугодие 2019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2019-08-27T08:43:49Z</cp:lastPrinted>
  <dcterms:created xsi:type="dcterms:W3CDTF">2004-05-22T18:25:26Z</dcterms:created>
  <dcterms:modified xsi:type="dcterms:W3CDTF">2019-08-27T08:44:02Z</dcterms:modified>
</cp:coreProperties>
</file>