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UserFiles\Redirection$\m.hristova\Documents\DOHODNOST\DOHODNOST 2019\"/>
    </mc:Choice>
  </mc:AlternateContent>
  <bookViews>
    <workbookView xWindow="0" yWindow="0" windowWidth="27870" windowHeight="12915"/>
  </bookViews>
  <sheets>
    <sheet name="Доходност 30.06.2017-28.06.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" l="1"/>
  <c r="J48" i="1"/>
  <c r="G35" i="1"/>
  <c r="F28" i="1"/>
  <c r="H36" i="1"/>
  <c r="F36" i="1"/>
  <c r="H35" i="1"/>
  <c r="H34" i="1"/>
  <c r="F34" i="1"/>
  <c r="H33" i="1"/>
  <c r="H32" i="1"/>
  <c r="F32" i="1"/>
  <c r="H31" i="1"/>
  <c r="H30" i="1"/>
  <c r="F30" i="1"/>
  <c r="H29" i="1"/>
  <c r="K28" i="1"/>
  <c r="H28" i="1"/>
  <c r="G28" i="1"/>
  <c r="K26" i="1"/>
  <c r="J26" i="1"/>
  <c r="G15" i="1"/>
  <c r="F14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K4" i="1"/>
  <c r="J4" i="1"/>
  <c r="K6" i="1" l="1"/>
  <c r="F7" i="1"/>
  <c r="F9" i="1"/>
  <c r="F11" i="1"/>
  <c r="F13" i="1"/>
  <c r="G30" i="1"/>
  <c r="G32" i="1"/>
  <c r="G34" i="1"/>
  <c r="G36" i="1"/>
  <c r="K47" i="1"/>
  <c r="F31" i="1"/>
  <c r="F33" i="1"/>
  <c r="F35" i="1"/>
  <c r="F50" i="1"/>
  <c r="F51" i="1"/>
  <c r="F52" i="1"/>
  <c r="F53" i="1"/>
  <c r="F54" i="1"/>
  <c r="F55" i="1"/>
  <c r="F57" i="1"/>
  <c r="F58" i="1"/>
  <c r="K5" i="1"/>
  <c r="F6" i="1"/>
  <c r="F29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<sst xmlns="http://schemas.openxmlformats.org/spreadsheetml/2006/main" count="72" uniqueCount="50">
  <si>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</si>
  <si>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</si>
  <si>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</si>
  <si>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</si>
  <si>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</si>
  <si>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</si>
  <si>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</si>
  <si>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</si>
  <si>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</si>
  <si>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</si>
  <si>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</si>
  <si>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</si>
  <si>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</si>
  <si>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</si>
  <si>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</si>
  <si>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</si>
  <si>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</si>
  <si>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</si>
  <si>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</si>
  <si>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</si>
  <si>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</si>
  <si>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</si>
  <si>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</si>
  <si>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</si>
  <si>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</si>
  <si>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</si>
  <si>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</si>
  <si>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</si>
  <si>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</si>
  <si>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</si>
  <si>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</si>
  <si>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</si>
  <si>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</si>
  <si>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</si>
  <si>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</si>
  <si>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</si>
  <si>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</si>
  <si>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</si>
  <si>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</si>
  <si>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</si>
  <si>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</si>
  <si>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</si>
  <si>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</si>
  <si>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</si>
  <si>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</si>
  <si>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30.06.2017 г. - 28.06.2019 г. НА ГОДИШНА БАЗА</t>
  </si>
  <si>
    <t>ДОХОДНОСТ НА УНИВЕРСАЛНИТЕ ПЕНСИОННИ ФОНДОВЕ
ЗА ПЕРИОДА 30.06.2017 г. - 28.06.2019 г.</t>
  </si>
  <si>
    <t>ДОХОДНОСТ НА ПРОФЕСИОНАЛНИТЕ ПЕНСИОННИ ФОНДОВЕ
ЗА ПЕРИОДА 30.06.2017 г. - 28.06.2019 г.</t>
  </si>
  <si>
    <t>ДОХОДНОСТ НА ДОБРОВОЛНИТЕ ПЕНСИОННИ ФОНДОВЕ
ЗА ПЕРИОДА 30.06.2017 г. - 28.06.2019 г.</t>
  </si>
  <si>
    <t>ДОХОДНОСТ НА ДОБРОВОЛНИЯ ПЕНСИОНЕН ФОНД
ПО ПРОФЕСИОНАЛНИ СХЕМИ
ЗА ПЕРИОДА 30.06.2017 г. - 28.06.2019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</si>
</sst>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7" x14ac:knownFonts="1">
    <font>
      <sz val="10"/>
      <name val="Arial"/>
      <charset val="204"/>
    </font>
    <font>
      <sz val="9"/>
      <color rgb="FF0036A2"/>
      <name val="Times New Roman"/>
      <family val="1"/>
      <charset val="204"/>
    </font>
    <font>
      <sz val="9"/>
      <color rgb="FFCB0B7D"/>
      <name val="Times New Roman"/>
      <family val="1"/>
      <charset val="204"/>
    </font>
    <font>
      <sz val="9"/>
      <color rgb="FF00B0F0"/>
      <name val="Times New Roman"/>
      <family val="1"/>
      <charset val="204"/>
    </font>
    <font>
      <sz val="9"/>
      <color rgb="FF005A9E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81">
    <xf numFmtId="0" fontId="0" fillId="0" borderId="0" xfId="0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 wrapText="1"/>
    </xf>
    <xf numFmtId="2" fontId="10" fillId="2" borderId="0" xfId="0" applyNumberFormat="1" applyFont="1" applyFill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0" xfId="0" applyFont="1" applyFill="1"/>
    <xf numFmtId="10" fontId="13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10" fontId="11" fillId="2" borderId="6" xfId="0" applyNumberFormat="1" applyFont="1" applyFill="1" applyBorder="1" applyAlignment="1">
      <alignment horizontal="right" indent="1"/>
    </xf>
    <xf numFmtId="10" fontId="11" fillId="2" borderId="7" xfId="0" applyNumberFormat="1" applyFont="1" applyFill="1" applyBorder="1" applyAlignment="1">
      <alignment horizontal="right" indent="1"/>
    </xf>
    <xf numFmtId="10" fontId="18" fillId="2" borderId="0" xfId="0" applyNumberFormat="1" applyFont="1" applyFill="1" applyBorder="1" applyAlignment="1">
      <alignment horizontal="center"/>
    </xf>
    <xf numFmtId="10" fontId="1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 wrapText="1"/>
    </xf>
    <xf numFmtId="0" fontId="11" fillId="2" borderId="8" xfId="0" applyFont="1" applyFill="1" applyBorder="1" applyAlignment="1">
      <alignment horizontal="center"/>
    </xf>
    <xf numFmtId="0" fontId="11" fillId="2" borderId="6" xfId="0" applyFont="1" applyFill="1" applyBorder="1" applyAlignment="1">
      <alignment wrapText="1"/>
    </xf>
    <xf numFmtId="10" fontId="1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5" fillId="2" borderId="0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0" fontId="11" fillId="2" borderId="6" xfId="0" applyNumberFormat="1" applyFont="1" applyFill="1" applyBorder="1" applyAlignment="1">
      <alignment horizontal="right" wrapText="1" indent="1"/>
    </xf>
    <xf numFmtId="10" fontId="11" fillId="2" borderId="7" xfId="0" applyNumberFormat="1" applyFont="1" applyFill="1" applyBorder="1" applyAlignment="1">
      <alignment horizontal="right" wrapText="1" indent="1"/>
    </xf>
    <xf numFmtId="10" fontId="16" fillId="2" borderId="0" xfId="2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0" fontId="15" fillId="2" borderId="7" xfId="0" applyNumberFormat="1" applyFont="1" applyFill="1" applyBorder="1" applyAlignment="1">
      <alignment horizontal="right" wrapText="1" indent="1"/>
    </xf>
    <xf numFmtId="10" fontId="22" fillId="2" borderId="0" xfId="1" applyNumberFormat="1" applyFont="1" applyFill="1" applyBorder="1" applyAlignment="1">
      <alignment horizontal="center"/>
    </xf>
    <xf numFmtId="10" fontId="20" fillId="2" borderId="0" xfId="1" applyNumberFormat="1" applyFont="1" applyFill="1" applyBorder="1" applyAlignment="1">
      <alignment horizontal="center"/>
    </xf>
    <xf numFmtId="10" fontId="15" fillId="2" borderId="12" xfId="0" applyNumberFormat="1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wrapText="1"/>
    </xf>
    <xf numFmtId="0" fontId="1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4" fillId="2" borderId="0" xfId="0" applyFont="1" applyFill="1"/>
    <xf numFmtId="0" fontId="7" fillId="0" borderId="0" xfId="0" applyFont="1" applyFill="1" applyAlignment="1">
      <alignment horizontal="left" wrapText="1"/>
    </xf>
    <xf numFmtId="0" fontId="24" fillId="2" borderId="0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/>
    </xf>
    <xf numFmtId="10" fontId="12" fillId="2" borderId="0" xfId="0" applyNumberFormat="1" applyFont="1" applyFill="1" applyBorder="1" applyAlignment="1">
      <alignment horizontal="right"/>
    </xf>
    <xf numFmtId="10" fontId="15" fillId="2" borderId="12" xfId="0" applyNumberFormat="1" applyFont="1" applyFill="1" applyBorder="1" applyAlignment="1">
      <alignment horizontal="right" indent="1"/>
    </xf>
    <xf numFmtId="0" fontId="11" fillId="2" borderId="0" xfId="0" applyFont="1" applyFill="1" applyBorder="1" applyAlignment="1">
      <alignment horizontal="right" wrapText="1"/>
    </xf>
    <xf numFmtId="10" fontId="15" fillId="2" borderId="0" xfId="0" applyNumberFormat="1" applyFont="1" applyFill="1" applyBorder="1" applyAlignment="1">
      <alignment horizontal="right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/>
    </xf>
    <xf numFmtId="10" fontId="11" fillId="2" borderId="10" xfId="0" applyNumberFormat="1" applyFont="1" applyFill="1" applyBorder="1" applyAlignment="1">
      <alignment horizontal="right" indent="1"/>
    </xf>
    <xf numFmtId="10" fontId="11" fillId="2" borderId="10" xfId="2" applyNumberFormat="1" applyFont="1" applyFill="1" applyBorder="1" applyAlignment="1">
      <alignment horizontal="right" indent="1"/>
    </xf>
    <xf numFmtId="0" fontId="26" fillId="2" borderId="0" xfId="0" applyFont="1" applyFill="1" applyBorder="1"/>
    <xf numFmtId="0" fontId="10" fillId="2" borderId="0" xfId="0" applyFont="1" applyFill="1" applyAlignment="1">
      <alignment horizontal="left" wrapText="1"/>
    </xf>
    <xf numFmtId="0" fontId="15" fillId="2" borderId="5" xfId="0" applyFont="1" applyFill="1" applyBorder="1" applyAlignment="1">
      <alignment horizontal="right" wrapText="1" indent="1"/>
    </xf>
    <xf numFmtId="0" fontId="15" fillId="2" borderId="6" xfId="0" applyFont="1" applyFill="1" applyBorder="1" applyAlignment="1">
      <alignment horizontal="right" wrapText="1" indent="1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 wrapText="1" indent="1"/>
    </xf>
    <xf numFmtId="0" fontId="11" fillId="2" borderId="6" xfId="0" applyFont="1" applyFill="1" applyBorder="1" applyAlignment="1">
      <alignment horizontal="right" wrapText="1" indent="1"/>
    </xf>
    <xf numFmtId="0" fontId="11" fillId="2" borderId="9" xfId="0" applyFont="1" applyFill="1" applyBorder="1" applyAlignment="1">
      <alignment horizontal="right" wrapText="1" indent="1"/>
    </xf>
    <xf numFmtId="0" fontId="11" fillId="2" borderId="10" xfId="0" applyFont="1" applyFill="1" applyBorder="1" applyAlignment="1">
      <alignment horizontal="right" wrapText="1" indent="1"/>
    </xf>
    <xf numFmtId="0" fontId="11" fillId="2" borderId="11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3" fillId="2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30.06.2017-28.06.2019'!$J$26</c:f>
          <c:strCache>
            <c:ptCount val="1"/>
            <c:pt idx="0">
              <c:v>ДОХОДНОСТ НА ПРОФЕСИОНАЛНИТЕ ПЕНСИОННИ ФОНДОВЕ
ЗА ПЕРИОДА 30.06.2017 г. - 28.06.2019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C2-48D3-BD9C-CE04B1C6F08E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C2-48D3-BD9C-CE04B1C6F08E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C2-48D3-BD9C-CE04B1C6F08E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C2-48D3-BD9C-CE04B1C6F08E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C2-48D3-BD9C-CE04B1C6F08E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C2-48D3-BD9C-CE04B1C6F08E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C2-48D3-BD9C-CE04B1C6F08E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C2-48D3-BD9C-CE04B1C6F08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30.06.2017-28.06.2019'!$B$28:$B$36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30.06.2017-28.06.2019'!$E$28:$E$36</c:f>
              <c:numCache>
                <c:formatCode>0.00%</c:formatCode>
                <c:ptCount val="9"/>
                <c:pt idx="0">
                  <c:v>7.7553446293319173E-3</c:v>
                </c:pt>
                <c:pt idx="1">
                  <c:v>2.2741672876887886E-2</c:v>
                </c:pt>
                <c:pt idx="2">
                  <c:v>1.9887452690615204E-2</c:v>
                </c:pt>
                <c:pt idx="3">
                  <c:v>2.3457768117811639E-3</c:v>
                </c:pt>
                <c:pt idx="4">
                  <c:v>1.5866817664817123E-2</c:v>
                </c:pt>
                <c:pt idx="5">
                  <c:v>2.6730618368387082E-2</c:v>
                </c:pt>
                <c:pt idx="6">
                  <c:v>2.2358008580543043E-3</c:v>
                </c:pt>
                <c:pt idx="7">
                  <c:v>2.0006219410257708E-2</c:v>
                </c:pt>
                <c:pt idx="8">
                  <c:v>3.3537230072606672E-3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C2-48D3-BD9C-CE04B1C6F0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30.06.2017-28.06.2019'!$B$28:$B$36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30.06.2017-28.06.2019'!$F$28:$F$36</c:f>
              <c:numCache>
                <c:formatCode>0.00%</c:formatCode>
                <c:ptCount val="9"/>
                <c:pt idx="0">
                  <c:v>1.4452219133446275E-2</c:v>
                </c:pt>
                <c:pt idx="1">
                  <c:v>1.4452219133446275E-2</c:v>
                </c:pt>
                <c:pt idx="2">
                  <c:v>1.4452219133446275E-2</c:v>
                </c:pt>
                <c:pt idx="3">
                  <c:v>1.4452219133446275E-2</c:v>
                </c:pt>
                <c:pt idx="4">
                  <c:v>1.4452219133446275E-2</c:v>
                </c:pt>
                <c:pt idx="5">
                  <c:v>1.4452219133446275E-2</c:v>
                </c:pt>
                <c:pt idx="6">
                  <c:v>1.4452219133446275E-2</c:v>
                </c:pt>
                <c:pt idx="7">
                  <c:v>1.4452219133446275E-2</c:v>
                </c:pt>
                <c:pt idx="8">
                  <c:v>1.4452219133446275E-2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C2-48D3-BD9C-CE04B1C6F08E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30.06.2017-28.06.2019'!$B$28:$B$36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30.06.2017-28.06.2019'!$G$28:$G$36</c:f>
              <c:numCache>
                <c:formatCode>0.00%</c:formatCode>
                <c:ptCount val="9"/>
                <c:pt idx="0">
                  <c:v>-1.5547780866553724E-2</c:v>
                </c:pt>
                <c:pt idx="1">
                  <c:v>-1.5547780866553724E-2</c:v>
                </c:pt>
                <c:pt idx="2">
                  <c:v>-1.5547780866553724E-2</c:v>
                </c:pt>
                <c:pt idx="3">
                  <c:v>-1.5547780866553724E-2</c:v>
                </c:pt>
                <c:pt idx="4">
                  <c:v>-1.5547780866553724E-2</c:v>
                </c:pt>
                <c:pt idx="5">
                  <c:v>-1.5547780866553724E-2</c:v>
                </c:pt>
                <c:pt idx="6">
                  <c:v>-1.5547780866553724E-2</c:v>
                </c:pt>
                <c:pt idx="7">
                  <c:v>-1.5547780866553724E-2</c:v>
                </c:pt>
                <c:pt idx="8">
                  <c:v>-1.5547780866553724E-2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C2-48D3-BD9C-CE04B1C6F08E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30.06.2017-28.06.2019'!$B$28:$B$36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30.06.2017-28.06.2019'!$H$28:$H$36</c:f>
              <c:numCache>
                <c:formatCode>0.00%</c:formatCode>
                <c:ptCount val="9"/>
                <c:pt idx="0">
                  <c:v>4.4452219133446276E-2</c:v>
                </c:pt>
                <c:pt idx="1">
                  <c:v>4.4452219133446276E-2</c:v>
                </c:pt>
                <c:pt idx="2">
                  <c:v>4.4452219133446276E-2</c:v>
                </c:pt>
                <c:pt idx="3">
                  <c:v>4.4452219133446276E-2</c:v>
                </c:pt>
                <c:pt idx="4">
                  <c:v>4.4452219133446276E-2</c:v>
                </c:pt>
                <c:pt idx="5">
                  <c:v>4.4452219133446276E-2</c:v>
                </c:pt>
                <c:pt idx="6">
                  <c:v>4.4452219133446276E-2</c:v>
                </c:pt>
                <c:pt idx="7">
                  <c:v>4.4452219133446276E-2</c:v>
                </c:pt>
                <c:pt idx="8">
                  <c:v>4.4452219133446276E-2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C2-48D3-BD9C-CE04B1C6F0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30.06.2017-28.06.2019'!$J$4</c:f>
          <c:strCache>
            <c:ptCount val="1"/>
            <c:pt idx="0">
              <c:v>ДОХОДНОСТ НА УНИВЕРСАЛНИТЕ ПЕНСИОННИ ФОНДОВЕ
ЗА ПЕРИОДА 30.06.2017 г. - 28.06.2019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19-4B3A-902C-6BF5BD4D708B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619-4B3A-902C-6BF5BD4D708B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19-4B3A-902C-6BF5BD4D708B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19-4B3A-902C-6BF5BD4D708B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19-4B3A-902C-6BF5BD4D708B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619-4B3A-902C-6BF5BD4D708B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619-4B3A-902C-6BF5BD4D708B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619-4B3A-902C-6BF5BD4D708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30.06.2017-28.06.2019'!$B$6:$B$14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30.06.2017-28.06.2019'!$E$6:$E$14</c:f>
              <c:numCache>
                <c:formatCode>0.00%</c:formatCode>
                <c:ptCount val="9"/>
                <c:pt idx="0">
                  <c:v>1.1514015173435643E-2</c:v>
                </c:pt>
                <c:pt idx="1">
                  <c:v>3.3758078834366101E-2</c:v>
                </c:pt>
                <c:pt idx="2">
                  <c:v>1.9068598429106132E-2</c:v>
                </c:pt>
                <c:pt idx="3">
                  <c:v>3.0672659348591758E-3</c:v>
                </c:pt>
                <c:pt idx="4">
                  <c:v>1.5835851164086812E-2</c:v>
                </c:pt>
                <c:pt idx="5">
                  <c:v>1.9971524851753353E-2</c:v>
                </c:pt>
                <c:pt idx="6">
                  <c:v>2.2851218437949239E-3</c:v>
                </c:pt>
                <c:pt idx="7">
                  <c:v>2.7981546929779277E-2</c:v>
                </c:pt>
                <c:pt idx="8">
                  <c:v>4.786692800468284E-3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19-4B3A-902C-6BF5BD4D70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30.06.2017-28.06.2019'!$B$6:$B$14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30.06.2017-28.06.2019'!$F$6:$F$14</c:f>
              <c:numCache>
                <c:formatCode>0.00%</c:formatCode>
                <c:ptCount val="9"/>
                <c:pt idx="0">
                  <c:v>1.5378081879209009E-2</c:v>
                </c:pt>
                <c:pt idx="1">
                  <c:v>1.5378081879209009E-2</c:v>
                </c:pt>
                <c:pt idx="2">
                  <c:v>1.5378081879209009E-2</c:v>
                </c:pt>
                <c:pt idx="3">
                  <c:v>1.5378081879209009E-2</c:v>
                </c:pt>
                <c:pt idx="4">
                  <c:v>1.5378081879209009E-2</c:v>
                </c:pt>
                <c:pt idx="5">
                  <c:v>1.5378081879209009E-2</c:v>
                </c:pt>
                <c:pt idx="6">
                  <c:v>1.5378081879209009E-2</c:v>
                </c:pt>
                <c:pt idx="7">
                  <c:v>1.5378081879209009E-2</c:v>
                </c:pt>
                <c:pt idx="8">
                  <c:v>1.5378081879209009E-2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19-4B3A-902C-6BF5BD4D708B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30.06.2017-28.06.2019'!$B$6:$B$14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30.06.2017-28.06.2019'!$G$6:$G$14</c:f>
              <c:numCache>
                <c:formatCode>0.00%</c:formatCode>
                <c:ptCount val="9"/>
                <c:pt idx="0">
                  <c:v>-1.4621918120790991E-2</c:v>
                </c:pt>
                <c:pt idx="1">
                  <c:v>-1.4621918120790991E-2</c:v>
                </c:pt>
                <c:pt idx="2">
                  <c:v>-1.4621918120790991E-2</c:v>
                </c:pt>
                <c:pt idx="3">
                  <c:v>-1.4621918120790991E-2</c:v>
                </c:pt>
                <c:pt idx="4">
                  <c:v>-1.4621918120790991E-2</c:v>
                </c:pt>
                <c:pt idx="5">
                  <c:v>-1.4621918120790991E-2</c:v>
                </c:pt>
                <c:pt idx="6">
                  <c:v>-1.4621918120790991E-2</c:v>
                </c:pt>
                <c:pt idx="7">
                  <c:v>-1.4621918120790991E-2</c:v>
                </c:pt>
                <c:pt idx="8">
                  <c:v>-1.4621918120790991E-2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19-4B3A-902C-6BF5BD4D708B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30.06.2017-28.06.2019'!$B$6:$B$14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30.06.2017-28.06.2019'!$H$6:$H$14</c:f>
              <c:numCache>
                <c:formatCode>0.00%</c:formatCode>
                <c:ptCount val="9"/>
                <c:pt idx="0">
                  <c:v>4.5378081879209012E-2</c:v>
                </c:pt>
                <c:pt idx="1">
                  <c:v>4.5378081879209012E-2</c:v>
                </c:pt>
                <c:pt idx="2">
                  <c:v>4.5378081879209012E-2</c:v>
                </c:pt>
                <c:pt idx="3">
                  <c:v>4.5378081879209012E-2</c:v>
                </c:pt>
                <c:pt idx="4">
                  <c:v>4.5378081879209012E-2</c:v>
                </c:pt>
                <c:pt idx="5">
                  <c:v>4.5378081879209012E-2</c:v>
                </c:pt>
                <c:pt idx="6">
                  <c:v>4.5378081879209012E-2</c:v>
                </c:pt>
                <c:pt idx="7">
                  <c:v>4.5378081879209012E-2</c:v>
                </c:pt>
                <c:pt idx="8">
                  <c:v>4.5378081879209012E-2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619-4B3A-902C-6BF5BD4D70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30.06.2017 г. - 28.06.2019 г. НА ГОДИШНА БАЗА"</c:f>
          <c:strCache>
            <c:ptCount val="1"/>
            <c:pt idx="0">
              <c:v>ДОХОДНОСТ НА ДОБРОВОЛНИТЕ ПЕНСИОННИ ФОНДОВЕ
ЗА ПЕРИОДА 30.06.2017 г. - 28.06.2019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AC-44A1-A726-173FA33010C5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AC-44A1-A726-173FA33010C5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AC-44A1-A726-173FA33010C5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AC-44A1-A726-173FA33010C5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AC-44A1-A726-173FA33010C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30.06.2017-28.06.2019'!$B$50:$B$58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30.06.2017-28.06.2019'!$E$50:$E$58</c:f>
              <c:numCache>
                <c:formatCode>0.00%</c:formatCode>
                <c:ptCount val="9"/>
                <c:pt idx="0">
                  <c:v>1.4122213913928094E-2</c:v>
                </c:pt>
                <c:pt idx="1">
                  <c:v>2.7672925178154451E-2</c:v>
                </c:pt>
                <c:pt idx="2">
                  <c:v>2.4788473306720071E-2</c:v>
                </c:pt>
                <c:pt idx="3">
                  <c:v>6.9149593657347186E-3</c:v>
                </c:pt>
                <c:pt idx="4">
                  <c:v>1.8634205922125391E-2</c:v>
                </c:pt>
                <c:pt idx="5">
                  <c:v>2.8377916840517381E-2</c:v>
                </c:pt>
                <c:pt idx="6">
                  <c:v>3.7765598504193587E-3</c:v>
                </c:pt>
                <c:pt idx="7">
                  <c:v>2.4462412788542887E-2</c:v>
                </c:pt>
                <c:pt idx="8">
                  <c:v>-2.0921153409659832E-2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AC-44A1-A726-173FA33010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30.06.2017-28.06.2019'!$B$50:$B$58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30.06.2017-28.06.2019'!$F$50:$F$58</c:f>
              <c:numCache>
                <c:formatCode>0.00%</c:formatCode>
                <c:ptCount val="9"/>
                <c:pt idx="0">
                  <c:v>1.8475742884528502E-2</c:v>
                </c:pt>
                <c:pt idx="1">
                  <c:v>1.8475742884528502E-2</c:v>
                </c:pt>
                <c:pt idx="2">
                  <c:v>1.8475742884528502E-2</c:v>
                </c:pt>
                <c:pt idx="3">
                  <c:v>1.8475742884528502E-2</c:v>
                </c:pt>
                <c:pt idx="4">
                  <c:v>1.8475742884528502E-2</c:v>
                </c:pt>
                <c:pt idx="5">
                  <c:v>1.8475742884528502E-2</c:v>
                </c:pt>
                <c:pt idx="6">
                  <c:v>1.8475742884528502E-2</c:v>
                </c:pt>
                <c:pt idx="7">
                  <c:v>1.8475742884528502E-2</c:v>
                </c:pt>
                <c:pt idx="8">
                  <c:v>1.8475742884528502E-2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AC-44A1-A726-173FA33010C5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30.06.2017-28.06.2019'!$B$50:$B$58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3EAC-44A1-A726-173FA33010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5.000000000000001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24</xdr:row>
      <xdr:rowOff>19050</xdr:rowOff>
    </xdr:from>
    <xdr:to>
      <xdr:col>18</xdr:col>
      <xdr:colOff>238125</xdr:colOff>
      <xdr:row>41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</xdr:row>
      <xdr:rowOff>66676</xdr:rowOff>
    </xdr:from>
    <xdr:to>
      <xdr:col>18</xdr:col>
      <xdr:colOff>247650</xdr:colOff>
      <xdr:row>19</xdr:row>
      <xdr:rowOff>114301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561975</xdr:colOff>
      <xdr:row>45</xdr:row>
      <xdr:rowOff>114300</xdr:rowOff>
    </xdr:from>
    <xdr:to>
      <xdr:col>18</xdr:col>
      <xdr:colOff>9525</xdr:colOff>
      <xdr:row>61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0.89175</cdr:x>
      <cdr:y>0.83521</cdr:y>
    </cdr:from>
    <cdr:to>
      <cdr:x>0.99875</cdr:x>
      <cdr:y>0.96915</cdr:y>
    </cdr:to>
    <cdr:sp macro="" textlink="'Доходност 30.06.2017-28.06.2019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86641" y="3317397"/>
          <a:ext cx="814321" cy="532000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-9524"/>
            <a:gd name="adj6" fmla="val -18005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-1,55%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0.56187</cdr:y>
    </cdr:from>
    <cdr:to>
      <cdr:x>1</cdr:x>
      <cdr:y>0.69469</cdr:y>
    </cdr:to>
    <cdr:sp macro="" textlink="'Доходност 30.06.2017-28.06.2019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9" y="2231687"/>
          <a:ext cx="981066" cy="527551"/>
        </a:xfrm>
        <a:prstGeom xmlns:a="http://schemas.openxmlformats.org/drawingml/2006/main" prst="accentCallout2">
          <a:avLst>
            <a:gd name="adj1" fmla="val 23870"/>
            <a:gd name="adj2" fmla="val -2152"/>
            <a:gd name="adj3" fmla="val 23870"/>
            <a:gd name="adj4" fmla="val -96440"/>
            <a:gd name="adj5" fmla="val -41053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1,45%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0.28394</cdr:y>
    </cdr:from>
    <cdr:to>
      <cdr:x>1</cdr:x>
      <cdr:y>0.40798</cdr:y>
    </cdr:to>
    <cdr:sp macro="" textlink="'Доходност 30.06.2017-28.06.2019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127770"/>
          <a:ext cx="901613" cy="49267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4,45%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</cdr:x>
      <cdr:y>0.24091</cdr:y>
    </cdr:from>
    <cdr:to>
      <cdr:x>0.99</cdr:x>
      <cdr:y>0.37245</cdr:y>
    </cdr:to>
    <cdr:sp macro="" textlink="'Доходност 30.06.2017-28.06.2019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5600" y="952300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4123"/>
            <a:gd name="adj4" fmla="val -102516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4,54%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0.87348</cdr:x>
      <cdr:y>0.54767</cdr:y>
    </cdr:from>
    <cdr:to>
      <cdr:x>0.9975</cdr:x>
      <cdr:y>0.67484</cdr:y>
    </cdr:to>
    <cdr:sp macro="" textlink="'Доходност 30.06.2017-28.06.2019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55918" y="2164880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35656"/>
            <a:gd name="adj6" fmla="val -145722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1,54%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0.8354</cdr:y>
    </cdr:from>
    <cdr:to>
      <cdr:x>1</cdr:x>
      <cdr:y>0.94706</cdr:y>
    </cdr:to>
    <cdr:sp macro="" textlink="'Доходност 30.06.2017-28.06.2019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302243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44441"/>
            <a:gd name="adj6" fmla="val -16093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-1,46%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0.86785</cdr:x>
      <cdr:y>0.52011</cdr:y>
    </cdr:from>
    <cdr:to>
      <cdr:x>0.99492</cdr:x>
      <cdr:y>0.65274</cdr:y>
    </cdr:to>
    <cdr:sp macro="" textlink="'Доходност 30.06.2017-28.06.2019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05541" y="1897394"/>
          <a:ext cx="952539" cy="483845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3151"/>
            <a:gd name="adj6" fmla="val -131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1,85%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sqref="A1:O1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50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69" t="s">
        <v>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71" t="s">
        <v>46</v>
      </c>
      <c r="B3" s="71"/>
      <c r="C3" s="71"/>
      <c r="D3" s="71"/>
      <c r="E3" s="71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30.06.2017 г. - 28.06.2019 г. НА ГОДИШНА БАЗА</v>
      </c>
      <c r="K4" s="12" t="str">
        <f>CONCATENATE(TEXT(E19,"# ##0,00%"),"
Горна граница
на доходността")</f>
        <v>4,54%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9" t="str">
        <f>CONCATENATE(TEXT(E16,"# ##0,00%"),"
Среднопретеглена
доходност")</f>
        <v>1,54%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20">
        <v>1</v>
      </c>
      <c r="B6" s="21" t="s">
        <v>5</v>
      </c>
      <c r="C6" s="22">
        <v>0.26054139718091407</v>
      </c>
      <c r="D6" s="22">
        <v>0.2</v>
      </c>
      <c r="E6" s="23">
        <v>1.1514015173435643E-2</v>
      </c>
      <c r="F6" s="24">
        <f t="shared" ref="F6:F14" si="0">$E$16</f>
        <v>1.5378081879209009E-2</v>
      </c>
      <c r="G6" s="25">
        <f t="shared" ref="G6:G15" si="1">$E$18</f>
        <v>-1.4621918120790991E-2</v>
      </c>
      <c r="H6" s="18">
        <f t="shared" ref="H6:H14" si="2">$E$19</f>
        <v>4.5378081879209012E-2</v>
      </c>
      <c r="I6" s="18"/>
      <c r="J6" s="6"/>
      <c r="K6" s="26" t="str">
        <f>CONCATENATE(TEXT(E18,"# ##0,00%"),"
Минимална
доходност")</f>
        <v>-1,46%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20">
        <v>2</v>
      </c>
      <c r="B7" s="21" t="s">
        <v>6</v>
      </c>
      <c r="C7" s="22">
        <v>0.1109259911667179</v>
      </c>
      <c r="D7" s="22">
        <v>0.12654652482436893</v>
      </c>
      <c r="E7" s="23">
        <v>3.3758078834366101E-2</v>
      </c>
      <c r="F7" s="25">
        <f t="shared" si="0"/>
        <v>1.5378081879209009E-2</v>
      </c>
      <c r="G7" s="25">
        <f t="shared" si="1"/>
        <v>-1.4621918120790991E-2</v>
      </c>
      <c r="H7" s="18">
        <f t="shared" si="2"/>
        <v>4.5378081879209012E-2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20">
        <v>3</v>
      </c>
      <c r="B8" s="21" t="s">
        <v>7</v>
      </c>
      <c r="C8" s="22">
        <v>0.16606188484580836</v>
      </c>
      <c r="D8" s="22">
        <v>0.18944662303208482</v>
      </c>
      <c r="E8" s="23">
        <v>1.9068598429106132E-2</v>
      </c>
      <c r="F8" s="25">
        <f t="shared" si="0"/>
        <v>1.5378081879209009E-2</v>
      </c>
      <c r="G8" s="25">
        <f t="shared" si="1"/>
        <v>-1.4621918120790991E-2</v>
      </c>
      <c r="H8" s="18">
        <f t="shared" si="2"/>
        <v>4.5378081879209012E-2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20">
        <v>4</v>
      </c>
      <c r="B9" s="21" t="s">
        <v>8</v>
      </c>
      <c r="C9" s="22">
        <v>0.2135208515264152</v>
      </c>
      <c r="D9" s="22">
        <v>0.2</v>
      </c>
      <c r="E9" s="23">
        <v>3.0672659348591758E-3</v>
      </c>
      <c r="F9" s="25">
        <f t="shared" si="0"/>
        <v>1.5378081879209009E-2</v>
      </c>
      <c r="G9" s="25">
        <f t="shared" si="1"/>
        <v>-1.4621918120790991E-2</v>
      </c>
      <c r="H9" s="18">
        <f t="shared" si="2"/>
        <v>4.5378081879209012E-2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20">
        <v>5</v>
      </c>
      <c r="B10" s="21" t="s">
        <v>9</v>
      </c>
      <c r="C10" s="22">
        <v>0.10617390287692008</v>
      </c>
      <c r="D10" s="22">
        <v>0.1211252502212989</v>
      </c>
      <c r="E10" s="23">
        <v>1.5835851164086812E-2</v>
      </c>
      <c r="F10" s="25">
        <f t="shared" si="0"/>
        <v>1.5378081879209009E-2</v>
      </c>
      <c r="G10" s="25">
        <f t="shared" si="1"/>
        <v>-1.4621918120790991E-2</v>
      </c>
      <c r="H10" s="18">
        <f t="shared" si="2"/>
        <v>4.5378081879209012E-2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20">
        <v>6</v>
      </c>
      <c r="B11" s="21" t="s">
        <v>10</v>
      </c>
      <c r="C11" s="22">
        <v>9.3920994517754958E-2</v>
      </c>
      <c r="D11" s="22">
        <v>0.10714689442267135</v>
      </c>
      <c r="E11" s="23">
        <v>1.9971524851753353E-2</v>
      </c>
      <c r="F11" s="25">
        <f t="shared" si="0"/>
        <v>1.5378081879209009E-2</v>
      </c>
      <c r="G11" s="25">
        <f t="shared" si="1"/>
        <v>-1.4621918120790991E-2</v>
      </c>
      <c r="H11" s="18">
        <f t="shared" si="2"/>
        <v>4.5378081879209012E-2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7">
        <v>7</v>
      </c>
      <c r="B12" s="28" t="s">
        <v>11</v>
      </c>
      <c r="C12" s="22">
        <v>2.4730428194472343E-2</v>
      </c>
      <c r="D12" s="22">
        <v>2.8212952731028227E-2</v>
      </c>
      <c r="E12" s="23">
        <v>2.2851218437949239E-3</v>
      </c>
      <c r="F12" s="25">
        <f t="shared" si="0"/>
        <v>1.5378081879209009E-2</v>
      </c>
      <c r="G12" s="25">
        <f t="shared" si="1"/>
        <v>-1.4621918120790991E-2</v>
      </c>
      <c r="H12" s="18">
        <f t="shared" si="2"/>
        <v>4.5378081879209012E-2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7">
        <v>8</v>
      </c>
      <c r="B13" s="28" t="s">
        <v>12</v>
      </c>
      <c r="C13" s="22">
        <v>1.2212625696002278E-2</v>
      </c>
      <c r="D13" s="22">
        <v>1.3932400554231674E-2</v>
      </c>
      <c r="E13" s="23">
        <v>2.7981546929779277E-2</v>
      </c>
      <c r="F13" s="25">
        <f t="shared" si="0"/>
        <v>1.5378081879209009E-2</v>
      </c>
      <c r="G13" s="25">
        <f t="shared" si="1"/>
        <v>-1.4621918120790991E-2</v>
      </c>
      <c r="H13" s="18">
        <f t="shared" si="2"/>
        <v>4.5378081879209012E-2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7">
        <v>9</v>
      </c>
      <c r="B14" s="28" t="s">
        <v>13</v>
      </c>
      <c r="C14" s="22">
        <v>1.1911923994994992E-2</v>
      </c>
      <c r="D14" s="22">
        <v>1.3589354214316111E-2</v>
      </c>
      <c r="E14" s="23">
        <v>4.786692800468284E-3</v>
      </c>
      <c r="F14" s="25">
        <f t="shared" si="0"/>
        <v>1.5378081879209009E-2</v>
      </c>
      <c r="G14" s="25">
        <f t="shared" si="1"/>
        <v>-1.4621918120790991E-2</v>
      </c>
      <c r="H14" s="18">
        <f t="shared" si="2"/>
        <v>4.5378081879209012E-2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72" t="s">
        <v>14</v>
      </c>
      <c r="B15" s="73"/>
      <c r="C15" s="73"/>
      <c r="D15" s="73"/>
      <c r="E15" s="29">
        <v>1.4578377106940231E-2</v>
      </c>
      <c r="F15" s="30"/>
      <c r="G15" s="25">
        <f t="shared" si="1"/>
        <v>-1.4621918120790991E-2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72" t="s">
        <v>15</v>
      </c>
      <c r="B16" s="73"/>
      <c r="C16" s="73"/>
      <c r="D16" s="73"/>
      <c r="E16" s="29">
        <v>1.5378081879209009E-2</v>
      </c>
      <c r="F16" s="31"/>
      <c r="G16" s="31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72" t="s">
        <v>16</v>
      </c>
      <c r="B17" s="73"/>
      <c r="C17" s="73"/>
      <c r="D17" s="73"/>
      <c r="E17" s="29">
        <v>1.5363188440183299E-2</v>
      </c>
      <c r="F17" s="30"/>
      <c r="G17" s="30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67" t="s">
        <v>17</v>
      </c>
      <c r="B18" s="68"/>
      <c r="C18" s="68"/>
      <c r="D18" s="68"/>
      <c r="E18" s="29">
        <v>-1.4621918120790991E-2</v>
      </c>
      <c r="F18" s="30"/>
      <c r="G18" s="30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74" t="s">
        <v>18</v>
      </c>
      <c r="B19" s="75"/>
      <c r="C19" s="75"/>
      <c r="D19" s="75"/>
      <c r="E19" s="29">
        <v>4.5378081879209012E-2</v>
      </c>
      <c r="F19" s="32"/>
      <c r="G19" s="32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6"/>
      <c r="B20" s="76"/>
      <c r="C20" s="76"/>
      <c r="D20" s="76"/>
      <c r="E20" s="76"/>
      <c r="F20" s="32"/>
      <c r="G20" s="32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77" t="s">
        <v>19</v>
      </c>
      <c r="B21" s="77"/>
      <c r="C21" s="77"/>
      <c r="D21" s="77"/>
      <c r="E21" s="77"/>
      <c r="F21" s="32"/>
      <c r="G21" s="32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3"/>
      <c r="B22" s="34"/>
      <c r="C22" s="34"/>
      <c r="D22" s="34"/>
      <c r="E22" s="34"/>
      <c r="F22" s="35"/>
      <c r="G22" s="35"/>
      <c r="H22" s="34"/>
      <c r="I22" s="34"/>
      <c r="J22" s="34"/>
      <c r="K22" s="34"/>
      <c r="L22" s="34"/>
      <c r="M22" s="34"/>
      <c r="N22" s="34"/>
      <c r="O22" s="34"/>
      <c r="P22" s="1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4"/>
      <c r="I23" s="34"/>
      <c r="J23" s="34"/>
      <c r="K23" s="34"/>
      <c r="L23" s="34"/>
      <c r="M23" s="34"/>
      <c r="N23" s="34"/>
      <c r="O23" s="34"/>
      <c r="P23" s="1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4"/>
      <c r="I24" s="34"/>
      <c r="J24" s="34"/>
      <c r="K24" s="34"/>
      <c r="L24" s="34"/>
      <c r="M24" s="34"/>
      <c r="N24" s="34"/>
      <c r="O24" s="34"/>
      <c r="P24" s="1"/>
    </row>
    <row r="25" spans="1:16" ht="43.5" customHeight="1" thickBot="1" x14ac:dyDescent="0.25">
      <c r="A25" s="71" t="s">
        <v>47</v>
      </c>
      <c r="B25" s="71"/>
      <c r="C25" s="71"/>
      <c r="D25" s="71"/>
      <c r="E25" s="71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30.06.2017 г. - 28.06.2019 г. НА ГОДИШНА БАЗА</v>
      </c>
      <c r="K26" s="36" t="str">
        <f>CONCATENATE(TEXT(E41,"# ##0,00%"),"
Горна граница
на доходността")</f>
        <v>4,45%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37" t="str">
        <f>CONCATENATE(TEXT(E38,"# ##0,00%"),"
Среднопретеглена
доходност")</f>
        <v>1,45%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20">
        <v>1</v>
      </c>
      <c r="B28" s="21" t="s">
        <v>21</v>
      </c>
      <c r="C28" s="38">
        <v>0.23236017846918119</v>
      </c>
      <c r="D28" s="38">
        <v>0.2</v>
      </c>
      <c r="E28" s="39">
        <v>7.7553446293319173E-3</v>
      </c>
      <c r="F28" s="40">
        <f t="shared" ref="F28:F36" si="3">$E$38</f>
        <v>1.4452219133446275E-2</v>
      </c>
      <c r="G28" s="40">
        <f t="shared" ref="G28:G36" si="4">$E$40</f>
        <v>-1.5547780866553724E-2</v>
      </c>
      <c r="H28" s="18">
        <f t="shared" ref="H28:H36" si="5">$E$41</f>
        <v>4.4452219133446276E-2</v>
      </c>
      <c r="I28" s="18"/>
      <c r="J28" s="6"/>
      <c r="K28" s="41" t="str">
        <f>CONCATENATE(TEXT(E40,"# ##0,00%"),"
Минимална
доходност")</f>
        <v>-1,55%
Минимална
доходност</v>
      </c>
      <c r="L28" s="1"/>
      <c r="M28" s="1"/>
      <c r="N28" s="1"/>
      <c r="O28" s="1"/>
      <c r="P28" s="1"/>
    </row>
    <row r="29" spans="1:16" ht="12.75" x14ac:dyDescent="0.2">
      <c r="A29" s="20">
        <v>2</v>
      </c>
      <c r="B29" s="21" t="s">
        <v>22</v>
      </c>
      <c r="C29" s="38">
        <v>0.16699823351548995</v>
      </c>
      <c r="D29" s="38">
        <v>0.174038114054546</v>
      </c>
      <c r="E29" s="39">
        <v>2.2741672876887886E-2</v>
      </c>
      <c r="F29" s="40">
        <f t="shared" si="3"/>
        <v>1.4452219133446275E-2</v>
      </c>
      <c r="G29" s="40">
        <f t="shared" si="4"/>
        <v>-1.5547780866553724E-2</v>
      </c>
      <c r="H29" s="18">
        <f t="shared" si="5"/>
        <v>4.4452219133446276E-2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20">
        <v>3</v>
      </c>
      <c r="B30" s="21" t="s">
        <v>23</v>
      </c>
      <c r="C30" s="38">
        <v>0.15415514831545138</v>
      </c>
      <c r="D30" s="38">
        <v>0.16065362321411303</v>
      </c>
      <c r="E30" s="39">
        <v>1.9887452690615204E-2</v>
      </c>
      <c r="F30" s="40">
        <f t="shared" si="3"/>
        <v>1.4452219133446275E-2</v>
      </c>
      <c r="G30" s="40">
        <f t="shared" si="4"/>
        <v>-1.5547780866553724E-2</v>
      </c>
      <c r="H30" s="18">
        <f t="shared" si="5"/>
        <v>4.4452219133446276E-2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20">
        <v>4</v>
      </c>
      <c r="B31" s="21" t="s">
        <v>24</v>
      </c>
      <c r="C31" s="38">
        <v>0.17826958312055396</v>
      </c>
      <c r="D31" s="38">
        <v>0.18578461212713093</v>
      </c>
      <c r="E31" s="39">
        <v>2.3457768117811639E-3</v>
      </c>
      <c r="F31" s="40">
        <f t="shared" si="3"/>
        <v>1.4452219133446275E-2</v>
      </c>
      <c r="G31" s="40">
        <f t="shared" si="4"/>
        <v>-1.5547780866553724E-2</v>
      </c>
      <c r="H31" s="18">
        <f t="shared" si="5"/>
        <v>4.4452219133446276E-2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20">
        <v>5</v>
      </c>
      <c r="B32" s="21" t="s">
        <v>25</v>
      </c>
      <c r="C32" s="38">
        <v>7.366796788938014E-2</v>
      </c>
      <c r="D32" s="38">
        <v>7.6773471957171061E-2</v>
      </c>
      <c r="E32" s="39">
        <v>1.5866817664817123E-2</v>
      </c>
      <c r="F32" s="40">
        <f t="shared" si="3"/>
        <v>1.4452219133446275E-2</v>
      </c>
      <c r="G32" s="40">
        <f t="shared" si="4"/>
        <v>-1.5547780866553724E-2</v>
      </c>
      <c r="H32" s="18">
        <f t="shared" si="5"/>
        <v>4.4452219133446276E-2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20">
        <v>6</v>
      </c>
      <c r="B33" s="21" t="s">
        <v>26</v>
      </c>
      <c r="C33" s="38">
        <v>0.10958579071599234</v>
      </c>
      <c r="D33" s="38">
        <v>0.11420542566169388</v>
      </c>
      <c r="E33" s="39">
        <v>2.6730618368387082E-2</v>
      </c>
      <c r="F33" s="40">
        <f t="shared" si="3"/>
        <v>1.4452219133446275E-2</v>
      </c>
      <c r="G33" s="40">
        <f t="shared" si="4"/>
        <v>-1.5547780866553724E-2</v>
      </c>
      <c r="H33" s="18">
        <f t="shared" si="5"/>
        <v>4.4452219133446276E-2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7">
        <v>7</v>
      </c>
      <c r="B34" s="28" t="s">
        <v>27</v>
      </c>
      <c r="C34" s="38">
        <v>2.2234763146390134E-2</v>
      </c>
      <c r="D34" s="38">
        <v>2.3172078907579149E-2</v>
      </c>
      <c r="E34" s="39">
        <v>2.2358008580543043E-3</v>
      </c>
      <c r="F34" s="40">
        <f t="shared" si="3"/>
        <v>1.4452219133446275E-2</v>
      </c>
      <c r="G34" s="40">
        <f t="shared" si="4"/>
        <v>-1.5547780866553724E-2</v>
      </c>
      <c r="H34" s="18">
        <f t="shared" si="5"/>
        <v>4.4452219133446276E-2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7">
        <v>8</v>
      </c>
      <c r="B35" s="28" t="s">
        <v>28</v>
      </c>
      <c r="C35" s="38">
        <v>4.4394821528205286E-2</v>
      </c>
      <c r="D35" s="38">
        <v>4.6266303839916631E-2</v>
      </c>
      <c r="E35" s="39">
        <v>2.0006219410257708E-2</v>
      </c>
      <c r="F35" s="40">
        <f t="shared" si="3"/>
        <v>1.4452219133446275E-2</v>
      </c>
      <c r="G35" s="40">
        <f t="shared" si="4"/>
        <v>-1.5547780866553724E-2</v>
      </c>
      <c r="H35" s="18">
        <f t="shared" si="5"/>
        <v>4.4452219133446276E-2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7">
        <v>9</v>
      </c>
      <c r="B36" s="28" t="s">
        <v>29</v>
      </c>
      <c r="C36" s="38">
        <v>1.8333513299355481E-2</v>
      </c>
      <c r="D36" s="38">
        <v>1.91063702378493E-2</v>
      </c>
      <c r="E36" s="39">
        <v>3.3537230072606672E-3</v>
      </c>
      <c r="F36" s="40">
        <f t="shared" si="3"/>
        <v>1.4452219133446275E-2</v>
      </c>
      <c r="G36" s="40">
        <f t="shared" si="4"/>
        <v>-1.5547780866553724E-2</v>
      </c>
      <c r="H36" s="18">
        <f t="shared" si="5"/>
        <v>4.4452219133446276E-2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72" t="s">
        <v>14</v>
      </c>
      <c r="B37" s="73"/>
      <c r="C37" s="73"/>
      <c r="D37" s="73"/>
      <c r="E37" s="42">
        <v>1.4181329065772711E-2</v>
      </c>
      <c r="F37" s="43"/>
      <c r="G37" s="43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72" t="s">
        <v>15</v>
      </c>
      <c r="B38" s="73"/>
      <c r="C38" s="73"/>
      <c r="D38" s="73"/>
      <c r="E38" s="42">
        <v>1.4452219133446275E-2</v>
      </c>
      <c r="F38" s="44"/>
      <c r="G38" s="44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72" t="s">
        <v>16</v>
      </c>
      <c r="B39" s="73"/>
      <c r="C39" s="73"/>
      <c r="D39" s="73"/>
      <c r="E39" s="42">
        <v>1.3435936257488117E-2</v>
      </c>
      <c r="F39" s="44"/>
      <c r="G39" s="44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67" t="s">
        <v>17</v>
      </c>
      <c r="B40" s="68"/>
      <c r="C40" s="68"/>
      <c r="D40" s="68"/>
      <c r="E40" s="42">
        <v>-1.5547780866553724E-2</v>
      </c>
      <c r="F40" s="44"/>
      <c r="G40" s="44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74" t="s">
        <v>18</v>
      </c>
      <c r="B41" s="75"/>
      <c r="C41" s="75"/>
      <c r="D41" s="75"/>
      <c r="E41" s="45">
        <v>4.4452219133446276E-2</v>
      </c>
      <c r="F41" s="46"/>
      <c r="G41" s="46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6"/>
      <c r="B42" s="76"/>
      <c r="C42" s="76"/>
      <c r="D42" s="76"/>
      <c r="E42" s="76"/>
      <c r="F42" s="46"/>
      <c r="G42" s="46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77" t="s">
        <v>30</v>
      </c>
      <c r="B43" s="77"/>
      <c r="C43" s="77"/>
      <c r="D43" s="77"/>
      <c r="E43" s="77"/>
      <c r="F43" s="46"/>
      <c r="G43" s="46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6"/>
      <c r="B44" s="46"/>
      <c r="C44" s="46"/>
      <c r="D44" s="46"/>
      <c r="E44" s="46"/>
      <c r="F44" s="47"/>
      <c r="G44" s="47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8"/>
      <c r="C45" s="48"/>
      <c r="D45" s="48"/>
      <c r="E45" s="49"/>
      <c r="F45" s="47"/>
      <c r="G45" s="47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8"/>
      <c r="B46" s="48"/>
      <c r="C46" s="48"/>
      <c r="D46" s="48"/>
      <c r="E46" s="49"/>
      <c r="F46" s="32"/>
      <c r="G46" s="32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71" t="s">
        <v>48</v>
      </c>
      <c r="B47" s="71"/>
      <c r="C47" s="71"/>
      <c r="D47" s="71"/>
      <c r="E47" s="71"/>
      <c r="F47" s="7"/>
      <c r="G47" s="7"/>
      <c r="H47" s="5"/>
      <c r="I47" s="5"/>
      <c r="K47" s="51" t="str">
        <f>CONCATENATE(TEXT(E60,"# ##0,00%"),"
Среднопретеглена
доходност")</f>
        <v>1,85%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52"/>
      <c r="G48" s="52"/>
      <c r="H48" s="5"/>
      <c r="I48" s="5"/>
      <c r="J48" s="11" t="str">
        <f>CONCATENATE(A47," НА ГОДИШНА БАЗА")</f>
        <v>ДОХОДНОСТ НА ДОБРОВОЛНИТЕ ПЕНСИОННИ ФОНДОВЕ
ЗА ПЕРИОДА 30.06.2017 г. - 28.06.2019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53">
        <v>1</v>
      </c>
      <c r="B49" s="54">
        <v>2</v>
      </c>
      <c r="C49" s="54">
        <v>3</v>
      </c>
      <c r="D49" s="54">
        <v>4</v>
      </c>
      <c r="E49" s="55">
        <v>5</v>
      </c>
      <c r="F49" s="2"/>
      <c r="G49" s="56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20">
        <v>1</v>
      </c>
      <c r="B50" s="21" t="s">
        <v>31</v>
      </c>
      <c r="C50" s="22">
        <v>0.13530035088379597</v>
      </c>
      <c r="D50" s="22">
        <v>0.1990453878389328</v>
      </c>
      <c r="E50" s="23">
        <v>1.4122213913928094E-2</v>
      </c>
      <c r="F50" s="57">
        <f t="shared" ref="F50:F58" si="6">$E$60</f>
        <v>1.8475742884528502E-2</v>
      </c>
      <c r="G50" s="56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20">
        <v>2</v>
      </c>
      <c r="B51" s="21" t="s">
        <v>32</v>
      </c>
      <c r="C51" s="22">
        <v>7.7358155514453075E-2</v>
      </c>
      <c r="D51" s="22">
        <v>0.1138044651495644</v>
      </c>
      <c r="E51" s="23">
        <v>2.7672925178154451E-2</v>
      </c>
      <c r="F51" s="57">
        <f t="shared" si="6"/>
        <v>1.8475742884528502E-2</v>
      </c>
      <c r="G51" s="56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20">
        <v>3</v>
      </c>
      <c r="B52" s="21" t="s">
        <v>33</v>
      </c>
      <c r="C52" s="22">
        <v>0.1040703028160803</v>
      </c>
      <c r="D52" s="22">
        <v>0.1531017004112053</v>
      </c>
      <c r="E52" s="23">
        <v>2.4788473306720071E-2</v>
      </c>
      <c r="F52" s="57">
        <f t="shared" si="6"/>
        <v>1.8475742884528502E-2</v>
      </c>
      <c r="G52" s="56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20">
        <v>4</v>
      </c>
      <c r="B53" s="21" t="s">
        <v>34</v>
      </c>
      <c r="C53" s="22">
        <v>0.45620302041550143</v>
      </c>
      <c r="D53" s="22">
        <v>0.2</v>
      </c>
      <c r="E53" s="23">
        <v>6.9149593657347186E-3</v>
      </c>
      <c r="F53" s="57">
        <f t="shared" si="6"/>
        <v>1.8475742884528502E-2</v>
      </c>
      <c r="G53" s="56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20">
        <v>5</v>
      </c>
      <c r="B54" s="21" t="s">
        <v>35</v>
      </c>
      <c r="C54" s="22">
        <v>0.13483958475026384</v>
      </c>
      <c r="D54" s="22">
        <v>0.19836753761051237</v>
      </c>
      <c r="E54" s="23">
        <v>1.8634205922125391E-2</v>
      </c>
      <c r="F54" s="57">
        <f t="shared" si="6"/>
        <v>1.8475742884528502E-2</v>
      </c>
      <c r="G54" s="56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20">
        <v>6</v>
      </c>
      <c r="B55" s="21" t="s">
        <v>36</v>
      </c>
      <c r="C55" s="22">
        <v>7.9040458116334283E-2</v>
      </c>
      <c r="D55" s="22">
        <v>0.11627936319429662</v>
      </c>
      <c r="E55" s="23">
        <v>2.8377916840517381E-2</v>
      </c>
      <c r="F55" s="57">
        <f t="shared" si="6"/>
        <v>1.8475742884528502E-2</v>
      </c>
      <c r="G55" s="56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7">
        <v>7</v>
      </c>
      <c r="B56" s="28" t="s">
        <v>37</v>
      </c>
      <c r="C56" s="22">
        <v>2.3311855171712051E-3</v>
      </c>
      <c r="D56" s="22">
        <v>3.4294938805322587E-3</v>
      </c>
      <c r="E56" s="23">
        <v>3.7765598504193587E-3</v>
      </c>
      <c r="F56" s="57">
        <f t="shared" si="6"/>
        <v>1.8475742884528502E-2</v>
      </c>
      <c r="G56" s="31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7">
        <v>8</v>
      </c>
      <c r="B57" s="28" t="s">
        <v>38</v>
      </c>
      <c r="C57" s="22">
        <v>9.9204598515733773E-3</v>
      </c>
      <c r="D57" s="22">
        <v>1.4594358150577955E-2</v>
      </c>
      <c r="E57" s="23">
        <v>2.4462412788542887E-2</v>
      </c>
      <c r="F57" s="57">
        <f t="shared" si="6"/>
        <v>1.8475742884528502E-2</v>
      </c>
      <c r="G57" s="31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7">
        <v>9</v>
      </c>
      <c r="B58" s="28" t="s">
        <v>39</v>
      </c>
      <c r="C58" s="22">
        <v>9.3648213482654531E-4</v>
      </c>
      <c r="D58" s="22">
        <v>1.3776937643781505E-3</v>
      </c>
      <c r="E58" s="23">
        <v>-2.0921153409659832E-2</v>
      </c>
      <c r="F58" s="57">
        <f t="shared" si="6"/>
        <v>1.8475742884528502E-2</v>
      </c>
      <c r="G58" s="31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72" t="s">
        <v>14</v>
      </c>
      <c r="B59" s="73"/>
      <c r="C59" s="73"/>
      <c r="D59" s="73"/>
      <c r="E59" s="29">
        <v>1.4773358314672609E-2</v>
      </c>
      <c r="F59" s="31"/>
      <c r="G59" s="31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72" t="s">
        <v>15</v>
      </c>
      <c r="B60" s="73"/>
      <c r="C60" s="73"/>
      <c r="D60" s="73"/>
      <c r="E60" s="29">
        <v>1.8475742884528502E-2</v>
      </c>
      <c r="F60" s="31"/>
      <c r="G60" s="31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74" t="s">
        <v>16</v>
      </c>
      <c r="B61" s="75"/>
      <c r="C61" s="75"/>
      <c r="D61" s="75"/>
      <c r="E61" s="58">
        <v>1.4203168195164725E-2</v>
      </c>
      <c r="F61" s="30"/>
      <c r="G61" s="30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9"/>
      <c r="B62" s="59"/>
      <c r="C62" s="59"/>
      <c r="D62" s="59"/>
      <c r="E62" s="60"/>
      <c r="F62" s="30"/>
      <c r="G62" s="30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77" t="s">
        <v>40</v>
      </c>
      <c r="B63" s="77"/>
      <c r="C63" s="77"/>
      <c r="D63" s="77"/>
      <c r="E63" s="77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8"/>
      <c r="C66" s="48"/>
      <c r="D66" s="48"/>
      <c r="E66" s="49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71" t="s">
        <v>49</v>
      </c>
      <c r="B67" s="71"/>
      <c r="C67" s="71"/>
      <c r="D67" s="71"/>
      <c r="E67" s="71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53">
        <v>1</v>
      </c>
      <c r="B69" s="54">
        <v>2</v>
      </c>
      <c r="C69" s="54">
        <v>3</v>
      </c>
      <c r="D69" s="54">
        <v>4</v>
      </c>
      <c r="E69" s="55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61">
        <v>1</v>
      </c>
      <c r="B70" s="62" t="s">
        <v>41</v>
      </c>
      <c r="C70" s="63">
        <v>1</v>
      </c>
      <c r="D70" s="64">
        <v>1</v>
      </c>
      <c r="E70" s="58">
        <v>2.1535625324270891E-2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5"/>
      <c r="K71" s="80"/>
      <c r="L71" s="80"/>
      <c r="M71" s="80"/>
      <c r="N71" s="80"/>
      <c r="O71" s="80"/>
    </row>
    <row r="72" spans="1:16" ht="24.75" customHeight="1" x14ac:dyDescent="0.2">
      <c r="A72" s="78" t="s">
        <v>42</v>
      </c>
      <c r="B72" s="78"/>
      <c r="C72" s="1"/>
      <c r="D72" s="1"/>
      <c r="E72" s="1"/>
      <c r="P72" s="66"/>
    </row>
    <row r="73" spans="1:16" ht="27" customHeight="1" x14ac:dyDescent="0.2">
      <c r="A73" s="79" t="s">
        <v>43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1:16" ht="27" customHeight="1" x14ac:dyDescent="0.2">
      <c r="A74" s="79" t="s">
        <v>44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</row>
  </sheetData>
  <mergeCells count="27"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18:D18"/>
    <mergeCell ref="A1:O1"/>
    <mergeCell ref="A3:E3"/>
    <mergeCell ref="A15:D15"/>
    <mergeCell ref="A16:D16"/>
    <mergeCell ref="A17:D17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30.06.2017-28.06.2019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Maria Hristova</cp:lastModifiedBy>
  <dcterms:created xsi:type="dcterms:W3CDTF">2019-07-03T06:38:32Z</dcterms:created>
  <dcterms:modified xsi:type="dcterms:W3CDTF">2019-07-23T07:42:34Z</dcterms:modified>
</cp:coreProperties>
</file>