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v.lilova\Documents\Valia\Analizi\000\Min_dohodnost\2019.03.31\"/>
    </mc:Choice>
  </mc:AlternateContent>
  <bookViews>
    <workbookView xWindow="0" yWindow="0" windowWidth="27870" windowHeight="12915"/>
  </bookViews>
  <sheets>
    <sheet name="Доходност 31.03.2017-29.03.20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J48" i="1"/>
  <c r="G35" i="1"/>
  <c r="F28" i="1"/>
  <c r="H36" i="1"/>
  <c r="F36" i="1"/>
  <c r="H35" i="1"/>
  <c r="H34" i="1"/>
  <c r="F34" i="1"/>
  <c r="H33" i="1"/>
  <c r="H32" i="1"/>
  <c r="F32" i="1"/>
  <c r="H31" i="1"/>
  <c r="H30" i="1"/>
  <c r="F30" i="1"/>
  <c r="H29" i="1"/>
  <c r="K28" i="1"/>
  <c r="H28" i="1"/>
  <c r="G28" i="1"/>
  <c r="K26" i="1"/>
  <c r="J26" i="1"/>
  <c r="G15" i="1"/>
  <c r="F14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K4" i="1"/>
  <c r="J4" i="1"/>
  <c r="K6" i="1" l="1"/>
  <c r="F7" i="1"/>
  <c r="F9" i="1"/>
  <c r="F11" i="1"/>
  <c r="F13" i="1"/>
  <c r="G30" i="1"/>
  <c r="G32" i="1"/>
  <c r="G34" i="1"/>
  <c r="G36" i="1"/>
  <c r="K47" i="1"/>
  <c r="F6" i="1"/>
  <c r="F29" i="1"/>
  <c r="F31" i="1"/>
  <c r="F51" i="1"/>
  <c r="F53" i="1"/>
  <c r="F55" i="1"/>
  <c r="F56" i="1"/>
  <c r="F57" i="1"/>
  <c r="K5" i="1"/>
  <c r="F33" i="1"/>
  <c r="F35" i="1"/>
  <c r="F50" i="1"/>
  <c r="F52" i="1"/>
  <c r="F54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<sst xmlns="http://schemas.openxmlformats.org/spreadsheetml/2006/main" count="72" uniqueCount="50">
  <si>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</si>
  <si>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</si>
  <si>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</si>
  <si>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</si>
  <si>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</si>
  <si>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</si>
  <si>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</si>
  <si>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</si>
  <si>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</si>
  <si>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</si>
  <si>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</si>
  <si>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</si>
  <si>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</si>
  <si>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</si>
  <si>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</si>
  <si>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</si>
  <si>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</si>
  <si>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</si>
  <si>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</si>
  <si>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</si>
  <si>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</si>
  <si>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</si>
  <si>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</si>
  <si>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</si>
  <si>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</si>
  <si>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</si>
  <si>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</si>
  <si>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</si>
  <si>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</si>
  <si>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</si>
  <si>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</si>
  <si>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</si>
  <si>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</si>
  <si>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</si>
  <si>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</si>
  <si>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</si>
  <si>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</si>
  <si>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</si>
  <si>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</si>
  <si>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</si>
  <si>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</si>
  <si>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</si>
  <si>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</si>
  <si>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</si>
  <si>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</si>
  <si>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31.03.2017 г. - 29.03.2019 г. НА ГОДИШНА БАЗА</t>
  </si>
  <si>
    <t>ДОХОДНОСТ НА УНИВЕРСАЛНИТЕ ПЕНСИОННИ ФОНДОВЕ
ЗА ПЕРИОДА 31.03.2017 г. - 29.03.2019 г.</t>
  </si>
  <si>
    <t>ДОХОДНОСТ НА ПРОФЕСИОНАЛНИТЕ ПЕНСИОННИ ФОНДОВЕ
ЗА ПЕРИОДА 31.03.2017 г. - 29.03.2019 г.</t>
  </si>
  <si>
    <t>ДОХОДНОСТ НА ДОБРОВОЛНИТЕ ПЕНСИОННИ ФОНДОВЕ
ЗА ПЕРИОДА 31.03.2017 г. - 29.03.2019 г.</t>
  </si>
  <si>
    <t>ДОХОДНОСТ НА ДОБРОВОЛНИЯ ПЕНСИОНЕН ФОНД
ПО ПРОФЕСИОНАЛНИ СХЕМИ
ЗА ПЕРИОДА 31.03.2017 г. - 29.03.2019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</si>
</sst>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7" x14ac:knownFonts="1">
    <font>
      <sz val="10"/>
      <name val="Arial"/>
      <charset val="204"/>
    </font>
    <font>
      <sz val="9"/>
      <color rgb="FF0036A2"/>
      <name val="Times New Roman"/>
      <family val="1"/>
      <charset val="204"/>
    </font>
    <font>
      <sz val="9"/>
      <color rgb="FFCB0B7D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9"/>
      <color rgb="FF005A9E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81">
    <xf numFmtId="0" fontId="0" fillId="0" borderId="0" xfId="0"/>
    <xf numFmtId="0" fontId="8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2" fontId="10" fillId="2" borderId="0" xfId="0" applyNumberFormat="1" applyFont="1" applyFill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0" xfId="0" applyFont="1" applyFill="1"/>
    <xf numFmtId="10" fontId="1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10" fontId="11" fillId="2" borderId="6" xfId="0" applyNumberFormat="1" applyFont="1" applyFill="1" applyBorder="1" applyAlignment="1">
      <alignment horizontal="right" indent="1"/>
    </xf>
    <xf numFmtId="10" fontId="11" fillId="2" borderId="7" xfId="0" applyNumberFormat="1" applyFont="1" applyFill="1" applyBorder="1" applyAlignment="1">
      <alignment horizontal="right" indent="1"/>
    </xf>
    <xf numFmtId="10" fontId="18" fillId="2" borderId="0" xfId="0" applyNumberFormat="1" applyFont="1" applyFill="1" applyBorder="1" applyAlignment="1">
      <alignment horizontal="center"/>
    </xf>
    <xf numFmtId="10" fontId="16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1" fillId="2" borderId="8" xfId="0" applyFont="1" applyFill="1" applyBorder="1" applyAlignment="1">
      <alignment horizontal="center"/>
    </xf>
    <xf numFmtId="0" fontId="11" fillId="2" borderId="6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 indent="1"/>
    </xf>
    <xf numFmtId="0" fontId="11" fillId="2" borderId="6" xfId="0" applyFont="1" applyFill="1" applyBorder="1" applyAlignment="1">
      <alignment horizontal="right" wrapText="1" indent="1"/>
    </xf>
    <xf numFmtId="10" fontId="1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5" fillId="2" borderId="0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right" wrapText="1" indent="1"/>
    </xf>
    <xf numFmtId="0" fontId="15" fillId="2" borderId="6" xfId="0" applyFont="1" applyFill="1" applyBorder="1" applyAlignment="1">
      <alignment horizontal="right" wrapText="1" indent="1"/>
    </xf>
    <xf numFmtId="0" fontId="11" fillId="2" borderId="9" xfId="0" applyFont="1" applyFill="1" applyBorder="1" applyAlignment="1">
      <alignment horizontal="right" wrapText="1" indent="1"/>
    </xf>
    <xf numFmtId="0" fontId="11" fillId="2" borderId="10" xfId="0" applyFont="1" applyFill="1" applyBorder="1" applyAlignment="1">
      <alignment horizontal="right" wrapText="1" indent="1"/>
    </xf>
    <xf numFmtId="0" fontId="16" fillId="2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10" fontId="11" fillId="2" borderId="6" xfId="0" applyNumberFormat="1" applyFont="1" applyFill="1" applyBorder="1" applyAlignment="1">
      <alignment horizontal="right" wrapText="1" indent="1"/>
    </xf>
    <xf numFmtId="10" fontId="11" fillId="2" borderId="7" xfId="0" applyNumberFormat="1" applyFont="1" applyFill="1" applyBorder="1" applyAlignment="1">
      <alignment horizontal="right" wrapText="1" indent="1"/>
    </xf>
    <xf numFmtId="10" fontId="16" fillId="2" borderId="0" xfId="2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0" fontId="15" fillId="2" borderId="7" xfId="0" applyNumberFormat="1" applyFont="1" applyFill="1" applyBorder="1" applyAlignment="1">
      <alignment horizontal="right" wrapText="1" indent="1"/>
    </xf>
    <xf numFmtId="10" fontId="22" fillId="2" borderId="0" xfId="1" applyNumberFormat="1" applyFont="1" applyFill="1" applyBorder="1" applyAlignment="1">
      <alignment horizontal="center"/>
    </xf>
    <xf numFmtId="10" fontId="20" fillId="2" borderId="0" xfId="1" applyNumberFormat="1" applyFont="1" applyFill="1" applyBorder="1" applyAlignment="1">
      <alignment horizontal="center"/>
    </xf>
    <xf numFmtId="10" fontId="15" fillId="2" borderId="12" xfId="0" applyNumberFormat="1" applyFont="1" applyFill="1" applyBorder="1" applyAlignment="1">
      <alignment horizontal="right" wrapText="1" indent="1"/>
    </xf>
    <xf numFmtId="0" fontId="11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wrapText="1"/>
    </xf>
    <xf numFmtId="0" fontId="1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4" fillId="2" borderId="0" xfId="0" applyFont="1" applyFill="1"/>
    <xf numFmtId="0" fontId="7" fillId="0" borderId="0" xfId="0" applyFont="1" applyFill="1" applyAlignment="1">
      <alignment horizontal="left" wrapText="1"/>
    </xf>
    <xf numFmtId="0" fontId="24" fillId="2" borderId="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10" fontId="11" fillId="2" borderId="0" xfId="0" applyNumberFormat="1" applyFont="1" applyFill="1" applyBorder="1" applyAlignment="1">
      <alignment horizontal="center"/>
    </xf>
    <xf numFmtId="10" fontId="12" fillId="2" borderId="0" xfId="0" applyNumberFormat="1" applyFont="1" applyFill="1" applyBorder="1" applyAlignment="1">
      <alignment horizontal="right"/>
    </xf>
    <xf numFmtId="10" fontId="15" fillId="2" borderId="12" xfId="0" applyNumberFormat="1" applyFont="1" applyFill="1" applyBorder="1" applyAlignment="1">
      <alignment horizontal="right" indent="1"/>
    </xf>
    <xf numFmtId="0" fontId="11" fillId="2" borderId="0" xfId="0" applyFont="1" applyFill="1" applyBorder="1" applyAlignment="1">
      <alignment horizontal="right" wrapText="1"/>
    </xf>
    <xf numFmtId="10" fontId="15" fillId="2" borderId="0" xfId="0" applyNumberFormat="1" applyFont="1" applyFill="1" applyBorder="1" applyAlignment="1">
      <alignment horizontal="right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left"/>
    </xf>
    <xf numFmtId="10" fontId="11" fillId="2" borderId="10" xfId="0" applyNumberFormat="1" applyFont="1" applyFill="1" applyBorder="1" applyAlignment="1">
      <alignment horizontal="right" indent="1"/>
    </xf>
    <xf numFmtId="10" fontId="11" fillId="2" borderId="10" xfId="2" applyNumberFormat="1" applyFont="1" applyFill="1" applyBorder="1" applyAlignment="1">
      <alignment horizontal="right" indent="1"/>
    </xf>
    <xf numFmtId="0" fontId="26" fillId="2" borderId="0" xfId="0" applyFont="1" applyFill="1" applyBorder="1"/>
    <xf numFmtId="0" fontId="13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31.03.2017-29.03.2019'!$J$26</c:f>
          <c:strCache>
            <c:ptCount val="1"/>
            <c:pt idx="0">
              <c:v>ДОХОДНОСТ НА ПРОФЕСИОНАЛНИТЕ ПЕНСИОННИ ФОНДОВЕ
ЗА ПЕРИОДА 31.03.2017 г. - 29.03.2019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6107963037786738E-2"/>
          <c:y val="0.13991795470010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F00-4F21-8E5A-6DE3E11C2FB4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00-4F21-8E5A-6DE3E11C2FB4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F00-4F21-8E5A-6DE3E11C2FB4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00-4F21-8E5A-6DE3E11C2FB4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F00-4F21-8E5A-6DE3E11C2FB4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00-4F21-8E5A-6DE3E11C2FB4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F00-4F21-8E5A-6DE3E11C2FB4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00-4F21-8E5A-6DE3E11C2FB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31.03.2017-29.03.2019'!$B$28:$B$36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31.03.2017-29.03.2019'!$E$28:$E$36</c:f>
              <c:numCache>
                <c:formatCode>0.00%</c:formatCode>
                <c:ptCount val="9"/>
                <c:pt idx="0">
                  <c:v>9.099559163011639E-3</c:v>
                </c:pt>
                <c:pt idx="1">
                  <c:v>2.0716623691217739E-2</c:v>
                </c:pt>
                <c:pt idx="2">
                  <c:v>1.8007131596998516E-2</c:v>
                </c:pt>
                <c:pt idx="3">
                  <c:v>1.9602680225634384E-3</c:v>
                </c:pt>
                <c:pt idx="4">
                  <c:v>1.403279591714246E-2</c:v>
                </c:pt>
                <c:pt idx="5">
                  <c:v>2.8796293475496393E-2</c:v>
                </c:pt>
                <c:pt idx="6">
                  <c:v>2.2516327533496083E-2</c:v>
                </c:pt>
                <c:pt idx="7">
                  <c:v>2.0167754304958097E-2</c:v>
                </c:pt>
                <c:pt idx="8">
                  <c:v>3.0704094937743509E-3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00-4F21-8E5A-6DE3E11C2F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31.03.2017-29.03.2019'!$F$28:$F$36</c:f>
              <c:numCache>
                <c:formatCode>0.00%</c:formatCode>
                <c:ptCount val="9"/>
                <c:pt idx="0">
                  <c:v>1.4594722545320449E-2</c:v>
                </c:pt>
                <c:pt idx="1">
                  <c:v>1.4594722545320449E-2</c:v>
                </c:pt>
                <c:pt idx="2">
                  <c:v>1.4594722545320449E-2</c:v>
                </c:pt>
                <c:pt idx="3">
                  <c:v>1.4594722545320449E-2</c:v>
                </c:pt>
                <c:pt idx="4">
                  <c:v>1.4594722545320449E-2</c:v>
                </c:pt>
                <c:pt idx="5">
                  <c:v>1.4594722545320449E-2</c:v>
                </c:pt>
                <c:pt idx="6">
                  <c:v>1.4594722545320449E-2</c:v>
                </c:pt>
                <c:pt idx="7">
                  <c:v>1.4594722545320449E-2</c:v>
                </c:pt>
                <c:pt idx="8">
                  <c:v>1.4594722545320449E-2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00-4F21-8E5A-6DE3E11C2FB4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31.03.2017-29.03.2019'!$G$28:$G$36</c:f>
              <c:numCache>
                <c:formatCode>0.00%</c:formatCode>
                <c:ptCount val="9"/>
                <c:pt idx="0">
                  <c:v>-1.5405277454679551E-2</c:v>
                </c:pt>
                <c:pt idx="1">
                  <c:v>-1.5405277454679551E-2</c:v>
                </c:pt>
                <c:pt idx="2">
                  <c:v>-1.5405277454679551E-2</c:v>
                </c:pt>
                <c:pt idx="3">
                  <c:v>-1.5405277454679551E-2</c:v>
                </c:pt>
                <c:pt idx="4">
                  <c:v>-1.5405277454679551E-2</c:v>
                </c:pt>
                <c:pt idx="5">
                  <c:v>-1.5405277454679551E-2</c:v>
                </c:pt>
                <c:pt idx="6">
                  <c:v>-1.5405277454679551E-2</c:v>
                </c:pt>
                <c:pt idx="7">
                  <c:v>-1.5405277454679551E-2</c:v>
                </c:pt>
                <c:pt idx="8">
                  <c:v>-1.5405277454679551E-2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00-4F21-8E5A-6DE3E11C2FB4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31.03.2017-29.03.2019'!$H$28:$H$36</c:f>
              <c:numCache>
                <c:formatCode>0.00%</c:formatCode>
                <c:ptCount val="9"/>
                <c:pt idx="0">
                  <c:v>4.4594722545320452E-2</c:v>
                </c:pt>
                <c:pt idx="1">
                  <c:v>4.4594722545320452E-2</c:v>
                </c:pt>
                <c:pt idx="2">
                  <c:v>4.4594722545320452E-2</c:v>
                </c:pt>
                <c:pt idx="3">
                  <c:v>4.4594722545320452E-2</c:v>
                </c:pt>
                <c:pt idx="4">
                  <c:v>4.4594722545320452E-2</c:v>
                </c:pt>
                <c:pt idx="5">
                  <c:v>4.4594722545320452E-2</c:v>
                </c:pt>
                <c:pt idx="6">
                  <c:v>4.4594722545320452E-2</c:v>
                </c:pt>
                <c:pt idx="7">
                  <c:v>4.4594722545320452E-2</c:v>
                </c:pt>
                <c:pt idx="8">
                  <c:v>4.4594722545320452E-2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F00-4F21-8E5A-6DE3E11C2F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31.03.2017-29.03.2019'!$J$4</c:f>
          <c:strCache>
            <c:ptCount val="1"/>
            <c:pt idx="0">
              <c:v>ДОХОДНОСТ НА УНИВЕРСАЛНИТЕ ПЕНСИОННИ ФОНДОВЕ
ЗА ПЕРИОДА 31.03.2017 г. - 29.03.2019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88-4EEF-A1BD-EF11BFF24B10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88-4EEF-A1BD-EF11BFF24B10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88-4EEF-A1BD-EF11BFF24B10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88-4EEF-A1BD-EF11BFF24B10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88-4EEF-A1BD-EF11BFF24B10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88-4EEF-A1BD-EF11BFF24B10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88-4EEF-A1BD-EF11BFF24B10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88-4EEF-A1BD-EF11BFF24B1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31.03.2017-29.03.2019'!$B$6:$B$14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31.03.2017-29.03.2019'!$E$6:$E$14</c:f>
              <c:numCache>
                <c:formatCode>0.00%</c:formatCode>
                <c:ptCount val="9"/>
                <c:pt idx="0">
                  <c:v>1.2509794330105128E-2</c:v>
                </c:pt>
                <c:pt idx="1">
                  <c:v>2.2702775605646375E-2</c:v>
                </c:pt>
                <c:pt idx="2">
                  <c:v>1.7337413191394813E-2</c:v>
                </c:pt>
                <c:pt idx="3">
                  <c:v>2.3836585086245421E-3</c:v>
                </c:pt>
                <c:pt idx="4">
                  <c:v>1.3937601439013569E-2</c:v>
                </c:pt>
                <c:pt idx="5">
                  <c:v>1.7959433517283463E-2</c:v>
                </c:pt>
                <c:pt idx="6">
                  <c:v>1.7956162525779362E-2</c:v>
                </c:pt>
                <c:pt idx="7">
                  <c:v>2.2513521842952189E-2</c:v>
                </c:pt>
                <c:pt idx="8">
                  <c:v>3.2053971009733395E-3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88-4EEF-A1BD-EF11BFF24B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31.03.2017-29.03.2019'!$F$6:$F$14</c:f>
              <c:numCache>
                <c:formatCode>0.00%</c:formatCode>
                <c:ptCount val="9"/>
                <c:pt idx="0">
                  <c:v>1.3610919534688092E-2</c:v>
                </c:pt>
                <c:pt idx="1">
                  <c:v>1.3610919534688092E-2</c:v>
                </c:pt>
                <c:pt idx="2">
                  <c:v>1.3610919534688092E-2</c:v>
                </c:pt>
                <c:pt idx="3">
                  <c:v>1.3610919534688092E-2</c:v>
                </c:pt>
                <c:pt idx="4">
                  <c:v>1.3610919534688092E-2</c:v>
                </c:pt>
                <c:pt idx="5">
                  <c:v>1.3610919534688092E-2</c:v>
                </c:pt>
                <c:pt idx="6">
                  <c:v>1.3610919534688092E-2</c:v>
                </c:pt>
                <c:pt idx="7">
                  <c:v>1.3610919534688092E-2</c:v>
                </c:pt>
                <c:pt idx="8">
                  <c:v>1.3610919534688092E-2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388-4EEF-A1BD-EF11BFF24B10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31.03.2017-29.03.2019'!$G$6:$G$14</c:f>
              <c:numCache>
                <c:formatCode>0.00%</c:formatCode>
                <c:ptCount val="9"/>
                <c:pt idx="0">
                  <c:v>-1.6389080465311911E-2</c:v>
                </c:pt>
                <c:pt idx="1">
                  <c:v>-1.6389080465311911E-2</c:v>
                </c:pt>
                <c:pt idx="2">
                  <c:v>-1.6389080465311911E-2</c:v>
                </c:pt>
                <c:pt idx="3">
                  <c:v>-1.6389080465311911E-2</c:v>
                </c:pt>
                <c:pt idx="4">
                  <c:v>-1.6389080465311911E-2</c:v>
                </c:pt>
                <c:pt idx="5">
                  <c:v>-1.6389080465311911E-2</c:v>
                </c:pt>
                <c:pt idx="6">
                  <c:v>-1.6389080465311911E-2</c:v>
                </c:pt>
                <c:pt idx="7">
                  <c:v>-1.6389080465311911E-2</c:v>
                </c:pt>
                <c:pt idx="8">
                  <c:v>-1.6389080465311911E-2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88-4EEF-A1BD-EF11BFF24B10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31.03.2017-29.03.2019'!$H$6:$H$14</c:f>
              <c:numCache>
                <c:formatCode>0.00%</c:formatCode>
                <c:ptCount val="9"/>
                <c:pt idx="0">
                  <c:v>4.361091953468809E-2</c:v>
                </c:pt>
                <c:pt idx="1">
                  <c:v>4.361091953468809E-2</c:v>
                </c:pt>
                <c:pt idx="2">
                  <c:v>4.361091953468809E-2</c:v>
                </c:pt>
                <c:pt idx="3">
                  <c:v>4.361091953468809E-2</c:v>
                </c:pt>
                <c:pt idx="4">
                  <c:v>4.361091953468809E-2</c:v>
                </c:pt>
                <c:pt idx="5">
                  <c:v>4.361091953468809E-2</c:v>
                </c:pt>
                <c:pt idx="6">
                  <c:v>4.361091953468809E-2</c:v>
                </c:pt>
                <c:pt idx="7">
                  <c:v>4.361091953468809E-2</c:v>
                </c:pt>
                <c:pt idx="8">
                  <c:v>4.361091953468809E-2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388-4EEF-A1BD-EF11BFF24B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31.03.2017 г. - 29.03.2019 г. НА ГОДИШНА БАЗА"</c:f>
          <c:strCache>
            <c:ptCount val="1"/>
            <c:pt idx="0">
              <c:v>ДОХОДНОСТ НА ДОБРОВОЛНИТЕ ПЕНСИОННИ ФОНДОВЕ
ЗА ПЕРИОДА 31.03.2017 г. - 29.03.2019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5E-448D-8714-FDCAB2C1AA15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5E-448D-8714-FDCAB2C1AA15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5E-448D-8714-FDCAB2C1AA15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5E-448D-8714-FDCAB2C1AA15}"/>
                </c:ext>
              </c:extLst>
            </c:dLbl>
            <c:dLbl>
              <c:idx val="7"/>
              <c:layout>
                <c:manualLayout>
                  <c:x val="0"/>
                  <c:y val="-3.4812880765883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55E-448D-8714-FDCAB2C1AA1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31.03.2017-29.03.2019'!$B$50:$B$58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31.03.2017-29.03.2019'!$E$50:$E$58</c:f>
              <c:numCache>
                <c:formatCode>0.00%</c:formatCode>
                <c:ptCount val="9"/>
                <c:pt idx="0">
                  <c:v>1.5841556875227036E-2</c:v>
                </c:pt>
                <c:pt idx="1">
                  <c:v>2.8341392801239484E-2</c:v>
                </c:pt>
                <c:pt idx="2">
                  <c:v>2.3270830744204218E-2</c:v>
                </c:pt>
                <c:pt idx="3">
                  <c:v>4.9352492505847501E-3</c:v>
                </c:pt>
                <c:pt idx="4">
                  <c:v>1.8595919397204286E-2</c:v>
                </c:pt>
                <c:pt idx="5">
                  <c:v>3.1938373739942127E-2</c:v>
                </c:pt>
                <c:pt idx="6">
                  <c:v>1.6474326714358556E-2</c:v>
                </c:pt>
                <c:pt idx="7">
                  <c:v>1.9776765207461633E-2</c:v>
                </c:pt>
                <c:pt idx="8">
                  <c:v>-1.1829503901457428E-2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E-448D-8714-FDCAB2C1AA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31.03.2017-29.03.2019'!$B$50:$B$58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31.03.2017-29.03.2019'!$F$50:$F$58</c:f>
              <c:numCache>
                <c:formatCode>0.00%</c:formatCode>
                <c:ptCount val="9"/>
                <c:pt idx="0">
                  <c:v>1.8662914693317496E-2</c:v>
                </c:pt>
                <c:pt idx="1">
                  <c:v>1.8662914693317496E-2</c:v>
                </c:pt>
                <c:pt idx="2">
                  <c:v>1.8662914693317496E-2</c:v>
                </c:pt>
                <c:pt idx="3">
                  <c:v>1.8662914693317496E-2</c:v>
                </c:pt>
                <c:pt idx="4">
                  <c:v>1.8662914693317496E-2</c:v>
                </c:pt>
                <c:pt idx="5">
                  <c:v>1.8662914693317496E-2</c:v>
                </c:pt>
                <c:pt idx="6">
                  <c:v>1.8662914693317496E-2</c:v>
                </c:pt>
                <c:pt idx="7">
                  <c:v>1.8662914693317496E-2</c:v>
                </c:pt>
                <c:pt idx="8">
                  <c:v>1.8662914693317496E-2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5E-448D-8714-FDCAB2C1AA15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31.03.2017-29.03.2019'!$B$50:$B$58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955E-448D-8714-FDCAB2C1AA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5.000000000000001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24</xdr:row>
      <xdr:rowOff>19050</xdr:rowOff>
    </xdr:from>
    <xdr:to>
      <xdr:col>18</xdr:col>
      <xdr:colOff>238125</xdr:colOff>
      <xdr:row>41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</xdr:row>
      <xdr:rowOff>66676</xdr:rowOff>
    </xdr:from>
    <xdr:to>
      <xdr:col>18</xdr:col>
      <xdr:colOff>247650</xdr:colOff>
      <xdr:row>19</xdr:row>
      <xdr:rowOff>114301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561975</xdr:colOff>
      <xdr:row>45</xdr:row>
      <xdr:rowOff>114300</xdr:rowOff>
    </xdr:from>
    <xdr:to>
      <xdr:col>18</xdr:col>
      <xdr:colOff>9525</xdr:colOff>
      <xdr:row>61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0.89175</cdr:x>
      <cdr:y>0.83521</cdr:y>
    </cdr:from>
    <cdr:to>
      <cdr:x>0.99875</cdr:x>
      <cdr:y>0.96915</cdr:y>
    </cdr:to>
    <cdr:sp macro="" textlink="'Доходност 31.03.2017-29.03.2019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86641" y="3317397"/>
          <a:ext cx="814321" cy="532000"/>
        </a:xfrm>
        <a:prstGeom xmlns:a="http://schemas.openxmlformats.org/drawingml/2006/main" prst="accentCallout2">
          <a:avLst>
            <a:gd name="adj1" fmla="val 24318"/>
            <a:gd name="adj2" fmla="val -2800"/>
            <a:gd name="adj3" fmla="val 21130"/>
            <a:gd name="adj4" fmla="val -137466"/>
            <a:gd name="adj5" fmla="val -9524"/>
            <a:gd name="adj6" fmla="val -18005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-1,54%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0.87109</cdr:x>
      <cdr:y>0.56187</cdr:y>
    </cdr:from>
    <cdr:to>
      <cdr:x>1</cdr:x>
      <cdr:y>0.69469</cdr:y>
    </cdr:to>
    <cdr:sp macro="" textlink="'Доходност 31.03.2017-29.03.2019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9409" y="2231687"/>
          <a:ext cx="981066" cy="527551"/>
        </a:xfrm>
        <a:prstGeom xmlns:a="http://schemas.openxmlformats.org/drawingml/2006/main" prst="accentCallout2">
          <a:avLst>
            <a:gd name="adj1" fmla="val 23870"/>
            <a:gd name="adj2" fmla="val -2152"/>
            <a:gd name="adj3" fmla="val 23870"/>
            <a:gd name="adj4" fmla="val -96440"/>
            <a:gd name="adj5" fmla="val -41053"/>
            <a:gd name="adj6" fmla="val -144710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1,46%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0.28394</cdr:y>
    </cdr:from>
    <cdr:to>
      <cdr:x>1</cdr:x>
      <cdr:y>0.40798</cdr:y>
    </cdr:to>
    <cdr:sp macro="" textlink="'Доходност 31.03.2017-29.03.2019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08862" y="1127770"/>
          <a:ext cx="901613" cy="492677"/>
        </a:xfrm>
        <a:prstGeom xmlns:a="http://schemas.openxmlformats.org/drawingml/2006/main" prst="accentCallout2">
          <a:avLst>
            <a:gd name="adj1" fmla="val 23854"/>
            <a:gd name="adj2" fmla="val 392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4,46%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0.8875</cdr:x>
      <cdr:y>0.2626</cdr:y>
    </cdr:from>
    <cdr:to>
      <cdr:x>0.9975</cdr:x>
      <cdr:y>0.39414</cdr:y>
    </cdr:to>
    <cdr:sp macro="" textlink="'Доходност 31.03.2017-29.03.2019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62750" y="1038039"/>
          <a:ext cx="838200" cy="519961"/>
        </a:xfrm>
        <a:prstGeom xmlns:a="http://schemas.openxmlformats.org/drawingml/2006/main" prst="accentCallout2">
          <a:avLst>
            <a:gd name="adj1" fmla="val 54845"/>
            <a:gd name="adj2" fmla="val -4933"/>
            <a:gd name="adj3" fmla="val 54123"/>
            <a:gd name="adj4" fmla="val -102516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4,36%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0.56213</cdr:y>
    </cdr:from>
    <cdr:to>
      <cdr:x>1</cdr:x>
      <cdr:y>0.6893</cdr:y>
    </cdr:to>
    <cdr:sp macro="" textlink="'Доходност 31.03.2017-29.03.2019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74968" y="2222021"/>
          <a:ext cx="945032" cy="502687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35656"/>
            <a:gd name="adj6" fmla="val -14572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1,36%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0.84263</cdr:y>
    </cdr:from>
    <cdr:to>
      <cdr:x>1</cdr:x>
      <cdr:y>0.95429</cdr:y>
    </cdr:to>
    <cdr:sp macro="" textlink="'Доходност 31.03.2017-29.03.2019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330824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22861"/>
            <a:gd name="adj6" fmla="val -14856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-1,64%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0.87166</cdr:x>
      <cdr:y>0.55144</cdr:y>
    </cdr:from>
    <cdr:to>
      <cdr:x>0.99873</cdr:x>
      <cdr:y>0.68407</cdr:y>
    </cdr:to>
    <cdr:sp macro="" textlink="'Доходност 31.03.2017-29.03.2019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34111" y="2011704"/>
          <a:ext cx="952539" cy="483844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1,87%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boten_Min_doh_2019.03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Danni"/>
      <sheetName val="Доходност 31.03.2017-29.03.2019"/>
      <sheetName val="1"/>
      <sheetName val="Copy"/>
      <sheetName val="Copy_Table"/>
    </sheetNames>
    <sheetDataSet>
      <sheetData sheetId="0"/>
      <sheetData sheetId="1"/>
      <sheetData sheetId="2">
        <row r="4">
          <cell r="J4" t="str">
            <v>ДОХОДНОСТ НА УНИВЕРСАЛНИТЕ ПЕНСИОННИ ФОНДОВЕ
ЗА ПЕРИОДА 31.03.2017 г. - 29.03.2019 г. НА ГОДИШНА БАЗА</v>
          </cell>
        </row>
        <row r="6">
          <cell r="B6" t="str">
            <v xml:space="preserve">УПФ "Доверие" </v>
          </cell>
          <cell r="E6">
            <v>1.2509794330105128E-2</v>
          </cell>
          <cell r="F6">
            <v>1.3610919534688092E-2</v>
          </cell>
          <cell r="G6">
            <v>-1.6389080465311911E-2</v>
          </cell>
          <cell r="H6">
            <v>4.361091953468809E-2</v>
          </cell>
        </row>
        <row r="7">
          <cell r="B7" t="str">
            <v xml:space="preserve">УПФ "Съгласие" </v>
          </cell>
          <cell r="E7">
            <v>2.2702775605646375E-2</v>
          </cell>
          <cell r="F7">
            <v>1.3610919534688092E-2</v>
          </cell>
          <cell r="G7">
            <v>-1.6389080465311911E-2</v>
          </cell>
          <cell r="H7">
            <v>4.361091953468809E-2</v>
          </cell>
        </row>
        <row r="8">
          <cell r="B8" t="str">
            <v xml:space="preserve">УПФ "ДСК-Родина" </v>
          </cell>
          <cell r="E8">
            <v>1.7337413191394813E-2</v>
          </cell>
          <cell r="F8">
            <v>1.3610919534688092E-2</v>
          </cell>
          <cell r="G8">
            <v>-1.6389080465311911E-2</v>
          </cell>
          <cell r="H8">
            <v>4.361091953468809E-2</v>
          </cell>
        </row>
        <row r="9">
          <cell r="B9" t="str">
            <v>"ЗУПФ Алианц България"</v>
          </cell>
          <cell r="E9">
            <v>2.3836585086245421E-3</v>
          </cell>
          <cell r="F9">
            <v>1.3610919534688092E-2</v>
          </cell>
          <cell r="G9">
            <v>-1.6389080465311911E-2</v>
          </cell>
          <cell r="H9">
            <v>4.361091953468809E-2</v>
          </cell>
        </row>
        <row r="10">
          <cell r="B10" t="str">
            <v xml:space="preserve">"Eн Ен УПФ" </v>
          </cell>
          <cell r="E10">
            <v>1.3937601439013569E-2</v>
          </cell>
          <cell r="F10">
            <v>1.3610919534688092E-2</v>
          </cell>
          <cell r="G10">
            <v>-1.6389080465311911E-2</v>
          </cell>
          <cell r="H10">
            <v>4.361091953468809E-2</v>
          </cell>
        </row>
        <row r="11">
          <cell r="B11" t="str">
            <v xml:space="preserve">УПФ "ЦКБ-Сила" </v>
          </cell>
          <cell r="E11">
            <v>1.7959433517283463E-2</v>
          </cell>
          <cell r="F11">
            <v>1.3610919534688092E-2</v>
          </cell>
          <cell r="G11">
            <v>-1.6389080465311911E-2</v>
          </cell>
          <cell r="H11">
            <v>4.361091953468809E-2</v>
          </cell>
        </row>
        <row r="12">
          <cell r="B12" t="str">
            <v>"УПФ - Бъдеще"</v>
          </cell>
          <cell r="E12">
            <v>1.7956162525779362E-2</v>
          </cell>
          <cell r="F12">
            <v>1.3610919534688092E-2</v>
          </cell>
          <cell r="G12">
            <v>-1.6389080465311911E-2</v>
          </cell>
          <cell r="H12">
            <v>4.361091953468809E-2</v>
          </cell>
        </row>
        <row r="13">
          <cell r="B13" t="str">
            <v>УПФ "Топлина"</v>
          </cell>
          <cell r="E13">
            <v>2.2513521842952189E-2</v>
          </cell>
          <cell r="F13">
            <v>1.3610919534688092E-2</v>
          </cell>
          <cell r="G13">
            <v>-1.6389080465311911E-2</v>
          </cell>
          <cell r="H13">
            <v>4.361091953468809E-2</v>
          </cell>
        </row>
        <row r="14">
          <cell r="B14" t="str">
            <v>УПФ "ПОИ"*</v>
          </cell>
          <cell r="E14">
            <v>3.2053971009733395E-3</v>
          </cell>
          <cell r="F14">
            <v>1.3610919534688092E-2</v>
          </cell>
          <cell r="G14">
            <v>-1.6389080465311911E-2</v>
          </cell>
          <cell r="H14">
            <v>4.361091953468809E-2</v>
          </cell>
        </row>
        <row r="26">
          <cell r="J26" t="str">
            <v>ДОХОДНОСТ НА ПРОФЕСИОНАЛНИТЕ ПЕНСИОННИ ФОНДОВЕ
ЗА ПЕРИОДА 31.03.2017 г. - 29.03.2019 г. НА ГОДИШНА БАЗА</v>
          </cell>
        </row>
        <row r="28">
          <cell r="B28" t="str">
            <v xml:space="preserve">ППФ "Доверие" </v>
          </cell>
          <cell r="E28">
            <v>9.099559163011639E-3</v>
          </cell>
          <cell r="F28">
            <v>1.4594722545320449E-2</v>
          </cell>
          <cell r="G28">
            <v>-1.5405277454679551E-2</v>
          </cell>
          <cell r="H28">
            <v>4.4594722545320452E-2</v>
          </cell>
        </row>
        <row r="29">
          <cell r="B29" t="str">
            <v xml:space="preserve">ППФ "Съгласие" </v>
          </cell>
          <cell r="E29">
            <v>2.0716623691217739E-2</v>
          </cell>
          <cell r="F29">
            <v>1.4594722545320449E-2</v>
          </cell>
          <cell r="G29">
            <v>-1.5405277454679551E-2</v>
          </cell>
          <cell r="H29">
            <v>4.4594722545320452E-2</v>
          </cell>
        </row>
        <row r="30">
          <cell r="B30" t="str">
            <v xml:space="preserve">ППФ "ДСК-Родина" </v>
          </cell>
          <cell r="E30">
            <v>1.8007131596998516E-2</v>
          </cell>
          <cell r="F30">
            <v>1.4594722545320449E-2</v>
          </cell>
          <cell r="G30">
            <v>-1.5405277454679551E-2</v>
          </cell>
          <cell r="H30">
            <v>4.4594722545320452E-2</v>
          </cell>
        </row>
        <row r="31">
          <cell r="B31" t="str">
            <v xml:space="preserve">"ЗППФ Алианц България" </v>
          </cell>
          <cell r="E31">
            <v>1.9602680225634384E-3</v>
          </cell>
          <cell r="F31">
            <v>1.4594722545320449E-2</v>
          </cell>
          <cell r="G31">
            <v>-1.5405277454679551E-2</v>
          </cell>
          <cell r="H31">
            <v>4.4594722545320452E-2</v>
          </cell>
        </row>
        <row r="32">
          <cell r="B32" t="str">
            <v xml:space="preserve">"Ен Ен ППФ" </v>
          </cell>
          <cell r="E32">
            <v>1.403279591714246E-2</v>
          </cell>
          <cell r="F32">
            <v>1.4594722545320449E-2</v>
          </cell>
          <cell r="G32">
            <v>-1.5405277454679551E-2</v>
          </cell>
          <cell r="H32">
            <v>4.4594722545320452E-2</v>
          </cell>
        </row>
        <row r="33">
          <cell r="B33" t="str">
            <v xml:space="preserve">ППФ "ЦКБ-Сила" </v>
          </cell>
          <cell r="E33">
            <v>2.8796293475496393E-2</v>
          </cell>
          <cell r="F33">
            <v>1.4594722545320449E-2</v>
          </cell>
          <cell r="G33">
            <v>-1.5405277454679551E-2</v>
          </cell>
          <cell r="H33">
            <v>4.4594722545320452E-2</v>
          </cell>
        </row>
        <row r="34">
          <cell r="B34" t="str">
            <v>"ППФ - Бъдеще"</v>
          </cell>
          <cell r="E34">
            <v>2.2516327533496083E-2</v>
          </cell>
          <cell r="F34">
            <v>1.4594722545320449E-2</v>
          </cell>
          <cell r="G34">
            <v>-1.5405277454679551E-2</v>
          </cell>
          <cell r="H34">
            <v>4.4594722545320452E-2</v>
          </cell>
        </row>
        <row r="35">
          <cell r="B35" t="str">
            <v>ППФ "Топлина"</v>
          </cell>
          <cell r="E35">
            <v>2.0167754304958097E-2</v>
          </cell>
          <cell r="F35">
            <v>1.4594722545320449E-2</v>
          </cell>
          <cell r="G35">
            <v>-1.5405277454679551E-2</v>
          </cell>
          <cell r="H35">
            <v>4.4594722545320452E-2</v>
          </cell>
        </row>
        <row r="36">
          <cell r="B36" t="str">
            <v>ППФ "ПОИ"*</v>
          </cell>
          <cell r="E36">
            <v>3.0704094937743509E-3</v>
          </cell>
          <cell r="F36">
            <v>1.4594722545320449E-2</v>
          </cell>
          <cell r="G36">
            <v>-1.5405277454679551E-2</v>
          </cell>
          <cell r="H36">
            <v>4.4594722545320452E-2</v>
          </cell>
        </row>
        <row r="48">
          <cell r="J48" t="str">
            <v>ДОХОДНОСТ НА ДОБРОВОЛНИТЕ ПЕНСИОННИ ФОНДОВЕ
ЗА ПЕРИОДА 31.03.2017 г. - 29.03.2019 г. НА ГОДИШНА БАЗА</v>
          </cell>
        </row>
        <row r="50">
          <cell r="B50" t="str">
            <v xml:space="preserve">ДПФ "Доверие" </v>
          </cell>
          <cell r="E50">
            <v>1.5841556875227036E-2</v>
          </cell>
          <cell r="F50">
            <v>1.8662914693317496E-2</v>
          </cell>
        </row>
        <row r="51">
          <cell r="B51" t="str">
            <v xml:space="preserve">ДПФ "Съгласие" </v>
          </cell>
          <cell r="E51">
            <v>2.8341392801239484E-2</v>
          </cell>
          <cell r="F51">
            <v>1.8662914693317496E-2</v>
          </cell>
        </row>
        <row r="52">
          <cell r="B52" t="str">
            <v xml:space="preserve">ДПФ "ДСК-Родина" </v>
          </cell>
          <cell r="E52">
            <v>2.3270830744204218E-2</v>
          </cell>
          <cell r="F52">
            <v>1.8662914693317496E-2</v>
          </cell>
        </row>
        <row r="53">
          <cell r="B53" t="str">
            <v xml:space="preserve">"ДПФ Алианц България" </v>
          </cell>
          <cell r="E53">
            <v>4.9352492505847501E-3</v>
          </cell>
          <cell r="F53">
            <v>1.8662914693317496E-2</v>
          </cell>
        </row>
        <row r="54">
          <cell r="B54" t="str">
            <v xml:space="preserve">"Ен Ен ДПФ" </v>
          </cell>
          <cell r="E54">
            <v>1.8595919397204286E-2</v>
          </cell>
          <cell r="F54">
            <v>1.8662914693317496E-2</v>
          </cell>
        </row>
        <row r="55">
          <cell r="B55" t="str">
            <v xml:space="preserve">ДПФ "ЦКБ-Сила" </v>
          </cell>
          <cell r="E55">
            <v>3.1938373739942127E-2</v>
          </cell>
          <cell r="F55">
            <v>1.8662914693317496E-2</v>
          </cell>
        </row>
        <row r="56">
          <cell r="B56" t="str">
            <v>"ДПФ - Бъдеще"</v>
          </cell>
          <cell r="E56">
            <v>1.6474326714358556E-2</v>
          </cell>
          <cell r="F56">
            <v>1.8662914693317496E-2</v>
          </cell>
        </row>
        <row r="57">
          <cell r="B57" t="str">
            <v>ДПФ "Топлина"</v>
          </cell>
          <cell r="E57">
            <v>1.9776765207461633E-2</v>
          </cell>
          <cell r="F57">
            <v>1.8662914693317496E-2</v>
          </cell>
        </row>
        <row r="58">
          <cell r="B58" t="str">
            <v>ДПФ "ПОИ"*</v>
          </cell>
          <cell r="E58">
            <v>-1.1829503901457428E-2</v>
          </cell>
          <cell r="F58">
            <v>1.8662914693317496E-2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workbookViewId="0">
      <selection sqref="A1:O1"/>
    </sheetView>
  </sheetViews>
  <sheetFormatPr defaultRowHeight="12" x14ac:dyDescent="0.2"/>
  <cols>
    <col min="1" max="1" width="3.5703125" style="4" customWidth="1"/>
    <col min="2" max="2" width="27.5703125" style="4" customWidth="1"/>
    <col min="3" max="4" width="14.28515625" style="4" customWidth="1"/>
    <col min="5" max="5" width="12" style="4" customWidth="1"/>
    <col min="6" max="7" width="9.5703125" style="20" customWidth="1"/>
    <col min="8" max="8" width="9.42578125" style="20" customWidth="1"/>
    <col min="9" max="9" width="9.140625" style="20"/>
    <col min="10" max="10" width="9.140625" style="61"/>
    <col min="11" max="11" width="9.140625" style="4" customWidth="1"/>
    <col min="12" max="12" width="9.140625" style="4"/>
    <col min="13" max="13" width="9.140625" style="4" customWidth="1"/>
    <col min="14" max="15" width="9.140625" style="4"/>
    <col min="16" max="16" width="9.85546875" style="4" customWidth="1"/>
    <col min="17" max="16384" width="9.140625" style="4"/>
  </cols>
  <sheetData>
    <row r="1" spans="1:20" ht="14.25" customHeight="1" x14ac:dyDescent="0.2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0" ht="14.25" customHeight="1" x14ac:dyDescent="0.2">
      <c r="A2" s="5"/>
      <c r="B2" s="5"/>
      <c r="C2" s="5"/>
      <c r="D2" s="5"/>
      <c r="E2" s="5"/>
      <c r="F2" s="6"/>
      <c r="G2" s="6"/>
      <c r="H2" s="7"/>
      <c r="I2" s="7"/>
      <c r="J2" s="8"/>
      <c r="K2" s="3"/>
      <c r="L2" s="3"/>
      <c r="M2" s="3"/>
      <c r="N2" s="3"/>
      <c r="O2" s="3"/>
      <c r="P2" s="3"/>
    </row>
    <row r="3" spans="1:20" ht="43.5" customHeight="1" thickBot="1" x14ac:dyDescent="0.25">
      <c r="A3" s="9" t="s">
        <v>46</v>
      </c>
      <c r="B3" s="9"/>
      <c r="C3" s="9"/>
      <c r="D3" s="9"/>
      <c r="E3" s="9"/>
      <c r="F3" s="10"/>
      <c r="G3" s="10"/>
      <c r="H3" s="7"/>
      <c r="I3" s="7"/>
      <c r="J3" s="8"/>
      <c r="K3" s="3"/>
      <c r="L3" s="3"/>
      <c r="M3" s="3"/>
      <c r="N3" s="3"/>
      <c r="O3" s="3"/>
      <c r="P3" s="3"/>
    </row>
    <row r="4" spans="1:20" ht="72" x14ac:dyDescent="0.2">
      <c r="A4" s="11" t="s">
        <v>0</v>
      </c>
      <c r="B4" s="12" t="s">
        <v>1</v>
      </c>
      <c r="C4" s="12" t="s">
        <v>2</v>
      </c>
      <c r="D4" s="12" t="s">
        <v>3</v>
      </c>
      <c r="E4" s="13" t="s">
        <v>4</v>
      </c>
      <c r="F4" s="10"/>
      <c r="G4" s="10"/>
      <c r="H4" s="7"/>
      <c r="I4" s="7"/>
      <c r="J4" s="14" t="str">
        <f>CONCATENATE(A3," НА ГОДИШНА БАЗА")</f>
        <v>ДОХОДНОСТ НА УНИВЕРСАЛНИТЕ ПЕНСИОННИ ФОНДОВЕ
ЗА ПЕРИОДА 31.03.2017 г. - 29.03.2019 г. НА ГОДИШНА БАЗА</v>
      </c>
      <c r="K4" s="15" t="str">
        <f>CONCATENATE(TEXT(E19,"# ##0,00%"),"
Горна граница
на доходността")</f>
        <v>4,36%
Горна граница
на доходността</v>
      </c>
      <c r="L4" s="3"/>
      <c r="M4" s="3"/>
      <c r="N4" s="3"/>
      <c r="O4" s="3"/>
      <c r="P4" s="3"/>
      <c r="S4" s="16"/>
      <c r="T4" s="16"/>
    </row>
    <row r="5" spans="1:20" ht="12.75" customHeight="1" x14ac:dyDescent="0.2">
      <c r="A5" s="17">
        <v>1</v>
      </c>
      <c r="B5" s="18">
        <v>2</v>
      </c>
      <c r="C5" s="18">
        <v>3</v>
      </c>
      <c r="D5" s="18">
        <v>4</v>
      </c>
      <c r="E5" s="19">
        <v>5</v>
      </c>
      <c r="H5" s="21"/>
      <c r="I5" s="21"/>
      <c r="J5" s="8"/>
      <c r="K5" s="22" t="str">
        <f>CONCATENATE(TEXT(E16,"# ##0,00%"),"
Среднопретеглена
доходност")</f>
        <v>1,36%
Среднопретеглена
доходност</v>
      </c>
      <c r="L5" s="3"/>
      <c r="M5" s="3"/>
      <c r="N5" s="3"/>
      <c r="O5" s="3"/>
      <c r="P5" s="3"/>
      <c r="S5" s="16"/>
      <c r="T5" s="16"/>
    </row>
    <row r="6" spans="1:20" ht="12.75" customHeight="1" x14ac:dyDescent="0.2">
      <c r="A6" s="23">
        <v>1</v>
      </c>
      <c r="B6" s="24" t="s">
        <v>5</v>
      </c>
      <c r="C6" s="25">
        <v>0.26348067305607148</v>
      </c>
      <c r="D6" s="25">
        <v>0.2</v>
      </c>
      <c r="E6" s="26">
        <v>1.2509794330105128E-2</v>
      </c>
      <c r="F6" s="27">
        <f t="shared" ref="F6:F14" si="0">$E$16</f>
        <v>1.3610919534688092E-2</v>
      </c>
      <c r="G6" s="28">
        <f t="shared" ref="G6:G15" si="1">$E$18</f>
        <v>-1.6389080465311911E-2</v>
      </c>
      <c r="H6" s="21">
        <f t="shared" ref="H6:H14" si="2">$E$19</f>
        <v>4.361091953468809E-2</v>
      </c>
      <c r="I6" s="21"/>
      <c r="J6" s="8"/>
      <c r="K6" s="29" t="str">
        <f>CONCATENATE(TEXT(E18,"# ##0,00%"),"
Минимална
доходност")</f>
        <v>-1,64%
Минимална
доходност</v>
      </c>
      <c r="L6" s="3"/>
      <c r="M6" s="3"/>
      <c r="N6" s="3"/>
      <c r="O6" s="3"/>
      <c r="P6" s="3"/>
      <c r="S6" s="16"/>
      <c r="T6" s="16"/>
    </row>
    <row r="7" spans="1:20" ht="12.75" x14ac:dyDescent="0.2">
      <c r="A7" s="23">
        <v>2</v>
      </c>
      <c r="B7" s="24" t="s">
        <v>6</v>
      </c>
      <c r="C7" s="25">
        <v>0.11024639329421787</v>
      </c>
      <c r="D7" s="25">
        <v>0.12646240511400891</v>
      </c>
      <c r="E7" s="26">
        <v>2.2702775605646375E-2</v>
      </c>
      <c r="F7" s="28">
        <f t="shared" si="0"/>
        <v>1.3610919534688092E-2</v>
      </c>
      <c r="G7" s="28">
        <f t="shared" si="1"/>
        <v>-1.6389080465311911E-2</v>
      </c>
      <c r="H7" s="21">
        <f t="shared" si="2"/>
        <v>4.361091953468809E-2</v>
      </c>
      <c r="I7" s="21"/>
      <c r="J7" s="8"/>
      <c r="L7" s="3"/>
      <c r="M7" s="3"/>
      <c r="N7" s="3"/>
      <c r="O7" s="3"/>
      <c r="P7" s="3"/>
      <c r="S7" s="16"/>
      <c r="T7" s="16"/>
    </row>
    <row r="8" spans="1:20" ht="12.75" x14ac:dyDescent="0.2">
      <c r="A8" s="23">
        <v>3</v>
      </c>
      <c r="B8" s="24" t="s">
        <v>7</v>
      </c>
      <c r="C8" s="25">
        <v>0.16369364785232871</v>
      </c>
      <c r="D8" s="25">
        <v>0.18777115323895885</v>
      </c>
      <c r="E8" s="26">
        <v>1.7337413191394813E-2</v>
      </c>
      <c r="F8" s="28">
        <f t="shared" si="0"/>
        <v>1.3610919534688092E-2</v>
      </c>
      <c r="G8" s="28">
        <f t="shared" si="1"/>
        <v>-1.6389080465311911E-2</v>
      </c>
      <c r="H8" s="21">
        <f t="shared" si="2"/>
        <v>4.361091953468809E-2</v>
      </c>
      <c r="I8" s="21"/>
      <c r="J8" s="8"/>
      <c r="K8" s="3"/>
      <c r="L8" s="3"/>
      <c r="M8" s="3"/>
      <c r="N8" s="3"/>
      <c r="O8" s="3"/>
      <c r="P8" s="3"/>
      <c r="S8" s="16"/>
      <c r="T8" s="16"/>
    </row>
    <row r="9" spans="1:20" ht="12.75" x14ac:dyDescent="0.2">
      <c r="A9" s="23">
        <v>4</v>
      </c>
      <c r="B9" s="24" t="s">
        <v>8</v>
      </c>
      <c r="C9" s="25">
        <v>0.21345608204599306</v>
      </c>
      <c r="D9" s="25">
        <v>0.2</v>
      </c>
      <c r="E9" s="26">
        <v>2.3836585086245421E-3</v>
      </c>
      <c r="F9" s="28">
        <f t="shared" si="0"/>
        <v>1.3610919534688092E-2</v>
      </c>
      <c r="G9" s="28">
        <f t="shared" si="1"/>
        <v>-1.6389080465311911E-2</v>
      </c>
      <c r="H9" s="21">
        <f t="shared" si="2"/>
        <v>4.361091953468809E-2</v>
      </c>
      <c r="I9" s="21"/>
      <c r="J9" s="8"/>
      <c r="K9" s="3"/>
      <c r="L9" s="3"/>
      <c r="M9" s="3"/>
      <c r="N9" s="3"/>
      <c r="O9" s="3"/>
      <c r="P9" s="3"/>
      <c r="S9" s="16"/>
      <c r="T9" s="16"/>
    </row>
    <row r="10" spans="1:20" ht="12.75" x14ac:dyDescent="0.2">
      <c r="A10" s="23">
        <v>5</v>
      </c>
      <c r="B10" s="24" t="s">
        <v>9</v>
      </c>
      <c r="C10" s="25">
        <v>0.10492064539187533</v>
      </c>
      <c r="D10" s="25">
        <v>0.12035329924091499</v>
      </c>
      <c r="E10" s="26">
        <v>1.3937601439013569E-2</v>
      </c>
      <c r="F10" s="28">
        <f t="shared" si="0"/>
        <v>1.3610919534688092E-2</v>
      </c>
      <c r="G10" s="28">
        <f t="shared" si="1"/>
        <v>-1.6389080465311911E-2</v>
      </c>
      <c r="H10" s="21">
        <f t="shared" si="2"/>
        <v>4.361091953468809E-2</v>
      </c>
      <c r="I10" s="21"/>
      <c r="J10" s="8"/>
      <c r="K10" s="3"/>
      <c r="L10" s="3"/>
      <c r="M10" s="3"/>
      <c r="N10" s="3"/>
      <c r="O10" s="3"/>
      <c r="P10" s="3"/>
      <c r="S10" s="16"/>
      <c r="T10" s="16"/>
    </row>
    <row r="11" spans="1:20" ht="12.75" x14ac:dyDescent="0.2">
      <c r="A11" s="23">
        <v>6</v>
      </c>
      <c r="B11" s="24" t="s">
        <v>10</v>
      </c>
      <c r="C11" s="25">
        <v>9.5282198002272486E-2</v>
      </c>
      <c r="D11" s="25">
        <v>0.10929714400505983</v>
      </c>
      <c r="E11" s="26">
        <v>1.7959433517283463E-2</v>
      </c>
      <c r="F11" s="28">
        <f t="shared" si="0"/>
        <v>1.3610919534688092E-2</v>
      </c>
      <c r="G11" s="28">
        <f t="shared" si="1"/>
        <v>-1.6389080465311911E-2</v>
      </c>
      <c r="H11" s="21">
        <f t="shared" si="2"/>
        <v>4.361091953468809E-2</v>
      </c>
      <c r="I11" s="21"/>
      <c r="J11" s="8"/>
      <c r="K11" s="3"/>
      <c r="L11" s="3"/>
      <c r="M11" s="3"/>
      <c r="N11" s="3"/>
      <c r="O11" s="3"/>
      <c r="P11" s="3"/>
      <c r="S11" s="16"/>
      <c r="T11" s="16"/>
    </row>
    <row r="12" spans="1:20" ht="12.75" x14ac:dyDescent="0.2">
      <c r="A12" s="30">
        <v>7</v>
      </c>
      <c r="B12" s="31" t="s">
        <v>11</v>
      </c>
      <c r="C12" s="25">
        <v>2.4819630857972282E-2</v>
      </c>
      <c r="D12" s="25">
        <v>2.8470321055896763E-2</v>
      </c>
      <c r="E12" s="26">
        <v>1.7956162525779362E-2</v>
      </c>
      <c r="F12" s="28">
        <f t="shared" si="0"/>
        <v>1.3610919534688092E-2</v>
      </c>
      <c r="G12" s="28">
        <f t="shared" si="1"/>
        <v>-1.6389080465311911E-2</v>
      </c>
      <c r="H12" s="21">
        <f t="shared" si="2"/>
        <v>4.361091953468809E-2</v>
      </c>
      <c r="I12" s="7"/>
      <c r="J12" s="8"/>
      <c r="K12" s="3"/>
      <c r="L12" s="3"/>
      <c r="M12" s="3"/>
      <c r="N12" s="3"/>
      <c r="O12" s="3"/>
      <c r="P12" s="3"/>
      <c r="S12" s="16"/>
      <c r="T12" s="16"/>
    </row>
    <row r="13" spans="1:20" ht="12.75" x14ac:dyDescent="0.2">
      <c r="A13" s="30">
        <v>8</v>
      </c>
      <c r="B13" s="31" t="s">
        <v>12</v>
      </c>
      <c r="C13" s="25">
        <v>1.1988869927850265E-2</v>
      </c>
      <c r="D13" s="25">
        <v>1.3752298650068188E-2</v>
      </c>
      <c r="E13" s="26">
        <v>2.2513521842952189E-2</v>
      </c>
      <c r="F13" s="28">
        <f t="shared" si="0"/>
        <v>1.3610919534688092E-2</v>
      </c>
      <c r="G13" s="28">
        <f t="shared" si="1"/>
        <v>-1.6389080465311911E-2</v>
      </c>
      <c r="H13" s="21">
        <f t="shared" si="2"/>
        <v>4.361091953468809E-2</v>
      </c>
      <c r="I13" s="7"/>
      <c r="J13" s="8"/>
      <c r="K13" s="3"/>
      <c r="L13" s="3"/>
      <c r="M13" s="3"/>
      <c r="N13" s="3"/>
      <c r="O13" s="3"/>
      <c r="P13" s="3"/>
      <c r="S13" s="16"/>
    </row>
    <row r="14" spans="1:20" ht="12.75" x14ac:dyDescent="0.2">
      <c r="A14" s="30">
        <v>9</v>
      </c>
      <c r="B14" s="31" t="s">
        <v>13</v>
      </c>
      <c r="C14" s="25">
        <v>1.2111859571418158E-2</v>
      </c>
      <c r="D14" s="25">
        <v>1.3893378695092447E-2</v>
      </c>
      <c r="E14" s="26">
        <v>3.2053971009733395E-3</v>
      </c>
      <c r="F14" s="28">
        <f t="shared" si="0"/>
        <v>1.3610919534688092E-2</v>
      </c>
      <c r="G14" s="28">
        <f t="shared" si="1"/>
        <v>-1.6389080465311911E-2</v>
      </c>
      <c r="H14" s="21">
        <f t="shared" si="2"/>
        <v>4.361091953468809E-2</v>
      </c>
      <c r="I14" s="7"/>
      <c r="J14" s="8"/>
      <c r="K14" s="3"/>
      <c r="L14" s="3"/>
      <c r="M14" s="3"/>
      <c r="N14" s="3"/>
      <c r="O14" s="3"/>
      <c r="P14" s="3"/>
      <c r="S14" s="16"/>
    </row>
    <row r="15" spans="1:20" ht="12.75" x14ac:dyDescent="0.2">
      <c r="A15" s="32" t="s">
        <v>14</v>
      </c>
      <c r="B15" s="33"/>
      <c r="C15" s="33"/>
      <c r="D15" s="33"/>
      <c r="E15" s="34">
        <v>1.3073775742653358E-2</v>
      </c>
      <c r="F15" s="35"/>
      <c r="G15" s="28">
        <f t="shared" si="1"/>
        <v>-1.6389080465311911E-2</v>
      </c>
      <c r="H15" s="7"/>
      <c r="I15" s="7"/>
      <c r="J15" s="8"/>
      <c r="K15" s="3"/>
      <c r="L15" s="3"/>
      <c r="M15" s="3"/>
      <c r="N15" s="3"/>
      <c r="O15" s="3"/>
      <c r="P15" s="3"/>
    </row>
    <row r="16" spans="1:20" ht="12.75" x14ac:dyDescent="0.2">
      <c r="A16" s="32" t="s">
        <v>15</v>
      </c>
      <c r="B16" s="33"/>
      <c r="C16" s="33"/>
      <c r="D16" s="33"/>
      <c r="E16" s="34">
        <v>1.3610919534688092E-2</v>
      </c>
      <c r="F16" s="36"/>
      <c r="G16" s="36"/>
      <c r="H16" s="7"/>
      <c r="I16" s="7"/>
      <c r="J16" s="8"/>
      <c r="K16" s="3"/>
      <c r="L16" s="3"/>
      <c r="M16" s="3"/>
      <c r="N16" s="3"/>
      <c r="O16" s="3"/>
      <c r="P16" s="3"/>
    </row>
    <row r="17" spans="1:16" ht="12.75" x14ac:dyDescent="0.2">
      <c r="A17" s="32" t="s">
        <v>16</v>
      </c>
      <c r="B17" s="33"/>
      <c r="C17" s="33"/>
      <c r="D17" s="33"/>
      <c r="E17" s="34">
        <v>1.450063978464142E-2</v>
      </c>
      <c r="F17" s="35"/>
      <c r="G17" s="35"/>
      <c r="H17" s="7"/>
      <c r="I17" s="7"/>
      <c r="J17" s="8"/>
      <c r="K17" s="3"/>
      <c r="L17" s="3"/>
      <c r="M17" s="3"/>
      <c r="N17" s="3"/>
      <c r="O17" s="3"/>
      <c r="P17" s="3"/>
    </row>
    <row r="18" spans="1:16" ht="12.75" x14ac:dyDescent="0.2">
      <c r="A18" s="37" t="s">
        <v>17</v>
      </c>
      <c r="B18" s="38"/>
      <c r="C18" s="38"/>
      <c r="D18" s="38"/>
      <c r="E18" s="34">
        <v>-1.6389080465311911E-2</v>
      </c>
      <c r="F18" s="35"/>
      <c r="G18" s="35"/>
      <c r="H18" s="7"/>
      <c r="I18" s="7"/>
      <c r="J18" s="8"/>
      <c r="K18" s="3"/>
      <c r="L18" s="3"/>
      <c r="M18" s="3"/>
      <c r="N18" s="3"/>
      <c r="O18" s="3"/>
      <c r="P18" s="3"/>
    </row>
    <row r="19" spans="1:16" ht="13.5" thickBot="1" x14ac:dyDescent="0.25">
      <c r="A19" s="39" t="s">
        <v>18</v>
      </c>
      <c r="B19" s="40"/>
      <c r="C19" s="40"/>
      <c r="D19" s="40"/>
      <c r="E19" s="34">
        <v>4.361091953468809E-2</v>
      </c>
      <c r="F19" s="41"/>
      <c r="G19" s="41"/>
      <c r="H19" s="7"/>
      <c r="I19" s="7"/>
      <c r="J19" s="8"/>
      <c r="K19" s="3"/>
      <c r="L19" s="3"/>
      <c r="M19" s="3"/>
      <c r="N19" s="3"/>
      <c r="O19" s="3"/>
      <c r="P19" s="3"/>
    </row>
    <row r="20" spans="1:16" ht="12.75" x14ac:dyDescent="0.2">
      <c r="A20" s="42"/>
      <c r="B20" s="42"/>
      <c r="C20" s="42"/>
      <c r="D20" s="42"/>
      <c r="E20" s="42"/>
      <c r="F20" s="41"/>
      <c r="G20" s="41"/>
      <c r="H20" s="7"/>
      <c r="I20" s="7"/>
      <c r="J20" s="8"/>
      <c r="K20" s="3"/>
      <c r="L20" s="3"/>
      <c r="M20" s="3"/>
      <c r="N20" s="3"/>
      <c r="O20" s="3"/>
      <c r="P20" s="3"/>
    </row>
    <row r="21" spans="1:16" ht="12.75" x14ac:dyDescent="0.2">
      <c r="A21" s="43" t="s">
        <v>19</v>
      </c>
      <c r="B21" s="43"/>
      <c r="C21" s="43"/>
      <c r="D21" s="43"/>
      <c r="E21" s="43"/>
      <c r="F21" s="41"/>
      <c r="G21" s="41"/>
      <c r="H21" s="7"/>
      <c r="I21" s="7"/>
      <c r="J21" s="8"/>
      <c r="K21" s="3"/>
      <c r="L21" s="3"/>
      <c r="M21" s="3"/>
      <c r="N21" s="3"/>
      <c r="O21" s="3"/>
      <c r="P21" s="3"/>
    </row>
    <row r="22" spans="1:16" ht="12.75" x14ac:dyDescent="0.2">
      <c r="A22" s="44"/>
      <c r="B22" s="45"/>
      <c r="C22" s="45"/>
      <c r="D22" s="45"/>
      <c r="E22" s="45"/>
      <c r="F22" s="46"/>
      <c r="G22" s="46"/>
      <c r="H22" s="45"/>
      <c r="I22" s="45"/>
      <c r="J22" s="45"/>
      <c r="K22" s="45"/>
      <c r="L22" s="45"/>
      <c r="M22" s="45"/>
      <c r="N22" s="45"/>
      <c r="O22" s="45"/>
      <c r="P22" s="3"/>
    </row>
    <row r="23" spans="1:16" ht="12.75" x14ac:dyDescent="0.2">
      <c r="A23" s="44"/>
      <c r="B23" s="45"/>
      <c r="C23" s="45"/>
      <c r="D23" s="45"/>
      <c r="E23" s="45"/>
      <c r="F23" s="46"/>
      <c r="G23" s="46"/>
      <c r="H23" s="45"/>
      <c r="I23" s="45"/>
      <c r="J23" s="45"/>
      <c r="K23" s="45"/>
      <c r="L23" s="45"/>
      <c r="M23" s="45"/>
      <c r="N23" s="45"/>
      <c r="O23" s="45"/>
      <c r="P23" s="3"/>
    </row>
    <row r="24" spans="1:16" ht="12.75" x14ac:dyDescent="0.2">
      <c r="A24" s="44"/>
      <c r="B24" s="45"/>
      <c r="C24" s="45"/>
      <c r="D24" s="45"/>
      <c r="E24" s="45"/>
      <c r="F24" s="46"/>
      <c r="G24" s="46"/>
      <c r="H24" s="45"/>
      <c r="I24" s="45"/>
      <c r="J24" s="45"/>
      <c r="K24" s="45"/>
      <c r="L24" s="45"/>
      <c r="M24" s="45"/>
      <c r="N24" s="45"/>
      <c r="O24" s="45"/>
      <c r="P24" s="3"/>
    </row>
    <row r="25" spans="1:16" ht="43.5" customHeight="1" thickBot="1" x14ac:dyDescent="0.25">
      <c r="A25" s="9" t="s">
        <v>47</v>
      </c>
      <c r="B25" s="9"/>
      <c r="C25" s="9"/>
      <c r="D25" s="9"/>
      <c r="E25" s="9"/>
      <c r="F25" s="6"/>
      <c r="G25" s="6"/>
      <c r="H25" s="7"/>
      <c r="I25" s="7"/>
      <c r="J25" s="14"/>
      <c r="K25" s="3"/>
      <c r="L25" s="3"/>
      <c r="M25" s="3"/>
      <c r="N25" s="3"/>
      <c r="O25" s="3"/>
      <c r="P25" s="3"/>
    </row>
    <row r="26" spans="1:16" ht="72" x14ac:dyDescent="0.2">
      <c r="A26" s="11" t="s">
        <v>0</v>
      </c>
      <c r="B26" s="12" t="s">
        <v>1</v>
      </c>
      <c r="C26" s="12" t="s">
        <v>20</v>
      </c>
      <c r="D26" s="12" t="s">
        <v>3</v>
      </c>
      <c r="E26" s="13" t="s">
        <v>4</v>
      </c>
      <c r="F26" s="10"/>
      <c r="G26" s="10"/>
      <c r="H26" s="7"/>
      <c r="I26" s="7"/>
      <c r="J26" s="14" t="str">
        <f>CONCATENATE(A25," НА ГОДИШНА БАЗА")</f>
        <v>ДОХОДНОСТ НА ПРОФЕСИОНАЛНИТЕ ПЕНСИОННИ ФОНДОВЕ
ЗА ПЕРИОДА 31.03.2017 г. - 29.03.2019 г. НА ГОДИШНА БАЗА</v>
      </c>
      <c r="K26" s="47" t="str">
        <f>CONCATENATE(TEXT(E41,"# ##0,00%"),"
Горна граница
на доходността")</f>
        <v>4,46%
Горна граница
на доходността</v>
      </c>
      <c r="L26" s="3"/>
      <c r="M26" s="3"/>
      <c r="N26" s="3"/>
      <c r="O26" s="3"/>
      <c r="P26" s="3"/>
    </row>
    <row r="27" spans="1:16" ht="12.75" customHeight="1" x14ac:dyDescent="0.2">
      <c r="A27" s="17">
        <v>1</v>
      </c>
      <c r="B27" s="18">
        <v>2</v>
      </c>
      <c r="C27" s="18">
        <v>3</v>
      </c>
      <c r="D27" s="18">
        <v>4</v>
      </c>
      <c r="E27" s="19">
        <v>5</v>
      </c>
      <c r="F27" s="10"/>
      <c r="G27" s="10"/>
      <c r="H27" s="7"/>
      <c r="I27" s="7"/>
      <c r="J27" s="8"/>
      <c r="K27" s="48" t="str">
        <f>CONCATENATE(TEXT(E38,"# ##0,00%"),"
Среднопретеглена
доходност")</f>
        <v>1,46%
Среднопретеглена
доходност</v>
      </c>
      <c r="L27" s="3"/>
      <c r="M27" s="3"/>
      <c r="N27" s="3"/>
      <c r="O27" s="3"/>
      <c r="P27" s="3"/>
    </row>
    <row r="28" spans="1:16" ht="12.75" customHeight="1" x14ac:dyDescent="0.2">
      <c r="A28" s="23">
        <v>1</v>
      </c>
      <c r="B28" s="24" t="s">
        <v>21</v>
      </c>
      <c r="C28" s="49">
        <v>0.23463962474751399</v>
      </c>
      <c r="D28" s="49">
        <v>0.2</v>
      </c>
      <c r="E28" s="50">
        <v>9.099559163011639E-3</v>
      </c>
      <c r="F28" s="51">
        <f t="shared" ref="F28:F36" si="3">$E$38</f>
        <v>1.4594722545320449E-2</v>
      </c>
      <c r="G28" s="51">
        <f t="shared" ref="G28:G36" si="4">$E$40</f>
        <v>-1.5405277454679551E-2</v>
      </c>
      <c r="H28" s="21">
        <f t="shared" ref="H28:H36" si="5">$E$41</f>
        <v>4.4594722545320452E-2</v>
      </c>
      <c r="I28" s="21"/>
      <c r="J28" s="8"/>
      <c r="K28" s="52" t="str">
        <f>CONCATENATE(TEXT(E40,"# ##0,00%"),"
Минимална
доходност")</f>
        <v>-1,54%
Минимална
доходност</v>
      </c>
      <c r="L28" s="3"/>
      <c r="M28" s="3"/>
      <c r="N28" s="3"/>
      <c r="O28" s="3"/>
      <c r="P28" s="3"/>
    </row>
    <row r="29" spans="1:16" ht="12.75" x14ac:dyDescent="0.2">
      <c r="A29" s="23">
        <v>2</v>
      </c>
      <c r="B29" s="24" t="s">
        <v>22</v>
      </c>
      <c r="C29" s="49">
        <v>0.16825148084595476</v>
      </c>
      <c r="D29" s="49">
        <v>0.17586641408285611</v>
      </c>
      <c r="E29" s="50">
        <v>2.0716623691217739E-2</v>
      </c>
      <c r="F29" s="51">
        <f t="shared" si="3"/>
        <v>1.4594722545320449E-2</v>
      </c>
      <c r="G29" s="51">
        <f t="shared" si="4"/>
        <v>-1.5405277454679551E-2</v>
      </c>
      <c r="H29" s="21">
        <f t="shared" si="5"/>
        <v>4.4594722545320452E-2</v>
      </c>
      <c r="I29" s="21"/>
      <c r="J29" s="8"/>
      <c r="K29" s="3"/>
      <c r="L29" s="3"/>
      <c r="M29" s="3"/>
      <c r="N29" s="3"/>
      <c r="O29" s="3"/>
      <c r="P29" s="3"/>
    </row>
    <row r="30" spans="1:16" ht="12.75" x14ac:dyDescent="0.2">
      <c r="A30" s="23">
        <v>3</v>
      </c>
      <c r="B30" s="24" t="s">
        <v>23</v>
      </c>
      <c r="C30" s="49">
        <v>0.15151596028121103</v>
      </c>
      <c r="D30" s="49">
        <v>0.15837345666736635</v>
      </c>
      <c r="E30" s="50">
        <v>1.8007131596998516E-2</v>
      </c>
      <c r="F30" s="51">
        <f t="shared" si="3"/>
        <v>1.4594722545320449E-2</v>
      </c>
      <c r="G30" s="51">
        <f t="shared" si="4"/>
        <v>-1.5405277454679551E-2</v>
      </c>
      <c r="H30" s="21">
        <f t="shared" si="5"/>
        <v>4.4594722545320452E-2</v>
      </c>
      <c r="I30" s="21"/>
      <c r="J30" s="8"/>
      <c r="K30" s="3"/>
      <c r="L30" s="3"/>
      <c r="M30" s="3"/>
      <c r="N30" s="3"/>
      <c r="O30" s="3"/>
      <c r="P30" s="3"/>
    </row>
    <row r="31" spans="1:16" ht="12.75" x14ac:dyDescent="0.2">
      <c r="A31" s="23">
        <v>4</v>
      </c>
      <c r="B31" s="24" t="s">
        <v>24</v>
      </c>
      <c r="C31" s="49">
        <v>0.1767633771869857</v>
      </c>
      <c r="D31" s="49">
        <v>0.18476355233694763</v>
      </c>
      <c r="E31" s="50">
        <v>1.9602680225634384E-3</v>
      </c>
      <c r="F31" s="51">
        <f t="shared" si="3"/>
        <v>1.4594722545320449E-2</v>
      </c>
      <c r="G31" s="51">
        <f t="shared" si="4"/>
        <v>-1.5405277454679551E-2</v>
      </c>
      <c r="H31" s="21">
        <f t="shared" si="5"/>
        <v>4.4594722545320452E-2</v>
      </c>
      <c r="I31" s="21"/>
      <c r="J31" s="8"/>
      <c r="K31" s="3"/>
      <c r="L31" s="3"/>
      <c r="M31" s="3"/>
      <c r="N31" s="3"/>
      <c r="O31" s="3"/>
      <c r="P31" s="3"/>
    </row>
    <row r="32" spans="1:16" ht="12.75" x14ac:dyDescent="0.2">
      <c r="A32" s="23">
        <v>5</v>
      </c>
      <c r="B32" s="24" t="s">
        <v>25</v>
      </c>
      <c r="C32" s="49">
        <v>7.3395686482972539E-2</v>
      </c>
      <c r="D32" s="49">
        <v>7.6717519073296603E-2</v>
      </c>
      <c r="E32" s="50">
        <v>1.403279591714246E-2</v>
      </c>
      <c r="F32" s="51">
        <f t="shared" si="3"/>
        <v>1.4594722545320449E-2</v>
      </c>
      <c r="G32" s="51">
        <f t="shared" si="4"/>
        <v>-1.5405277454679551E-2</v>
      </c>
      <c r="H32" s="21">
        <f t="shared" si="5"/>
        <v>4.4594722545320452E-2</v>
      </c>
      <c r="I32" s="21"/>
      <c r="J32" s="8"/>
      <c r="K32" s="3"/>
      <c r="L32" s="3"/>
      <c r="M32" s="3"/>
      <c r="N32" s="3"/>
      <c r="O32" s="3"/>
      <c r="P32" s="3"/>
    </row>
    <row r="33" spans="1:16" ht="12.75" x14ac:dyDescent="0.2">
      <c r="A33" s="23">
        <v>6</v>
      </c>
      <c r="B33" s="24" t="s">
        <v>26</v>
      </c>
      <c r="C33" s="49">
        <v>0.11076175571353884</v>
      </c>
      <c r="D33" s="49">
        <v>0.1157747479958047</v>
      </c>
      <c r="E33" s="50">
        <v>2.8796293475496393E-2</v>
      </c>
      <c r="F33" s="51">
        <f t="shared" si="3"/>
        <v>1.4594722545320449E-2</v>
      </c>
      <c r="G33" s="51">
        <f t="shared" si="4"/>
        <v>-1.5405277454679551E-2</v>
      </c>
      <c r="H33" s="21">
        <f t="shared" si="5"/>
        <v>4.4594722545320452E-2</v>
      </c>
      <c r="I33" s="21"/>
      <c r="J33" s="8"/>
      <c r="K33" s="3"/>
      <c r="L33" s="3"/>
      <c r="M33" s="3"/>
      <c r="N33" s="3"/>
      <c r="O33" s="3"/>
      <c r="P33" s="3"/>
    </row>
    <row r="34" spans="1:16" ht="12.75" x14ac:dyDescent="0.2">
      <c r="A34" s="30">
        <v>7</v>
      </c>
      <c r="B34" s="31" t="s">
        <v>27</v>
      </c>
      <c r="C34" s="49">
        <v>2.1863772359141415E-2</v>
      </c>
      <c r="D34" s="49">
        <v>2.2853309960739726E-2</v>
      </c>
      <c r="E34" s="50">
        <v>2.2516327533496083E-2</v>
      </c>
      <c r="F34" s="51">
        <f t="shared" si="3"/>
        <v>1.4594722545320449E-2</v>
      </c>
      <c r="G34" s="51">
        <f t="shared" si="4"/>
        <v>-1.5405277454679551E-2</v>
      </c>
      <c r="H34" s="21">
        <f t="shared" si="5"/>
        <v>4.4594722545320452E-2</v>
      </c>
      <c r="I34" s="7"/>
      <c r="J34" s="8"/>
      <c r="K34" s="3"/>
      <c r="L34" s="3"/>
      <c r="M34" s="3"/>
      <c r="N34" s="3"/>
      <c r="O34" s="3"/>
      <c r="P34" s="3"/>
    </row>
    <row r="35" spans="1:16" ht="12.75" x14ac:dyDescent="0.2">
      <c r="A35" s="30">
        <v>8</v>
      </c>
      <c r="B35" s="31" t="s">
        <v>28</v>
      </c>
      <c r="C35" s="49">
        <v>4.4251283475495909E-2</v>
      </c>
      <c r="D35" s="49">
        <v>4.6254062693954108E-2</v>
      </c>
      <c r="E35" s="50">
        <v>2.0167754304958097E-2</v>
      </c>
      <c r="F35" s="51">
        <f t="shared" si="3"/>
        <v>1.4594722545320449E-2</v>
      </c>
      <c r="G35" s="51">
        <f t="shared" si="4"/>
        <v>-1.5405277454679551E-2</v>
      </c>
      <c r="H35" s="21">
        <f t="shared" si="5"/>
        <v>4.4594722545320452E-2</v>
      </c>
      <c r="I35" s="7"/>
      <c r="J35" s="8"/>
      <c r="K35" s="3"/>
      <c r="L35" s="3"/>
      <c r="M35" s="3"/>
      <c r="N35" s="3"/>
      <c r="O35" s="3"/>
      <c r="P35" s="3"/>
    </row>
    <row r="36" spans="1:16" ht="12.75" x14ac:dyDescent="0.2">
      <c r="A36" s="30">
        <v>9</v>
      </c>
      <c r="B36" s="31" t="s">
        <v>29</v>
      </c>
      <c r="C36" s="49">
        <v>1.8557058907185783E-2</v>
      </c>
      <c r="D36" s="49">
        <v>1.9396937189034867E-2</v>
      </c>
      <c r="E36" s="50">
        <v>3.0704094937743509E-3</v>
      </c>
      <c r="F36" s="51">
        <f t="shared" si="3"/>
        <v>1.4594722545320449E-2</v>
      </c>
      <c r="G36" s="51">
        <f t="shared" si="4"/>
        <v>-1.5405277454679551E-2</v>
      </c>
      <c r="H36" s="21">
        <f t="shared" si="5"/>
        <v>4.4594722545320452E-2</v>
      </c>
      <c r="I36" s="7"/>
      <c r="J36" s="8"/>
      <c r="K36" s="3"/>
      <c r="L36" s="3"/>
      <c r="M36" s="3"/>
      <c r="N36" s="3"/>
      <c r="O36" s="3"/>
      <c r="P36" s="3"/>
    </row>
    <row r="37" spans="1:16" ht="12.75" x14ac:dyDescent="0.2">
      <c r="A37" s="32" t="s">
        <v>14</v>
      </c>
      <c r="B37" s="33"/>
      <c r="C37" s="33"/>
      <c r="D37" s="33"/>
      <c r="E37" s="53">
        <v>1.4356784548458623E-2</v>
      </c>
      <c r="F37" s="54"/>
      <c r="G37" s="54"/>
      <c r="H37" s="7"/>
      <c r="I37" s="7"/>
      <c r="J37" s="8"/>
      <c r="K37" s="3"/>
      <c r="L37" s="3"/>
      <c r="M37" s="3"/>
      <c r="N37" s="3"/>
      <c r="O37" s="3"/>
      <c r="P37" s="3"/>
    </row>
    <row r="38" spans="1:16" ht="12.75" x14ac:dyDescent="0.2">
      <c r="A38" s="32" t="s">
        <v>15</v>
      </c>
      <c r="B38" s="33"/>
      <c r="C38" s="33"/>
      <c r="D38" s="33"/>
      <c r="E38" s="53">
        <v>1.4594722545320449E-2</v>
      </c>
      <c r="F38" s="55"/>
      <c r="G38" s="55"/>
      <c r="H38" s="7"/>
      <c r="I38" s="7"/>
      <c r="J38" s="8"/>
      <c r="K38" s="3"/>
      <c r="L38" s="3"/>
      <c r="M38" s="3"/>
      <c r="N38" s="3"/>
      <c r="O38" s="3"/>
      <c r="P38" s="3"/>
    </row>
    <row r="39" spans="1:16" ht="12.75" x14ac:dyDescent="0.2">
      <c r="A39" s="32" t="s">
        <v>16</v>
      </c>
      <c r="B39" s="33"/>
      <c r="C39" s="33"/>
      <c r="D39" s="33"/>
      <c r="E39" s="53">
        <v>1.5374129244295412E-2</v>
      </c>
      <c r="F39" s="55"/>
      <c r="G39" s="55"/>
      <c r="H39" s="7"/>
      <c r="I39" s="7"/>
      <c r="J39" s="8"/>
      <c r="K39" s="3"/>
      <c r="L39" s="3"/>
      <c r="M39" s="3"/>
      <c r="N39" s="3"/>
      <c r="O39" s="3"/>
      <c r="P39" s="3"/>
    </row>
    <row r="40" spans="1:16" ht="12.75" x14ac:dyDescent="0.2">
      <c r="A40" s="37" t="s">
        <v>17</v>
      </c>
      <c r="B40" s="38"/>
      <c r="C40" s="38"/>
      <c r="D40" s="38"/>
      <c r="E40" s="53">
        <v>-1.5405277454679551E-2</v>
      </c>
      <c r="F40" s="55"/>
      <c r="G40" s="55"/>
      <c r="H40" s="7"/>
      <c r="I40" s="7"/>
      <c r="J40" s="8"/>
      <c r="K40" s="3"/>
      <c r="L40" s="3"/>
      <c r="M40" s="3"/>
      <c r="N40" s="3"/>
      <c r="O40" s="3"/>
      <c r="P40" s="3"/>
    </row>
    <row r="41" spans="1:16" ht="13.5" thickBot="1" x14ac:dyDescent="0.25">
      <c r="A41" s="39" t="s">
        <v>18</v>
      </c>
      <c r="B41" s="40"/>
      <c r="C41" s="40"/>
      <c r="D41" s="40"/>
      <c r="E41" s="56">
        <v>4.4594722545320452E-2</v>
      </c>
      <c r="F41" s="57"/>
      <c r="G41" s="57"/>
      <c r="H41" s="3"/>
      <c r="I41" s="7"/>
      <c r="J41" s="8"/>
      <c r="K41" s="3"/>
      <c r="L41" s="3"/>
      <c r="M41" s="3"/>
      <c r="N41" s="3"/>
      <c r="O41" s="3"/>
      <c r="P41" s="3"/>
    </row>
    <row r="42" spans="1:16" ht="12.75" x14ac:dyDescent="0.2">
      <c r="A42" s="42"/>
      <c r="B42" s="42"/>
      <c r="C42" s="42"/>
      <c r="D42" s="42"/>
      <c r="E42" s="42"/>
      <c r="F42" s="57"/>
      <c r="G42" s="57"/>
      <c r="H42" s="3"/>
      <c r="I42" s="7"/>
      <c r="J42" s="8"/>
      <c r="K42" s="3"/>
      <c r="L42" s="3"/>
      <c r="M42" s="3"/>
      <c r="N42" s="3"/>
      <c r="O42" s="3"/>
      <c r="P42" s="3"/>
    </row>
    <row r="43" spans="1:16" ht="12.75" x14ac:dyDescent="0.2">
      <c r="A43" s="43" t="s">
        <v>30</v>
      </c>
      <c r="B43" s="43"/>
      <c r="C43" s="43"/>
      <c r="D43" s="43"/>
      <c r="E43" s="43"/>
      <c r="F43" s="57"/>
      <c r="G43" s="57"/>
      <c r="H43" s="3"/>
      <c r="I43" s="7"/>
      <c r="J43" s="8"/>
      <c r="K43" s="3"/>
      <c r="L43" s="3"/>
      <c r="M43" s="3"/>
      <c r="N43" s="3"/>
      <c r="O43" s="3"/>
      <c r="P43" s="3"/>
    </row>
    <row r="44" spans="1:16" ht="12.75" x14ac:dyDescent="0.2">
      <c r="A44" s="57"/>
      <c r="B44" s="57"/>
      <c r="C44" s="57"/>
      <c r="D44" s="57"/>
      <c r="E44" s="57"/>
      <c r="F44" s="58"/>
      <c r="G44" s="58"/>
      <c r="H44" s="7"/>
      <c r="I44" s="7"/>
      <c r="J44" s="8"/>
      <c r="K44" s="3"/>
      <c r="L44" s="3"/>
      <c r="M44" s="3"/>
      <c r="N44" s="3"/>
      <c r="O44" s="3"/>
      <c r="P44" s="3"/>
    </row>
    <row r="45" spans="1:16" ht="12.75" customHeight="1" x14ac:dyDescent="0.2">
      <c r="B45" s="59"/>
      <c r="C45" s="59"/>
      <c r="D45" s="59"/>
      <c r="E45" s="60"/>
      <c r="F45" s="58"/>
      <c r="G45" s="58"/>
      <c r="H45" s="7"/>
      <c r="I45" s="7"/>
      <c r="J45" s="8"/>
      <c r="K45" s="3"/>
      <c r="L45" s="3"/>
      <c r="M45" s="3"/>
      <c r="N45" s="3"/>
      <c r="O45" s="3"/>
      <c r="P45" s="3"/>
    </row>
    <row r="46" spans="1:16" ht="12.75" x14ac:dyDescent="0.2">
      <c r="A46" s="59"/>
      <c r="B46" s="59"/>
      <c r="C46" s="59"/>
      <c r="D46" s="59"/>
      <c r="E46" s="60"/>
      <c r="F46" s="41"/>
      <c r="G46" s="41"/>
      <c r="H46" s="7"/>
      <c r="I46" s="7"/>
      <c r="J46" s="8"/>
      <c r="K46" s="3"/>
      <c r="L46" s="3"/>
      <c r="M46" s="3"/>
      <c r="N46" s="3"/>
      <c r="O46" s="3"/>
      <c r="P46" s="3"/>
    </row>
    <row r="47" spans="1:16" ht="43.5" customHeight="1" thickBot="1" x14ac:dyDescent="0.25">
      <c r="A47" s="9" t="s">
        <v>48</v>
      </c>
      <c r="B47" s="9"/>
      <c r="C47" s="9"/>
      <c r="D47" s="9"/>
      <c r="E47" s="9"/>
      <c r="F47" s="10"/>
      <c r="G47" s="10"/>
      <c r="H47" s="7"/>
      <c r="I47" s="7"/>
      <c r="K47" s="62" t="str">
        <f>CONCATENATE(TEXT(E60,"# ##0,00%"),"
Среднопретеглена
доходност")</f>
        <v>1,87%
Среднопретеглена
доходност</v>
      </c>
      <c r="L47" s="3"/>
      <c r="M47" s="3"/>
      <c r="N47" s="3"/>
      <c r="O47" s="3"/>
      <c r="P47" s="3"/>
    </row>
    <row r="48" spans="1:16" ht="63.75" x14ac:dyDescent="0.2">
      <c r="A48" s="11" t="s">
        <v>0</v>
      </c>
      <c r="B48" s="12" t="s">
        <v>1</v>
      </c>
      <c r="C48" s="12" t="s">
        <v>2</v>
      </c>
      <c r="D48" s="12" t="s">
        <v>3</v>
      </c>
      <c r="E48" s="13" t="s">
        <v>4</v>
      </c>
      <c r="F48" s="63"/>
      <c r="G48" s="63"/>
      <c r="H48" s="7"/>
      <c r="I48" s="7"/>
      <c r="J48" s="14" t="str">
        <f>CONCATENATE(A47," НА ГОДИШНА БАЗА")</f>
        <v>ДОХОДНОСТ НА ДОБРОВОЛНИТЕ ПЕНСИОННИ ФОНДОВЕ
ЗА ПЕРИОДА 31.03.2017 г. - 29.03.2019 г. НА ГОДИШНА БАЗА</v>
      </c>
      <c r="K48" s="3"/>
      <c r="L48" s="3"/>
      <c r="M48" s="3"/>
      <c r="N48" s="3"/>
      <c r="O48" s="3"/>
      <c r="P48" s="3"/>
    </row>
    <row r="49" spans="1:16" ht="12.75" x14ac:dyDescent="0.2">
      <c r="A49" s="64">
        <v>1</v>
      </c>
      <c r="B49" s="65">
        <v>2</v>
      </c>
      <c r="C49" s="65">
        <v>3</v>
      </c>
      <c r="D49" s="65">
        <v>4</v>
      </c>
      <c r="E49" s="66">
        <v>5</v>
      </c>
      <c r="F49" s="4"/>
      <c r="G49" s="67"/>
      <c r="H49" s="21"/>
      <c r="I49" s="7"/>
      <c r="J49" s="8"/>
      <c r="K49" s="3"/>
      <c r="L49" s="3"/>
      <c r="M49" s="3"/>
      <c r="N49" s="3"/>
      <c r="O49" s="3"/>
      <c r="P49" s="3"/>
    </row>
    <row r="50" spans="1:16" ht="12.75" x14ac:dyDescent="0.2">
      <c r="A50" s="23">
        <v>1</v>
      </c>
      <c r="B50" s="24" t="s">
        <v>31</v>
      </c>
      <c r="C50" s="25">
        <v>0.13701590562359178</v>
      </c>
      <c r="D50" s="25">
        <v>0.2</v>
      </c>
      <c r="E50" s="26">
        <v>1.5841556875227036E-2</v>
      </c>
      <c r="F50" s="68">
        <f t="shared" ref="F50:F58" si="6">$E$60</f>
        <v>1.8662914693317496E-2</v>
      </c>
      <c r="G50" s="67"/>
      <c r="H50" s="21"/>
      <c r="I50" s="7"/>
      <c r="J50" s="8"/>
      <c r="K50" s="3"/>
      <c r="L50" s="3"/>
      <c r="M50" s="3"/>
      <c r="N50" s="3"/>
      <c r="O50" s="3"/>
      <c r="P50" s="3"/>
    </row>
    <row r="51" spans="1:16" ht="12.75" x14ac:dyDescent="0.2">
      <c r="A51" s="23">
        <v>2</v>
      </c>
      <c r="B51" s="24" t="s">
        <v>32</v>
      </c>
      <c r="C51" s="25">
        <v>7.7733004191349736E-2</v>
      </c>
      <c r="D51" s="25">
        <v>0.11438956713901879</v>
      </c>
      <c r="E51" s="26">
        <v>2.8341392801239484E-2</v>
      </c>
      <c r="F51" s="68">
        <f t="shared" si="6"/>
        <v>1.8662914693317496E-2</v>
      </c>
      <c r="G51" s="67"/>
      <c r="H51" s="21"/>
      <c r="I51" s="7"/>
      <c r="J51" s="8"/>
      <c r="K51" s="3"/>
      <c r="L51" s="3"/>
      <c r="M51" s="3"/>
      <c r="N51" s="3"/>
      <c r="O51" s="3"/>
      <c r="P51" s="3"/>
    </row>
    <row r="52" spans="1:16" ht="12.75" x14ac:dyDescent="0.2">
      <c r="A52" s="23">
        <v>3</v>
      </c>
      <c r="B52" s="24" t="s">
        <v>33</v>
      </c>
      <c r="C52" s="25">
        <v>0.10386697477482844</v>
      </c>
      <c r="D52" s="25">
        <v>0.15284753764674619</v>
      </c>
      <c r="E52" s="26">
        <v>2.3270830744204218E-2</v>
      </c>
      <c r="F52" s="68">
        <f t="shared" si="6"/>
        <v>1.8662914693317496E-2</v>
      </c>
      <c r="G52" s="67"/>
      <c r="H52" s="21"/>
      <c r="I52" s="7"/>
      <c r="J52" s="8"/>
      <c r="K52" s="3"/>
      <c r="L52" s="3"/>
      <c r="M52" s="3"/>
      <c r="N52" s="3"/>
      <c r="O52" s="3"/>
      <c r="P52" s="3"/>
    </row>
    <row r="53" spans="1:16" ht="12.75" x14ac:dyDescent="0.2">
      <c r="A53" s="23">
        <v>4</v>
      </c>
      <c r="B53" s="24" t="s">
        <v>34</v>
      </c>
      <c r="C53" s="25">
        <v>0.45525632967450991</v>
      </c>
      <c r="D53" s="25">
        <v>0.2</v>
      </c>
      <c r="E53" s="26">
        <v>4.9352492505847501E-3</v>
      </c>
      <c r="F53" s="68">
        <f t="shared" si="6"/>
        <v>1.8662914693317496E-2</v>
      </c>
      <c r="G53" s="67"/>
      <c r="H53" s="21"/>
      <c r="I53" s="7"/>
      <c r="J53" s="8"/>
      <c r="K53" s="3"/>
      <c r="L53" s="3"/>
      <c r="M53" s="3"/>
      <c r="N53" s="3"/>
      <c r="O53" s="3"/>
      <c r="P53" s="3"/>
    </row>
    <row r="54" spans="1:16" ht="12.75" x14ac:dyDescent="0.2">
      <c r="A54" s="23">
        <v>5</v>
      </c>
      <c r="B54" s="24" t="s">
        <v>35</v>
      </c>
      <c r="C54" s="25">
        <v>0.13350352976380031</v>
      </c>
      <c r="D54" s="25">
        <v>0.19645980674591826</v>
      </c>
      <c r="E54" s="26">
        <v>1.8595919397204286E-2</v>
      </c>
      <c r="F54" s="68">
        <f t="shared" si="6"/>
        <v>1.8662914693317496E-2</v>
      </c>
      <c r="G54" s="67"/>
      <c r="H54" s="21"/>
      <c r="I54" s="7"/>
      <c r="J54" s="8"/>
      <c r="K54" s="3"/>
      <c r="L54" s="3"/>
      <c r="M54" s="3"/>
      <c r="N54" s="3"/>
      <c r="O54" s="3"/>
      <c r="P54" s="3"/>
    </row>
    <row r="55" spans="1:16" ht="12.75" x14ac:dyDescent="0.2">
      <c r="A55" s="23">
        <v>6</v>
      </c>
      <c r="B55" s="24" t="s">
        <v>36</v>
      </c>
      <c r="C55" s="25">
        <v>7.9333358351346361E-2</v>
      </c>
      <c r="D55" s="25">
        <v>0.11674460051944115</v>
      </c>
      <c r="E55" s="26">
        <v>3.1938373739942127E-2</v>
      </c>
      <c r="F55" s="68">
        <f t="shared" si="6"/>
        <v>1.8662914693317496E-2</v>
      </c>
      <c r="G55" s="67"/>
      <c r="H55" s="21"/>
      <c r="I55" s="7"/>
      <c r="J55" s="8"/>
      <c r="K55" s="3"/>
      <c r="L55" s="3"/>
      <c r="M55" s="3"/>
      <c r="N55" s="3"/>
      <c r="O55" s="3"/>
      <c r="P55" s="3"/>
    </row>
    <row r="56" spans="1:16" ht="12.75" x14ac:dyDescent="0.2">
      <c r="A56" s="30">
        <v>7</v>
      </c>
      <c r="B56" s="31" t="s">
        <v>37</v>
      </c>
      <c r="C56" s="25">
        <v>2.3758558769023832E-3</v>
      </c>
      <c r="D56" s="25">
        <v>3.4962385433419396E-3</v>
      </c>
      <c r="E56" s="26">
        <v>1.6474326714358556E-2</v>
      </c>
      <c r="F56" s="68">
        <f t="shared" si="6"/>
        <v>1.8662914693317496E-2</v>
      </c>
      <c r="G56" s="36"/>
      <c r="H56" s="7"/>
      <c r="I56" s="7"/>
      <c r="J56" s="8"/>
      <c r="K56" s="3"/>
      <c r="L56" s="3"/>
      <c r="M56" s="3"/>
      <c r="N56" s="3"/>
      <c r="O56" s="3"/>
      <c r="P56" s="3"/>
    </row>
    <row r="57" spans="1:16" ht="12.75" x14ac:dyDescent="0.2">
      <c r="A57" s="30">
        <v>8</v>
      </c>
      <c r="B57" s="31" t="s">
        <v>38</v>
      </c>
      <c r="C57" s="25">
        <v>9.8714938548785519E-3</v>
      </c>
      <c r="D57" s="25">
        <v>1.4526595502412094E-2</v>
      </c>
      <c r="E57" s="26">
        <v>1.9776765207461633E-2</v>
      </c>
      <c r="F57" s="68">
        <f t="shared" si="6"/>
        <v>1.8662914693317496E-2</v>
      </c>
      <c r="G57" s="36"/>
      <c r="H57" s="7"/>
      <c r="I57" s="7"/>
      <c r="J57" s="8"/>
      <c r="K57" s="3"/>
      <c r="L57" s="3"/>
      <c r="M57" s="3"/>
      <c r="N57" s="3"/>
      <c r="O57" s="3"/>
      <c r="P57" s="3"/>
    </row>
    <row r="58" spans="1:16" ht="12.75" x14ac:dyDescent="0.2">
      <c r="A58" s="30">
        <v>9</v>
      </c>
      <c r="B58" s="31" t="s">
        <v>39</v>
      </c>
      <c r="C58" s="25">
        <v>1.0435478887924653E-3</v>
      </c>
      <c r="D58" s="25">
        <v>1.5356539031215111E-3</v>
      </c>
      <c r="E58" s="26">
        <v>-1.1829503901457428E-2</v>
      </c>
      <c r="F58" s="68">
        <f t="shared" si="6"/>
        <v>1.8662914693317496E-2</v>
      </c>
      <c r="G58" s="36"/>
      <c r="H58" s="7"/>
      <c r="I58" s="7"/>
      <c r="J58" s="8"/>
      <c r="K58" s="3"/>
      <c r="L58" s="3"/>
      <c r="M58" s="3"/>
      <c r="N58" s="3"/>
      <c r="O58" s="3"/>
      <c r="P58" s="3"/>
    </row>
    <row r="59" spans="1:16" ht="12.75" x14ac:dyDescent="0.2">
      <c r="A59" s="32" t="s">
        <v>14</v>
      </c>
      <c r="B59" s="33"/>
      <c r="C59" s="33"/>
      <c r="D59" s="33"/>
      <c r="E59" s="34">
        <v>1.4275902633037234E-2</v>
      </c>
      <c r="F59" s="36"/>
      <c r="G59" s="36"/>
      <c r="H59" s="7"/>
      <c r="I59" s="7"/>
      <c r="J59" s="8"/>
      <c r="K59" s="3"/>
      <c r="L59" s="3"/>
      <c r="M59" s="3"/>
      <c r="N59" s="3"/>
      <c r="O59" s="3"/>
      <c r="P59" s="3"/>
    </row>
    <row r="60" spans="1:16" ht="12.75" x14ac:dyDescent="0.2">
      <c r="A60" s="32" t="s">
        <v>15</v>
      </c>
      <c r="B60" s="33"/>
      <c r="C60" s="33"/>
      <c r="D60" s="33"/>
      <c r="E60" s="34">
        <v>1.8662914693317496E-2</v>
      </c>
      <c r="F60" s="36"/>
      <c r="G60" s="36"/>
      <c r="H60" s="7"/>
      <c r="I60" s="7"/>
      <c r="J60" s="8"/>
      <c r="K60" s="3"/>
      <c r="L60" s="3"/>
      <c r="M60" s="3"/>
      <c r="N60" s="3"/>
      <c r="O60" s="3"/>
      <c r="P60" s="3"/>
    </row>
    <row r="61" spans="1:16" ht="13.5" thickBot="1" x14ac:dyDescent="0.25">
      <c r="A61" s="39" t="s">
        <v>16</v>
      </c>
      <c r="B61" s="40"/>
      <c r="C61" s="40"/>
      <c r="D61" s="40"/>
      <c r="E61" s="69">
        <v>1.6371656758751629E-2</v>
      </c>
      <c r="F61" s="35"/>
      <c r="G61" s="35"/>
      <c r="H61" s="7"/>
      <c r="I61" s="7"/>
      <c r="J61" s="8"/>
      <c r="K61" s="3"/>
      <c r="L61" s="3"/>
      <c r="M61" s="3"/>
      <c r="N61" s="3"/>
      <c r="O61" s="3"/>
      <c r="P61" s="3"/>
    </row>
    <row r="62" spans="1:16" ht="12.75" x14ac:dyDescent="0.2">
      <c r="A62" s="70"/>
      <c r="B62" s="70"/>
      <c r="C62" s="70"/>
      <c r="D62" s="70"/>
      <c r="E62" s="71"/>
      <c r="F62" s="35"/>
      <c r="G62" s="35"/>
      <c r="H62" s="7"/>
      <c r="I62" s="7"/>
      <c r="J62" s="8"/>
      <c r="K62" s="3"/>
      <c r="L62" s="3"/>
      <c r="M62" s="3"/>
      <c r="N62" s="3"/>
      <c r="O62" s="3"/>
      <c r="P62" s="3"/>
    </row>
    <row r="63" spans="1:16" ht="12.75" x14ac:dyDescent="0.2">
      <c r="A63" s="43" t="s">
        <v>40</v>
      </c>
      <c r="B63" s="43"/>
      <c r="C63" s="43"/>
      <c r="D63" s="43"/>
      <c r="E63" s="43"/>
      <c r="F63" s="7"/>
      <c r="G63" s="7"/>
      <c r="H63" s="7"/>
      <c r="I63" s="7"/>
      <c r="J63" s="8"/>
      <c r="K63" s="3"/>
      <c r="L63" s="3"/>
      <c r="M63" s="3"/>
      <c r="N63" s="3"/>
      <c r="O63" s="3"/>
      <c r="P63" s="3"/>
    </row>
    <row r="64" spans="1:16" x14ac:dyDescent="0.2">
      <c r="A64" s="3"/>
      <c r="B64" s="3"/>
      <c r="C64" s="3"/>
      <c r="D64" s="3"/>
      <c r="E64" s="3"/>
      <c r="F64" s="7"/>
      <c r="G64" s="7"/>
      <c r="H64" s="7"/>
      <c r="I64" s="7"/>
      <c r="J64" s="8"/>
      <c r="K64" s="3"/>
      <c r="L64" s="3"/>
      <c r="M64" s="3"/>
      <c r="N64" s="3"/>
      <c r="O64" s="3"/>
      <c r="P64" s="3"/>
    </row>
    <row r="65" spans="1:16" x14ac:dyDescent="0.2">
      <c r="A65" s="3"/>
      <c r="B65" s="3"/>
      <c r="C65" s="3"/>
      <c r="D65" s="3"/>
      <c r="E65" s="3"/>
      <c r="F65" s="7"/>
      <c r="G65" s="7"/>
      <c r="H65" s="7"/>
      <c r="I65" s="7"/>
      <c r="J65" s="8"/>
      <c r="K65" s="3"/>
      <c r="L65" s="3"/>
      <c r="M65" s="3"/>
      <c r="N65" s="3"/>
      <c r="O65" s="3"/>
      <c r="P65" s="3"/>
    </row>
    <row r="66" spans="1:16" ht="12" customHeight="1" x14ac:dyDescent="0.2">
      <c r="B66" s="59"/>
      <c r="C66" s="59"/>
      <c r="D66" s="59"/>
      <c r="E66" s="60"/>
      <c r="F66" s="7"/>
      <c r="G66" s="7"/>
      <c r="H66" s="7"/>
      <c r="I66" s="7"/>
      <c r="J66" s="8"/>
      <c r="K66" s="3"/>
      <c r="L66" s="3"/>
      <c r="M66" s="3"/>
      <c r="N66" s="3"/>
      <c r="O66" s="3"/>
      <c r="P66" s="3"/>
    </row>
    <row r="67" spans="1:16" ht="41.25" customHeight="1" thickBot="1" x14ac:dyDescent="0.25">
      <c r="A67" s="9" t="s">
        <v>49</v>
      </c>
      <c r="B67" s="9"/>
      <c r="C67" s="9"/>
      <c r="D67" s="9"/>
      <c r="E67" s="9"/>
      <c r="F67" s="7"/>
      <c r="G67" s="7"/>
      <c r="H67" s="7"/>
      <c r="I67" s="7"/>
      <c r="J67" s="8"/>
      <c r="K67" s="3"/>
      <c r="L67" s="3"/>
      <c r="M67" s="3"/>
      <c r="N67" s="3"/>
      <c r="O67" s="3"/>
      <c r="P67" s="3"/>
    </row>
    <row r="68" spans="1:16" ht="63.75" x14ac:dyDescent="0.2">
      <c r="A68" s="11" t="s">
        <v>0</v>
      </c>
      <c r="B68" s="12" t="s">
        <v>1</v>
      </c>
      <c r="C68" s="12" t="s">
        <v>2</v>
      </c>
      <c r="D68" s="12" t="s">
        <v>3</v>
      </c>
      <c r="E68" s="13" t="s">
        <v>4</v>
      </c>
      <c r="F68" s="7"/>
      <c r="G68" s="7"/>
      <c r="H68" s="7"/>
      <c r="I68" s="7"/>
      <c r="J68" s="8"/>
      <c r="K68" s="3"/>
      <c r="L68" s="3"/>
      <c r="M68" s="3"/>
      <c r="N68" s="3"/>
      <c r="O68" s="3"/>
      <c r="P68" s="3"/>
    </row>
    <row r="69" spans="1:16" x14ac:dyDescent="0.2">
      <c r="A69" s="64">
        <v>1</v>
      </c>
      <c r="B69" s="65">
        <v>2</v>
      </c>
      <c r="C69" s="65">
        <v>3</v>
      </c>
      <c r="D69" s="65">
        <v>4</v>
      </c>
      <c r="E69" s="66">
        <v>5</v>
      </c>
      <c r="F69" s="7"/>
      <c r="G69" s="7"/>
      <c r="H69" s="7"/>
      <c r="I69" s="7"/>
      <c r="J69" s="8"/>
      <c r="K69" s="3"/>
      <c r="L69" s="3"/>
      <c r="M69" s="3"/>
      <c r="N69" s="3"/>
      <c r="O69" s="3"/>
      <c r="P69" s="3"/>
    </row>
    <row r="70" spans="1:16" s="20" customFormat="1" ht="13.5" thickBot="1" x14ac:dyDescent="0.25">
      <c r="A70" s="72">
        <v>1</v>
      </c>
      <c r="B70" s="73" t="s">
        <v>41</v>
      </c>
      <c r="C70" s="74">
        <v>1</v>
      </c>
      <c r="D70" s="75">
        <v>1</v>
      </c>
      <c r="E70" s="69">
        <v>2.0466155031297673E-2</v>
      </c>
      <c r="F70" s="7"/>
      <c r="G70" s="7"/>
      <c r="H70" s="7"/>
      <c r="I70" s="7"/>
      <c r="J70" s="8"/>
      <c r="K70" s="3"/>
      <c r="L70" s="3"/>
      <c r="M70" s="3"/>
      <c r="N70" s="3"/>
      <c r="O70" s="3"/>
    </row>
    <row r="71" spans="1:16" x14ac:dyDescent="0.2">
      <c r="A71" s="3"/>
      <c r="B71" s="3"/>
      <c r="C71" s="3"/>
      <c r="D71" s="3"/>
      <c r="E71" s="3"/>
      <c r="J71" s="76"/>
      <c r="K71" s="77"/>
      <c r="L71" s="77"/>
      <c r="M71" s="77"/>
      <c r="N71" s="77"/>
      <c r="O71" s="77"/>
    </row>
    <row r="72" spans="1:16" ht="24.75" customHeight="1" x14ac:dyDescent="0.2">
      <c r="A72" s="78" t="s">
        <v>42</v>
      </c>
      <c r="B72" s="78"/>
      <c r="C72" s="3"/>
      <c r="D72" s="3"/>
      <c r="E72" s="3"/>
      <c r="P72" s="79"/>
    </row>
    <row r="73" spans="1:16" ht="27" customHeight="1" x14ac:dyDescent="0.2">
      <c r="A73" s="80" t="s">
        <v>43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ht="27" customHeight="1" x14ac:dyDescent="0.2">
      <c r="A74" s="80" t="s">
        <v>44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</sheetData>
  <mergeCells count="27"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  <mergeCell ref="A39:D39"/>
    <mergeCell ref="A40:D40"/>
    <mergeCell ref="A41:D41"/>
    <mergeCell ref="A42:E42"/>
    <mergeCell ref="A43:E43"/>
    <mergeCell ref="A47:E47"/>
    <mergeCell ref="A19:D19"/>
    <mergeCell ref="A20:E20"/>
    <mergeCell ref="A21:E21"/>
    <mergeCell ref="A25:E25"/>
    <mergeCell ref="A37:D37"/>
    <mergeCell ref="A38:D38"/>
    <mergeCell ref="A1:O1"/>
    <mergeCell ref="A3:E3"/>
    <mergeCell ref="A15:D15"/>
    <mergeCell ref="A16:D16"/>
    <mergeCell ref="A17:D17"/>
    <mergeCell ref="A18:D18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31.03.2017-29.03.2019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2019-04-15T07:19:44Z</cp:lastPrinted>
  <dcterms:created xsi:type="dcterms:W3CDTF">2019-04-15T07:09:58Z</dcterms:created>
  <dcterms:modified xsi:type="dcterms:W3CDTF">2019-04-15T07:20:11Z</dcterms:modified>
</cp:coreProperties>
</file>