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t.panayotova\Documents\TeodoraP\PENSII\"/>
    </mc:Choice>
  </mc:AlternateContent>
  <bookViews>
    <workbookView xWindow="0" yWindow="0" windowWidth="20670" windowHeight="10215"/>
  </bookViews>
  <sheets>
    <sheet name="Доходност 30.12.2016-31.12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6" i="1"/>
  <c r="F28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F6" i="1"/>
  <c r="K5" i="1"/>
  <c r="K4" i="1"/>
  <c r="J4" i="1"/>
  <c r="G6" i="1" l="1"/>
  <c r="K6" i="1"/>
  <c r="F7" i="1"/>
  <c r="F8" i="1"/>
  <c r="F9" i="1"/>
  <c r="F10" i="1"/>
  <c r="F11" i="1"/>
  <c r="F12" i="1"/>
  <c r="F13" i="1"/>
  <c r="K27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<sst xmlns="http://schemas.openxmlformats.org/spreadsheetml/2006/main" count="72" uniqueCount="50">
  <si>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</si>
  <si>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</si>
  <si>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</si>
  <si>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</si>
  <si>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</si>
  <si>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</si>
  <si>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</si>
  <si>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</si>
  <si>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</si>
  <si>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</si>
  <si>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</si>
  <si>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</si>
  <si>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</si>
  <si>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</si>
  <si>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</si>
  <si>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</si>
  <si>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</si>
  <si>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</si>
  <si>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</si>
  <si>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</si>
  <si>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</si>
  <si>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</si>
  <si>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</si>
  <si>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</si>
  <si>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</si>
  <si>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</si>
  <si>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</si>
  <si>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</si>
  <si>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</si>
  <si>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</si>
  <si>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</si>
  <si>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</si>
  <si>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</si>
  <si>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</si>
  <si>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</si>
  <si>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</si>
  <si>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</si>
  <si>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</si>
  <si>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</si>
  <si>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</si>
  <si>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</si>
  <si>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</si>
  <si>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</si>
  <si>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</si>
  <si>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</si>
  <si>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30.12.2016 г. - 31.12.2018 г. НА ГОДИШНА БАЗА</t>
  </si>
  <si>
    <t>ДОХОДНОСТ НА УНИВЕРСАЛНИТЕ ПЕНСИОННИ ФОНДОВЕ
ЗА ПЕРИОДА 30.12.2016 г. - 31.12.2018 г.</t>
  </si>
  <si>
    <t>ДОХОДНОСТ НА ПРОФЕСИОНАЛНИТЕ ПЕНСИОННИ ФОНДОВЕ
ЗА ПЕРИОДА 30.12.2016 г. - 31.12.2018 г.</t>
  </si>
  <si>
    <t>ДОХОДНОСТ НА ДОБРОВОЛНИТЕ ПЕНСИОННИ ФОНДОВЕ
ЗА ПЕРИОДА 30.12.2016 г. - 31.12.2018 г.</t>
  </si>
  <si>
    <t>ДОХОДНОСТ НА ДОБРОВОЛНИЯ ПЕНСИОНЕН ФОНД
ПО ПРОФЕСИОНАЛНИ СХЕМИ
ЗА ПЕРИОДА 30.12.2016 г. - 31.12.2018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</si>
</sst>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1">
    <xf numFmtId="0" fontId="0" fillId="0" borderId="0" xfId="0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0" fillId="2" borderId="0" xfId="0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10" fontId="1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right" indent="1"/>
    </xf>
    <xf numFmtId="10" fontId="11" fillId="2" borderId="7" xfId="0" applyNumberFormat="1" applyFont="1" applyFill="1" applyBorder="1" applyAlignment="1">
      <alignment horizontal="right" indent="1"/>
    </xf>
    <xf numFmtId="10" fontId="18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10" fontId="1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1" fillId="2" borderId="6" xfId="0" applyNumberFormat="1" applyFont="1" applyFill="1" applyBorder="1" applyAlignment="1">
      <alignment horizontal="right" wrapText="1" indent="1"/>
    </xf>
    <xf numFmtId="10" fontId="11" fillId="2" borderId="7" xfId="0" applyNumberFormat="1" applyFont="1" applyFill="1" applyBorder="1" applyAlignment="1">
      <alignment horizontal="right" wrapText="1" indent="1"/>
    </xf>
    <xf numFmtId="10" fontId="16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5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5" fillId="2" borderId="1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right"/>
    </xf>
    <xf numFmtId="10" fontId="15" fillId="2" borderId="12" xfId="0" applyNumberFormat="1" applyFont="1" applyFill="1" applyBorder="1" applyAlignment="1">
      <alignment horizontal="right" indent="1"/>
    </xf>
    <xf numFmtId="0" fontId="11" fillId="2" borderId="0" xfId="0" applyFont="1" applyFill="1" applyBorder="1" applyAlignment="1">
      <alignment horizontal="right" wrapText="1"/>
    </xf>
    <xf numFmtId="10" fontId="15" fillId="2" borderId="0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0" fontId="11" fillId="2" borderId="10" xfId="0" applyNumberFormat="1" applyFont="1" applyFill="1" applyBorder="1" applyAlignment="1">
      <alignment horizontal="right" indent="1"/>
    </xf>
    <xf numFmtId="10" fontId="11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right" wrapText="1" indent="1"/>
    </xf>
    <xf numFmtId="0" fontId="11" fillId="2" borderId="6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0" xfId="0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 wrapText="1" indent="1"/>
    </xf>
    <xf numFmtId="0" fontId="15" fillId="2" borderId="6" xfId="0" applyFont="1" applyFill="1" applyBorder="1" applyAlignment="1">
      <alignment horizontal="right" wrapText="1" indent="1"/>
    </xf>
    <xf numFmtId="0" fontId="11" fillId="2" borderId="11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30.12.2016-31.12.2018'!$J$26</c:f>
          <c:strCache>
            <c:ptCount val="1"/>
            <c:pt idx="0">
              <c:v>ДОХОДНОСТ НА ПРОФЕСИОНАЛНИТЕ ПЕНСИОННИ ФОНДОВЕ
ЗА ПЕРИОДА 30.12.2016 г. - 31.12.2018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D4-4F90-9A2C-F0BAC170C94C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D4-4F90-9A2C-F0BAC170C94C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D4-4F90-9A2C-F0BAC170C94C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D4-4F90-9A2C-F0BAC170C94C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D4-4F90-9A2C-F0BAC170C94C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D4-4F90-9A2C-F0BAC170C94C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D4-4F90-9A2C-F0BAC170C94C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D4-4F90-9A2C-F0BAC170C9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30.12.2016-31.12.2018'!$B$28:$B$36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30.12.2016-31.12.2018'!$E$28:$E$36</c:f>
              <c:numCache>
                <c:formatCode>0.00%</c:formatCode>
                <c:ptCount val="9"/>
                <c:pt idx="0">
                  <c:v>1.3110381287644302E-2</c:v>
                </c:pt>
                <c:pt idx="1">
                  <c:v>2.5955883948180158E-2</c:v>
                </c:pt>
                <c:pt idx="2">
                  <c:v>9.6508727459836408E-3</c:v>
                </c:pt>
                <c:pt idx="3">
                  <c:v>-2.3249126939550724E-3</c:v>
                </c:pt>
                <c:pt idx="4">
                  <c:v>6.6249386567702739E-3</c:v>
                </c:pt>
                <c:pt idx="5">
                  <c:v>2.5090892019817401E-2</c:v>
                </c:pt>
                <c:pt idx="6">
                  <c:v>2.2814715378772554E-2</c:v>
                </c:pt>
                <c:pt idx="7">
                  <c:v>1.6096939572946889E-2</c:v>
                </c:pt>
                <c:pt idx="8">
                  <c:v>7.4138986233118764E-3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D4-4F90-9A2C-F0BAC170C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30.12.2016-31.12.2018'!$F$28:$F$36</c:f>
              <c:numCache>
                <c:formatCode>0.00%</c:formatCode>
                <c:ptCount val="9"/>
                <c:pt idx="0">
                  <c:v>1.3240023623801696E-2</c:v>
                </c:pt>
                <c:pt idx="1">
                  <c:v>1.3240023623801696E-2</c:v>
                </c:pt>
                <c:pt idx="2">
                  <c:v>1.3240023623801696E-2</c:v>
                </c:pt>
                <c:pt idx="3">
                  <c:v>1.3240023623801696E-2</c:v>
                </c:pt>
                <c:pt idx="4">
                  <c:v>1.3240023623801696E-2</c:v>
                </c:pt>
                <c:pt idx="5">
                  <c:v>1.3240023623801696E-2</c:v>
                </c:pt>
                <c:pt idx="6">
                  <c:v>1.3240023623801696E-2</c:v>
                </c:pt>
                <c:pt idx="7">
                  <c:v>1.3240023623801696E-2</c:v>
                </c:pt>
                <c:pt idx="8">
                  <c:v>1.3240023623801696E-2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D4-4F90-9A2C-F0BAC170C94C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30.12.2016-31.12.2018'!$G$28:$G$36</c:f>
              <c:numCache>
                <c:formatCode>0.00%</c:formatCode>
                <c:ptCount val="9"/>
                <c:pt idx="0">
                  <c:v>-1.6759976376198304E-2</c:v>
                </c:pt>
                <c:pt idx="1">
                  <c:v>-1.6759976376198304E-2</c:v>
                </c:pt>
                <c:pt idx="2">
                  <c:v>-1.6759976376198304E-2</c:v>
                </c:pt>
                <c:pt idx="3">
                  <c:v>-1.6759976376198304E-2</c:v>
                </c:pt>
                <c:pt idx="4">
                  <c:v>-1.6759976376198304E-2</c:v>
                </c:pt>
                <c:pt idx="5">
                  <c:v>-1.6759976376198304E-2</c:v>
                </c:pt>
                <c:pt idx="6">
                  <c:v>-1.6759976376198304E-2</c:v>
                </c:pt>
                <c:pt idx="7">
                  <c:v>-1.6759976376198304E-2</c:v>
                </c:pt>
                <c:pt idx="8">
                  <c:v>-1.6759976376198304E-2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D4-4F90-9A2C-F0BAC170C94C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30.12.2016-31.12.2018'!$H$28:$H$36</c:f>
              <c:numCache>
                <c:formatCode>0.00%</c:formatCode>
                <c:ptCount val="9"/>
                <c:pt idx="0">
                  <c:v>4.3240023623801693E-2</c:v>
                </c:pt>
                <c:pt idx="1">
                  <c:v>4.3240023623801693E-2</c:v>
                </c:pt>
                <c:pt idx="2">
                  <c:v>4.3240023623801693E-2</c:v>
                </c:pt>
                <c:pt idx="3">
                  <c:v>4.3240023623801693E-2</c:v>
                </c:pt>
                <c:pt idx="4">
                  <c:v>4.3240023623801693E-2</c:v>
                </c:pt>
                <c:pt idx="5">
                  <c:v>4.3240023623801693E-2</c:v>
                </c:pt>
                <c:pt idx="6">
                  <c:v>4.3240023623801693E-2</c:v>
                </c:pt>
                <c:pt idx="7">
                  <c:v>4.3240023623801693E-2</c:v>
                </c:pt>
                <c:pt idx="8">
                  <c:v>4.3240023623801693E-2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D4-4F90-9A2C-F0BAC170C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30.12.2016-31.12.2018'!$J$4</c:f>
          <c:strCache>
            <c:ptCount val="1"/>
            <c:pt idx="0">
              <c:v>ДОХОДНОСТ НА УНИВЕРСАЛНИТЕ ПЕНСИОННИ ФОНДОВЕ
ЗА ПЕРИОДА 30.12.2016 г. - 31.12.2018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FF-4E62-8FE0-879ED3E0A715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FF-4E62-8FE0-879ED3E0A715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FF-4E62-8FE0-879ED3E0A715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FF-4E62-8FE0-879ED3E0A715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FF-4E62-8FE0-879ED3E0A715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FF-4E62-8FE0-879ED3E0A715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FF-4E62-8FE0-879ED3E0A715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FF-4E62-8FE0-879ED3E0A7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30.12.2016-31.12.2018'!$B$6:$B$14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30.12.2016-31.12.2018'!$E$6:$E$14</c:f>
              <c:numCache>
                <c:formatCode>0.00%</c:formatCode>
                <c:ptCount val="9"/>
                <c:pt idx="0">
                  <c:v>1.0211030128078225E-2</c:v>
                </c:pt>
                <c:pt idx="1">
                  <c:v>2.2279741204874304E-2</c:v>
                </c:pt>
                <c:pt idx="2">
                  <c:v>8.3820367914977378E-3</c:v>
                </c:pt>
                <c:pt idx="3">
                  <c:v>-8.8115259505427979E-4</c:v>
                </c:pt>
                <c:pt idx="4">
                  <c:v>5.1914472360328201E-3</c:v>
                </c:pt>
                <c:pt idx="5">
                  <c:v>1.5816250323554382E-2</c:v>
                </c:pt>
                <c:pt idx="6">
                  <c:v>2.2560479763982455E-2</c:v>
                </c:pt>
                <c:pt idx="7">
                  <c:v>1.4579693528726567E-2</c:v>
                </c:pt>
                <c:pt idx="8">
                  <c:v>6.7144824899054711E-3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FF-4E62-8FE0-879ED3E0A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30.12.2016-31.12.2018'!$F$6:$F$14</c:f>
              <c:numCache>
                <c:formatCode>0.00%</c:formatCode>
                <c:ptCount val="9"/>
                <c:pt idx="0">
                  <c:v>9.6026319180389647E-3</c:v>
                </c:pt>
                <c:pt idx="1">
                  <c:v>9.6026319180389647E-3</c:v>
                </c:pt>
                <c:pt idx="2">
                  <c:v>9.6026319180389647E-3</c:v>
                </c:pt>
                <c:pt idx="3">
                  <c:v>9.6026319180389647E-3</c:v>
                </c:pt>
                <c:pt idx="4">
                  <c:v>9.6026319180389647E-3</c:v>
                </c:pt>
                <c:pt idx="5">
                  <c:v>9.6026319180389647E-3</c:v>
                </c:pt>
                <c:pt idx="6">
                  <c:v>9.6026319180389647E-3</c:v>
                </c:pt>
                <c:pt idx="7">
                  <c:v>9.6026319180389647E-3</c:v>
                </c:pt>
                <c:pt idx="8">
                  <c:v>9.6026319180389647E-3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FF-4E62-8FE0-879ED3E0A715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30.12.2016-31.12.2018'!$G$6:$G$14</c:f>
              <c:numCache>
                <c:formatCode>0.00%</c:formatCode>
                <c:ptCount val="9"/>
                <c:pt idx="0">
                  <c:v>-2.0397368081961034E-2</c:v>
                </c:pt>
                <c:pt idx="1">
                  <c:v>-2.0397368081961034E-2</c:v>
                </c:pt>
                <c:pt idx="2">
                  <c:v>-2.0397368081961034E-2</c:v>
                </c:pt>
                <c:pt idx="3">
                  <c:v>-2.0397368081961034E-2</c:v>
                </c:pt>
                <c:pt idx="4">
                  <c:v>-2.0397368081961034E-2</c:v>
                </c:pt>
                <c:pt idx="5">
                  <c:v>-2.0397368081961034E-2</c:v>
                </c:pt>
                <c:pt idx="6">
                  <c:v>-2.0397368081961034E-2</c:v>
                </c:pt>
                <c:pt idx="7">
                  <c:v>-2.0397368081961034E-2</c:v>
                </c:pt>
                <c:pt idx="8">
                  <c:v>-2.0397368081961034E-2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FF-4E62-8FE0-879ED3E0A715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30.12.2016-31.12.2018'!$H$6:$H$14</c:f>
              <c:numCache>
                <c:formatCode>0.00%</c:formatCode>
                <c:ptCount val="9"/>
                <c:pt idx="0">
                  <c:v>3.9602631918038964E-2</c:v>
                </c:pt>
                <c:pt idx="1">
                  <c:v>3.9602631918038964E-2</c:v>
                </c:pt>
                <c:pt idx="2">
                  <c:v>3.9602631918038964E-2</c:v>
                </c:pt>
                <c:pt idx="3">
                  <c:v>3.9602631918038964E-2</c:v>
                </c:pt>
                <c:pt idx="4">
                  <c:v>3.9602631918038964E-2</c:v>
                </c:pt>
                <c:pt idx="5">
                  <c:v>3.9602631918038964E-2</c:v>
                </c:pt>
                <c:pt idx="6">
                  <c:v>3.9602631918038964E-2</c:v>
                </c:pt>
                <c:pt idx="7">
                  <c:v>3.9602631918038964E-2</c:v>
                </c:pt>
                <c:pt idx="8">
                  <c:v>3.9602631918038964E-2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FF-4E62-8FE0-879ED3E0A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30.12.2016 г. - 31.12.2018 г. НА ГОДИШНА БАЗА"</c:f>
          <c:strCache>
            <c:ptCount val="1"/>
            <c:pt idx="0">
              <c:v>ДОХОДНОСТ НА ДОБРОВОЛНИТЕ ПЕНСИОННИ ФОНДОВЕ
ЗА ПЕРИОДА 30.12.2016 г. - 31.12.2018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2-4C08-8274-7E67EBF09603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2-4C08-8274-7E67EBF09603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2-4C08-8274-7E67EBF09603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2-4C08-8274-7E67EBF09603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2-4C08-8274-7E67EBF096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'Доходност 30.12.2016-31.12.2018'!$B$50:$B$58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30.12.2016-31.12.2018'!$E$50:$E$58</c:f>
              <c:numCache>
                <c:formatCode>0.00%</c:formatCode>
                <c:ptCount val="9"/>
                <c:pt idx="0">
                  <c:v>2.0393537966903796E-2</c:v>
                </c:pt>
                <c:pt idx="1">
                  <c:v>4.5241539837027167E-2</c:v>
                </c:pt>
                <c:pt idx="2">
                  <c:v>1.6847559361768738E-2</c:v>
                </c:pt>
                <c:pt idx="3">
                  <c:v>5.5588163687891878E-5</c:v>
                </c:pt>
                <c:pt idx="4">
                  <c:v>1.2073342932917841E-2</c:v>
                </c:pt>
                <c:pt idx="5">
                  <c:v>3.6419924955358507E-2</c:v>
                </c:pt>
                <c:pt idx="6">
                  <c:v>2.5519506130327496E-2</c:v>
                </c:pt>
                <c:pt idx="7">
                  <c:v>1.7068347378722759E-2</c:v>
                </c:pt>
                <c:pt idx="8">
                  <c:v>4.4012982234609144E-3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2-4C08-8274-7E67EBF09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30.12.2016-31.12.2018'!$B$50:$B$58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30.12.2016-31.12.2018'!$F$50:$F$58</c:f>
              <c:numCache>
                <c:formatCode>0.00%</c:formatCode>
                <c:ptCount val="9"/>
                <c:pt idx="0">
                  <c:v>1.8941777870964283E-2</c:v>
                </c:pt>
                <c:pt idx="1">
                  <c:v>1.8941777870964283E-2</c:v>
                </c:pt>
                <c:pt idx="2">
                  <c:v>1.8941777870964283E-2</c:v>
                </c:pt>
                <c:pt idx="3">
                  <c:v>1.8941777870964283E-2</c:v>
                </c:pt>
                <c:pt idx="4">
                  <c:v>1.8941777870964283E-2</c:v>
                </c:pt>
                <c:pt idx="5">
                  <c:v>1.8941777870964283E-2</c:v>
                </c:pt>
                <c:pt idx="6">
                  <c:v>1.8941777870964283E-2</c:v>
                </c:pt>
                <c:pt idx="7">
                  <c:v>1.8941777870964283E-2</c:v>
                </c:pt>
                <c:pt idx="8">
                  <c:v>1.8941777870964283E-2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82-4C08-8274-7E67EBF09603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30.12.2016-31.12.2018'!$B$50:$B$58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482-4C08-8274-7E67EBF09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0.89175</cdr:x>
      <cdr:y>0.8496</cdr:y>
    </cdr:from>
    <cdr:to>
      <cdr:x>0.99875</cdr:x>
      <cdr:y>0.98354</cdr:y>
    </cdr:to>
    <cdr:sp macro="" textlink="'Доходност 30.12.2016-31.12.2018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6629" y="3374531"/>
          <a:ext cx="814321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9524"/>
            <a:gd name="adj6" fmla="val -1800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-1,68%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0.58105</cdr:y>
    </cdr:from>
    <cdr:to>
      <cdr:x>1</cdr:x>
      <cdr:y>0.71387</cdr:y>
    </cdr:to>
    <cdr:sp macro="" textlink="'Доходност 30.12.2016-31.12.2018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307878"/>
          <a:ext cx="981066" cy="527551"/>
        </a:xfrm>
        <a:prstGeom xmlns:a="http://schemas.openxmlformats.org/drawingml/2006/main" prst="accentCallout2">
          <a:avLst>
            <a:gd name="adj1" fmla="val 23870"/>
            <a:gd name="adj2" fmla="val -2152"/>
            <a:gd name="adj3" fmla="val 23870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1,32%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0.30312</cdr:y>
    </cdr:from>
    <cdr:to>
      <cdr:x>1</cdr:x>
      <cdr:y>0.42716</cdr:y>
    </cdr:to>
    <cdr:sp macro="" textlink="'Доходност 30.12.2016-31.12.2018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03973"/>
          <a:ext cx="901613" cy="49267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4,32%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0.2867</cdr:y>
    </cdr:from>
    <cdr:to>
      <cdr:x>1</cdr:x>
      <cdr:y>0.41824</cdr:y>
    </cdr:to>
    <cdr:sp macro="" textlink="'Доходност 30.12.2016-31.12.2018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1133282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3,96%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0.54767</cdr:y>
    </cdr:from>
    <cdr:to>
      <cdr:x>1</cdr:x>
      <cdr:y>0.67484</cdr:y>
    </cdr:to>
    <cdr:sp macro="" textlink="'Доходност 30.12.2016-31.12.2018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2164888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0,96%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0.82336</cdr:y>
    </cdr:from>
    <cdr:to>
      <cdr:x>1</cdr:x>
      <cdr:y>0.93502</cdr:y>
    </cdr:to>
    <cdr:sp macro="" textlink="'Доходност 30.12.2016-31.12.2018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54620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4441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-2,04%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0.67938</cdr:y>
    </cdr:from>
    <cdr:to>
      <cdr:x>1</cdr:x>
      <cdr:y>0.81201</cdr:y>
    </cdr:to>
    <cdr:sp macro="" textlink="'Доходност 30.12.2016-31.12.2018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2478443"/>
          <a:ext cx="952539" cy="483844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1,89%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50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9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4" t="s">
        <v>46</v>
      </c>
      <c r="B3" s="74"/>
      <c r="C3" s="74"/>
      <c r="D3" s="74"/>
      <c r="E3" s="74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30.12.2016 г. - 31.12.2018 г. НА ГОДИШНА БАЗА</v>
      </c>
      <c r="K4" s="12" t="str">
        <f>CONCATENATE(TEXT(E19,"# ##0,00%"),"
Горна граница
на доходността")</f>
        <v>3,96%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9" t="str">
        <f>CONCATENATE(TEXT(E16,"# ##0,00%"),"
Среднопретеглена
доходност")</f>
        <v>0,96%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20">
        <v>1</v>
      </c>
      <c r="B6" s="21" t="s">
        <v>5</v>
      </c>
      <c r="C6" s="22">
        <v>0.2658405411775257</v>
      </c>
      <c r="D6" s="22">
        <v>0.2</v>
      </c>
      <c r="E6" s="23">
        <v>1.0211030128078225E-2</v>
      </c>
      <c r="F6" s="24">
        <f t="shared" ref="F6:F14" si="0">$E$16</f>
        <v>9.6026319180389647E-3</v>
      </c>
      <c r="G6" s="25">
        <f t="shared" ref="G6:G15" si="1">$E$18</f>
        <v>-2.0397368081961034E-2</v>
      </c>
      <c r="H6" s="18">
        <f t="shared" ref="H6:H14" si="2">$E$19</f>
        <v>3.9602631918038964E-2</v>
      </c>
      <c r="I6" s="18"/>
      <c r="J6" s="6"/>
      <c r="K6" s="26" t="str">
        <f>CONCATENATE(TEXT(E18,"# ##0,00%"),"
Минимална
доходност")</f>
        <v>-2,04%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20">
        <v>2</v>
      </c>
      <c r="B7" s="21" t="s">
        <v>6</v>
      </c>
      <c r="C7" s="22">
        <v>0.11172502453169644</v>
      </c>
      <c r="D7" s="22">
        <v>0.12843686509601665</v>
      </c>
      <c r="E7" s="23">
        <v>2.2279741204874304E-2</v>
      </c>
      <c r="F7" s="25">
        <f t="shared" si="0"/>
        <v>9.6026319180389647E-3</v>
      </c>
      <c r="G7" s="25">
        <f t="shared" si="1"/>
        <v>-2.0397368081961034E-2</v>
      </c>
      <c r="H7" s="18">
        <f t="shared" si="2"/>
        <v>3.9602631918038964E-2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20">
        <v>3</v>
      </c>
      <c r="B8" s="21" t="s">
        <v>7</v>
      </c>
      <c r="C8" s="22">
        <v>0.15995329527829363</v>
      </c>
      <c r="D8" s="22">
        <v>0.18387912549970584</v>
      </c>
      <c r="E8" s="23">
        <v>8.3820367914977378E-3</v>
      </c>
      <c r="F8" s="25">
        <f t="shared" si="0"/>
        <v>9.6026319180389647E-3</v>
      </c>
      <c r="G8" s="25">
        <f t="shared" si="1"/>
        <v>-2.0397368081961034E-2</v>
      </c>
      <c r="H8" s="18">
        <f t="shared" si="2"/>
        <v>3.9602631918038964E-2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20">
        <v>4</v>
      </c>
      <c r="B9" s="21" t="s">
        <v>8</v>
      </c>
      <c r="C9" s="22">
        <v>0.21222975687199525</v>
      </c>
      <c r="D9" s="22">
        <v>0.2</v>
      </c>
      <c r="E9" s="23">
        <v>-8.8115259505427979E-4</v>
      </c>
      <c r="F9" s="25">
        <f t="shared" si="0"/>
        <v>9.6026319180389647E-3</v>
      </c>
      <c r="G9" s="25">
        <f t="shared" si="1"/>
        <v>-2.0397368081961034E-2</v>
      </c>
      <c r="H9" s="18">
        <f t="shared" si="2"/>
        <v>3.9602631918038964E-2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20">
        <v>5</v>
      </c>
      <c r="B10" s="21" t="s">
        <v>9</v>
      </c>
      <c r="C10" s="22">
        <v>0.10360098646715031</v>
      </c>
      <c r="D10" s="22">
        <v>0.11909763258920263</v>
      </c>
      <c r="E10" s="23">
        <v>5.1914472360328201E-3</v>
      </c>
      <c r="F10" s="25">
        <f t="shared" si="0"/>
        <v>9.6026319180389647E-3</v>
      </c>
      <c r="G10" s="25">
        <f t="shared" si="1"/>
        <v>-2.0397368081961034E-2</v>
      </c>
      <c r="H10" s="18">
        <f t="shared" si="2"/>
        <v>3.9602631918038964E-2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20">
        <v>6</v>
      </c>
      <c r="B11" s="21" t="s">
        <v>10</v>
      </c>
      <c r="C11" s="22">
        <v>9.7178714208911721E-2</v>
      </c>
      <c r="D11" s="22">
        <v>0.1117147161915672</v>
      </c>
      <c r="E11" s="23">
        <v>1.5816250323554382E-2</v>
      </c>
      <c r="F11" s="25">
        <f t="shared" si="0"/>
        <v>9.6026319180389647E-3</v>
      </c>
      <c r="G11" s="25">
        <f t="shared" si="1"/>
        <v>-2.0397368081961034E-2</v>
      </c>
      <c r="H11" s="18">
        <f t="shared" si="2"/>
        <v>3.9602631918038964E-2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2">
        <v>2.5192548691201144E-2</v>
      </c>
      <c r="D12" s="22">
        <v>2.8960852693826675E-2</v>
      </c>
      <c r="E12" s="23">
        <v>2.2560479763982455E-2</v>
      </c>
      <c r="F12" s="25">
        <f t="shared" si="0"/>
        <v>9.6026319180389647E-3</v>
      </c>
      <c r="G12" s="25">
        <f t="shared" si="1"/>
        <v>-2.0397368081961034E-2</v>
      </c>
      <c r="H12" s="18">
        <f t="shared" si="2"/>
        <v>3.9602631918038964E-2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2">
        <v>1.1929224028740843E-2</v>
      </c>
      <c r="D13" s="22">
        <v>1.3713598575625067E-2</v>
      </c>
      <c r="E13" s="23">
        <v>1.4579693528726567E-2</v>
      </c>
      <c r="F13" s="25">
        <f t="shared" si="0"/>
        <v>9.6026319180389647E-3</v>
      </c>
      <c r="G13" s="25">
        <f t="shared" si="1"/>
        <v>-2.0397368081961034E-2</v>
      </c>
      <c r="H13" s="18">
        <f t="shared" si="2"/>
        <v>3.9602631918038964E-2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2">
        <v>1.2349908744484956E-2</v>
      </c>
      <c r="D14" s="22">
        <v>1.4197209354055948E-2</v>
      </c>
      <c r="E14" s="23">
        <v>6.7144824899054711E-3</v>
      </c>
      <c r="F14" s="25">
        <f t="shared" si="0"/>
        <v>9.6026319180389647E-3</v>
      </c>
      <c r="G14" s="25">
        <f t="shared" si="1"/>
        <v>-2.0397368081961034E-2</v>
      </c>
      <c r="H14" s="18">
        <f t="shared" si="2"/>
        <v>3.9602631918038964E-2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9" t="s">
        <v>14</v>
      </c>
      <c r="B15" s="70"/>
      <c r="C15" s="70"/>
      <c r="D15" s="70"/>
      <c r="E15" s="29">
        <v>9.2574835990680074E-3</v>
      </c>
      <c r="F15" s="30"/>
      <c r="G15" s="25">
        <f t="shared" si="1"/>
        <v>-2.0397368081961034E-2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9" t="s">
        <v>15</v>
      </c>
      <c r="B16" s="70"/>
      <c r="C16" s="70"/>
      <c r="D16" s="70"/>
      <c r="E16" s="29">
        <v>9.6026319180389647E-3</v>
      </c>
      <c r="F16" s="31"/>
      <c r="G16" s="31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9" t="s">
        <v>16</v>
      </c>
      <c r="B17" s="70"/>
      <c r="C17" s="70"/>
      <c r="D17" s="70"/>
      <c r="E17" s="29">
        <v>1.1650445430177521E-2</v>
      </c>
      <c r="F17" s="30"/>
      <c r="G17" s="30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6" t="s">
        <v>17</v>
      </c>
      <c r="B18" s="77"/>
      <c r="C18" s="77"/>
      <c r="D18" s="77"/>
      <c r="E18" s="29">
        <v>-2.0397368081961034E-2</v>
      </c>
      <c r="F18" s="30"/>
      <c r="G18" s="30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71" t="s">
        <v>18</v>
      </c>
      <c r="B19" s="72"/>
      <c r="C19" s="72"/>
      <c r="D19" s="72"/>
      <c r="E19" s="29">
        <v>3.9602631918038964E-2</v>
      </c>
      <c r="F19" s="32"/>
      <c r="G19" s="32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8"/>
      <c r="B20" s="78"/>
      <c r="C20" s="78"/>
      <c r="D20" s="78"/>
      <c r="E20" s="78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3" t="s">
        <v>19</v>
      </c>
      <c r="B21" s="73"/>
      <c r="C21" s="73"/>
      <c r="D21" s="73"/>
      <c r="E21" s="73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4" t="s">
        <v>47</v>
      </c>
      <c r="B25" s="74"/>
      <c r="C25" s="74"/>
      <c r="D25" s="74"/>
      <c r="E25" s="74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30.12.2016 г. - 31.12.2018 г. НА ГОДИШНА БАЗА</v>
      </c>
      <c r="K26" s="36" t="str">
        <f>CONCATENATE(TEXT(E41,"# ##0,00%"),"
Горна граница
на доходността")</f>
        <v>4,32%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37" t="str">
        <f>CONCATENATE(TEXT(E38,"# ##0,00%"),"
Среднопретеглена
доходност")</f>
        <v>1,32%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20">
        <v>1</v>
      </c>
      <c r="B28" s="21" t="s">
        <v>21</v>
      </c>
      <c r="C28" s="38">
        <v>0.23513948953083796</v>
      </c>
      <c r="D28" s="38">
        <v>0.2</v>
      </c>
      <c r="E28" s="39">
        <v>1.3110381287644302E-2</v>
      </c>
      <c r="F28" s="40">
        <f t="shared" ref="F28:F36" si="3">$E$38</f>
        <v>1.3240023623801696E-2</v>
      </c>
      <c r="G28" s="40">
        <f t="shared" ref="G28:G36" si="4">$E$40</f>
        <v>-1.6759976376198304E-2</v>
      </c>
      <c r="H28" s="18">
        <f t="shared" ref="H28:H36" si="5">$E$41</f>
        <v>4.3240023623801693E-2</v>
      </c>
      <c r="I28" s="18"/>
      <c r="J28" s="6"/>
      <c r="K28" s="41" t="str">
        <f>CONCATENATE(TEXT(E40,"# ##0,00%"),"
Минимална
доходност")</f>
        <v>-1,68%
Минимална
доходност</v>
      </c>
      <c r="L28" s="1"/>
      <c r="M28" s="1"/>
      <c r="N28" s="1"/>
      <c r="O28" s="1"/>
      <c r="P28" s="1"/>
    </row>
    <row r="29" spans="1:16" ht="12.75" x14ac:dyDescent="0.2">
      <c r="A29" s="20">
        <v>2</v>
      </c>
      <c r="B29" s="21" t="s">
        <v>22</v>
      </c>
      <c r="C29" s="38">
        <v>0.17339101180304198</v>
      </c>
      <c r="D29" s="38">
        <v>0.18135700241256772</v>
      </c>
      <c r="E29" s="39">
        <v>2.5955883948180158E-2</v>
      </c>
      <c r="F29" s="40">
        <f t="shared" si="3"/>
        <v>1.3240023623801696E-2</v>
      </c>
      <c r="G29" s="40">
        <f t="shared" si="4"/>
        <v>-1.6759976376198304E-2</v>
      </c>
      <c r="H29" s="18">
        <f t="shared" si="5"/>
        <v>4.3240023623801693E-2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20">
        <v>3</v>
      </c>
      <c r="B30" s="21" t="s">
        <v>23</v>
      </c>
      <c r="C30" s="38">
        <v>0.1475185945109948</v>
      </c>
      <c r="D30" s="38">
        <v>0.15429594546122671</v>
      </c>
      <c r="E30" s="39">
        <v>9.6508727459836408E-3</v>
      </c>
      <c r="F30" s="40">
        <f t="shared" si="3"/>
        <v>1.3240023623801696E-2</v>
      </c>
      <c r="G30" s="40">
        <f t="shared" si="4"/>
        <v>-1.6759976376198304E-2</v>
      </c>
      <c r="H30" s="18">
        <f t="shared" si="5"/>
        <v>4.3240023623801693E-2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20">
        <v>4</v>
      </c>
      <c r="B31" s="21" t="s">
        <v>24</v>
      </c>
      <c r="C31" s="38">
        <v>0.17489625254739535</v>
      </c>
      <c r="D31" s="38">
        <v>0.18293139745453957</v>
      </c>
      <c r="E31" s="39">
        <v>-2.3249126939550724E-3</v>
      </c>
      <c r="F31" s="40">
        <f t="shared" si="3"/>
        <v>1.3240023623801696E-2</v>
      </c>
      <c r="G31" s="40">
        <f t="shared" si="4"/>
        <v>-1.6759976376198304E-2</v>
      </c>
      <c r="H31" s="18">
        <f t="shared" si="5"/>
        <v>4.3240023623801693E-2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20">
        <v>5</v>
      </c>
      <c r="B32" s="21" t="s">
        <v>25</v>
      </c>
      <c r="C32" s="38">
        <v>7.2536060211177505E-2</v>
      </c>
      <c r="D32" s="38">
        <v>7.5868537301458247E-2</v>
      </c>
      <c r="E32" s="39">
        <v>6.6249386567702739E-3</v>
      </c>
      <c r="F32" s="40">
        <f t="shared" si="3"/>
        <v>1.3240023623801696E-2</v>
      </c>
      <c r="G32" s="40">
        <f t="shared" si="4"/>
        <v>-1.6759976376198304E-2</v>
      </c>
      <c r="H32" s="18">
        <f t="shared" si="5"/>
        <v>4.3240023623801693E-2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20">
        <v>6</v>
      </c>
      <c r="B33" s="21" t="s">
        <v>26</v>
      </c>
      <c r="C33" s="38">
        <v>0.11222913024234961</v>
      </c>
      <c r="D33" s="38">
        <v>0.11738520026194975</v>
      </c>
      <c r="E33" s="39">
        <v>2.5090892019817401E-2</v>
      </c>
      <c r="F33" s="40">
        <f t="shared" si="3"/>
        <v>1.3240023623801696E-2</v>
      </c>
      <c r="G33" s="40">
        <f t="shared" si="4"/>
        <v>-1.6759976376198304E-2</v>
      </c>
      <c r="H33" s="18">
        <f t="shared" si="5"/>
        <v>4.3240023623801693E-2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8">
        <v>2.1111148797190057E-2</v>
      </c>
      <c r="D34" s="38">
        <v>2.2081044591245089E-2</v>
      </c>
      <c r="E34" s="39">
        <v>2.2814715378772554E-2</v>
      </c>
      <c r="F34" s="40">
        <f t="shared" si="3"/>
        <v>1.3240023623801696E-2</v>
      </c>
      <c r="G34" s="40">
        <f t="shared" si="4"/>
        <v>-1.6759976376198304E-2</v>
      </c>
      <c r="H34" s="18">
        <f t="shared" si="5"/>
        <v>4.3240023623801693E-2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8">
        <v>4.4622703976998516E-2</v>
      </c>
      <c r="D35" s="38">
        <v>4.6672775876089777E-2</v>
      </c>
      <c r="E35" s="39">
        <v>1.6096939572946889E-2</v>
      </c>
      <c r="F35" s="40">
        <f t="shared" si="3"/>
        <v>1.3240023623801696E-2</v>
      </c>
      <c r="G35" s="40">
        <f t="shared" si="4"/>
        <v>-1.6759976376198304E-2</v>
      </c>
      <c r="H35" s="18">
        <f t="shared" si="5"/>
        <v>4.3240023623801693E-2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8">
        <v>1.855560838001415E-2</v>
      </c>
      <c r="D36" s="38">
        <v>1.9408096640923165E-2</v>
      </c>
      <c r="E36" s="39">
        <v>7.4138986233118764E-3</v>
      </c>
      <c r="F36" s="40">
        <f t="shared" si="3"/>
        <v>1.3240023623801696E-2</v>
      </c>
      <c r="G36" s="40">
        <f t="shared" si="4"/>
        <v>-1.6759976376198304E-2</v>
      </c>
      <c r="H36" s="18">
        <f t="shared" si="5"/>
        <v>4.3240023623801693E-2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9" t="s">
        <v>14</v>
      </c>
      <c r="B37" s="70"/>
      <c r="C37" s="70"/>
      <c r="D37" s="70"/>
      <c r="E37" s="42">
        <v>1.3234329166908998E-2</v>
      </c>
      <c r="F37" s="43"/>
      <c r="G37" s="43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9" t="s">
        <v>15</v>
      </c>
      <c r="B38" s="70"/>
      <c r="C38" s="70"/>
      <c r="D38" s="70"/>
      <c r="E38" s="42">
        <v>1.3240023623801696E-2</v>
      </c>
      <c r="F38" s="44"/>
      <c r="G38" s="44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9" t="s">
        <v>16</v>
      </c>
      <c r="B39" s="70"/>
      <c r="C39" s="70"/>
      <c r="D39" s="70"/>
      <c r="E39" s="42">
        <v>1.3825956615496892E-2</v>
      </c>
      <c r="F39" s="44"/>
      <c r="G39" s="44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6" t="s">
        <v>17</v>
      </c>
      <c r="B40" s="77"/>
      <c r="C40" s="77"/>
      <c r="D40" s="77"/>
      <c r="E40" s="42">
        <v>-1.6759976376198304E-2</v>
      </c>
      <c r="F40" s="44"/>
      <c r="G40" s="44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71" t="s">
        <v>18</v>
      </c>
      <c r="B41" s="72"/>
      <c r="C41" s="72"/>
      <c r="D41" s="72"/>
      <c r="E41" s="45">
        <v>4.3240023623801693E-2</v>
      </c>
      <c r="F41" s="46"/>
      <c r="G41" s="46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8"/>
      <c r="B42" s="78"/>
      <c r="C42" s="78"/>
      <c r="D42" s="78"/>
      <c r="E42" s="78"/>
      <c r="F42" s="46"/>
      <c r="G42" s="46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3" t="s">
        <v>30</v>
      </c>
      <c r="B43" s="73"/>
      <c r="C43" s="73"/>
      <c r="D43" s="73"/>
      <c r="E43" s="73"/>
      <c r="F43" s="46"/>
      <c r="G43" s="46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6"/>
      <c r="B44" s="46"/>
      <c r="C44" s="46"/>
      <c r="D44" s="46"/>
      <c r="E44" s="46"/>
      <c r="F44" s="47"/>
      <c r="G44" s="47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8"/>
      <c r="C45" s="48"/>
      <c r="D45" s="48"/>
      <c r="E45" s="49"/>
      <c r="F45" s="47"/>
      <c r="G45" s="47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8"/>
      <c r="B46" s="48"/>
      <c r="C46" s="48"/>
      <c r="D46" s="48"/>
      <c r="E46" s="49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4" t="s">
        <v>48</v>
      </c>
      <c r="B47" s="74"/>
      <c r="C47" s="74"/>
      <c r="D47" s="74"/>
      <c r="E47" s="74"/>
      <c r="F47" s="7"/>
      <c r="G47" s="7"/>
      <c r="H47" s="5"/>
      <c r="I47" s="5"/>
      <c r="K47" s="51" t="str">
        <f>CONCATENATE(TEXT(E60,"# ##0,00%"),"
Среднопретеглена
доходност")</f>
        <v>1,89%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2"/>
      <c r="G48" s="52"/>
      <c r="H48" s="5"/>
      <c r="I48" s="5"/>
      <c r="J48" s="11" t="str">
        <f>CONCATENATE(A47," НА ГОДИШНА БАЗА")</f>
        <v>ДОХОДНОСТ НА ДОБРОВОЛНИТЕ ПЕНСИОННИ ФОНДОВЕ
ЗА ПЕРИОДА 30.12.2016 г. - 31.12.2018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53">
        <v>1</v>
      </c>
      <c r="B49" s="54">
        <v>2</v>
      </c>
      <c r="C49" s="54">
        <v>3</v>
      </c>
      <c r="D49" s="54">
        <v>4</v>
      </c>
      <c r="E49" s="55">
        <v>5</v>
      </c>
      <c r="F49" s="2"/>
      <c r="G49" s="56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20">
        <v>1</v>
      </c>
      <c r="B50" s="21" t="s">
        <v>31</v>
      </c>
      <c r="C50" s="22">
        <v>0.1384945423056774</v>
      </c>
      <c r="D50" s="22">
        <v>0.2</v>
      </c>
      <c r="E50" s="23">
        <v>2.0393537966903796E-2</v>
      </c>
      <c r="F50" s="57">
        <f t="shared" ref="F50:F58" si="6">$E$60</f>
        <v>1.8941777870964283E-2</v>
      </c>
      <c r="G50" s="56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20">
        <v>2</v>
      </c>
      <c r="B51" s="21" t="s">
        <v>32</v>
      </c>
      <c r="C51" s="22">
        <v>7.9820362675797674E-2</v>
      </c>
      <c r="D51" s="22">
        <v>0.11729065738319801</v>
      </c>
      <c r="E51" s="23">
        <v>4.5241539837027167E-2</v>
      </c>
      <c r="F51" s="57">
        <f t="shared" si="6"/>
        <v>1.8941777870964283E-2</v>
      </c>
      <c r="G51" s="56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20">
        <v>3</v>
      </c>
      <c r="B52" s="21" t="s">
        <v>33</v>
      </c>
      <c r="C52" s="22">
        <v>0.10190356530561033</v>
      </c>
      <c r="D52" s="22">
        <v>0.14974043920262406</v>
      </c>
      <c r="E52" s="23">
        <v>1.6847559361768738E-2</v>
      </c>
      <c r="F52" s="57">
        <f t="shared" si="6"/>
        <v>1.8941777870964283E-2</v>
      </c>
      <c r="G52" s="56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20">
        <v>4</v>
      </c>
      <c r="B53" s="21" t="s">
        <v>34</v>
      </c>
      <c r="C53" s="22">
        <v>0.45318463595136937</v>
      </c>
      <c r="D53" s="22">
        <v>0.2</v>
      </c>
      <c r="E53" s="23">
        <v>5.5588163687891878E-5</v>
      </c>
      <c r="F53" s="57">
        <f t="shared" si="6"/>
        <v>1.8941777870964283E-2</v>
      </c>
      <c r="G53" s="56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20">
        <v>5</v>
      </c>
      <c r="B54" s="21" t="s">
        <v>35</v>
      </c>
      <c r="C54" s="22">
        <v>0.13194770003575473</v>
      </c>
      <c r="D54" s="22">
        <v>0.19388827560523275</v>
      </c>
      <c r="E54" s="23">
        <v>1.2073342932917841E-2</v>
      </c>
      <c r="F54" s="57">
        <f t="shared" si="6"/>
        <v>1.8941777870964283E-2</v>
      </c>
      <c r="G54" s="56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20">
        <v>6</v>
      </c>
      <c r="B55" s="21" t="s">
        <v>36</v>
      </c>
      <c r="C55" s="22">
        <v>8.0875429227247941E-2</v>
      </c>
      <c r="D55" s="22">
        <v>0.11884100675839754</v>
      </c>
      <c r="E55" s="23">
        <v>3.6419924955358507E-2</v>
      </c>
      <c r="F55" s="57">
        <f t="shared" si="6"/>
        <v>1.8941777870964283E-2</v>
      </c>
      <c r="G55" s="56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2">
        <v>2.4481065085036223E-3</v>
      </c>
      <c r="D56" s="22">
        <v>3.5973279511737817E-3</v>
      </c>
      <c r="E56" s="23">
        <v>2.5519506130327496E-2</v>
      </c>
      <c r="F56" s="57">
        <f t="shared" si="6"/>
        <v>1.8941777870964283E-2</v>
      </c>
      <c r="G56" s="31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2">
        <v>1.0136357197833387E-2</v>
      </c>
      <c r="D57" s="22">
        <v>1.4894695530684116E-2</v>
      </c>
      <c r="E57" s="23">
        <v>1.7068347378722759E-2</v>
      </c>
      <c r="F57" s="57">
        <f t="shared" si="6"/>
        <v>1.8941777870964283E-2</v>
      </c>
      <c r="G57" s="31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2">
        <v>1.189300792205607E-3</v>
      </c>
      <c r="D58" s="22">
        <v>1.7475975686896961E-3</v>
      </c>
      <c r="E58" s="23">
        <v>4.4012982234609144E-3</v>
      </c>
      <c r="F58" s="57">
        <f t="shared" si="6"/>
        <v>1.8941777870964283E-2</v>
      </c>
      <c r="G58" s="31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9" t="s">
        <v>14</v>
      </c>
      <c r="B59" s="70"/>
      <c r="C59" s="70"/>
      <c r="D59" s="70"/>
      <c r="E59" s="29">
        <v>1.2956854589162105E-2</v>
      </c>
      <c r="F59" s="31"/>
      <c r="G59" s="31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9" t="s">
        <v>15</v>
      </c>
      <c r="B60" s="70"/>
      <c r="C60" s="70"/>
      <c r="D60" s="70"/>
      <c r="E60" s="29">
        <v>1.8941777870964283E-2</v>
      </c>
      <c r="F60" s="31"/>
      <c r="G60" s="31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71" t="s">
        <v>16</v>
      </c>
      <c r="B61" s="72"/>
      <c r="C61" s="72"/>
      <c r="D61" s="72"/>
      <c r="E61" s="58">
        <v>1.9780071661130567E-2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9"/>
      <c r="B62" s="59"/>
      <c r="C62" s="59"/>
      <c r="D62" s="59"/>
      <c r="E62" s="60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3" t="s">
        <v>40</v>
      </c>
      <c r="B63" s="73"/>
      <c r="C63" s="73"/>
      <c r="D63" s="73"/>
      <c r="E63" s="73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8"/>
      <c r="C66" s="48"/>
      <c r="D66" s="48"/>
      <c r="E66" s="49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4" t="s">
        <v>49</v>
      </c>
      <c r="B67" s="74"/>
      <c r="C67" s="74"/>
      <c r="D67" s="74"/>
      <c r="E67" s="74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3">
        <v>1</v>
      </c>
      <c r="B69" s="54">
        <v>2</v>
      </c>
      <c r="C69" s="54">
        <v>3</v>
      </c>
      <c r="D69" s="54">
        <v>4</v>
      </c>
      <c r="E69" s="55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1">
        <v>1</v>
      </c>
      <c r="B70" s="62" t="s">
        <v>41</v>
      </c>
      <c r="C70" s="63">
        <v>1</v>
      </c>
      <c r="D70" s="64">
        <v>1</v>
      </c>
      <c r="E70" s="58">
        <v>1.3796313534399474E-2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5"/>
      <c r="K71" s="75"/>
      <c r="L71" s="75"/>
      <c r="M71" s="75"/>
      <c r="N71" s="75"/>
      <c r="O71" s="75"/>
    </row>
    <row r="72" spans="1:16" ht="24.75" customHeight="1" x14ac:dyDescent="0.2">
      <c r="A72" s="67" t="s">
        <v>42</v>
      </c>
      <c r="B72" s="67"/>
      <c r="C72" s="1"/>
      <c r="D72" s="1"/>
      <c r="E72" s="1"/>
      <c r="P72" s="66"/>
    </row>
    <row r="73" spans="1:16" ht="27" customHeight="1" x14ac:dyDescent="0.2">
      <c r="A73" s="68" t="s">
        <v>43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ht="27" customHeight="1" x14ac:dyDescent="0.2">
      <c r="A74" s="68" t="s">
        <v>44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30.12.2016-31.12.2018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Teodora Panayotova</cp:lastModifiedBy>
  <dcterms:created xsi:type="dcterms:W3CDTF">2019-01-16T12:07:22Z</dcterms:created>
  <dcterms:modified xsi:type="dcterms:W3CDTF">2019-01-24T14:32:09Z</dcterms:modified>
</cp:coreProperties>
</file>