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360" windowHeight="846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H56" i="1" s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H68" i="1" s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F70" i="1" s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5" i="1" l="1"/>
  <c r="L66" i="1"/>
  <c r="I66" i="1"/>
  <c r="M65" i="1"/>
  <c r="H64" i="1"/>
  <c r="E64" i="1"/>
  <c r="E66" i="1"/>
  <c r="J66" i="1"/>
  <c r="H66" i="1"/>
  <c r="L65" i="1"/>
  <c r="J64" i="1"/>
  <c r="I22" i="1"/>
  <c r="I64" i="1" s="1"/>
  <c r="G22" i="1"/>
  <c r="G64" i="1" s="1"/>
  <c r="F82" i="1"/>
  <c r="F69" i="1"/>
  <c r="F68" i="1" s="1"/>
  <c r="G68" i="1"/>
  <c r="G66" i="1" s="1"/>
  <c r="F62" i="1"/>
  <c r="F40" i="1"/>
  <c r="F39" i="1" s="1"/>
  <c r="F38" i="1" s="1"/>
  <c r="F87" i="1"/>
  <c r="F86" i="1" s="1"/>
  <c r="F78" i="1"/>
  <c r="F77" i="1" s="1"/>
  <c r="F57" i="1"/>
  <c r="F56" i="1" s="1"/>
  <c r="F26" i="1"/>
  <c r="F25" i="1" s="1"/>
  <c r="F23" i="1"/>
  <c r="F22" i="1" s="1"/>
  <c r="F64" i="1" s="1"/>
  <c r="I65" i="1" l="1"/>
  <c r="I105" i="1"/>
  <c r="E65" i="1"/>
  <c r="E105" i="1"/>
  <c r="F66" i="1"/>
  <c r="F65" i="1" s="1"/>
  <c r="G65" i="1"/>
  <c r="G105" i="1"/>
  <c r="J65" i="1"/>
  <c r="J105" i="1"/>
  <c r="H65" i="1"/>
  <c r="H105" i="1"/>
  <c r="F105" i="1" l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<sst xmlns="http://schemas.openxmlformats.org/spreadsheetml/2006/main" count="247" uniqueCount="175">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</sst>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1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43465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18350419</v>
          </cell>
          <cell r="H91">
            <v>0</v>
          </cell>
          <cell r="I91">
            <v>91562</v>
          </cell>
          <cell r="J91">
            <v>9627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2704302</v>
          </cell>
          <cell r="H109">
            <v>0</v>
          </cell>
          <cell r="I109">
            <v>1076</v>
          </cell>
          <cell r="J109">
            <v>529075</v>
          </cell>
        </row>
        <row r="113">
          <cell r="E113">
            <v>0</v>
          </cell>
          <cell r="G113">
            <v>6252</v>
          </cell>
          <cell r="H113">
            <v>-25</v>
          </cell>
          <cell r="I113">
            <v>0</v>
          </cell>
          <cell r="J113">
            <v>-538702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9976900</v>
          </cell>
          <cell r="G188">
            <v>8031944</v>
          </cell>
          <cell r="H188">
            <v>0</v>
          </cell>
          <cell r="I188">
            <v>-4431</v>
          </cell>
          <cell r="J188">
            <v>1681092</v>
          </cell>
        </row>
        <row r="191">
          <cell r="E191">
            <v>461100</v>
          </cell>
          <cell r="G191">
            <v>423635</v>
          </cell>
          <cell r="H191">
            <v>0</v>
          </cell>
          <cell r="I191">
            <v>217</v>
          </cell>
          <cell r="J191">
            <v>37051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1201176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3205600</v>
          </cell>
          <cell r="G206">
            <v>2910998</v>
          </cell>
          <cell r="H206">
            <v>17057</v>
          </cell>
          <cell r="I206">
            <v>183291</v>
          </cell>
          <cell r="J206">
            <v>0</v>
          </cell>
        </row>
        <row r="224">
          <cell r="E224">
            <v>45000</v>
          </cell>
          <cell r="G224">
            <v>40275</v>
          </cell>
          <cell r="H224">
            <v>0</v>
          </cell>
          <cell r="I224">
            <v>1057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1966000</v>
          </cell>
          <cell r="G273">
            <v>1965108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997000</v>
          </cell>
          <cell r="G278">
            <v>846138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1836000</v>
          </cell>
          <cell r="G286">
            <v>510434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-6226214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2916023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-1632</v>
          </cell>
          <cell r="H546">
            <v>0</v>
          </cell>
          <cell r="I546">
            <v>196</v>
          </cell>
          <cell r="J546">
            <v>3296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-213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-104595</v>
          </cell>
          <cell r="H593">
            <v>17295</v>
          </cell>
          <cell r="I593">
            <v>87300</v>
          </cell>
          <cell r="J593">
            <v>0</v>
          </cell>
        </row>
        <row r="596">
          <cell r="E596">
            <v>0</v>
          </cell>
          <cell r="G596">
            <v>-17295</v>
          </cell>
          <cell r="H596">
            <v>17295</v>
          </cell>
          <cell r="J596">
            <v>0</v>
          </cell>
        </row>
        <row r="607">
          <cell r="B607">
            <v>43474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0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43465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21153586</v>
      </c>
      <c r="G22" s="357">
        <f>+G23+G25+G36+G37</f>
        <v>21060973</v>
      </c>
      <c r="H22" s="356">
        <f>+H23+H25+H36+H37</f>
        <v>-25</v>
      </c>
      <c r="I22" s="356">
        <f>+I23+I25+I36+I37</f>
        <v>92638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21153586</v>
      </c>
      <c r="G25" s="343">
        <f>+G26+G30+G31+G32+G33</f>
        <v>21060973</v>
      </c>
      <c r="H25" s="342">
        <f>+H26+H30+H31+H32+H33</f>
        <v>-25</v>
      </c>
      <c r="I25" s="342">
        <f>+I26+I30+I31+I32+I33</f>
        <v>92638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18451608</v>
      </c>
      <c r="G30" s="231">
        <f>[1]OTCHET!G91+[1]OTCHET!G94+[1]OTCHET!G95</f>
        <v>18350419</v>
      </c>
      <c r="H30" s="230">
        <f>[1]OTCHET!H91+[1]OTCHET!H94+[1]OTCHET!H95</f>
        <v>0</v>
      </c>
      <c r="I30" s="230">
        <f>[1]OTCHET!I91+[1]OTCHET!I94+[1]OTCHET!I95</f>
        <v>91562</v>
      </c>
      <c r="J30" s="229">
        <f>[1]OTCHET!J91+[1]OTCHET!J94+[1]OTCHET!J95</f>
        <v>9627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3234453</v>
      </c>
      <c r="G31" s="84">
        <f>[1]OTCHET!G109</f>
        <v>2704302</v>
      </c>
      <c r="H31" s="83">
        <f>[1]OTCHET!H109</f>
        <v>0</v>
      </c>
      <c r="I31" s="83">
        <f>[1]OTCHET!I109</f>
        <v>1076</v>
      </c>
      <c r="J31" s="82">
        <f>[1]OTCHET!J109</f>
        <v>529075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-532475</v>
      </c>
      <c r="G32" s="84">
        <f>[1]OTCHET!G113+[1]OTCHET!G122+[1]OTCHET!G138+[1]OTCHET!G139</f>
        <v>6252</v>
      </c>
      <c r="H32" s="83">
        <f>[1]OTCHET!H113+[1]OTCHET!H122+[1]OTCHET!H138+[1]OTCHET!H139</f>
        <v>-25</v>
      </c>
      <c r="I32" s="83">
        <f>[1]OTCHET!I113+[1]OTCHET!I122+[1]OTCHET!I138+[1]OTCHET!I139</f>
        <v>0</v>
      </c>
      <c r="J32" s="82">
        <f>[1]OTCHET!J113+[1]OTCHET!J122+[1]OTCHET!J138+[1]OTCHET!J139</f>
        <v>-538702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17845042</v>
      </c>
      <c r="G38" s="277">
        <f>G39+G43+G44+G46+SUM(G48:G52)+G55</f>
        <v>14728532</v>
      </c>
      <c r="H38" s="276">
        <f>H39+H43+H44+H46+SUM(H48:H52)+H55</f>
        <v>17057</v>
      </c>
      <c r="I38" s="276">
        <f>I39+I43+I44+I46+SUM(I48:I52)+I55</f>
        <v>180134</v>
      </c>
      <c r="J38" s="275">
        <f>J39+J43+J44+J46+SUM(J48:J52)+J55</f>
        <v>2919319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11370684</v>
      </c>
      <c r="G39" s="269">
        <f>SUM(G40:G42)</f>
        <v>8455579</v>
      </c>
      <c r="H39" s="268">
        <f>SUM(H40:H42)</f>
        <v>0</v>
      </c>
      <c r="I39" s="268">
        <f>SUM(I40:I42)</f>
        <v>-4214</v>
      </c>
      <c r="J39" s="267">
        <f>SUM(J40:J42)</f>
        <v>2919319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9976900</v>
      </c>
      <c r="F40" s="262">
        <f>+G40+H40+I40+J40</f>
        <v>9708605</v>
      </c>
      <c r="G40" s="261">
        <f>[1]OTCHET!G188</f>
        <v>8031944</v>
      </c>
      <c r="H40" s="260">
        <f>[1]OTCHET!H188</f>
        <v>0</v>
      </c>
      <c r="I40" s="260">
        <f>[1]OTCHET!I188</f>
        <v>-4431</v>
      </c>
      <c r="J40" s="259">
        <f>[1]OTCHET!J188</f>
        <v>1681092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461100</v>
      </c>
      <c r="F41" s="254">
        <f>+G41+H41+I41+J41</f>
        <v>460903</v>
      </c>
      <c r="G41" s="253">
        <f>[1]OTCHET!G191</f>
        <v>423635</v>
      </c>
      <c r="H41" s="252">
        <f>[1]OTCHET!H191</f>
        <v>0</v>
      </c>
      <c r="I41" s="252">
        <f>[1]OTCHET!I191</f>
        <v>217</v>
      </c>
      <c r="J41" s="251">
        <f>[1]OTCHET!J191</f>
        <v>37051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1201176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1201176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5216600</v>
      </c>
      <c r="F43" s="243">
        <f>+G43+H43+I43+J43</f>
        <v>5117786</v>
      </c>
      <c r="G43" s="242">
        <f>+[1]OTCHET!G206+[1]OTCHET!G224+[1]OTCHET!G273</f>
        <v>4916381</v>
      </c>
      <c r="H43" s="241">
        <f>+[1]OTCHET!H206+[1]OTCHET!H224+[1]OTCHET!H273</f>
        <v>17057</v>
      </c>
      <c r="I43" s="241">
        <f>+[1]OTCHET!I206+[1]OTCHET!I224+[1]OTCHET!I273</f>
        <v>184348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2833000</v>
      </c>
      <c r="F49" s="85">
        <f>+G49+H49+I49+J49</f>
        <v>1356572</v>
      </c>
      <c r="G49" s="84">
        <f>[1]OTCHET!G277+[1]OTCHET!G278+[1]OTCHET!G286+[1]OTCHET!G289</f>
        <v>1356572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-3310191</v>
      </c>
      <c r="G56" s="197">
        <f>+G57+G58+G62</f>
        <v>-6226214</v>
      </c>
      <c r="H56" s="196">
        <f>+H57+H58+H62</f>
        <v>0</v>
      </c>
      <c r="I56" s="195">
        <f>+I57+I58+I62</f>
        <v>0</v>
      </c>
      <c r="J56" s="194">
        <f>+J57+J58+J62</f>
        <v>2916023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-6226214</v>
      </c>
      <c r="G57" s="98">
        <f>+[1]OTCHET!G363+[1]OTCHET!G377+[1]OTCHET!G390</f>
        <v>-6226214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2916023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2916023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-1647</v>
      </c>
      <c r="G64" s="161">
        <f>+G22-G38+G56-G63</f>
        <v>106227</v>
      </c>
      <c r="H64" s="160">
        <f>+H22-H38+H56-H63</f>
        <v>-17082</v>
      </c>
      <c r="I64" s="160">
        <f>+I22-I38+I56-I63</f>
        <v>-87496</v>
      </c>
      <c r="J64" s="159">
        <f>+J22-J38+J56-J63</f>
        <v>-3296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1647</v>
      </c>
      <c r="G66" s="147">
        <f>SUM(+G68+G76+G77+G84+G85+G86+G89+G90+G91+G92+G93+G94+G95)</f>
        <v>-106227</v>
      </c>
      <c r="H66" s="146">
        <f>SUM(+H68+H76+H77+H84+H85+H86+H89+H90+H91+H92+H93+H94+H95)</f>
        <v>17082</v>
      </c>
      <c r="I66" s="146">
        <f>SUM(+I68+I76+I77+I84+I85+I86+I89+I90+I91+I92+I93+I94+I95)</f>
        <v>87496</v>
      </c>
      <c r="J66" s="145">
        <f>SUM(+J68+J76+J77+J84+J85+J86+J89+J90+J91+J92+J93+J94+J95)</f>
        <v>3296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1860</v>
      </c>
      <c r="G86" s="120">
        <f>+G87+G88</f>
        <v>-1632</v>
      </c>
      <c r="H86" s="119">
        <f>+H87+H88</f>
        <v>0</v>
      </c>
      <c r="I86" s="119">
        <f>+I87+I88</f>
        <v>196</v>
      </c>
      <c r="J86" s="118">
        <f>+J87+J88</f>
        <v>3296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1860</v>
      </c>
      <c r="G88" s="106">
        <f>+[1]OTCHET!G523+[1]OTCHET!G526+[1]OTCHET!G546</f>
        <v>-1632</v>
      </c>
      <c r="H88" s="105">
        <f>+[1]OTCHET!H523+[1]OTCHET!H526+[1]OTCHET!H546</f>
        <v>0</v>
      </c>
      <c r="I88" s="105">
        <f>+[1]OTCHET!I523+[1]OTCHET!I526+[1]OTCHET!I546</f>
        <v>196</v>
      </c>
      <c r="J88" s="104">
        <f>+[1]OTCHET!J523+[1]OTCHET!J526+[1]OTCHET!J546</f>
        <v>3296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-213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-213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-104595</v>
      </c>
      <c r="H95" s="76">
        <f>[1]OTCHET!H593</f>
        <v>17295</v>
      </c>
      <c r="I95" s="76">
        <f>[1]OTCHET!I593</f>
        <v>87300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-17295</v>
      </c>
      <c r="H96" s="67">
        <f>+[1]OTCHET!H596</f>
        <v>17295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43474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2019-01-11T07:44:58Z</dcterms:created>
  <dcterms:modified xsi:type="dcterms:W3CDTF">2019-01-11T07:45:34Z</dcterms:modified>
</cp:coreProperties>
</file>