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otcheti 2018\"/>
    </mc:Choice>
  </mc:AlternateContent>
  <bookViews>
    <workbookView xWindow="0" yWindow="0" windowWidth="21600" windowHeight="90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G84" i="1"/>
  <c r="F84" i="1"/>
  <c r="E84" i="1"/>
  <c r="J83" i="1"/>
  <c r="I83" i="1"/>
  <c r="H83" i="1"/>
  <c r="G83" i="1"/>
  <c r="F83" i="1"/>
  <c r="E83" i="1"/>
  <c r="J82" i="1"/>
  <c r="I82" i="1"/>
  <c r="H82" i="1"/>
  <c r="G82" i="1"/>
  <c r="F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F77" i="1" s="1"/>
  <c r="E78" i="1"/>
  <c r="E77" i="1" s="1"/>
  <c r="M77" i="1"/>
  <c r="L77" i="1"/>
  <c r="K77" i="1"/>
  <c r="J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/>
  <c r="E70" i="1"/>
  <c r="M69" i="1"/>
  <c r="L69" i="1"/>
  <c r="K69" i="1"/>
  <c r="J69" i="1"/>
  <c r="I69" i="1"/>
  <c r="I68" i="1" s="1"/>
  <c r="I66" i="1" s="1"/>
  <c r="H69" i="1"/>
  <c r="G69" i="1"/>
  <c r="F69" i="1" s="1"/>
  <c r="F68" i="1" s="1"/>
  <c r="F66" i="1" s="1"/>
  <c r="E69" i="1"/>
  <c r="E68" i="1" s="1"/>
  <c r="E66" i="1" s="1"/>
  <c r="M68" i="1"/>
  <c r="L68" i="1"/>
  <c r="K68" i="1"/>
  <c r="J68" i="1"/>
  <c r="H68" i="1"/>
  <c r="F67" i="1"/>
  <c r="M66" i="1"/>
  <c r="L66" i="1"/>
  <c r="K66" i="1"/>
  <c r="J66" i="1"/>
  <c r="H66" i="1"/>
  <c r="J63" i="1"/>
  <c r="I63" i="1"/>
  <c r="H63" i="1"/>
  <c r="G63" i="1"/>
  <c r="F63" i="1" s="1"/>
  <c r="E63" i="1"/>
  <c r="J62" i="1"/>
  <c r="I62" i="1"/>
  <c r="H62" i="1"/>
  <c r="G62" i="1"/>
  <c r="F62" i="1" s="1"/>
  <c r="E62" i="1"/>
  <c r="F61" i="1"/>
  <c r="J60" i="1"/>
  <c r="I60" i="1"/>
  <c r="H60" i="1"/>
  <c r="G60" i="1"/>
  <c r="F60" i="1"/>
  <c r="E60" i="1"/>
  <c r="J59" i="1"/>
  <c r="I59" i="1"/>
  <c r="H59" i="1"/>
  <c r="G59" i="1"/>
  <c r="F59" i="1"/>
  <c r="E59" i="1"/>
  <c r="J58" i="1"/>
  <c r="I58" i="1"/>
  <c r="H58" i="1"/>
  <c r="G58" i="1"/>
  <c r="F58" i="1"/>
  <c r="E58" i="1"/>
  <c r="J57" i="1"/>
  <c r="J56" i="1" s="1"/>
  <c r="I57" i="1"/>
  <c r="H57" i="1"/>
  <c r="H56" i="1" s="1"/>
  <c r="G57" i="1"/>
  <c r="F57" i="1"/>
  <c r="F56" i="1" s="1"/>
  <c r="E57" i="1"/>
  <c r="M56" i="1"/>
  <c r="L56" i="1"/>
  <c r="K56" i="1"/>
  <c r="I56" i="1"/>
  <c r="G56" i="1"/>
  <c r="E56" i="1"/>
  <c r="J55" i="1"/>
  <c r="I55" i="1"/>
  <c r="H55" i="1"/>
  <c r="G55" i="1"/>
  <c r="F55" i="1" s="1"/>
  <c r="E55" i="1"/>
  <c r="J54" i="1"/>
  <c r="I54" i="1"/>
  <c r="H54" i="1"/>
  <c r="G54" i="1"/>
  <c r="F54" i="1" s="1"/>
  <c r="E54" i="1"/>
  <c r="J53" i="1"/>
  <c r="I53" i="1"/>
  <c r="H53" i="1"/>
  <c r="G53" i="1"/>
  <c r="F53" i="1" s="1"/>
  <c r="E53" i="1"/>
  <c r="J52" i="1"/>
  <c r="I52" i="1"/>
  <c r="H52" i="1"/>
  <c r="G52" i="1"/>
  <c r="F52" i="1" s="1"/>
  <c r="E52" i="1"/>
  <c r="J51" i="1"/>
  <c r="I51" i="1"/>
  <c r="H51" i="1"/>
  <c r="G51" i="1"/>
  <c r="F51" i="1" s="1"/>
  <c r="E51" i="1"/>
  <c r="J50" i="1"/>
  <c r="I50" i="1"/>
  <c r="H50" i="1"/>
  <c r="G50" i="1"/>
  <c r="F50" i="1" s="1"/>
  <c r="E50" i="1"/>
  <c r="J49" i="1"/>
  <c r="I49" i="1"/>
  <c r="H49" i="1"/>
  <c r="G49" i="1"/>
  <c r="F49" i="1" s="1"/>
  <c r="E49" i="1"/>
  <c r="J48" i="1"/>
  <c r="I48" i="1"/>
  <c r="H48" i="1"/>
  <c r="G48" i="1"/>
  <c r="F48" i="1" s="1"/>
  <c r="E48" i="1"/>
  <c r="J47" i="1"/>
  <c r="I47" i="1"/>
  <c r="H47" i="1"/>
  <c r="G47" i="1"/>
  <c r="F47" i="1" s="1"/>
  <c r="E47" i="1"/>
  <c r="J46" i="1"/>
  <c r="I46" i="1"/>
  <c r="H46" i="1"/>
  <c r="G46" i="1"/>
  <c r="F46" i="1" s="1"/>
  <c r="E46" i="1"/>
  <c r="J45" i="1"/>
  <c r="I45" i="1"/>
  <c r="H45" i="1"/>
  <c r="G45" i="1"/>
  <c r="F45" i="1" s="1"/>
  <c r="E45" i="1"/>
  <c r="J44" i="1"/>
  <c r="I44" i="1"/>
  <c r="H44" i="1"/>
  <c r="G44" i="1"/>
  <c r="F44" i="1" s="1"/>
  <c r="E44" i="1"/>
  <c r="J43" i="1"/>
  <c r="I43" i="1"/>
  <c r="H43" i="1"/>
  <c r="G43" i="1"/>
  <c r="F43" i="1" s="1"/>
  <c r="E43" i="1"/>
  <c r="J42" i="1"/>
  <c r="I42" i="1"/>
  <c r="H42" i="1"/>
  <c r="G42" i="1"/>
  <c r="F42" i="1" s="1"/>
  <c r="E42" i="1"/>
  <c r="J41" i="1"/>
  <c r="I41" i="1"/>
  <c r="H41" i="1"/>
  <c r="G41" i="1"/>
  <c r="F41" i="1" s="1"/>
  <c r="E41" i="1"/>
  <c r="J40" i="1"/>
  <c r="I40" i="1"/>
  <c r="H40" i="1"/>
  <c r="G40" i="1"/>
  <c r="F40" i="1" s="1"/>
  <c r="F39" i="1" s="1"/>
  <c r="F38" i="1" s="1"/>
  <c r="E40" i="1"/>
  <c r="J39" i="1"/>
  <c r="I39" i="1"/>
  <c r="I38" i="1" s="1"/>
  <c r="H39" i="1"/>
  <c r="G39" i="1"/>
  <c r="G38" i="1" s="1"/>
  <c r="E39" i="1"/>
  <c r="E38" i="1" s="1"/>
  <c r="M38" i="1"/>
  <c r="L38" i="1"/>
  <c r="K38" i="1"/>
  <c r="J38" i="1"/>
  <c r="H38" i="1"/>
  <c r="J37" i="1"/>
  <c r="I37" i="1"/>
  <c r="H37" i="1"/>
  <c r="G37" i="1"/>
  <c r="F37" i="1"/>
  <c r="E37" i="1"/>
  <c r="J36" i="1"/>
  <c r="I36" i="1"/>
  <c r="H36" i="1"/>
  <c r="G36" i="1"/>
  <c r="F36" i="1"/>
  <c r="E36" i="1"/>
  <c r="F35" i="1"/>
  <c r="F34" i="1"/>
  <c r="J33" i="1"/>
  <c r="I33" i="1"/>
  <c r="H33" i="1"/>
  <c r="G33" i="1"/>
  <c r="F33" i="1"/>
  <c r="E33" i="1"/>
  <c r="J32" i="1"/>
  <c r="I32" i="1"/>
  <c r="H32" i="1"/>
  <c r="G32" i="1"/>
  <c r="F32" i="1"/>
  <c r="E32" i="1"/>
  <c r="J31" i="1"/>
  <c r="I31" i="1"/>
  <c r="H31" i="1"/>
  <c r="G31" i="1"/>
  <c r="F31" i="1"/>
  <c r="E31" i="1"/>
  <c r="J30" i="1"/>
  <c r="I30" i="1"/>
  <c r="H30" i="1"/>
  <c r="G30" i="1"/>
  <c r="F30" i="1"/>
  <c r="E30" i="1"/>
  <c r="J29" i="1"/>
  <c r="I29" i="1"/>
  <c r="H29" i="1"/>
  <c r="G29" i="1"/>
  <c r="F29" i="1"/>
  <c r="E29" i="1"/>
  <c r="J28" i="1"/>
  <c r="I28" i="1"/>
  <c r="H28" i="1"/>
  <c r="G28" i="1"/>
  <c r="F28" i="1"/>
  <c r="E28" i="1"/>
  <c r="J27" i="1"/>
  <c r="I27" i="1"/>
  <c r="H27" i="1"/>
  <c r="G27" i="1"/>
  <c r="F27" i="1"/>
  <c r="E27" i="1"/>
  <c r="J26" i="1"/>
  <c r="J25" i="1" s="1"/>
  <c r="I26" i="1"/>
  <c r="H26" i="1"/>
  <c r="H25" i="1" s="1"/>
  <c r="G26" i="1"/>
  <c r="F26" i="1"/>
  <c r="F25" i="1" s="1"/>
  <c r="E26" i="1"/>
  <c r="M25" i="1"/>
  <c r="L25" i="1"/>
  <c r="K25" i="1"/>
  <c r="I25" i="1"/>
  <c r="G25" i="1"/>
  <c r="E25" i="1"/>
  <c r="F24" i="1"/>
  <c r="J23" i="1"/>
  <c r="I23" i="1"/>
  <c r="H23" i="1"/>
  <c r="G23" i="1"/>
  <c r="F23" i="1"/>
  <c r="E23" i="1"/>
  <c r="M22" i="1"/>
  <c r="M64" i="1" s="1"/>
  <c r="M65" i="1" s="1"/>
  <c r="L22" i="1"/>
  <c r="L64" i="1" s="1"/>
  <c r="L65" i="1" s="1"/>
  <c r="K22" i="1"/>
  <c r="K64" i="1" s="1"/>
  <c r="K65" i="1" s="1"/>
  <c r="I22" i="1"/>
  <c r="I64" i="1" s="1"/>
  <c r="G22" i="1"/>
  <c r="G64" i="1" s="1"/>
  <c r="E22" i="1"/>
  <c r="E64" i="1" s="1"/>
  <c r="F15" i="1"/>
  <c r="E15" i="1"/>
  <c r="F13" i="1"/>
  <c r="E13" i="1"/>
  <c r="B13" i="1"/>
  <c r="I11" i="1"/>
  <c r="H11" i="1"/>
  <c r="F11" i="1"/>
  <c r="B11" i="1"/>
  <c r="B8" i="1"/>
  <c r="F22" i="1" l="1"/>
  <c r="F64" i="1" s="1"/>
  <c r="H22" i="1"/>
  <c r="H64" i="1" s="1"/>
  <c r="J22" i="1"/>
  <c r="J64" i="1" s="1"/>
  <c r="E105" i="1"/>
  <c r="E65" i="1"/>
  <c r="I105" i="1"/>
  <c r="I65" i="1"/>
  <c r="G68" i="1"/>
  <c r="G66" i="1" s="1"/>
  <c r="G105" i="1" s="1"/>
  <c r="G77" i="1"/>
  <c r="G86" i="1"/>
  <c r="H105" i="1" l="1"/>
  <c r="H65" i="1"/>
  <c r="G65" i="1"/>
  <c r="B105" i="1"/>
  <c r="J105" i="1"/>
  <c r="J65" i="1"/>
  <c r="F105" i="1"/>
  <c r="F65" i="1"/>
  <c r="B65" i="1" s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<sst xmlns="http://schemas.openxmlformats.org/spreadsheetml/2006/main" count="247" uniqueCount="175">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</sst>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8_11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43434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20030800</v>
          </cell>
          <cell r="G91">
            <v>18308833</v>
          </cell>
          <cell r="H91">
            <v>0</v>
          </cell>
          <cell r="I91">
            <v>88637</v>
          </cell>
          <cell r="J91">
            <v>7737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2300000</v>
          </cell>
          <cell r="G109">
            <v>2643958</v>
          </cell>
          <cell r="H109">
            <v>0</v>
          </cell>
          <cell r="I109">
            <v>902</v>
          </cell>
          <cell r="J109">
            <v>508402</v>
          </cell>
        </row>
        <row r="113">
          <cell r="E113">
            <v>0</v>
          </cell>
          <cell r="G113">
            <v>1500</v>
          </cell>
          <cell r="H113">
            <v>-3</v>
          </cell>
          <cell r="I113">
            <v>-133</v>
          </cell>
          <cell r="J113">
            <v>-516139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10095000</v>
          </cell>
          <cell r="G188">
            <v>6969062</v>
          </cell>
          <cell r="H188">
            <v>0</v>
          </cell>
          <cell r="I188">
            <v>-4324</v>
          </cell>
          <cell r="J188">
            <v>1482099</v>
          </cell>
        </row>
        <row r="191">
          <cell r="E191">
            <v>343000</v>
          </cell>
          <cell r="G191">
            <v>241875</v>
          </cell>
          <cell r="H191">
            <v>0</v>
          </cell>
          <cell r="I191">
            <v>-23</v>
          </cell>
          <cell r="J191">
            <v>14617</v>
          </cell>
        </row>
        <row r="197">
          <cell r="E197">
            <v>1543200</v>
          </cell>
          <cell r="G197">
            <v>0</v>
          </cell>
          <cell r="H197">
            <v>0</v>
          </cell>
          <cell r="I197">
            <v>0</v>
          </cell>
          <cell r="J197">
            <v>1081554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3039600</v>
          </cell>
          <cell r="G206">
            <v>1668213</v>
          </cell>
          <cell r="H206">
            <v>14530</v>
          </cell>
          <cell r="I206">
            <v>167235</v>
          </cell>
          <cell r="J206">
            <v>0</v>
          </cell>
        </row>
        <row r="224">
          <cell r="E224">
            <v>45000</v>
          </cell>
          <cell r="G224">
            <v>40038</v>
          </cell>
          <cell r="H224">
            <v>0</v>
          </cell>
          <cell r="I224">
            <v>991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1935000</v>
          </cell>
          <cell r="G273">
            <v>1931548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1034000</v>
          </cell>
          <cell r="G278">
            <v>478573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1996000</v>
          </cell>
          <cell r="G286">
            <v>355466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-2300000</v>
          </cell>
          <cell r="G377">
            <v>-9166023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2576820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182</v>
          </cell>
          <cell r="J546">
            <v>1450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-11362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I579">
            <v>-1742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-1565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-103493</v>
          </cell>
          <cell r="H593">
            <v>25895</v>
          </cell>
          <cell r="I593">
            <v>77598</v>
          </cell>
          <cell r="J593">
            <v>0</v>
          </cell>
        </row>
        <row r="596">
          <cell r="E596">
            <v>0</v>
          </cell>
          <cell r="G596">
            <v>-25895</v>
          </cell>
          <cell r="H596">
            <v>25895</v>
          </cell>
          <cell r="J596">
            <v>0</v>
          </cell>
        </row>
        <row r="607">
          <cell r="B607">
            <v>43441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43434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22330800</v>
      </c>
      <c r="F22" s="110">
        <f t="shared" si="0"/>
        <v>21043694</v>
      </c>
      <c r="G22" s="111">
        <f t="shared" si="0"/>
        <v>20954291</v>
      </c>
      <c r="H22" s="112">
        <f t="shared" si="0"/>
        <v>-3</v>
      </c>
      <c r="I22" s="112">
        <f t="shared" si="0"/>
        <v>89406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22330800</v>
      </c>
      <c r="F25" s="135">
        <f>+F26+F30+F31+F32+F33</f>
        <v>21043694</v>
      </c>
      <c r="G25" s="136">
        <f t="shared" ref="G25:M25" si="2">+G26+G30+G31+G32+G33</f>
        <v>20954291</v>
      </c>
      <c r="H25" s="137">
        <f>+H26+H30+H31+H32+H33</f>
        <v>-3</v>
      </c>
      <c r="I25" s="137">
        <f>+I26+I30+I31+I32+I33</f>
        <v>89406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20030800</v>
      </c>
      <c r="F30" s="170">
        <f t="shared" si="1"/>
        <v>18405207</v>
      </c>
      <c r="G30" s="171">
        <f>[1]OTCHET!G91+[1]OTCHET!G94+[1]OTCHET!G95</f>
        <v>18308833</v>
      </c>
      <c r="H30" s="172">
        <f>[1]OTCHET!H91+[1]OTCHET!H94+[1]OTCHET!H95</f>
        <v>0</v>
      </c>
      <c r="I30" s="172">
        <f>[1]OTCHET!I91+[1]OTCHET!I94+[1]OTCHET!I95</f>
        <v>88637</v>
      </c>
      <c r="J30" s="173">
        <f>[1]OTCHET!J91+[1]OTCHET!J94+[1]OTCHET!J95</f>
        <v>7737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2300000</v>
      </c>
      <c r="F31" s="176">
        <f t="shared" si="1"/>
        <v>3153262</v>
      </c>
      <c r="G31" s="177">
        <f>[1]OTCHET!G109</f>
        <v>2643958</v>
      </c>
      <c r="H31" s="178">
        <f>[1]OTCHET!H109</f>
        <v>0</v>
      </c>
      <c r="I31" s="178">
        <f>[1]OTCHET!I109</f>
        <v>902</v>
      </c>
      <c r="J31" s="179">
        <f>[1]OTCHET!J109</f>
        <v>508402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-514775</v>
      </c>
      <c r="G32" s="177">
        <f>[1]OTCHET!G113+[1]OTCHET!G122+[1]OTCHET!G138+[1]OTCHET!G139</f>
        <v>1500</v>
      </c>
      <c r="H32" s="178">
        <f>[1]OTCHET!H113+[1]OTCHET!H122+[1]OTCHET!H138+[1]OTCHET!H139</f>
        <v>-3</v>
      </c>
      <c r="I32" s="178">
        <f>[1]OTCHET!I113+[1]OTCHET!I122+[1]OTCHET!I138+[1]OTCHET!I139</f>
        <v>-133</v>
      </c>
      <c r="J32" s="179">
        <f>[1]OTCHET!J113+[1]OTCHET!J122+[1]OTCHET!J138+[1]OTCHET!J139</f>
        <v>-516139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20030800</v>
      </c>
      <c r="F38" s="217">
        <f t="shared" si="3"/>
        <v>14441454</v>
      </c>
      <c r="G38" s="218">
        <f t="shared" si="3"/>
        <v>11684775</v>
      </c>
      <c r="H38" s="219">
        <f t="shared" si="3"/>
        <v>14530</v>
      </c>
      <c r="I38" s="219">
        <f t="shared" si="3"/>
        <v>163879</v>
      </c>
      <c r="J38" s="220">
        <f t="shared" si="3"/>
        <v>2578270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11981200</v>
      </c>
      <c r="F39" s="229">
        <f t="shared" si="4"/>
        <v>9784860</v>
      </c>
      <c r="G39" s="230">
        <f t="shared" si="4"/>
        <v>7210937</v>
      </c>
      <c r="H39" s="231">
        <f t="shared" si="4"/>
        <v>0</v>
      </c>
      <c r="I39" s="231">
        <f t="shared" si="4"/>
        <v>-4347</v>
      </c>
      <c r="J39" s="232">
        <f t="shared" si="4"/>
        <v>2578270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10095000</v>
      </c>
      <c r="F40" s="237">
        <f t="shared" si="1"/>
        <v>8446837</v>
      </c>
      <c r="G40" s="238">
        <f>[1]OTCHET!G188</f>
        <v>6969062</v>
      </c>
      <c r="H40" s="239">
        <f>[1]OTCHET!H188</f>
        <v>0</v>
      </c>
      <c r="I40" s="239">
        <f>[1]OTCHET!I188</f>
        <v>-4324</v>
      </c>
      <c r="J40" s="240">
        <f>[1]OTCHET!J188</f>
        <v>1482099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343000</v>
      </c>
      <c r="F41" s="245">
        <f t="shared" si="1"/>
        <v>256469</v>
      </c>
      <c r="G41" s="246">
        <f>[1]OTCHET!G191</f>
        <v>241875</v>
      </c>
      <c r="H41" s="247">
        <f>[1]OTCHET!H191</f>
        <v>0</v>
      </c>
      <c r="I41" s="247">
        <f>[1]OTCHET!I191</f>
        <v>-23</v>
      </c>
      <c r="J41" s="248">
        <f>[1]OTCHET!J191</f>
        <v>14617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1543200</v>
      </c>
      <c r="F42" s="252">
        <f t="shared" si="1"/>
        <v>1081554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1081554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5019600</v>
      </c>
      <c r="F43" s="258">
        <f t="shared" si="1"/>
        <v>3822555</v>
      </c>
      <c r="G43" s="259">
        <f>+[1]OTCHET!G206+[1]OTCHET!G224+[1]OTCHET!G273</f>
        <v>3639799</v>
      </c>
      <c r="H43" s="260">
        <f>+[1]OTCHET!H206+[1]OTCHET!H224+[1]OTCHET!H273</f>
        <v>14530</v>
      </c>
      <c r="I43" s="260">
        <f>+[1]OTCHET!I206+[1]OTCHET!I224+[1]OTCHET!I273</f>
        <v>168226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3030000</v>
      </c>
      <c r="F49" s="176">
        <f t="shared" si="1"/>
        <v>834039</v>
      </c>
      <c r="G49" s="177">
        <f>[1]OTCHET!G277+[1]OTCHET!G278+[1]OTCHET!G286+[1]OTCHET!G289</f>
        <v>834039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-2300000</v>
      </c>
      <c r="F56" s="301">
        <f t="shared" si="5"/>
        <v>-6589203</v>
      </c>
      <c r="G56" s="302">
        <f t="shared" si="5"/>
        <v>-9166023</v>
      </c>
      <c r="H56" s="303">
        <f t="shared" si="5"/>
        <v>0</v>
      </c>
      <c r="I56" s="304">
        <f t="shared" si="5"/>
        <v>0</v>
      </c>
      <c r="J56" s="305">
        <f t="shared" si="5"/>
        <v>2576820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-2300000</v>
      </c>
      <c r="F57" s="307">
        <f t="shared" si="1"/>
        <v>-9166023</v>
      </c>
      <c r="G57" s="308">
        <f>+[1]OTCHET!G363+[1]OTCHET!G377+[1]OTCHET!G390</f>
        <v>-9166023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2576820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2576820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13037</v>
      </c>
      <c r="G64" s="345">
        <f t="shared" si="6"/>
        <v>103493</v>
      </c>
      <c r="H64" s="346">
        <f t="shared" si="6"/>
        <v>-14533</v>
      </c>
      <c r="I64" s="346">
        <f t="shared" si="6"/>
        <v>-74473</v>
      </c>
      <c r="J64" s="347">
        <f t="shared" si="6"/>
        <v>-1450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-13037</v>
      </c>
      <c r="G66" s="357">
        <f t="shared" ref="G66:L66" si="8">SUM(+G68+G76+G77+G84+G85+G86+G89+G90+G91+G92+G93+G94+G95)</f>
        <v>-103493</v>
      </c>
      <c r="H66" s="358">
        <f>SUM(+H68+H76+H77+H84+H85+H86+H89+H90+H91+H92+H93+H94+H95)</f>
        <v>14533</v>
      </c>
      <c r="I66" s="358">
        <f>SUM(+I68+I76+I77+I84+I85+I86+I89+I90+I91+I92+I93+I94+I95)</f>
        <v>74473</v>
      </c>
      <c r="J66" s="359">
        <f>SUM(+J68+J76+J77+J84+J85+J86+J89+J90+J91+J92+J93+J94+J95)</f>
        <v>1450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1632</v>
      </c>
      <c r="G86" s="318">
        <f t="shared" ref="G86:M86" si="11">+G87+G88</f>
        <v>0</v>
      </c>
      <c r="H86" s="319">
        <f>+H87+H88</f>
        <v>0</v>
      </c>
      <c r="I86" s="319">
        <f>+I87+I88</f>
        <v>182</v>
      </c>
      <c r="J86" s="320">
        <f>+J87+J88</f>
        <v>1450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1632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182</v>
      </c>
      <c r="J88" s="393">
        <f>+[1]OTCHET!J523+[1]OTCHET!J526+[1]OTCHET!J546</f>
        <v>1450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-14669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-11362</v>
      </c>
      <c r="I91" s="178">
        <f>+[1]OTCHET!I575+[1]OTCHET!I576+[1]OTCHET!I577+[1]OTCHET!I578+[1]OTCHET!I579+[1]OTCHET!I580+[1]OTCHET!I581</f>
        <v>-3307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-103493</v>
      </c>
      <c r="H95" s="130">
        <f>[1]OTCHET!H593</f>
        <v>25895</v>
      </c>
      <c r="I95" s="130">
        <f>[1]OTCHET!I593</f>
        <v>77598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-25895</v>
      </c>
      <c r="H96" s="406">
        <f>+[1]OTCHET!H596</f>
        <v>25895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+[1]OTCHET!H607</f>
        <v>0</v>
      </c>
      <c r="C107" s="429"/>
      <c r="D107" s="429"/>
      <c r="E107" s="434"/>
      <c r="F107" s="19"/>
      <c r="G107" s="435">
        <f>+[1]OTCHET!E607</f>
        <v>0</v>
      </c>
      <c r="H107" s="435">
        <f>+[1]OTCHET!F607</f>
        <v>0</v>
      </c>
      <c r="I107" s="436"/>
      <c r="J107" s="437">
        <f>+[1]OTCHET!B607</f>
        <v>43441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+[1]OTCHET!D605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+[1]OTCHET!G602</f>
        <v>0</v>
      </c>
      <c r="F114" s="448"/>
      <c r="G114" s="453"/>
      <c r="H114" s="3"/>
      <c r="I114" s="448">
        <f>+[1]OTCHET!G605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2018-12-28T11:01:48Z</dcterms:created>
  <dcterms:modified xsi:type="dcterms:W3CDTF">2018-12-28T11:03:25Z</dcterms:modified>
</cp:coreProperties>
</file>