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Reshenia\"/>
    </mc:Choice>
  </mc:AlternateContent>
  <bookViews>
    <workbookView xWindow="0" yWindow="0" windowWidth="16170" windowHeight="6060"/>
  </bookViews>
  <sheets>
    <sheet name="Доходност 30.09.2016-28.09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G36" i="1"/>
  <c r="F28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K28" i="1"/>
  <c r="H28" i="1"/>
  <c r="G28" i="1"/>
  <c r="K26" i="1"/>
  <c r="J26" i="1"/>
  <c r="G15" i="1"/>
  <c r="F14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F6" i="1"/>
  <c r="K5" i="1"/>
  <c r="K4" i="1"/>
  <c r="J4" i="1"/>
  <c r="G6" i="1" l="1"/>
  <c r="K6" i="1"/>
  <c r="F7" i="1"/>
  <c r="F8" i="1"/>
  <c r="F9" i="1"/>
  <c r="F10" i="1"/>
  <c r="F11" i="1"/>
  <c r="F12" i="1"/>
  <c r="F13" i="1"/>
  <c r="K27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<sst xmlns="http://schemas.openxmlformats.org/spreadsheetml/2006/main" count="72" uniqueCount="50">
  <si>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</si>
  <si>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</si>
  <si>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</si>
  <si>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</si>
  <si>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</si>
  <si>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</si>
  <si>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</si>
  <si>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</si>
  <si>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</si>
  <si>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</si>
  <si>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</si>
  <si>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</si>
  <si>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</si>
  <si>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</si>
  <si>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</si>
  <si>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</si>
  <si>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</si>
  <si>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</si>
  <si>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</si>
  <si>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</si>
  <si>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</si>
  <si>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</si>
  <si>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</si>
  <si>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</si>
  <si>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</si>
  <si>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</si>
  <si>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</si>
  <si>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</si>
  <si>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</si>
  <si>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</si>
  <si>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</si>
  <si>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</si>
  <si>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</si>
  <si>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</si>
  <si>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</si>
  <si>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</si>
  <si>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</si>
  <si>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</si>
  <si>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</si>
  <si>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</si>
  <si>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</si>
  <si>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</si>
  <si>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</si>
  <si>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</si>
  <si>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</si>
  <si>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30.09.2016 г. - 28.09.2018 г. НА ГОДИШНА БАЗА</t>
  </si>
  <si>
    <t>ДОХОДНОСТ НА УНИВЕРСАЛНИТЕ ПЕНСИОННИ ФОНДОВЕ
ЗА ПЕРИОДА 30.09.2016 г. - 28.09.2018 г.</t>
  </si>
  <si>
    <t>ДОХОДНОСТ НА ПРОФЕСИОНАЛНИТЕ ПЕНСИОННИ ФОНДОВЕ
ЗА ПЕРИОДА 30.09.2016 г. - 28.09.2018 г.</t>
  </si>
  <si>
    <t>ДОХОДНОСТ НА ДОБРОВОЛНИТЕ ПЕНСИОННИ ФОНДОВЕ
ЗА ПЕРИОДА 30.09.2016 г. - 28.09.2018 г.</t>
  </si>
  <si>
    <t>ДОХОДНОСТ НА ДОБРОВОЛНИЯ ПЕНСИОНЕН ФОНД
ПО ПРОФЕСИОНАЛНИ СХЕМИ
ЗА ПЕРИОДА 30.09.2016 г. - 28.09.2018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</si>
</sst>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7" x14ac:knownFonts="1">
    <font>
      <sz val="10"/>
      <name val="Arial"/>
      <charset val="204"/>
    </font>
    <font>
      <sz val="9"/>
      <color rgb="FF0036A2"/>
      <name val="Times New Roman"/>
      <family val="1"/>
      <charset val="204"/>
    </font>
    <font>
      <sz val="9"/>
      <color rgb="FFCB0B7D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9"/>
      <color rgb="FF005A9E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1">
    <xf numFmtId="0" fontId="0" fillId="0" borderId="0" xfId="0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2" fontId="10" fillId="2" borderId="0" xfId="0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0" fontId="1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right" indent="1"/>
    </xf>
    <xf numFmtId="10" fontId="11" fillId="2" borderId="7" xfId="0" applyNumberFormat="1" applyFont="1" applyFill="1" applyBorder="1" applyAlignment="1">
      <alignment horizontal="right" indent="1"/>
    </xf>
    <xf numFmtId="10" fontId="18" fillId="2" borderId="0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10" fontId="1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0" fontId="11" fillId="2" borderId="6" xfId="0" applyNumberFormat="1" applyFont="1" applyFill="1" applyBorder="1" applyAlignment="1">
      <alignment horizontal="right" wrapText="1" indent="1"/>
    </xf>
    <xf numFmtId="10" fontId="11" fillId="2" borderId="7" xfId="0" applyNumberFormat="1" applyFont="1" applyFill="1" applyBorder="1" applyAlignment="1">
      <alignment horizontal="right" wrapText="1" indent="1"/>
    </xf>
    <xf numFmtId="10" fontId="16" fillId="2" borderId="0" xfId="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0" fontId="15" fillId="2" borderId="7" xfId="0" applyNumberFormat="1" applyFont="1" applyFill="1" applyBorder="1" applyAlignment="1">
      <alignment horizontal="right" wrapText="1" indent="1"/>
    </xf>
    <xf numFmtId="10" fontId="22" fillId="2" borderId="0" xfId="1" applyNumberFormat="1" applyFont="1" applyFill="1" applyBorder="1" applyAlignment="1">
      <alignment horizontal="center"/>
    </xf>
    <xf numFmtId="10" fontId="20" fillId="2" borderId="0" xfId="1" applyNumberFormat="1" applyFont="1" applyFill="1" applyBorder="1" applyAlignment="1">
      <alignment horizontal="center"/>
    </xf>
    <xf numFmtId="10" fontId="15" fillId="2" borderId="12" xfId="0" applyNumberFormat="1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/>
    <xf numFmtId="0" fontId="7" fillId="0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 horizontal="right"/>
    </xf>
    <xf numFmtId="10" fontId="15" fillId="2" borderId="12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right" wrapText="1"/>
    </xf>
    <xf numFmtId="10" fontId="15" fillId="2" borderId="0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10" fontId="11" fillId="2" borderId="10" xfId="0" applyNumberFormat="1" applyFont="1" applyFill="1" applyBorder="1" applyAlignment="1">
      <alignment horizontal="right" indent="1"/>
    </xf>
    <xf numFmtId="10" fontId="11" fillId="2" borderId="10" xfId="2" applyNumberFormat="1" applyFont="1" applyFill="1" applyBorder="1" applyAlignment="1">
      <alignment horizontal="right" indent="1"/>
    </xf>
    <xf numFmtId="0" fontId="26" fillId="2" borderId="0" xfId="0" applyFont="1" applyFill="1" applyBorder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right" wrapText="1" indent="1"/>
    </xf>
    <xf numFmtId="0" fontId="11" fillId="2" borderId="6" xfId="0" applyFont="1" applyFill="1" applyBorder="1" applyAlignment="1">
      <alignment horizontal="right" wrapText="1" indent="1"/>
    </xf>
    <xf numFmtId="0" fontId="11" fillId="2" borderId="9" xfId="0" applyFont="1" applyFill="1" applyBorder="1" applyAlignment="1">
      <alignment horizontal="right" wrapText="1" indent="1"/>
    </xf>
    <xf numFmtId="0" fontId="11" fillId="2" borderId="10" xfId="0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/>
    </xf>
    <xf numFmtId="0" fontId="11" fillId="2" borderId="11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right" wrapText="1" indent="1"/>
    </xf>
    <xf numFmtId="0" fontId="15" fillId="2" borderId="6" xfId="0" applyFont="1" applyFill="1" applyBorder="1" applyAlignment="1">
      <alignment horizontal="right" wrapText="1" inden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30.09.2016-28.09.2018'!$J$26</c:f>
          <c:strCache>
            <c:ptCount val="1"/>
            <c:pt idx="0">
              <c:v>ДОХОДНОСТ НА ПРОФЕСИОНАЛНИТЕ ПЕНСИОННИ ФОНДОВЕ
ЗА ПЕРИОДА 30.09.2016 г. - 28.09.2018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B2-4E3A-99FA-B917B6A829BE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B2-4E3A-99FA-B917B6A829BE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B2-4E3A-99FA-B917B6A829BE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B2-4E3A-99FA-B917B6A829BE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B2-4E3A-99FA-B917B6A829BE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B2-4E3A-99FA-B917B6A829BE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B2-4E3A-99FA-B917B6A829BE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0B2-4E3A-99FA-B917B6A829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30.09.2016-28.09.2018'!$B$28:$B$36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30.09.2016-28.09.2018'!$E$28:$E$36</c:f>
              <c:numCache>
                <c:formatCode>0.00%</c:formatCode>
                <c:ptCount val="9"/>
                <c:pt idx="0">
                  <c:v>3.7369098403188694E-2</c:v>
                </c:pt>
                <c:pt idx="1">
                  <c:v>2.6929299731985878E-2</c:v>
                </c:pt>
                <c:pt idx="2">
                  <c:v>4.7974737054486072E-2</c:v>
                </c:pt>
                <c:pt idx="3">
                  <c:v>3.0099139828085653E-2</c:v>
                </c:pt>
                <c:pt idx="4">
                  <c:v>3.3410899080314804E-2</c:v>
                </c:pt>
                <c:pt idx="5">
                  <c:v>2.160594751286915E-2</c:v>
                </c:pt>
                <c:pt idx="6">
                  <c:v>2.4865743262644902E-2</c:v>
                </c:pt>
                <c:pt idx="7">
                  <c:v>1.6980389847509381E-2</c:v>
                </c:pt>
                <c:pt idx="8">
                  <c:v>2.0887282982340327E-2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B2-4E3A-99FA-B917B6A829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30.09.2016-28.09.2018'!$F$28:$F$36</c:f>
              <c:numCache>
                <c:formatCode>0.00%</c:formatCode>
                <c:ptCount val="9"/>
                <c:pt idx="0">
                  <c:v>3.2183768850497459E-2</c:v>
                </c:pt>
                <c:pt idx="1">
                  <c:v>3.2183768850497459E-2</c:v>
                </c:pt>
                <c:pt idx="2">
                  <c:v>3.2183768850497459E-2</c:v>
                </c:pt>
                <c:pt idx="3">
                  <c:v>3.2183768850497459E-2</c:v>
                </c:pt>
                <c:pt idx="4">
                  <c:v>3.2183768850497459E-2</c:v>
                </c:pt>
                <c:pt idx="5">
                  <c:v>3.2183768850497459E-2</c:v>
                </c:pt>
                <c:pt idx="6">
                  <c:v>3.2183768850497459E-2</c:v>
                </c:pt>
                <c:pt idx="7">
                  <c:v>3.2183768850497459E-2</c:v>
                </c:pt>
                <c:pt idx="8">
                  <c:v>3.2183768850497459E-2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B2-4E3A-99FA-B917B6A829BE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30.09.2016-28.09.2018'!$G$28:$G$36</c:f>
              <c:numCache>
                <c:formatCode>0.00%</c:formatCode>
                <c:ptCount val="9"/>
                <c:pt idx="0">
                  <c:v>2.1837688504974606E-3</c:v>
                </c:pt>
                <c:pt idx="1">
                  <c:v>2.1837688504974606E-3</c:v>
                </c:pt>
                <c:pt idx="2">
                  <c:v>2.1837688504974606E-3</c:v>
                </c:pt>
                <c:pt idx="3">
                  <c:v>2.1837688504974606E-3</c:v>
                </c:pt>
                <c:pt idx="4">
                  <c:v>2.1837688504974606E-3</c:v>
                </c:pt>
                <c:pt idx="5">
                  <c:v>2.1837688504974606E-3</c:v>
                </c:pt>
                <c:pt idx="6">
                  <c:v>2.1837688504974606E-3</c:v>
                </c:pt>
                <c:pt idx="7">
                  <c:v>2.1837688504974606E-3</c:v>
                </c:pt>
                <c:pt idx="8">
                  <c:v>2.1837688504974606E-3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0B2-4E3A-99FA-B917B6A829BE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30.09.2016-28.09.2018'!$H$28:$H$36</c:f>
              <c:numCache>
                <c:formatCode>0.00%</c:formatCode>
                <c:ptCount val="9"/>
                <c:pt idx="0">
                  <c:v>6.2183768850497464E-2</c:v>
                </c:pt>
                <c:pt idx="1">
                  <c:v>6.2183768850497464E-2</c:v>
                </c:pt>
                <c:pt idx="2">
                  <c:v>6.2183768850497464E-2</c:v>
                </c:pt>
                <c:pt idx="3">
                  <c:v>6.2183768850497464E-2</c:v>
                </c:pt>
                <c:pt idx="4">
                  <c:v>6.2183768850497464E-2</c:v>
                </c:pt>
                <c:pt idx="5">
                  <c:v>6.2183768850497464E-2</c:v>
                </c:pt>
                <c:pt idx="6">
                  <c:v>6.2183768850497464E-2</c:v>
                </c:pt>
                <c:pt idx="7">
                  <c:v>6.2183768850497464E-2</c:v>
                </c:pt>
                <c:pt idx="8">
                  <c:v>6.2183768850497464E-2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0B2-4E3A-99FA-B917B6A829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30.09.2016-28.09.2018'!$J$4</c:f>
          <c:strCache>
            <c:ptCount val="1"/>
            <c:pt idx="0">
              <c:v>ДОХОДНОСТ НА УНИВЕРСАЛНИТЕ ПЕНСИОННИ ФОНДОВЕ
ЗА ПЕРИОДА 30.09.2016 г. - 28.09.2018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E7-4893-BA7A-1C718D2BE38F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E7-4893-BA7A-1C718D2BE38F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E7-4893-BA7A-1C718D2BE38F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E7-4893-BA7A-1C718D2BE38F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E7-4893-BA7A-1C718D2BE38F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E7-4893-BA7A-1C718D2BE38F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E7-4893-BA7A-1C718D2BE38F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0E7-4893-BA7A-1C718D2BE3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30.09.2016-28.09.2018'!$B$6:$B$14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30.09.2016-28.09.2018'!$E$6:$E$14</c:f>
              <c:numCache>
                <c:formatCode>0.00%</c:formatCode>
                <c:ptCount val="9"/>
                <c:pt idx="0">
                  <c:v>2.9991394310476593E-2</c:v>
                </c:pt>
                <c:pt idx="1">
                  <c:v>3.2400283139500941E-2</c:v>
                </c:pt>
                <c:pt idx="2">
                  <c:v>4.6945045292674736E-2</c:v>
                </c:pt>
                <c:pt idx="3">
                  <c:v>2.9064633677596596E-2</c:v>
                </c:pt>
                <c:pt idx="4">
                  <c:v>3.142500363679801E-2</c:v>
                </c:pt>
                <c:pt idx="5">
                  <c:v>2.0380124236196062E-2</c:v>
                </c:pt>
                <c:pt idx="6">
                  <c:v>2.5356251461363444E-2</c:v>
                </c:pt>
                <c:pt idx="7">
                  <c:v>1.7744330370494721E-2</c:v>
                </c:pt>
                <c:pt idx="8">
                  <c:v>1.8749482102946136E-2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E7-4893-BA7A-1C718D2BE3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30.09.2016-28.09.2018'!$F$6:$F$14</c:f>
              <c:numCache>
                <c:formatCode>0.00%</c:formatCode>
                <c:ptCount val="9"/>
                <c:pt idx="0">
                  <c:v>3.1948830591469676E-2</c:v>
                </c:pt>
                <c:pt idx="1">
                  <c:v>3.1948830591469676E-2</c:v>
                </c:pt>
                <c:pt idx="2">
                  <c:v>3.1948830591469676E-2</c:v>
                </c:pt>
                <c:pt idx="3">
                  <c:v>3.1948830591469676E-2</c:v>
                </c:pt>
                <c:pt idx="4">
                  <c:v>3.1948830591469676E-2</c:v>
                </c:pt>
                <c:pt idx="5">
                  <c:v>3.1948830591469676E-2</c:v>
                </c:pt>
                <c:pt idx="6">
                  <c:v>3.1948830591469676E-2</c:v>
                </c:pt>
                <c:pt idx="7">
                  <c:v>3.1948830591469676E-2</c:v>
                </c:pt>
                <c:pt idx="8">
                  <c:v>3.1948830591469676E-2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E7-4893-BA7A-1C718D2BE38F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30.09.2016-28.09.2018'!$G$6:$G$14</c:f>
              <c:numCache>
                <c:formatCode>0.00%</c:formatCode>
                <c:ptCount val="9"/>
                <c:pt idx="0">
                  <c:v>1.9488305914696768E-3</c:v>
                </c:pt>
                <c:pt idx="1">
                  <c:v>1.9488305914696768E-3</c:v>
                </c:pt>
                <c:pt idx="2">
                  <c:v>1.9488305914696768E-3</c:v>
                </c:pt>
                <c:pt idx="3">
                  <c:v>1.9488305914696768E-3</c:v>
                </c:pt>
                <c:pt idx="4">
                  <c:v>1.9488305914696768E-3</c:v>
                </c:pt>
                <c:pt idx="5">
                  <c:v>1.9488305914696768E-3</c:v>
                </c:pt>
                <c:pt idx="6">
                  <c:v>1.9488305914696768E-3</c:v>
                </c:pt>
                <c:pt idx="7">
                  <c:v>1.9488305914696768E-3</c:v>
                </c:pt>
                <c:pt idx="8">
                  <c:v>1.9488305914696768E-3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0E7-4893-BA7A-1C718D2BE38F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30.09.2016-28.09.2018'!$H$6:$H$14</c:f>
              <c:numCache>
                <c:formatCode>0.00%</c:formatCode>
                <c:ptCount val="9"/>
                <c:pt idx="0">
                  <c:v>6.1948830591469675E-2</c:v>
                </c:pt>
                <c:pt idx="1">
                  <c:v>6.1948830591469675E-2</c:v>
                </c:pt>
                <c:pt idx="2">
                  <c:v>6.1948830591469675E-2</c:v>
                </c:pt>
                <c:pt idx="3">
                  <c:v>6.1948830591469675E-2</c:v>
                </c:pt>
                <c:pt idx="4">
                  <c:v>6.1948830591469675E-2</c:v>
                </c:pt>
                <c:pt idx="5">
                  <c:v>6.1948830591469675E-2</c:v>
                </c:pt>
                <c:pt idx="6">
                  <c:v>6.1948830591469675E-2</c:v>
                </c:pt>
                <c:pt idx="7">
                  <c:v>6.1948830591469675E-2</c:v>
                </c:pt>
                <c:pt idx="8">
                  <c:v>6.1948830591469675E-2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E7-4893-BA7A-1C718D2BE3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30.09.2016 г. - 28.09.2018 г. НА ГОДИШНА БАЗА"</c:f>
          <c:strCache>
            <c:ptCount val="1"/>
            <c:pt idx="0">
              <c:v>ДОХОДНОСТ НА ДОБРОВОЛНИТЕ ПЕНСИОННИ ФОНДОВЕ
ЗА ПЕРИОДА 30.09.2016 г. - 28.09.2018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31-48FA-B333-685F25E5EE43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31-48FA-B333-685F25E5EE43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31-48FA-B333-685F25E5EE43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31-48FA-B333-685F25E5EE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30.09.2016-28.09.2018'!$B$50:$B$58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30.09.2016-28.09.2018'!$E$50:$E$58</c:f>
              <c:numCache>
                <c:formatCode>0.00%</c:formatCode>
                <c:ptCount val="9"/>
                <c:pt idx="0">
                  <c:v>5.0986096867049469E-2</c:v>
                </c:pt>
                <c:pt idx="1">
                  <c:v>4.6061270545979527E-2</c:v>
                </c:pt>
                <c:pt idx="2">
                  <c:v>5.6874691973758829E-2</c:v>
                </c:pt>
                <c:pt idx="3">
                  <c:v>3.4217788187075771E-2</c:v>
                </c:pt>
                <c:pt idx="4">
                  <c:v>4.2610812669522158E-2</c:v>
                </c:pt>
                <c:pt idx="5">
                  <c:v>3.0328970917590681E-2</c:v>
                </c:pt>
                <c:pt idx="6">
                  <c:v>3.1128194856589131E-2</c:v>
                </c:pt>
                <c:pt idx="7">
                  <c:v>2.4350727680624962E-2</c:v>
                </c:pt>
                <c:pt idx="8">
                  <c:v>3.5793664619129473E-2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31-48FA-B333-685F25E5E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30.09.2016-28.09.2018'!$B$50:$B$58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30.09.2016-28.09.2018'!$F$50:$F$58</c:f>
              <c:numCache>
                <c:formatCode>0.00%</c:formatCode>
                <c:ptCount val="9"/>
                <c:pt idx="0">
                  <c:v>4.3422800635096286E-2</c:v>
                </c:pt>
                <c:pt idx="1">
                  <c:v>4.3422800635096286E-2</c:v>
                </c:pt>
                <c:pt idx="2">
                  <c:v>4.3422800635096286E-2</c:v>
                </c:pt>
                <c:pt idx="3">
                  <c:v>4.3422800635096286E-2</c:v>
                </c:pt>
                <c:pt idx="4">
                  <c:v>4.3422800635096286E-2</c:v>
                </c:pt>
                <c:pt idx="5">
                  <c:v>4.3422800635096286E-2</c:v>
                </c:pt>
                <c:pt idx="6">
                  <c:v>4.3422800635096286E-2</c:v>
                </c:pt>
                <c:pt idx="7">
                  <c:v>4.3422800635096286E-2</c:v>
                </c:pt>
                <c:pt idx="8">
                  <c:v>4.3422800635096286E-2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31-48FA-B333-685F25E5EE43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30.09.2016-28.09.2018'!$B$50:$B$58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3E31-48FA-B333-685F25E5E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24</xdr:row>
      <xdr:rowOff>19050</xdr:rowOff>
    </xdr:from>
    <xdr:to>
      <xdr:col>18</xdr:col>
      <xdr:colOff>238125</xdr:colOff>
      <xdr:row>41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66676</xdr:rowOff>
    </xdr:from>
    <xdr:to>
      <xdr:col>18</xdr:col>
      <xdr:colOff>247650</xdr:colOff>
      <xdr:row>19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45</xdr:row>
      <xdr:rowOff>114300</xdr:rowOff>
    </xdr:from>
    <xdr:to>
      <xdr:col>18</xdr:col>
      <xdr:colOff>9525</xdr:colOff>
      <xdr:row>61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</cdr:x>
      <cdr:y>0.85679</cdr:y>
    </cdr:from>
    <cdr:to>
      <cdr:x>1</cdr:x>
      <cdr:y>0.99073</cdr:y>
    </cdr:to>
    <cdr:sp macro="" textlink="'Доходност 30.09.2016-28.09.2018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96154" y="3403106"/>
          <a:ext cx="814321" cy="531998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9524"/>
            <a:gd name="adj6" fmla="val -18005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0,22%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0.59064</cdr:y>
    </cdr:from>
    <cdr:to>
      <cdr:x>1</cdr:x>
      <cdr:y>0.72346</cdr:y>
    </cdr:to>
    <cdr:sp macro="" textlink="'Доходност 30.09.2016-28.09.2018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0" y="2345994"/>
          <a:ext cx="981075" cy="527522"/>
        </a:xfrm>
        <a:prstGeom xmlns:a="http://schemas.openxmlformats.org/drawingml/2006/main" prst="accentCallout2">
          <a:avLst>
            <a:gd name="adj1" fmla="val 23870"/>
            <a:gd name="adj2" fmla="val -2152"/>
            <a:gd name="adj3" fmla="val 23870"/>
            <a:gd name="adj4" fmla="val -96440"/>
            <a:gd name="adj5" fmla="val -41053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3,22%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0.30312</cdr:y>
    </cdr:from>
    <cdr:to>
      <cdr:x>1</cdr:x>
      <cdr:y>0.42716</cdr:y>
    </cdr:to>
    <cdr:sp macro="" textlink="'Доходност 30.09.2016-28.09.2018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203973"/>
          <a:ext cx="901613" cy="49267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6,22%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0.8875</cdr:x>
      <cdr:y>0.27465</cdr:y>
    </cdr:from>
    <cdr:to>
      <cdr:x>0.9975</cdr:x>
      <cdr:y>0.40619</cdr:y>
    </cdr:to>
    <cdr:sp macro="" textlink="'Доходност 30.09.2016-28.09.2018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62751" y="1056891"/>
          <a:ext cx="838199" cy="506179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4123"/>
            <a:gd name="adj4" fmla="val -102516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6,19%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0.87598</cdr:x>
      <cdr:y>0.57659</cdr:y>
    </cdr:from>
    <cdr:to>
      <cdr:x>1</cdr:x>
      <cdr:y>0.70376</cdr:y>
    </cdr:to>
    <cdr:sp macro="" textlink="'Доходност 30.09.2016-28.09.2018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74968" y="2218792"/>
          <a:ext cx="945032" cy="489363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35656"/>
            <a:gd name="adj6" fmla="val -14572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3,19%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0.85709</cdr:y>
    </cdr:from>
    <cdr:to>
      <cdr:x>1</cdr:x>
      <cdr:y>0.96875</cdr:y>
    </cdr:to>
    <cdr:sp macro="" textlink="'Доходност 30.09.2016-28.09.2018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298171"/>
          <a:ext cx="923925" cy="429679"/>
        </a:xfrm>
        <a:prstGeom xmlns:a="http://schemas.openxmlformats.org/drawingml/2006/main" prst="accentCallout2">
          <a:avLst>
            <a:gd name="adj1" fmla="val 8091"/>
            <a:gd name="adj2" fmla="val -5936"/>
            <a:gd name="adj3" fmla="val 19176"/>
            <a:gd name="adj4" fmla="val -129324"/>
            <a:gd name="adj5" fmla="val -18545"/>
            <a:gd name="adj6" fmla="val -18567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0,19%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0.50706</cdr:y>
    </cdr:from>
    <cdr:to>
      <cdr:x>1</cdr:x>
      <cdr:y>0.63969</cdr:y>
    </cdr:to>
    <cdr:sp macro="" textlink="'Доходност 30.09.2016-28.09.2018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1849782"/>
          <a:ext cx="952539" cy="483845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4,34%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sqref="A1:O1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50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74" t="s">
        <v>46</v>
      </c>
      <c r="B3" s="74"/>
      <c r="C3" s="74"/>
      <c r="D3" s="74"/>
      <c r="E3" s="74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30.09.2016 г. - 28.09.2018 г. НА ГОДИШНА БАЗА</v>
      </c>
      <c r="K4" s="12" t="str">
        <f>CONCATENATE(TEXT(E19,"# ##0,00%"),"
Горна граница
на доходността")</f>
        <v>6,19%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9" t="str">
        <f>CONCATENATE(TEXT(E16,"# ##0,00%"),"
Среднопретеглена
доходност")</f>
        <v>3,19%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20">
        <v>1</v>
      </c>
      <c r="B6" s="21" t="s">
        <v>5</v>
      </c>
      <c r="C6" s="22">
        <v>0.26708095427781814</v>
      </c>
      <c r="D6" s="22">
        <v>0.2</v>
      </c>
      <c r="E6" s="23">
        <v>2.9991394310476593E-2</v>
      </c>
      <c r="F6" s="24">
        <f t="shared" ref="F6:F14" si="0">$E$16</f>
        <v>3.1948830591469676E-2</v>
      </c>
      <c r="G6" s="25">
        <f t="shared" ref="G6:G15" si="1">$E$18</f>
        <v>1.9488305914696768E-3</v>
      </c>
      <c r="H6" s="18">
        <f t="shared" ref="H6:H14" si="2">$E$19</f>
        <v>6.1948830591469675E-2</v>
      </c>
      <c r="I6" s="18"/>
      <c r="J6" s="6"/>
      <c r="K6" s="26" t="str">
        <f>CONCATENATE(TEXT(E18,"# ##0,00%"),"
Минимална
доходност")</f>
        <v>0,19%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20">
        <v>2</v>
      </c>
      <c r="B7" s="21" t="s">
        <v>6</v>
      </c>
      <c r="C7" s="22">
        <v>0.11069213651921186</v>
      </c>
      <c r="D7" s="22">
        <v>0.12809084963140602</v>
      </c>
      <c r="E7" s="23">
        <v>3.2400283139500941E-2</v>
      </c>
      <c r="F7" s="25">
        <f t="shared" si="0"/>
        <v>3.1948830591469676E-2</v>
      </c>
      <c r="G7" s="25">
        <f t="shared" si="1"/>
        <v>1.9488305914696768E-3</v>
      </c>
      <c r="H7" s="18">
        <f t="shared" si="2"/>
        <v>6.1948830591469675E-2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20">
        <v>3</v>
      </c>
      <c r="B8" s="21" t="s">
        <v>7</v>
      </c>
      <c r="C8" s="22">
        <v>0.16129868042487724</v>
      </c>
      <c r="D8" s="22">
        <v>0.18665178638467458</v>
      </c>
      <c r="E8" s="23">
        <v>4.6945045292674736E-2</v>
      </c>
      <c r="F8" s="25">
        <f t="shared" si="0"/>
        <v>3.1948830591469676E-2</v>
      </c>
      <c r="G8" s="25">
        <f t="shared" si="1"/>
        <v>1.9488305914696768E-3</v>
      </c>
      <c r="H8" s="18">
        <f t="shared" si="2"/>
        <v>6.1948830591469675E-2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20">
        <v>4</v>
      </c>
      <c r="B9" s="21" t="s">
        <v>8</v>
      </c>
      <c r="C9" s="22">
        <v>0.21441766874916937</v>
      </c>
      <c r="D9" s="22">
        <v>0.2</v>
      </c>
      <c r="E9" s="23">
        <v>2.9064633677596596E-2</v>
      </c>
      <c r="F9" s="25">
        <f t="shared" si="0"/>
        <v>3.1948830591469676E-2</v>
      </c>
      <c r="G9" s="25">
        <f t="shared" si="1"/>
        <v>1.9488305914696768E-3</v>
      </c>
      <c r="H9" s="18">
        <f t="shared" si="2"/>
        <v>6.1948830591469675E-2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20">
        <v>5</v>
      </c>
      <c r="B10" s="21" t="s">
        <v>9</v>
      </c>
      <c r="C10" s="22">
        <v>0.10411768099567478</v>
      </c>
      <c r="D10" s="22">
        <v>0.12048301387762061</v>
      </c>
      <c r="E10" s="23">
        <v>3.142500363679801E-2</v>
      </c>
      <c r="F10" s="25">
        <f t="shared" si="0"/>
        <v>3.1948830591469676E-2</v>
      </c>
      <c r="G10" s="25">
        <f t="shared" si="1"/>
        <v>1.9488305914696768E-3</v>
      </c>
      <c r="H10" s="18">
        <f t="shared" si="2"/>
        <v>6.1948830591469675E-2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20">
        <v>6</v>
      </c>
      <c r="B11" s="21" t="s">
        <v>10</v>
      </c>
      <c r="C11" s="22">
        <v>9.4664714284370177E-2</v>
      </c>
      <c r="D11" s="22">
        <v>0.10954421934655423</v>
      </c>
      <c r="E11" s="23">
        <v>2.0380124236196062E-2</v>
      </c>
      <c r="F11" s="25">
        <f t="shared" si="0"/>
        <v>3.1948830591469676E-2</v>
      </c>
      <c r="G11" s="25">
        <f t="shared" si="1"/>
        <v>1.9488305914696768E-3</v>
      </c>
      <c r="H11" s="18">
        <f t="shared" si="2"/>
        <v>6.1948830591469675E-2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7">
        <v>7</v>
      </c>
      <c r="B12" s="28" t="s">
        <v>11</v>
      </c>
      <c r="C12" s="22">
        <v>2.4106006734455489E-2</v>
      </c>
      <c r="D12" s="22">
        <v>2.7895015679825493E-2</v>
      </c>
      <c r="E12" s="23">
        <v>2.5356251461363444E-2</v>
      </c>
      <c r="F12" s="25">
        <f t="shared" si="0"/>
        <v>3.1948830591469676E-2</v>
      </c>
      <c r="G12" s="25">
        <f t="shared" si="1"/>
        <v>1.9488305914696768E-3</v>
      </c>
      <c r="H12" s="18">
        <f t="shared" si="2"/>
        <v>6.1948830591469675E-2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7">
        <v>8</v>
      </c>
      <c r="B13" s="28" t="s">
        <v>12</v>
      </c>
      <c r="C13" s="22">
        <v>1.1578631511023502E-2</v>
      </c>
      <c r="D13" s="22">
        <v>1.3398573687829752E-2</v>
      </c>
      <c r="E13" s="23">
        <v>1.7744330370494721E-2</v>
      </c>
      <c r="F13" s="25">
        <f t="shared" si="0"/>
        <v>3.1948830591469676E-2</v>
      </c>
      <c r="G13" s="25">
        <f t="shared" si="1"/>
        <v>1.9488305914696768E-3</v>
      </c>
      <c r="H13" s="18">
        <f t="shared" si="2"/>
        <v>6.1948830591469675E-2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7">
        <v>9</v>
      </c>
      <c r="B14" s="28" t="s">
        <v>13</v>
      </c>
      <c r="C14" s="22">
        <v>1.2043526503399507E-2</v>
      </c>
      <c r="D14" s="22">
        <v>1.3936541392089332E-2</v>
      </c>
      <c r="E14" s="23">
        <v>1.8749482102946136E-2</v>
      </c>
      <c r="F14" s="25">
        <f t="shared" si="0"/>
        <v>3.1948830591469676E-2</v>
      </c>
      <c r="G14" s="25">
        <f t="shared" si="1"/>
        <v>1.9488305914696768E-3</v>
      </c>
      <c r="H14" s="18">
        <f t="shared" si="2"/>
        <v>6.1948830591469675E-2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9" t="s">
        <v>14</v>
      </c>
      <c r="B15" s="70"/>
      <c r="C15" s="70"/>
      <c r="D15" s="70"/>
      <c r="E15" s="29">
        <v>3.164441168922992E-2</v>
      </c>
      <c r="F15" s="30"/>
      <c r="G15" s="25">
        <f t="shared" si="1"/>
        <v>1.9488305914696768E-3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9" t="s">
        <v>15</v>
      </c>
      <c r="B16" s="70"/>
      <c r="C16" s="70"/>
      <c r="D16" s="70"/>
      <c r="E16" s="29">
        <v>3.1948830591469676E-2</v>
      </c>
      <c r="F16" s="31"/>
      <c r="G16" s="31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9" t="s">
        <v>16</v>
      </c>
      <c r="B17" s="70"/>
      <c r="C17" s="70"/>
      <c r="D17" s="70"/>
      <c r="E17" s="29">
        <v>2.8006283136449692E-2</v>
      </c>
      <c r="F17" s="30"/>
      <c r="G17" s="30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7" t="s">
        <v>17</v>
      </c>
      <c r="B18" s="78"/>
      <c r="C18" s="78"/>
      <c r="D18" s="78"/>
      <c r="E18" s="29">
        <v>1.9488305914696768E-3</v>
      </c>
      <c r="F18" s="30"/>
      <c r="G18" s="30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71" t="s">
        <v>18</v>
      </c>
      <c r="B19" s="72"/>
      <c r="C19" s="72"/>
      <c r="D19" s="72"/>
      <c r="E19" s="29">
        <v>6.1948830591469675E-2</v>
      </c>
      <c r="F19" s="32"/>
      <c r="G19" s="32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6"/>
      <c r="B20" s="76"/>
      <c r="C20" s="76"/>
      <c r="D20" s="76"/>
      <c r="E20" s="76"/>
      <c r="F20" s="32"/>
      <c r="G20" s="32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3" t="s">
        <v>19</v>
      </c>
      <c r="B21" s="73"/>
      <c r="C21" s="73"/>
      <c r="D21" s="73"/>
      <c r="E21" s="73"/>
      <c r="F21" s="32"/>
      <c r="G21" s="32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3"/>
      <c r="B22" s="34"/>
      <c r="C22" s="34"/>
      <c r="D22" s="34"/>
      <c r="E22" s="34"/>
      <c r="F22" s="35"/>
      <c r="G22" s="35"/>
      <c r="H22" s="34"/>
      <c r="I22" s="34"/>
      <c r="J22" s="34"/>
      <c r="K22" s="34"/>
      <c r="L22" s="34"/>
      <c r="M22" s="34"/>
      <c r="N22" s="34"/>
      <c r="O22" s="34"/>
      <c r="P22" s="1"/>
    </row>
    <row r="23" spans="1:16" ht="12.75" x14ac:dyDescent="0.2">
      <c r="A23" s="33"/>
      <c r="B23" s="34"/>
      <c r="C23" s="34"/>
      <c r="D23" s="34"/>
      <c r="E23" s="34"/>
      <c r="F23" s="35"/>
      <c r="G23" s="35"/>
      <c r="H23" s="34"/>
      <c r="I23" s="34"/>
      <c r="J23" s="34"/>
      <c r="K23" s="34"/>
      <c r="L23" s="34"/>
      <c r="M23" s="34"/>
      <c r="N23" s="34"/>
      <c r="O23" s="34"/>
      <c r="P23" s="1"/>
    </row>
    <row r="24" spans="1:16" ht="12.75" x14ac:dyDescent="0.2">
      <c r="A24" s="33"/>
      <c r="B24" s="34"/>
      <c r="C24" s="34"/>
      <c r="D24" s="34"/>
      <c r="E24" s="34"/>
      <c r="F24" s="35"/>
      <c r="G24" s="35"/>
      <c r="H24" s="34"/>
      <c r="I24" s="34"/>
      <c r="J24" s="34"/>
      <c r="K24" s="34"/>
      <c r="L24" s="34"/>
      <c r="M24" s="34"/>
      <c r="N24" s="34"/>
      <c r="O24" s="34"/>
      <c r="P24" s="1"/>
    </row>
    <row r="25" spans="1:16" ht="43.5" customHeight="1" thickBot="1" x14ac:dyDescent="0.25">
      <c r="A25" s="74" t="s">
        <v>47</v>
      </c>
      <c r="B25" s="74"/>
      <c r="C25" s="74"/>
      <c r="D25" s="74"/>
      <c r="E25" s="74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30.09.2016 г. - 28.09.2018 г. НА ГОДИШНА БАЗА</v>
      </c>
      <c r="K26" s="36" t="str">
        <f>CONCATENATE(TEXT(E41,"# ##0,00%"),"
Горна граница
на доходността")</f>
        <v>6,22%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37" t="str">
        <f>CONCATENATE(TEXT(E38,"# ##0,00%"),"
Среднопретеглена
доходност")</f>
        <v>3,22%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20">
        <v>1</v>
      </c>
      <c r="B28" s="21" t="s">
        <v>21</v>
      </c>
      <c r="C28" s="38">
        <v>0.23696529616698089</v>
      </c>
      <c r="D28" s="38">
        <v>0.2</v>
      </c>
      <c r="E28" s="39">
        <v>3.7369098403188694E-2</v>
      </c>
      <c r="F28" s="40">
        <f t="shared" ref="F28:F36" si="3">$E$38</f>
        <v>3.2183768850497459E-2</v>
      </c>
      <c r="G28" s="40">
        <f t="shared" ref="G28:G36" si="4">$E$40</f>
        <v>2.1837688504974606E-3</v>
      </c>
      <c r="H28" s="18">
        <f t="shared" ref="H28:H36" si="5">$E$41</f>
        <v>6.2183768850497464E-2</v>
      </c>
      <c r="I28" s="18"/>
      <c r="J28" s="6"/>
      <c r="K28" s="41" t="str">
        <f>CONCATENATE(TEXT(E40,"# ##0,00%"),"
Минимална
доходност")</f>
        <v>0,22%
Минимална
доходност</v>
      </c>
      <c r="L28" s="1"/>
      <c r="M28" s="1"/>
      <c r="N28" s="1"/>
      <c r="O28" s="1"/>
      <c r="P28" s="1"/>
    </row>
    <row r="29" spans="1:16" ht="12.75" x14ac:dyDescent="0.2">
      <c r="A29" s="20">
        <v>2</v>
      </c>
      <c r="B29" s="21" t="s">
        <v>22</v>
      </c>
      <c r="C29" s="38">
        <v>0.17044736007078465</v>
      </c>
      <c r="D29" s="38">
        <v>0.17870470028643409</v>
      </c>
      <c r="E29" s="39">
        <v>2.6929299731985878E-2</v>
      </c>
      <c r="F29" s="40">
        <f t="shared" si="3"/>
        <v>3.2183768850497459E-2</v>
      </c>
      <c r="G29" s="40">
        <f t="shared" si="4"/>
        <v>2.1837688504974606E-3</v>
      </c>
      <c r="H29" s="18">
        <f t="shared" si="5"/>
        <v>6.2183768850497464E-2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20">
        <v>3</v>
      </c>
      <c r="B30" s="21" t="s">
        <v>23</v>
      </c>
      <c r="C30" s="38">
        <v>0.14955227481777786</v>
      </c>
      <c r="D30" s="38">
        <v>0.15679735043925921</v>
      </c>
      <c r="E30" s="39">
        <v>4.7974737054486072E-2</v>
      </c>
      <c r="F30" s="40">
        <f t="shared" si="3"/>
        <v>3.2183768850497459E-2</v>
      </c>
      <c r="G30" s="40">
        <f t="shared" si="4"/>
        <v>2.1837688504974606E-3</v>
      </c>
      <c r="H30" s="18">
        <f t="shared" si="5"/>
        <v>6.2183768850497464E-2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20">
        <v>4</v>
      </c>
      <c r="B31" s="21" t="s">
        <v>24</v>
      </c>
      <c r="C31" s="38">
        <v>0.17894284830805809</v>
      </c>
      <c r="D31" s="38">
        <v>0.18761175334139718</v>
      </c>
      <c r="E31" s="39">
        <v>3.0099139828085653E-2</v>
      </c>
      <c r="F31" s="40">
        <f t="shared" si="3"/>
        <v>3.2183768850497459E-2</v>
      </c>
      <c r="G31" s="40">
        <f t="shared" si="4"/>
        <v>2.1837688504974606E-3</v>
      </c>
      <c r="H31" s="18">
        <f t="shared" si="5"/>
        <v>6.2183768850497464E-2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20">
        <v>5</v>
      </c>
      <c r="B32" s="21" t="s">
        <v>25</v>
      </c>
      <c r="C32" s="38">
        <v>7.3072269405557999E-2</v>
      </c>
      <c r="D32" s="38">
        <v>7.6612263152370547E-2</v>
      </c>
      <c r="E32" s="39">
        <v>3.3410899080314804E-2</v>
      </c>
      <c r="F32" s="40">
        <f t="shared" si="3"/>
        <v>3.2183768850497459E-2</v>
      </c>
      <c r="G32" s="40">
        <f t="shared" si="4"/>
        <v>2.1837688504974606E-3</v>
      </c>
      <c r="H32" s="18">
        <f t="shared" si="5"/>
        <v>6.2183768850497464E-2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20">
        <v>6</v>
      </c>
      <c r="B33" s="21" t="s">
        <v>26</v>
      </c>
      <c r="C33" s="38">
        <v>0.10975930644828859</v>
      </c>
      <c r="D33" s="38">
        <v>0.11507660754817575</v>
      </c>
      <c r="E33" s="39">
        <v>2.160594751286915E-2</v>
      </c>
      <c r="F33" s="40">
        <f t="shared" si="3"/>
        <v>3.2183768850497459E-2</v>
      </c>
      <c r="G33" s="40">
        <f t="shared" si="4"/>
        <v>2.1837688504974606E-3</v>
      </c>
      <c r="H33" s="18">
        <f t="shared" si="5"/>
        <v>6.2183768850497464E-2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7">
        <v>7</v>
      </c>
      <c r="B34" s="28" t="s">
        <v>27</v>
      </c>
      <c r="C34" s="38">
        <v>1.9309550476280746E-2</v>
      </c>
      <c r="D34" s="38">
        <v>2.0245003672080847E-2</v>
      </c>
      <c r="E34" s="39">
        <v>2.4865743262644902E-2</v>
      </c>
      <c r="F34" s="40">
        <f t="shared" si="3"/>
        <v>3.2183768850497459E-2</v>
      </c>
      <c r="G34" s="40">
        <f t="shared" si="4"/>
        <v>2.1837688504974606E-3</v>
      </c>
      <c r="H34" s="18">
        <f t="shared" si="5"/>
        <v>6.2183768850497464E-2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7">
        <v>8</v>
      </c>
      <c r="B35" s="28" t="s">
        <v>28</v>
      </c>
      <c r="C35" s="38">
        <v>4.3410294810063602E-2</v>
      </c>
      <c r="D35" s="38">
        <v>4.5513311090042807E-2</v>
      </c>
      <c r="E35" s="39">
        <v>1.6980389847509381E-2</v>
      </c>
      <c r="F35" s="40">
        <f t="shared" si="3"/>
        <v>3.2183768850497459E-2</v>
      </c>
      <c r="G35" s="40">
        <f t="shared" si="4"/>
        <v>2.1837688504974606E-3</v>
      </c>
      <c r="H35" s="18">
        <f t="shared" si="5"/>
        <v>6.2183768850497464E-2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7">
        <v>9</v>
      </c>
      <c r="B36" s="28" t="s">
        <v>29</v>
      </c>
      <c r="C36" s="38">
        <v>1.8540799496207686E-2</v>
      </c>
      <c r="D36" s="38">
        <v>1.9439010470239489E-2</v>
      </c>
      <c r="E36" s="39">
        <v>2.0887282982340327E-2</v>
      </c>
      <c r="F36" s="40">
        <f t="shared" si="3"/>
        <v>3.2183768850497459E-2</v>
      </c>
      <c r="G36" s="40">
        <f t="shared" si="4"/>
        <v>2.1837688504974606E-3</v>
      </c>
      <c r="H36" s="18">
        <f t="shared" si="5"/>
        <v>6.2183768850497464E-2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9" t="s">
        <v>14</v>
      </c>
      <c r="B37" s="70"/>
      <c r="C37" s="70"/>
      <c r="D37" s="70"/>
      <c r="E37" s="42">
        <v>3.2423365403795749E-2</v>
      </c>
      <c r="F37" s="43"/>
      <c r="G37" s="43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9" t="s">
        <v>15</v>
      </c>
      <c r="B38" s="70"/>
      <c r="C38" s="70"/>
      <c r="D38" s="70"/>
      <c r="E38" s="42">
        <v>3.2183768850497459E-2</v>
      </c>
      <c r="F38" s="44"/>
      <c r="G38" s="44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9" t="s">
        <v>16</v>
      </c>
      <c r="B39" s="70"/>
      <c r="C39" s="70"/>
      <c r="D39" s="70"/>
      <c r="E39" s="42">
        <v>2.8902504189269429E-2</v>
      </c>
      <c r="F39" s="44"/>
      <c r="G39" s="44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7" t="s">
        <v>17</v>
      </c>
      <c r="B40" s="78"/>
      <c r="C40" s="78"/>
      <c r="D40" s="78"/>
      <c r="E40" s="42">
        <v>2.1837688504974606E-3</v>
      </c>
      <c r="F40" s="44"/>
      <c r="G40" s="44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71" t="s">
        <v>18</v>
      </c>
      <c r="B41" s="72"/>
      <c r="C41" s="72"/>
      <c r="D41" s="72"/>
      <c r="E41" s="45">
        <v>6.2183768850497464E-2</v>
      </c>
      <c r="F41" s="46"/>
      <c r="G41" s="46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6"/>
      <c r="B42" s="76"/>
      <c r="C42" s="76"/>
      <c r="D42" s="76"/>
      <c r="E42" s="76"/>
      <c r="F42" s="46"/>
      <c r="G42" s="46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3" t="s">
        <v>30</v>
      </c>
      <c r="B43" s="73"/>
      <c r="C43" s="73"/>
      <c r="D43" s="73"/>
      <c r="E43" s="73"/>
      <c r="F43" s="46"/>
      <c r="G43" s="46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6"/>
      <c r="B44" s="46"/>
      <c r="C44" s="46"/>
      <c r="D44" s="46"/>
      <c r="E44" s="46"/>
      <c r="F44" s="47"/>
      <c r="G44" s="47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8"/>
      <c r="C45" s="48"/>
      <c r="D45" s="48"/>
      <c r="E45" s="49"/>
      <c r="F45" s="47"/>
      <c r="G45" s="47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8"/>
      <c r="B46" s="48"/>
      <c r="C46" s="48"/>
      <c r="D46" s="48"/>
      <c r="E46" s="49"/>
      <c r="F46" s="32"/>
      <c r="G46" s="32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74" t="s">
        <v>48</v>
      </c>
      <c r="B47" s="74"/>
      <c r="C47" s="74"/>
      <c r="D47" s="74"/>
      <c r="E47" s="74"/>
      <c r="F47" s="7"/>
      <c r="G47" s="7"/>
      <c r="H47" s="5"/>
      <c r="I47" s="5"/>
      <c r="K47" s="51" t="str">
        <f>CONCATENATE(TEXT(E60,"# ##0,00%"),"
Среднопретеглена
доходност")</f>
        <v>4,34%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52"/>
      <c r="G48" s="52"/>
      <c r="H48" s="5"/>
      <c r="I48" s="5"/>
      <c r="J48" s="11" t="str">
        <f>CONCATENATE(A47," НА ГОДИШНА БАЗА")</f>
        <v>ДОХОДНОСТ НА ДОБРОВОЛНИТЕ ПЕНСИОННИ ФОНДОВЕ
ЗА ПЕРИОДА 30.09.2016 г. - 28.09.2018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53">
        <v>1</v>
      </c>
      <c r="B49" s="54">
        <v>2</v>
      </c>
      <c r="C49" s="54">
        <v>3</v>
      </c>
      <c r="D49" s="54">
        <v>4</v>
      </c>
      <c r="E49" s="55">
        <v>5</v>
      </c>
      <c r="F49" s="2"/>
      <c r="G49" s="56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20">
        <v>1</v>
      </c>
      <c r="B50" s="21" t="s">
        <v>31</v>
      </c>
      <c r="C50" s="22">
        <v>0.1400955644705098</v>
      </c>
      <c r="D50" s="22">
        <v>0.2</v>
      </c>
      <c r="E50" s="23">
        <v>5.0986096867049469E-2</v>
      </c>
      <c r="F50" s="57">
        <f t="shared" ref="F50:F58" si="6">$E$60</f>
        <v>4.3422800635096286E-2</v>
      </c>
      <c r="G50" s="56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20">
        <v>2</v>
      </c>
      <c r="B51" s="21" t="s">
        <v>32</v>
      </c>
      <c r="C51" s="22">
        <v>7.7420194204026335E-2</v>
      </c>
      <c r="D51" s="22">
        <v>0.11594265113233872</v>
      </c>
      <c r="E51" s="23">
        <v>4.6061270545979527E-2</v>
      </c>
      <c r="F51" s="57">
        <f t="shared" si="6"/>
        <v>4.3422800635096286E-2</v>
      </c>
      <c r="G51" s="56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20">
        <v>3</v>
      </c>
      <c r="B52" s="21" t="s">
        <v>33</v>
      </c>
      <c r="C52" s="22">
        <v>0.10105441568669647</v>
      </c>
      <c r="D52" s="22">
        <v>0.15133670205564603</v>
      </c>
      <c r="E52" s="23">
        <v>5.6874691973758829E-2</v>
      </c>
      <c r="F52" s="57">
        <f t="shared" si="6"/>
        <v>4.3422800635096286E-2</v>
      </c>
      <c r="G52" s="56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20">
        <v>4</v>
      </c>
      <c r="B53" s="21" t="s">
        <v>34</v>
      </c>
      <c r="C53" s="22">
        <v>0.45925708040394075</v>
      </c>
      <c r="D53" s="22">
        <v>0.2</v>
      </c>
      <c r="E53" s="23">
        <v>3.4217788187075771E-2</v>
      </c>
      <c r="F53" s="57">
        <f t="shared" si="6"/>
        <v>4.3422800635096286E-2</v>
      </c>
      <c r="G53" s="56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20">
        <v>5</v>
      </c>
      <c r="B54" s="21" t="s">
        <v>35</v>
      </c>
      <c r="C54" s="22">
        <v>0.13156854029563911</v>
      </c>
      <c r="D54" s="22">
        <v>0.19703393312716611</v>
      </c>
      <c r="E54" s="23">
        <v>4.2610812669522158E-2</v>
      </c>
      <c r="F54" s="57">
        <f t="shared" si="6"/>
        <v>4.3422800635096286E-2</v>
      </c>
      <c r="G54" s="56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20">
        <v>6</v>
      </c>
      <c r="B55" s="21" t="s">
        <v>36</v>
      </c>
      <c r="C55" s="22">
        <v>7.715614537013181E-2</v>
      </c>
      <c r="D55" s="22">
        <v>0.11554721784590891</v>
      </c>
      <c r="E55" s="23">
        <v>3.0328970917590681E-2</v>
      </c>
      <c r="F55" s="57">
        <f t="shared" si="6"/>
        <v>4.3422800635096286E-2</v>
      </c>
      <c r="G55" s="56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7">
        <v>7</v>
      </c>
      <c r="B56" s="28" t="s">
        <v>37</v>
      </c>
      <c r="C56" s="22">
        <v>2.4152617013372701E-3</v>
      </c>
      <c r="D56" s="22">
        <v>3.6170387805212023E-3</v>
      </c>
      <c r="E56" s="23">
        <v>3.1128194856589131E-2</v>
      </c>
      <c r="F56" s="57">
        <f t="shared" si="6"/>
        <v>4.3422800635096286E-2</v>
      </c>
      <c r="G56" s="31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7">
        <v>8</v>
      </c>
      <c r="B57" s="28" t="s">
        <v>38</v>
      </c>
      <c r="C57" s="22">
        <v>9.9124213302829133E-3</v>
      </c>
      <c r="D57" s="22">
        <v>1.4844607663280383E-2</v>
      </c>
      <c r="E57" s="23">
        <v>2.4350727680624962E-2</v>
      </c>
      <c r="F57" s="57">
        <f t="shared" si="6"/>
        <v>4.3422800635096286E-2</v>
      </c>
      <c r="G57" s="31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7">
        <v>9</v>
      </c>
      <c r="B58" s="28" t="s">
        <v>39</v>
      </c>
      <c r="C58" s="22">
        <v>1.1203765374355175E-3</v>
      </c>
      <c r="D58" s="22">
        <v>1.6778493951386682E-3</v>
      </c>
      <c r="E58" s="23">
        <v>3.5793664619129473E-2</v>
      </c>
      <c r="F58" s="57">
        <f t="shared" si="6"/>
        <v>4.3422800635096286E-2</v>
      </c>
      <c r="G58" s="31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9" t="s">
        <v>14</v>
      </c>
      <c r="B59" s="70"/>
      <c r="C59" s="70"/>
      <c r="D59" s="70"/>
      <c r="E59" s="29">
        <v>4.0474167501287649E-2</v>
      </c>
      <c r="F59" s="31"/>
      <c r="G59" s="31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9" t="s">
        <v>15</v>
      </c>
      <c r="B60" s="70"/>
      <c r="C60" s="70"/>
      <c r="D60" s="70"/>
      <c r="E60" s="29">
        <v>4.3422800635096286E-2</v>
      </c>
      <c r="F60" s="31"/>
      <c r="G60" s="31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71" t="s">
        <v>16</v>
      </c>
      <c r="B61" s="72"/>
      <c r="C61" s="72"/>
      <c r="D61" s="72"/>
      <c r="E61" s="58">
        <v>3.9150246479702222E-2</v>
      </c>
      <c r="F61" s="30"/>
      <c r="G61" s="30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9"/>
      <c r="B62" s="59"/>
      <c r="C62" s="59"/>
      <c r="D62" s="59"/>
      <c r="E62" s="60"/>
      <c r="F62" s="30"/>
      <c r="G62" s="30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3" t="s">
        <v>40</v>
      </c>
      <c r="B63" s="73"/>
      <c r="C63" s="73"/>
      <c r="D63" s="73"/>
      <c r="E63" s="73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8"/>
      <c r="C66" s="48"/>
      <c r="D66" s="48"/>
      <c r="E66" s="49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74" t="s">
        <v>49</v>
      </c>
      <c r="B67" s="74"/>
      <c r="C67" s="74"/>
      <c r="D67" s="74"/>
      <c r="E67" s="74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53">
        <v>1</v>
      </c>
      <c r="B69" s="54">
        <v>2</v>
      </c>
      <c r="C69" s="54">
        <v>3</v>
      </c>
      <c r="D69" s="54">
        <v>4</v>
      </c>
      <c r="E69" s="55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61">
        <v>1</v>
      </c>
      <c r="B70" s="62" t="s">
        <v>41</v>
      </c>
      <c r="C70" s="63">
        <v>1</v>
      </c>
      <c r="D70" s="64">
        <v>1</v>
      </c>
      <c r="E70" s="58">
        <v>5.4325035589326331E-2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5"/>
      <c r="K71" s="75"/>
      <c r="L71" s="75"/>
      <c r="M71" s="75"/>
      <c r="N71" s="75"/>
      <c r="O71" s="75"/>
    </row>
    <row r="72" spans="1:16" ht="24.75" customHeight="1" x14ac:dyDescent="0.2">
      <c r="A72" s="67" t="s">
        <v>42</v>
      </c>
      <c r="B72" s="67"/>
      <c r="C72" s="1"/>
      <c r="D72" s="1"/>
      <c r="E72" s="1"/>
      <c r="P72" s="66"/>
    </row>
    <row r="73" spans="1:16" ht="27" customHeight="1" x14ac:dyDescent="0.2">
      <c r="A73" s="68" t="s">
        <v>43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ht="27" customHeight="1" x14ac:dyDescent="0.2">
      <c r="A74" s="68" t="s">
        <v>44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</sheetData>
  <mergeCells count="27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30.09.2016-28.09.2018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Teodora Panayotova</cp:lastModifiedBy>
  <dcterms:created xsi:type="dcterms:W3CDTF">2018-10-15T11:14:48Z</dcterms:created>
  <dcterms:modified xsi:type="dcterms:W3CDTF">2018-10-19T12:14:03Z</dcterms:modified>
</cp:coreProperties>
</file>