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m.vasileva\Desktop\otcheti 2018\"/>
    </mc:Choice>
  </mc:AlternateContent>
  <bookViews>
    <workbookView xWindow="0" yWindow="0" windowWidth="21600" windowHeight="900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E22" i="1" s="1"/>
  <c r="G23" i="1"/>
  <c r="H23" i="1"/>
  <c r="I23" i="1"/>
  <c r="J23" i="1"/>
  <c r="F24" i="1"/>
  <c r="H25" i="1"/>
  <c r="H22" i="1" s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E39" i="1" s="1"/>
  <c r="E38" i="1" s="1"/>
  <c r="G40" i="1"/>
  <c r="G39" i="1" s="1"/>
  <c r="G38" i="1" s="1"/>
  <c r="H40" i="1"/>
  <c r="H39" i="1" s="1"/>
  <c r="H38" i="1" s="1"/>
  <c r="I40" i="1"/>
  <c r="I39" i="1" s="1"/>
  <c r="I38" i="1" s="1"/>
  <c r="J40" i="1"/>
  <c r="J39" i="1" s="1"/>
  <c r="J38" i="1" s="1"/>
  <c r="E41" i="1"/>
  <c r="G41" i="1"/>
  <c r="H41" i="1"/>
  <c r="F41" i="1" s="1"/>
  <c r="I41" i="1"/>
  <c r="J41" i="1"/>
  <c r="E42" i="1"/>
  <c r="G42" i="1"/>
  <c r="H42" i="1"/>
  <c r="F42" i="1" s="1"/>
  <c r="I42" i="1"/>
  <c r="J42" i="1"/>
  <c r="E43" i="1"/>
  <c r="G43" i="1"/>
  <c r="H43" i="1"/>
  <c r="F43" i="1" s="1"/>
  <c r="I43" i="1"/>
  <c r="J43" i="1"/>
  <c r="E44" i="1"/>
  <c r="G44" i="1"/>
  <c r="H44" i="1"/>
  <c r="F44" i="1" s="1"/>
  <c r="I44" i="1"/>
  <c r="J44" i="1"/>
  <c r="E45" i="1"/>
  <c r="G45" i="1"/>
  <c r="H45" i="1"/>
  <c r="F45" i="1" s="1"/>
  <c r="I45" i="1"/>
  <c r="J45" i="1"/>
  <c r="E46" i="1"/>
  <c r="G46" i="1"/>
  <c r="H46" i="1"/>
  <c r="F46" i="1" s="1"/>
  <c r="I46" i="1"/>
  <c r="J46" i="1"/>
  <c r="E47" i="1"/>
  <c r="G47" i="1"/>
  <c r="H47" i="1"/>
  <c r="F47" i="1" s="1"/>
  <c r="I47" i="1"/>
  <c r="J47" i="1"/>
  <c r="E48" i="1"/>
  <c r="G48" i="1"/>
  <c r="H48" i="1"/>
  <c r="F48" i="1" s="1"/>
  <c r="I48" i="1"/>
  <c r="J48" i="1"/>
  <c r="E49" i="1"/>
  <c r="G49" i="1"/>
  <c r="H49" i="1"/>
  <c r="F49" i="1" s="1"/>
  <c r="I49" i="1"/>
  <c r="J49" i="1"/>
  <c r="E50" i="1"/>
  <c r="G50" i="1"/>
  <c r="H50" i="1"/>
  <c r="F50" i="1" s="1"/>
  <c r="I50" i="1"/>
  <c r="J50" i="1"/>
  <c r="E51" i="1"/>
  <c r="G51" i="1"/>
  <c r="H51" i="1"/>
  <c r="F51" i="1" s="1"/>
  <c r="I51" i="1"/>
  <c r="J51" i="1"/>
  <c r="E52" i="1"/>
  <c r="G52" i="1"/>
  <c r="H52" i="1"/>
  <c r="F52" i="1" s="1"/>
  <c r="I52" i="1"/>
  <c r="J52" i="1"/>
  <c r="E53" i="1"/>
  <c r="G53" i="1"/>
  <c r="H53" i="1"/>
  <c r="F53" i="1" s="1"/>
  <c r="I53" i="1"/>
  <c r="J53" i="1"/>
  <c r="E54" i="1"/>
  <c r="G54" i="1"/>
  <c r="H54" i="1"/>
  <c r="F54" i="1" s="1"/>
  <c r="I54" i="1"/>
  <c r="J54" i="1"/>
  <c r="E55" i="1"/>
  <c r="G55" i="1"/>
  <c r="H55" i="1"/>
  <c r="F55" i="1" s="1"/>
  <c r="I55" i="1"/>
  <c r="J55" i="1"/>
  <c r="K56" i="1"/>
  <c r="L56" i="1"/>
  <c r="M56" i="1"/>
  <c r="E57" i="1"/>
  <c r="E56" i="1" s="1"/>
  <c r="G57" i="1"/>
  <c r="G56" i="1" s="1"/>
  <c r="H57" i="1"/>
  <c r="I57" i="1"/>
  <c r="I56" i="1" s="1"/>
  <c r="J57" i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G62" i="1"/>
  <c r="H62" i="1"/>
  <c r="H56" i="1" s="1"/>
  <c r="I62" i="1"/>
  <c r="J62" i="1"/>
  <c r="J56" i="1" s="1"/>
  <c r="E63" i="1"/>
  <c r="G63" i="1"/>
  <c r="H63" i="1"/>
  <c r="F63" i="1" s="1"/>
  <c r="I63" i="1"/>
  <c r="J63" i="1"/>
  <c r="F67" i="1"/>
  <c r="E69" i="1"/>
  <c r="G69" i="1"/>
  <c r="H69" i="1"/>
  <c r="H68" i="1" s="1"/>
  <c r="I69" i="1"/>
  <c r="J69" i="1"/>
  <c r="J68" i="1" s="1"/>
  <c r="K69" i="1"/>
  <c r="K68" i="1" s="1"/>
  <c r="L69" i="1"/>
  <c r="L68" i="1" s="1"/>
  <c r="M69" i="1"/>
  <c r="M68" i="1" s="1"/>
  <c r="E70" i="1"/>
  <c r="E68" i="1" s="1"/>
  <c r="G70" i="1"/>
  <c r="F70" i="1" s="1"/>
  <c r="H70" i="1"/>
  <c r="I70" i="1"/>
  <c r="I68" i="1" s="1"/>
  <c r="J70" i="1"/>
  <c r="K70" i="1"/>
  <c r="L70" i="1"/>
  <c r="M70" i="1"/>
  <c r="E71" i="1"/>
  <c r="G71" i="1"/>
  <c r="H71" i="1"/>
  <c r="F71" i="1" s="1"/>
  <c r="I71" i="1"/>
  <c r="J71" i="1"/>
  <c r="K71" i="1"/>
  <c r="L71" i="1"/>
  <c r="M71" i="1"/>
  <c r="E72" i="1"/>
  <c r="G72" i="1"/>
  <c r="F72" i="1" s="1"/>
  <c r="H72" i="1"/>
  <c r="I72" i="1"/>
  <c r="J72" i="1"/>
  <c r="K72" i="1"/>
  <c r="L72" i="1"/>
  <c r="M72" i="1"/>
  <c r="E73" i="1"/>
  <c r="G73" i="1"/>
  <c r="H73" i="1"/>
  <c r="F73" i="1" s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F75" i="1" s="1"/>
  <c r="H75" i="1"/>
  <c r="I75" i="1"/>
  <c r="J75" i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G77" i="1" s="1"/>
  <c r="H78" i="1"/>
  <c r="H77" i="1" s="1"/>
  <c r="I78" i="1"/>
  <c r="I77" i="1" s="1"/>
  <c r="J78" i="1"/>
  <c r="J77" i="1" s="1"/>
  <c r="E79" i="1"/>
  <c r="G79" i="1"/>
  <c r="F79" i="1" s="1"/>
  <c r="H79" i="1"/>
  <c r="I79" i="1"/>
  <c r="J79" i="1"/>
  <c r="E80" i="1"/>
  <c r="G80" i="1"/>
  <c r="F80" i="1" s="1"/>
  <c r="H80" i="1"/>
  <c r="I80" i="1"/>
  <c r="J80" i="1"/>
  <c r="F81" i="1"/>
  <c r="E82" i="1"/>
  <c r="G82" i="1"/>
  <c r="H82" i="1"/>
  <c r="F82" i="1" s="1"/>
  <c r="I82" i="1"/>
  <c r="J82" i="1"/>
  <c r="E83" i="1"/>
  <c r="G83" i="1"/>
  <c r="H83" i="1"/>
  <c r="F83" i="1" s="1"/>
  <c r="I83" i="1"/>
  <c r="J83" i="1"/>
  <c r="E84" i="1"/>
  <c r="G84" i="1"/>
  <c r="H84" i="1"/>
  <c r="F84" i="1" s="1"/>
  <c r="I84" i="1"/>
  <c r="J84" i="1"/>
  <c r="E85" i="1"/>
  <c r="G85" i="1"/>
  <c r="H85" i="1"/>
  <c r="F85" i="1" s="1"/>
  <c r="I85" i="1"/>
  <c r="J85" i="1"/>
  <c r="K86" i="1"/>
  <c r="L86" i="1"/>
  <c r="M86" i="1"/>
  <c r="E87" i="1"/>
  <c r="E86" i="1" s="1"/>
  <c r="G87" i="1"/>
  <c r="G86" i="1" s="1"/>
  <c r="H87" i="1"/>
  <c r="H86" i="1" s="1"/>
  <c r="I87" i="1"/>
  <c r="I86" i="1" s="1"/>
  <c r="J87" i="1"/>
  <c r="J86" i="1" s="1"/>
  <c r="E88" i="1"/>
  <c r="G88" i="1"/>
  <c r="F88" i="1" s="1"/>
  <c r="H88" i="1"/>
  <c r="I88" i="1"/>
  <c r="J88" i="1"/>
  <c r="E89" i="1"/>
  <c r="G89" i="1"/>
  <c r="F89" i="1" s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F92" i="1" s="1"/>
  <c r="H92" i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F95" i="1" s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M66" i="1" l="1"/>
  <c r="K66" i="1"/>
  <c r="L66" i="1"/>
  <c r="I66" i="1"/>
  <c r="M65" i="1"/>
  <c r="K65" i="1"/>
  <c r="H64" i="1"/>
  <c r="E64" i="1"/>
  <c r="E66" i="1"/>
  <c r="J66" i="1"/>
  <c r="H66" i="1"/>
  <c r="L65" i="1"/>
  <c r="J64" i="1"/>
  <c r="I22" i="1"/>
  <c r="I64" i="1" s="1"/>
  <c r="G22" i="1"/>
  <c r="G64" i="1" s="1"/>
  <c r="F69" i="1"/>
  <c r="F68" i="1" s="1"/>
  <c r="G68" i="1"/>
  <c r="G66" i="1" s="1"/>
  <c r="F62" i="1"/>
  <c r="F40" i="1"/>
  <c r="F39" i="1" s="1"/>
  <c r="F38" i="1" s="1"/>
  <c r="F87" i="1"/>
  <c r="F86" i="1" s="1"/>
  <c r="F78" i="1"/>
  <c r="F77" i="1" s="1"/>
  <c r="F57" i="1"/>
  <c r="F56" i="1" s="1"/>
  <c r="F26" i="1"/>
  <c r="F25" i="1" s="1"/>
  <c r="F23" i="1"/>
  <c r="F22" i="1" s="1"/>
  <c r="F64" i="1" s="1"/>
  <c r="F66" i="1" l="1"/>
  <c r="F105" i="1" s="1"/>
  <c r="I65" i="1"/>
  <c r="I105" i="1"/>
  <c r="E65" i="1"/>
  <c r="E105" i="1"/>
  <c r="G65" i="1"/>
  <c r="G105" i="1"/>
  <c r="J65" i="1"/>
  <c r="J105" i="1"/>
  <c r="H65" i="1"/>
  <c r="H105" i="1"/>
  <c r="F65" i="1" l="1"/>
  <c r="B65" i="1" s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<sst xmlns="http://schemas.openxmlformats.org/spreadsheetml/2006/main" count="247" uniqueCount="175">
  <si>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</si>
  <si>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</si>
  <si>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</si>
  <si>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</si>
  <si>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</si>
  <si>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</si>
  <si>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</si>
  <si>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</si>
  <si>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</si>
  <si>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</si>
  <si>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</si>
  <si>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</si>
  <si>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</si>
  <si>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</si>
  <si>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</si>
  <si>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</si>
  <si>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</si>
  <si>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</si>
  <si>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</si>
  <si>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</si>
  <si>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</si>
  <si>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</si>
  <si>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</si>
  <si>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</si>
  <si>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</si>
  <si>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</si>
  <si>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</si>
  <si>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</si>
  <si>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</si>
  <si>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</si>
  <si>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</si>
  <si>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</si>
  <si>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</si>
  <si>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</si>
  <si>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</si>
  <si>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</si>
  <si>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</si>
  <si>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</si>
  <si>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</si>
  <si>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</si>
  <si>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</si>
  <si>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</si>
  <si>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</si>
  <si>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</si>
  <si>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</si>
  <si>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</si>
  <si>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</si>
  <si>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</si>
  <si>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</si>
  <si>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</si>
  <si>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</si>
  <si>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</si>
  <si>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</si>
  <si>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</si>
  <si>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</si>
  <si>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</si>
  <si>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</si>
  <si>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</si>
  <si>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</si>
  <si>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</si>
  <si>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</si>
  <si>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</si>
  <si>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</si>
  <si>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</si>
  <si>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</si>
  <si>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</si>
  <si>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</si>
  <si>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</si>
  <si>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</si>
  <si>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</si>
  <si>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</si>
  <si>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бюджета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</si>
  <si>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</si>
  <si>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</si>
  <si>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</si>
  <si>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</si>
  <si>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</si>
  <si>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</si>
  <si>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</si>
  <si>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</si>
  <si>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</si>
  <si>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</si>
  <si>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</si>
  <si>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</si>
  <si>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</si>
  <si>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</si>
  <si>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</si>
  <si>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</si>
  <si>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</si>
  <si>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</si>
  <si>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</si>
  <si>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</si>
  <si>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</si>
  <si>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</si>
  <si>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</si>
  <si>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</si>
  <si>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</si>
  <si>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</si>
  <si>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</si>
  <si>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</si>
  <si>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</si>
  <si>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</si>
  <si>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</si>
  <si>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</si>
  <si>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</si>
  <si>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</si>
  <si>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</si>
  <si>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</si>
  <si>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</si>
  <si>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</si>
  <si>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</si>
  <si>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</si>
  <si>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</si>
  <si>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</si>
  <si>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</si>
  <si>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</si>
  <si>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</si>
  <si>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</si>
  <si>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</si>
  <si>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</si>
  <si>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</si>
  <si>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</si>
  <si>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</si>
  <si>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</si>
  <si>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</si>
  <si>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</si>
  <si>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</si>
  <si>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</si>
  <si>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</si>
  <si>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</si>
  <si>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</si>
  <si>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</si>
  <si>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</si>
  <si>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</si>
  <si>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</si>
  <si>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</si>
  <si>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</si>
  <si>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</si>
  <si>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</si>
  <si>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</si>
  <si>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</si>
  <si>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</si>
  <si>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</si>
  <si>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</si>
  <si>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</si>
  <si>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</si>
  <si>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</si>
  <si>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</si>
  <si>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</si>
  <si>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</si>
  <si>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</si>
  <si>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</si>
  <si>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</si>
  <si>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</si>
  <si>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</si>
  <si>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</si>
  <si>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</si>
  <si>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</si>
  <si>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</si>
  <si>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</si>
  <si>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</si>
  <si>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</si>
  <si>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</si>
  <si>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</si>
  <si>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</si>
  <si>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2018 г.</t>
  </si>
  <si>
    <t>Годишен         уточнен план                           2018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</si>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</sst>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18_09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43373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20030800</v>
          </cell>
          <cell r="G91">
            <v>18213690</v>
          </cell>
          <cell r="H91">
            <v>0</v>
          </cell>
          <cell r="I91">
            <v>82181</v>
          </cell>
          <cell r="J91">
            <v>2558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2300000</v>
          </cell>
          <cell r="G109">
            <v>2114441</v>
          </cell>
          <cell r="H109">
            <v>0</v>
          </cell>
          <cell r="I109">
            <v>593</v>
          </cell>
          <cell r="J109">
            <v>485813</v>
          </cell>
        </row>
        <row r="113">
          <cell r="E113">
            <v>0</v>
          </cell>
          <cell r="G113">
            <v>1150</v>
          </cell>
          <cell r="H113">
            <v>-3</v>
          </cell>
          <cell r="I113">
            <v>-133</v>
          </cell>
          <cell r="J113">
            <v>-488371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10095000</v>
          </cell>
          <cell r="G188">
            <v>5641744</v>
          </cell>
          <cell r="H188">
            <v>0</v>
          </cell>
          <cell r="I188">
            <v>-4324</v>
          </cell>
          <cell r="J188">
            <v>1192053</v>
          </cell>
        </row>
        <row r="191">
          <cell r="E191">
            <v>343000</v>
          </cell>
          <cell r="G191">
            <v>186548</v>
          </cell>
          <cell r="H191">
            <v>0</v>
          </cell>
          <cell r="I191">
            <v>-23</v>
          </cell>
          <cell r="J191">
            <v>10923</v>
          </cell>
        </row>
        <row r="197">
          <cell r="E197">
            <v>1543200</v>
          </cell>
          <cell r="G197">
            <v>0</v>
          </cell>
          <cell r="H197">
            <v>0</v>
          </cell>
          <cell r="I197">
            <v>0</v>
          </cell>
          <cell r="J197">
            <v>883128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3039600</v>
          </cell>
          <cell r="G206">
            <v>1371087</v>
          </cell>
          <cell r="H206">
            <v>14125</v>
          </cell>
          <cell r="I206">
            <v>130609</v>
          </cell>
          <cell r="J206">
            <v>0</v>
          </cell>
        </row>
        <row r="224">
          <cell r="E224">
            <v>45000</v>
          </cell>
          <cell r="G224">
            <v>37968</v>
          </cell>
          <cell r="H224">
            <v>0</v>
          </cell>
          <cell r="I224">
            <v>953</v>
          </cell>
          <cell r="J224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508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1935000</v>
          </cell>
          <cell r="G273">
            <v>1931548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1034000</v>
          </cell>
          <cell r="G278">
            <v>19326</v>
          </cell>
          <cell r="H278">
            <v>0</v>
          </cell>
          <cell r="I278">
            <v>0</v>
          </cell>
          <cell r="J278">
            <v>0</v>
          </cell>
        </row>
        <row r="286">
          <cell r="E286">
            <v>1996000</v>
          </cell>
          <cell r="G286">
            <v>47434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-2300000</v>
          </cell>
          <cell r="G377">
            <v>-11011190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2086225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0</v>
          </cell>
          <cell r="H546">
            <v>0</v>
          </cell>
          <cell r="I546">
            <v>121</v>
          </cell>
          <cell r="J546">
            <v>-121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H576">
            <v>-11767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I579">
            <v>-3688</v>
          </cell>
          <cell r="J579">
            <v>0</v>
          </cell>
        </row>
        <row r="580">
          <cell r="G580">
            <v>0</v>
          </cell>
          <cell r="H580">
            <v>0</v>
          </cell>
          <cell r="I580">
            <v>-7892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-81928</v>
          </cell>
          <cell r="H593">
            <v>25895</v>
          </cell>
          <cell r="I593">
            <v>56033</v>
          </cell>
          <cell r="J593">
            <v>0</v>
          </cell>
        </row>
        <row r="596">
          <cell r="E596">
            <v>0</v>
          </cell>
          <cell r="G596">
            <v>-25895</v>
          </cell>
          <cell r="H596">
            <v>25895</v>
          </cell>
          <cell r="J596">
            <v>0</v>
          </cell>
        </row>
        <row r="607">
          <cell r="B607">
            <v>43382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B6" sqref="B6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               ОТЧЕТ ЗА КАСОВОТО ИЗПЪЛНЕНИЕ НА БЮДЖЕТА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43373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0</v>
      </c>
      <c r="F15" s="422" t="str">
        <f>[1]OTCHET!F15</f>
        <v>БЮДЖЕТ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22330800</v>
      </c>
      <c r="F22" s="358">
        <f>+F23+F25+F36+F37</f>
        <v>20411919</v>
      </c>
      <c r="G22" s="357">
        <f>+G23+G25+G36+G37</f>
        <v>20329281</v>
      </c>
      <c r="H22" s="356">
        <f>+H23+H25+H36+H37</f>
        <v>-3</v>
      </c>
      <c r="I22" s="356">
        <f>+I23+I25+I36+I37</f>
        <v>82641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[1]OTCHET!E22+[1]OTCHET!E28+[1]OTCHET!E33+[1]OTCHET!E39+[1]OTCHET!E47+[1]OTCHET!E52+[1]OTCHET!E58+[1]OTCHET!E61+[1]OTCHET!E64+[1]OTCHET!E65+[1]OTCHET!E72+[1]OTCHET!E73+[1]OTCHET!E74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[1]OTCHET!G22+[1]OTCHET!G28+[1]OTCHET!G33+[1]OTCHET!G39+[1]OTCHET!G47+[1]OTCHET!G52+[1]OTCHET!G58+[1]OTCHET!G61+[1]OTCHET!G64+[1]OTCHET!G65+[1]OTCHET!G72+[1]OTCHET!G73+[1]OTCHET!G74</f>
        <v>0</v>
      </c>
      <c r="H23" s="348">
        <f>[1]OTCHET!H22+[1]OTCHET!H28+[1]OTCHET!H33+[1]OTCHET!H39+[1]OTCHET!H47+[1]OTCHET!H52+[1]OTCHET!H58+[1]OTCHET!H61+[1]OTCHET!H64+[1]OTCHET!H65+[1]OTCHET!H72+[1]OTCHET!H73+[1]OTCHET!H74</f>
        <v>0</v>
      </c>
      <c r="I23" s="348">
        <f>[1]OTCHET!I22+[1]OTCHET!I28+[1]OTCHET!I33+[1]OTCHET!I39+[1]OTCHET!I47+[1]OTCHET!I52+[1]OTCHET!I58+[1]OTCHET!I61+[1]OTCHET!I64+[1]OTCHET!I65+[1]OTCHET!I72+[1]OTCHET!I73+[1]OTCHET!I74</f>
        <v>0</v>
      </c>
      <c r="J23" s="347">
        <f>[1]OTCHET!J22+[1]OTCHET!J28+[1]OTCHET!J33+[1]OTCHET!J39+[1]OTCHET!J47+[1]OTCHET!J52+[1]OTCHET!J58+[1]OTCHET!J61+[1]OTCHET!J64+[1]OTCHET!J65+[1]OTCHET!J72+[1]OTCHET!J73+[1]OTCHET!J74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22330800</v>
      </c>
      <c r="F25" s="344">
        <f>+F26+F30+F31+F32+F33</f>
        <v>20411919</v>
      </c>
      <c r="G25" s="343">
        <f>+G26+G30+G31+G32+G33</f>
        <v>20329281</v>
      </c>
      <c r="H25" s="342">
        <f>+H26+H30+H31+H32+H33</f>
        <v>-3</v>
      </c>
      <c r="I25" s="342">
        <f>+I26+I30+I31+I32+I33</f>
        <v>82641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[1]OTCHET!E75</f>
        <v>0</v>
      </c>
      <c r="F26" s="338">
        <f>+G26+H26+I26+J26</f>
        <v>0</v>
      </c>
      <c r="G26" s="337">
        <f>[1]OTCHET!G75</f>
        <v>0</v>
      </c>
      <c r="H26" s="336">
        <f>[1]OTCHET!H75</f>
        <v>0</v>
      </c>
      <c r="I26" s="336">
        <f>[1]OTCHET!I75</f>
        <v>0</v>
      </c>
      <c r="J26" s="335">
        <f>[1]OTCHET!J75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[1]OTCHET!E76</f>
        <v>0</v>
      </c>
      <c r="F27" s="331">
        <f>+G27+H27+I27+J27</f>
        <v>0</v>
      </c>
      <c r="G27" s="330">
        <f>[1]OTCHET!G76</f>
        <v>0</v>
      </c>
      <c r="H27" s="329">
        <f>[1]OTCHET!H76</f>
        <v>0</v>
      </c>
      <c r="I27" s="329">
        <f>[1]OTCHET!I76</f>
        <v>0</v>
      </c>
      <c r="J27" s="328">
        <f>[1]OTCHET!J76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[1]OTCHET!E78</f>
        <v>0</v>
      </c>
      <c r="F28" s="323">
        <f>+G28+H28+I28+J28</f>
        <v>0</v>
      </c>
      <c r="G28" s="322">
        <f>[1]OTCHET!G78</f>
        <v>0</v>
      </c>
      <c r="H28" s="321">
        <f>[1]OTCHET!H78</f>
        <v>0</v>
      </c>
      <c r="I28" s="321">
        <f>[1]OTCHET!I78</f>
        <v>0</v>
      </c>
      <c r="J28" s="320">
        <f>[1]OTCHET!J78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+[1]OTCHET!E79+[1]OTCHET!E80</f>
        <v>0</v>
      </c>
      <c r="F29" s="316">
        <f>+G29+H29+I29+J29</f>
        <v>0</v>
      </c>
      <c r="G29" s="315">
        <f>+[1]OTCHET!G79+[1]OTCHET!G80</f>
        <v>0</v>
      </c>
      <c r="H29" s="314">
        <f>+[1]OTCHET!H79+[1]OTCHET!H80</f>
        <v>0</v>
      </c>
      <c r="I29" s="314">
        <f>+[1]OTCHET!I79+[1]OTCHET!I80</f>
        <v>0</v>
      </c>
      <c r="J29" s="313">
        <f>+[1]OTCHET!J79+[1]OTCHET!J80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[1]OTCHET!E91+[1]OTCHET!E94+[1]OTCHET!E95</f>
        <v>20030800</v>
      </c>
      <c r="F30" s="310">
        <f>+G30+H30+I30+J30</f>
        <v>18298429</v>
      </c>
      <c r="G30" s="231">
        <f>[1]OTCHET!G91+[1]OTCHET!G94+[1]OTCHET!G95</f>
        <v>18213690</v>
      </c>
      <c r="H30" s="230">
        <f>[1]OTCHET!H91+[1]OTCHET!H94+[1]OTCHET!H95</f>
        <v>0</v>
      </c>
      <c r="I30" s="230">
        <f>[1]OTCHET!I91+[1]OTCHET!I94+[1]OTCHET!I95</f>
        <v>82181</v>
      </c>
      <c r="J30" s="229">
        <f>[1]OTCHET!J91+[1]OTCHET!J94+[1]OTCHET!J95</f>
        <v>2558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[1]OTCHET!E109</f>
        <v>2300000</v>
      </c>
      <c r="F31" s="85">
        <f>+G31+H31+I31+J31</f>
        <v>2600847</v>
      </c>
      <c r="G31" s="84">
        <f>[1]OTCHET!G109</f>
        <v>2114441</v>
      </c>
      <c r="H31" s="83">
        <f>[1]OTCHET!H109</f>
        <v>0</v>
      </c>
      <c r="I31" s="83">
        <f>[1]OTCHET!I109</f>
        <v>593</v>
      </c>
      <c r="J31" s="82">
        <f>[1]OTCHET!J109</f>
        <v>485813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[1]OTCHET!E113+[1]OTCHET!E122+[1]OTCHET!E138+[1]OTCHET!E139</f>
        <v>0</v>
      </c>
      <c r="F32" s="85">
        <f>+G32+H32+I32+J32</f>
        <v>-487357</v>
      </c>
      <c r="G32" s="84">
        <f>[1]OTCHET!G113+[1]OTCHET!G122+[1]OTCHET!G138+[1]OTCHET!G139</f>
        <v>1150</v>
      </c>
      <c r="H32" s="83">
        <f>[1]OTCHET!H113+[1]OTCHET!H122+[1]OTCHET!H138+[1]OTCHET!H139</f>
        <v>-3</v>
      </c>
      <c r="I32" s="83">
        <f>[1]OTCHET!I113+[1]OTCHET!I122+[1]OTCHET!I138+[1]OTCHET!I139</f>
        <v>-133</v>
      </c>
      <c r="J32" s="82">
        <f>[1]OTCHET!J113+[1]OTCHET!J122+[1]OTCHET!J138+[1]OTCHET!J139</f>
        <v>-488371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[1]OTCHET!E126</f>
        <v>0</v>
      </c>
      <c r="F33" s="78">
        <f>+G33+H33+I33+J33</f>
        <v>0</v>
      </c>
      <c r="G33" s="77">
        <f>[1]OTCHET!G126</f>
        <v>0</v>
      </c>
      <c r="H33" s="76">
        <f>[1]OTCHET!H126</f>
        <v>0</v>
      </c>
      <c r="I33" s="76">
        <f>[1]OTCHET!I126</f>
        <v>0</v>
      </c>
      <c r="J33" s="75">
        <f>[1]OTCHET!J126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+[1]OTCHET!E140</f>
        <v>0</v>
      </c>
      <c r="F36" s="291">
        <f>+G36+H36+I36+J36</f>
        <v>0</v>
      </c>
      <c r="G36" s="290">
        <f>+[1]OTCHET!G140</f>
        <v>0</v>
      </c>
      <c r="H36" s="289">
        <f>+[1]OTCHET!H140</f>
        <v>0</v>
      </c>
      <c r="I36" s="289">
        <f>+[1]OTCHET!I140</f>
        <v>0</v>
      </c>
      <c r="J36" s="288">
        <f>+[1]OTCHET!J140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[1]OTCHET!E143+[1]OTCHET!E152+[1]OTCHET!E161</f>
        <v>0</v>
      </c>
      <c r="F37" s="179">
        <f>+G37+H37+I37+J37</f>
        <v>0</v>
      </c>
      <c r="G37" s="178">
        <f>[1]OTCHET!G143+[1]OTCHET!G152+[1]OTCHET!G161</f>
        <v>0</v>
      </c>
      <c r="H37" s="177">
        <f>[1]OTCHET!H143+[1]OTCHET!H152+[1]OTCHET!H161</f>
        <v>0</v>
      </c>
      <c r="I37" s="177">
        <f>[1]OTCHET!I143+[1]OTCHET!I152+[1]OTCHET!I161</f>
        <v>0</v>
      </c>
      <c r="J37" s="176">
        <f>[1]OTCHET!J143+[1]OTCHET!J152+[1]OTCHET!J161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20030800</v>
      </c>
      <c r="F38" s="278">
        <f>F39+F43+F44+F46+SUM(F48:F52)+F55</f>
        <v>11463607</v>
      </c>
      <c r="G38" s="277">
        <f>G39+G43+G44+G46+SUM(G48:G52)+G55</f>
        <v>9236163</v>
      </c>
      <c r="H38" s="276">
        <f>H39+H43+H44+H46+SUM(H48:H52)+H55</f>
        <v>14125</v>
      </c>
      <c r="I38" s="276">
        <f>I39+I43+I44+I46+SUM(I48:I52)+I55</f>
        <v>127215</v>
      </c>
      <c r="J38" s="275">
        <f>J39+J43+J44+J46+SUM(J48:J52)+J55</f>
        <v>2086104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11981200</v>
      </c>
      <c r="F39" s="270">
        <f>SUM(F40:F42)</f>
        <v>7910049</v>
      </c>
      <c r="G39" s="269">
        <f>SUM(G40:G42)</f>
        <v>5828292</v>
      </c>
      <c r="H39" s="268">
        <f>SUM(H40:H42)</f>
        <v>0</v>
      </c>
      <c r="I39" s="268">
        <f>SUM(I40:I42)</f>
        <v>-4347</v>
      </c>
      <c r="J39" s="267">
        <f>SUM(J40:J42)</f>
        <v>2086104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[1]OTCHET!E188</f>
        <v>10095000</v>
      </c>
      <c r="F40" s="262">
        <f>+G40+H40+I40+J40</f>
        <v>6829473</v>
      </c>
      <c r="G40" s="261">
        <f>[1]OTCHET!G188</f>
        <v>5641744</v>
      </c>
      <c r="H40" s="260">
        <f>[1]OTCHET!H188</f>
        <v>0</v>
      </c>
      <c r="I40" s="260">
        <f>[1]OTCHET!I188</f>
        <v>-4324</v>
      </c>
      <c r="J40" s="259">
        <f>[1]OTCHET!J188</f>
        <v>1192053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[1]OTCHET!E191</f>
        <v>343000</v>
      </c>
      <c r="F41" s="254">
        <f>+G41+H41+I41+J41</f>
        <v>197448</v>
      </c>
      <c r="G41" s="253">
        <f>[1]OTCHET!G191</f>
        <v>186548</v>
      </c>
      <c r="H41" s="252">
        <f>[1]OTCHET!H191</f>
        <v>0</v>
      </c>
      <c r="I41" s="252">
        <f>[1]OTCHET!I191</f>
        <v>-23</v>
      </c>
      <c r="J41" s="251">
        <f>[1]OTCHET!J191</f>
        <v>10923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+[1]OTCHET!E197+[1]OTCHET!E205</f>
        <v>1543200</v>
      </c>
      <c r="F42" s="247">
        <f>+G42+H42+I42+J42</f>
        <v>883128</v>
      </c>
      <c r="G42" s="246">
        <f>+[1]OTCHET!G197+[1]OTCHET!G205</f>
        <v>0</v>
      </c>
      <c r="H42" s="245">
        <f>+[1]OTCHET!H197+[1]OTCHET!H205</f>
        <v>0</v>
      </c>
      <c r="I42" s="245">
        <f>+[1]OTCHET!I197+[1]OTCHET!I205</f>
        <v>0</v>
      </c>
      <c r="J42" s="244">
        <f>+[1]OTCHET!J197+[1]OTCHET!J205</f>
        <v>883128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+[1]OTCHET!E206+[1]OTCHET!E224+[1]OTCHET!E273</f>
        <v>5019600</v>
      </c>
      <c r="F43" s="243">
        <f>+G43+H43+I43+J43</f>
        <v>3486290</v>
      </c>
      <c r="G43" s="242">
        <f>+[1]OTCHET!G206+[1]OTCHET!G224+[1]OTCHET!G273</f>
        <v>3340603</v>
      </c>
      <c r="H43" s="241">
        <f>+[1]OTCHET!H206+[1]OTCHET!H224+[1]OTCHET!H273</f>
        <v>14125</v>
      </c>
      <c r="I43" s="241">
        <f>+[1]OTCHET!I206+[1]OTCHET!I224+[1]OTCHET!I273</f>
        <v>131562</v>
      </c>
      <c r="J43" s="240">
        <f>+[1]OTCHET!J206+[1]OTCHET!J224+[1]OTCHET!J273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+[1]OTCHET!E228+[1]OTCHET!E234+[1]OTCHET!E237+[1]OTCHET!E238+[1]OTCHET!E239+[1]OTCHET!E240+[1]OTCHET!E241</f>
        <v>0</v>
      </c>
      <c r="F44" s="78">
        <f>+G44+H44+I44+J44</f>
        <v>508</v>
      </c>
      <c r="G44" s="77">
        <f>+[1]OTCHET!G228+[1]OTCHET!G234+[1]OTCHET!G237+[1]OTCHET!G238+[1]OTCHET!G239+[1]OTCHET!G240+[1]OTCHET!G241</f>
        <v>508</v>
      </c>
      <c r="H44" s="76">
        <f>+[1]OTCHET!H228+[1]OTCHET!H234+[1]OTCHET!H237+[1]OTCHET!H238+[1]OTCHET!H239+[1]OTCHET!H240+[1]OTCHET!H241</f>
        <v>0</v>
      </c>
      <c r="I44" s="76">
        <f>+[1]OTCHET!I228+[1]OTCHET!I234+[1]OTCHET!I237+[1]OTCHET!I238+[1]OTCHET!I239+[1]OTCHET!I240+[1]OTCHET!I241</f>
        <v>0</v>
      </c>
      <c r="J44" s="75">
        <f>+[1]OTCHET!J228+[1]OTCHET!J234+[1]OTCHET!J237+[1]OTCHET!J238+[1]OTCHET!J239+[1]OTCHET!J240+[1]OTCHET!J241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+[1]OTCHET!E237+[1]OTCHET!E238+[1]OTCHET!E239+[1]OTCHET!E240+[1]OTCHET!E244+[1]OTCHET!E245+[1]OTCHET!E249</f>
        <v>0</v>
      </c>
      <c r="F45" s="237">
        <f>+G45+H45+I45+J45</f>
        <v>0</v>
      </c>
      <c r="G45" s="236">
        <f>+[1]OTCHET!G237+[1]OTCHET!G238+[1]OTCHET!G239+[1]OTCHET!G240+[1]OTCHET!G244+[1]OTCHET!G245+[1]OTCHET!G249</f>
        <v>0</v>
      </c>
      <c r="H45" s="235">
        <f>+[1]OTCHET!H237+[1]OTCHET!H238+[1]OTCHET!H239+[1]OTCHET!H240+[1]OTCHET!H244+[1]OTCHET!H245+[1]OTCHET!H249</f>
        <v>0</v>
      </c>
      <c r="I45" s="234">
        <f>+[1]OTCHET!I237+[1]OTCHET!I238+[1]OTCHET!I239+[1]OTCHET!I240+[1]OTCHET!I244+[1]OTCHET!I245+[1]OTCHET!I249</f>
        <v>0</v>
      </c>
      <c r="J45" s="233">
        <f>+[1]OTCHET!J237+[1]OTCHET!J238+[1]OTCHET!J239+[1]OTCHET!J240+[1]OTCHET!J244+[1]OTCHET!J245+[1]OTCHET!J249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+[1]OTCHET!E257+[1]OTCHET!E258+[1]OTCHET!E259+[1]OTCHET!E260</f>
        <v>0</v>
      </c>
      <c r="F46" s="243">
        <f>+G46+H46+I46+J46</f>
        <v>0</v>
      </c>
      <c r="G46" s="242">
        <f>+[1]OTCHET!G257+[1]OTCHET!G258+[1]OTCHET!G259+[1]OTCHET!G260</f>
        <v>0</v>
      </c>
      <c r="H46" s="241">
        <f>+[1]OTCHET!H257+[1]OTCHET!H258+[1]OTCHET!H259+[1]OTCHET!H260</f>
        <v>0</v>
      </c>
      <c r="I46" s="241">
        <f>+[1]OTCHET!I257+[1]OTCHET!I258+[1]OTCHET!I259+[1]OTCHET!I260</f>
        <v>0</v>
      </c>
      <c r="J46" s="240">
        <f>+[1]OTCHET!J257+[1]OTCHET!J258+[1]OTCHET!J259+[1]OTCHET!J260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+[1]OTCHET!E258</f>
        <v>0</v>
      </c>
      <c r="F47" s="237">
        <f>+G47+H47+I47+J47</f>
        <v>0</v>
      </c>
      <c r="G47" s="236">
        <f>+[1]OTCHET!G258</f>
        <v>0</v>
      </c>
      <c r="H47" s="235">
        <f>+[1]OTCHET!H258</f>
        <v>0</v>
      </c>
      <c r="I47" s="234">
        <f>+[1]OTCHET!I258</f>
        <v>0</v>
      </c>
      <c r="J47" s="233">
        <f>+[1]OTCHET!J258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+[1]OTCHET!E267+[1]OTCHET!E271+[1]OTCHET!E272</f>
        <v>0</v>
      </c>
      <c r="F48" s="85">
        <f>+G48+H48+I48+J48</f>
        <v>0</v>
      </c>
      <c r="G48" s="231">
        <f>+[1]OTCHET!G267+[1]OTCHET!G271+[1]OTCHET!G272</f>
        <v>0</v>
      </c>
      <c r="H48" s="230">
        <f>+[1]OTCHET!H267+[1]OTCHET!H271+[1]OTCHET!H272</f>
        <v>0</v>
      </c>
      <c r="I48" s="230">
        <f>+[1]OTCHET!I267+[1]OTCHET!I271+[1]OTCHET!I272</f>
        <v>0</v>
      </c>
      <c r="J48" s="229">
        <f>+[1]OTCHET!J267+[1]OTCHET!J271+[1]OTCHET!J272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[1]OTCHET!E277+[1]OTCHET!E278+[1]OTCHET!E286+[1]OTCHET!E289</f>
        <v>3030000</v>
      </c>
      <c r="F49" s="85">
        <f>+G49+H49+I49+J49</f>
        <v>66760</v>
      </c>
      <c r="G49" s="84">
        <f>[1]OTCHET!G277+[1]OTCHET!G278+[1]OTCHET!G286+[1]OTCHET!G289</f>
        <v>66760</v>
      </c>
      <c r="H49" s="83">
        <f>[1]OTCHET!H277+[1]OTCHET!H278+[1]OTCHET!H286+[1]OTCHET!H289</f>
        <v>0</v>
      </c>
      <c r="I49" s="83">
        <f>[1]OTCHET!I277+[1]OTCHET!I278+[1]OTCHET!I286+[1]OTCHET!I289</f>
        <v>0</v>
      </c>
      <c r="J49" s="82">
        <f>[1]OTCHET!J277+[1]OTCHET!J278+[1]OTCHET!J286+[1]OTCHET!J289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+[1]OTCHET!E290</f>
        <v>0</v>
      </c>
      <c r="F50" s="85">
        <f>+G50+H50+I50+J50</f>
        <v>0</v>
      </c>
      <c r="G50" s="84">
        <f>+[1]OTCHET!G290</f>
        <v>0</v>
      </c>
      <c r="H50" s="83">
        <f>+[1]OTCHET!H290</f>
        <v>0</v>
      </c>
      <c r="I50" s="83">
        <f>+[1]OTCHET!I290</f>
        <v>0</v>
      </c>
      <c r="J50" s="82">
        <f>+[1]OTCHET!J290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+[1]OTCHET!E274</f>
        <v>0</v>
      </c>
      <c r="F51" s="78">
        <f>+G51+H51+I51+J51</f>
        <v>0</v>
      </c>
      <c r="G51" s="77">
        <f>+[1]OTCHET!G274</f>
        <v>0</v>
      </c>
      <c r="H51" s="76">
        <f>+[1]OTCHET!H274</f>
        <v>0</v>
      </c>
      <c r="I51" s="76">
        <f>+[1]OTCHET!I274</f>
        <v>0</v>
      </c>
      <c r="J51" s="75">
        <f>+[1]OTCHET!J274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+[1]OTCHET!E295</f>
        <v>0</v>
      </c>
      <c r="F52" s="78">
        <f>+G52+H52+I52+J52</f>
        <v>0</v>
      </c>
      <c r="G52" s="77">
        <f>+[1]OTCHET!G295</f>
        <v>0</v>
      </c>
      <c r="H52" s="76">
        <f>+[1]OTCHET!H295</f>
        <v>0</v>
      </c>
      <c r="I52" s="76">
        <f>+[1]OTCHET!I295</f>
        <v>0</v>
      </c>
      <c r="J52" s="75">
        <f>+[1]OTCHET!J295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[1]OTCHET!E296</f>
        <v>0</v>
      </c>
      <c r="F53" s="224">
        <f>+G53+H53+I53+J53</f>
        <v>0</v>
      </c>
      <c r="G53" s="223">
        <f>[1]OTCHET!G296</f>
        <v>0</v>
      </c>
      <c r="H53" s="222">
        <f>[1]OTCHET!H296</f>
        <v>0</v>
      </c>
      <c r="I53" s="222">
        <f>[1]OTCHET!I296</f>
        <v>0</v>
      </c>
      <c r="J53" s="221">
        <f>[1]OTCHET!J296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[1]OTCHET!E298</f>
        <v>0</v>
      </c>
      <c r="F54" s="215">
        <f>+G54+H54+I54+J54</f>
        <v>0</v>
      </c>
      <c r="G54" s="214">
        <f>[1]OTCHET!G298</f>
        <v>0</v>
      </c>
      <c r="H54" s="213">
        <f>[1]OTCHET!H298</f>
        <v>0</v>
      </c>
      <c r="I54" s="213">
        <f>[1]OTCHET!I298</f>
        <v>0</v>
      </c>
      <c r="J54" s="212">
        <f>[1]OTCHET!J298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+[1]OTCHET!E299</f>
        <v>0</v>
      </c>
      <c r="F55" s="206">
        <f>+G55+H55+I55+J55</f>
        <v>0</v>
      </c>
      <c r="G55" s="205">
        <f>+[1]OTCHET!G299</f>
        <v>0</v>
      </c>
      <c r="H55" s="204">
        <f>+[1]OTCHET!H299</f>
        <v>0</v>
      </c>
      <c r="I55" s="204">
        <f>+[1]OTCHET!I299</f>
        <v>0</v>
      </c>
      <c r="J55" s="203">
        <f>+[1]OTCHET!J299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-2300000</v>
      </c>
      <c r="F56" s="198">
        <f>+F57+F58+F62</f>
        <v>-8924965</v>
      </c>
      <c r="G56" s="197">
        <f>+G57+G58+G62</f>
        <v>-11011190</v>
      </c>
      <c r="H56" s="196">
        <f>+H57+H58+H62</f>
        <v>0</v>
      </c>
      <c r="I56" s="195">
        <f>+I57+I58+I62</f>
        <v>0</v>
      </c>
      <c r="J56" s="194">
        <f>+J57+J58+J62</f>
        <v>2086225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+[1]OTCHET!E363+[1]OTCHET!E377+[1]OTCHET!E390</f>
        <v>-2300000</v>
      </c>
      <c r="F57" s="99">
        <f>+G57+H57+I57+J57</f>
        <v>-11011190</v>
      </c>
      <c r="G57" s="98">
        <f>+[1]OTCHET!G363+[1]OTCHET!G377+[1]OTCHET!G390</f>
        <v>-11011190</v>
      </c>
      <c r="H57" s="97">
        <f>+[1]OTCHET!H363+[1]OTCHET!H377+[1]OTCHET!H390</f>
        <v>0</v>
      </c>
      <c r="I57" s="97">
        <f>+[1]OTCHET!I363+[1]OTCHET!I377+[1]OTCHET!I390</f>
        <v>0</v>
      </c>
      <c r="J57" s="96">
        <f>+[1]OTCHET!J363+[1]OTCHET!J377+[1]OTCHET!J390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+[1]OTCHET!E385+[1]OTCHET!E393+[1]OTCHET!E398+[1]OTCHET!E401+[1]OTCHET!E404+[1]OTCHET!E407+[1]OTCHET!E408+[1]OTCHET!E411+[1]OTCHET!E424+[1]OTCHET!E425+[1]OTCHET!E426+[1]OTCHET!E427+[1]OTCHET!E428</f>
        <v>0</v>
      </c>
      <c r="F58" s="93">
        <f>+G58+H58+I58+J58</f>
        <v>0</v>
      </c>
      <c r="G58" s="92">
        <f>+[1]OTCHET!G385+[1]OTCHET!G393+[1]OTCHET!G398+[1]OTCHET!G401+[1]OTCHET!G404+[1]OTCHET!G407+[1]OTCHET!G408+[1]OTCHET!G411+[1]OTCHET!G424+[1]OTCHET!G425+[1]OTCHET!G426+[1]OTCHET!G427+[1]OTCHET!G428</f>
        <v>0</v>
      </c>
      <c r="H58" s="91">
        <f>+[1]OTCHET!H385+[1]OTCHET!H393+[1]OTCHET!H398+[1]OTCHET!H401+[1]OTCHET!H404+[1]OTCHET!H407+[1]OTCHET!H408+[1]OTCHET!H411+[1]OTCHET!H424+[1]OTCHET!H425+[1]OTCHET!H426+[1]OTCHET!H427+[1]OTCHET!H428</f>
        <v>0</v>
      </c>
      <c r="I58" s="91">
        <f>+[1]OTCHET!I385+[1]OTCHET!I393+[1]OTCHET!I398+[1]OTCHET!I401+[1]OTCHET!I404+[1]OTCHET!I407+[1]OTCHET!I408+[1]OTCHET!I411+[1]OTCHET!I424+[1]OTCHET!I425+[1]OTCHET!I426+[1]OTCHET!I427+[1]OTCHET!I428</f>
        <v>0</v>
      </c>
      <c r="J58" s="90">
        <f>+[1]OTCHET!J385+[1]OTCHET!J393+[1]OTCHET!J398+[1]OTCHET!J401+[1]OTCHET!J404+[1]OTCHET!J407+[1]OTCHET!J408+[1]OTCHET!J411+[1]OTCHET!J424+[1]OTCHET!J425+[1]OTCHET!J426+[1]OTCHET!J427+[1]OTCHET!J428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+[1]OTCHET!E424+[1]OTCHET!E425+[1]OTCHET!E426+[1]OTCHET!E427+[1]OTCHET!E428</f>
        <v>0</v>
      </c>
      <c r="F59" s="121">
        <f>+G59+H59+I59+J59</f>
        <v>0</v>
      </c>
      <c r="G59" s="120">
        <f>+[1]OTCHET!G424+[1]OTCHET!G425+[1]OTCHET!G426+[1]OTCHET!G427+[1]OTCHET!G428</f>
        <v>0</v>
      </c>
      <c r="H59" s="119">
        <f>+[1]OTCHET!H424+[1]OTCHET!H425+[1]OTCHET!H426+[1]OTCHET!H427+[1]OTCHET!H428</f>
        <v>0</v>
      </c>
      <c r="I59" s="119">
        <f>+[1]OTCHET!I424+[1]OTCHET!I425+[1]OTCHET!I426+[1]OTCHET!I427+[1]OTCHET!I428</f>
        <v>0</v>
      </c>
      <c r="J59" s="118">
        <f>+[1]OTCHET!J424+[1]OTCHET!J425+[1]OTCHET!J426+[1]OTCHET!J427+[1]OTCHET!J428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[1]OTCHET!E407</f>
        <v>0</v>
      </c>
      <c r="F60" s="189">
        <f>+G60+H60+I60+J60</f>
        <v>0</v>
      </c>
      <c r="G60" s="188">
        <f>[1]OTCHET!G407</f>
        <v>0</v>
      </c>
      <c r="H60" s="187">
        <f>[1]OTCHET!H407</f>
        <v>0</v>
      </c>
      <c r="I60" s="187">
        <f>[1]OTCHET!I407</f>
        <v>0</v>
      </c>
      <c r="J60" s="186">
        <f>[1]OTCHET!J407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[1]OTCHET!E414</f>
        <v>0</v>
      </c>
      <c r="F62" s="179">
        <f>+G62+H62+I62+J62</f>
        <v>2086225</v>
      </c>
      <c r="G62" s="178">
        <f>[1]OTCHET!G414</f>
        <v>0</v>
      </c>
      <c r="H62" s="177">
        <f>[1]OTCHET!H414</f>
        <v>0</v>
      </c>
      <c r="I62" s="177">
        <f>[1]OTCHET!I414</f>
        <v>0</v>
      </c>
      <c r="J62" s="176">
        <f>[1]OTCHET!J414</f>
        <v>2086225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+[1]OTCHET!E250</f>
        <v>0</v>
      </c>
      <c r="F63" s="170">
        <f>+G63+H63+I63+J63</f>
        <v>0</v>
      </c>
      <c r="G63" s="169">
        <f>+[1]OTCHET!G250</f>
        <v>0</v>
      </c>
      <c r="H63" s="168">
        <f>+[1]OTCHET!H250</f>
        <v>0</v>
      </c>
      <c r="I63" s="168">
        <f>+[1]OTCHET!I250</f>
        <v>0</v>
      </c>
      <c r="J63" s="167">
        <f>+[1]OTCHET!J250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23347</v>
      </c>
      <c r="G64" s="161">
        <f>+G22-G38+G56-G63</f>
        <v>81928</v>
      </c>
      <c r="H64" s="160">
        <f>+H22-H38+H56-H63</f>
        <v>-14128</v>
      </c>
      <c r="I64" s="160">
        <f>+I22-I38+I56-I63</f>
        <v>-44574</v>
      </c>
      <c r="J64" s="159">
        <f>+J22-J38+J56-J63</f>
        <v>121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-23347</v>
      </c>
      <c r="G66" s="147">
        <f>SUM(+G68+G76+G77+G84+G85+G86+G89+G90+G91+G92+G93+G94+G95)</f>
        <v>-81928</v>
      </c>
      <c r="H66" s="146">
        <f>SUM(+H68+H76+H77+H84+H85+H86+H89+H90+H91+H92+H93+H94+H95)</f>
        <v>14128</v>
      </c>
      <c r="I66" s="146">
        <f>SUM(+I68+I76+I77+I84+I85+I86+I89+I90+I91+I92+I93+I94+I95)</f>
        <v>44574</v>
      </c>
      <c r="J66" s="145">
        <f>SUM(+J68+J76+J77+J84+J85+J86+J89+J90+J91+J92+J93+J94+J95)</f>
        <v>-121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+[1]OTCHET!E484+[1]OTCHET!E485+[1]OTCHET!E488+[1]OTCHET!E489+[1]OTCHET!E492+[1]OTCHET!E493+[1]OTCHET!E497</f>
        <v>0</v>
      </c>
      <c r="F69" s="114">
        <f>+G69+H69+I69+J69</f>
        <v>0</v>
      </c>
      <c r="G69" s="113">
        <f>+[1]OTCHET!G484+[1]OTCHET!G485+[1]OTCHET!G488+[1]OTCHET!G489+[1]OTCHET!G492+[1]OTCHET!G493+[1]OTCHET!G497</f>
        <v>0</v>
      </c>
      <c r="H69" s="112">
        <f>+[1]OTCHET!H484+[1]OTCHET!H485+[1]OTCHET!H488+[1]OTCHET!H489+[1]OTCHET!H492+[1]OTCHET!H493+[1]OTCHET!H497</f>
        <v>0</v>
      </c>
      <c r="I69" s="112">
        <f>+[1]OTCHET!I484+[1]OTCHET!I485+[1]OTCHET!I488+[1]OTCHET!I489+[1]OTCHET!I492+[1]OTCHET!I493+[1]OTCHET!I497</f>
        <v>0</v>
      </c>
      <c r="J69" s="111">
        <f>+[1]OTCHET!J484+[1]OTCHET!J485+[1]OTCHET!J488+[1]OTCHET!J489+[1]OTCHET!J492+[1]OTCHET!J493+[1]OTCHET!J497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+[1]OTCHET!E486+[1]OTCHET!E487+[1]OTCHET!E490+[1]OTCHET!E491+[1]OTCHET!E494+[1]OTCHET!E495+[1]OTCHET!E496+[1]OTCHET!E498</f>
        <v>0</v>
      </c>
      <c r="F70" s="127">
        <f>+G70+H70+I70+J70</f>
        <v>0</v>
      </c>
      <c r="G70" s="126">
        <f>+[1]OTCHET!G486+[1]OTCHET!G487+[1]OTCHET!G490+[1]OTCHET!G491+[1]OTCHET!G494+[1]OTCHET!G495+[1]OTCHET!G496+[1]OTCHET!G498</f>
        <v>0</v>
      </c>
      <c r="H70" s="125">
        <f>+[1]OTCHET!H486+[1]OTCHET!H487+[1]OTCHET!H490+[1]OTCHET!H491+[1]OTCHET!H494+[1]OTCHET!H495+[1]OTCHET!H496+[1]OTCHET!H498</f>
        <v>0</v>
      </c>
      <c r="I70" s="125">
        <f>+[1]OTCHET!I486+[1]OTCHET!I487+[1]OTCHET!I490+[1]OTCHET!I491+[1]OTCHET!I494+[1]OTCHET!I495+[1]OTCHET!I496+[1]OTCHET!I498</f>
        <v>0</v>
      </c>
      <c r="J70" s="124">
        <f>+[1]OTCHET!J486+[1]OTCHET!J487+[1]OTCHET!J490+[1]OTCHET!J491+[1]OTCHET!J494+[1]OTCHET!J495+[1]OTCHET!J496+[1]OTCHET!J498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+[1]OTCHET!E499</f>
        <v>0</v>
      </c>
      <c r="F71" s="127">
        <f>+G71+H71+I71+J71</f>
        <v>0</v>
      </c>
      <c r="G71" s="126">
        <f>+[1]OTCHET!G499</f>
        <v>0</v>
      </c>
      <c r="H71" s="125">
        <f>+[1]OTCHET!H499</f>
        <v>0</v>
      </c>
      <c r="I71" s="125">
        <f>+[1]OTCHET!I499</f>
        <v>0</v>
      </c>
      <c r="J71" s="124">
        <f>+[1]OTCHET!J499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+[1]OTCHET!E504</f>
        <v>0</v>
      </c>
      <c r="F72" s="127">
        <f>+G72+H72+I72+J72</f>
        <v>0</v>
      </c>
      <c r="G72" s="126">
        <f>+[1]OTCHET!G504</f>
        <v>0</v>
      </c>
      <c r="H72" s="125">
        <f>+[1]OTCHET!H504</f>
        <v>0</v>
      </c>
      <c r="I72" s="125">
        <f>+[1]OTCHET!I504</f>
        <v>0</v>
      </c>
      <c r="J72" s="124">
        <f>+[1]OTCHET!J504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+[1]OTCHET!E544</f>
        <v>0</v>
      </c>
      <c r="F73" s="127">
        <f>+G73+H73+I73+J73</f>
        <v>0</v>
      </c>
      <c r="G73" s="126">
        <f>+[1]OTCHET!G544</f>
        <v>0</v>
      </c>
      <c r="H73" s="125">
        <f>+[1]OTCHET!H544</f>
        <v>0</v>
      </c>
      <c r="I73" s="125">
        <f>+[1]OTCHET!I544</f>
        <v>0</v>
      </c>
      <c r="J73" s="124">
        <f>+[1]OTCHET!J544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+[1]OTCHET!E583+[1]OTCHET!E584</f>
        <v>0</v>
      </c>
      <c r="F74" s="127">
        <f>+G74+H74+I74+J74</f>
        <v>0</v>
      </c>
      <c r="G74" s="126">
        <f>+[1]OTCHET!G583+[1]OTCHET!G584</f>
        <v>0</v>
      </c>
      <c r="H74" s="125">
        <f>+[1]OTCHET!H583+[1]OTCHET!H584</f>
        <v>0</v>
      </c>
      <c r="I74" s="125">
        <f>+[1]OTCHET!I583+[1]OTCHET!I584</f>
        <v>0</v>
      </c>
      <c r="J74" s="124">
        <f>+[1]OTCHET!J583+[1]OTCHET!J584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+[1]OTCHET!E585+[1]OTCHET!E586+[1]OTCHET!E587</f>
        <v>0</v>
      </c>
      <c r="F75" s="107">
        <f>+G75+H75+I75+J75</f>
        <v>0</v>
      </c>
      <c r="G75" s="106">
        <f>+[1]OTCHET!G585+[1]OTCHET!G586+[1]OTCHET!G587</f>
        <v>0</v>
      </c>
      <c r="H75" s="105">
        <f>+[1]OTCHET!H585+[1]OTCHET!H586+[1]OTCHET!H587</f>
        <v>0</v>
      </c>
      <c r="I75" s="105">
        <f>+[1]OTCHET!I585+[1]OTCHET!I586+[1]OTCHET!I587</f>
        <v>0</v>
      </c>
      <c r="J75" s="104">
        <f>+[1]OTCHET!J585+[1]OTCHET!J586+[1]OTCHET!J587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[1]OTCHET!E463</f>
        <v>0</v>
      </c>
      <c r="F76" s="99">
        <f>+G76+H76+I76+J76</f>
        <v>0</v>
      </c>
      <c r="G76" s="98">
        <f>[1]OTCHET!G463</f>
        <v>0</v>
      </c>
      <c r="H76" s="97">
        <f>[1]OTCHET!H463</f>
        <v>0</v>
      </c>
      <c r="I76" s="97">
        <f>[1]OTCHET!I463</f>
        <v>0</v>
      </c>
      <c r="J76" s="96">
        <f>[1]OTCHET!J463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+[1]OTCHET!E468+[1]OTCHET!E471</f>
        <v>0</v>
      </c>
      <c r="F78" s="114">
        <f>+G78+H78+I78+J78</f>
        <v>0</v>
      </c>
      <c r="G78" s="113">
        <f>+[1]OTCHET!G468+[1]OTCHET!G471</f>
        <v>0</v>
      </c>
      <c r="H78" s="112">
        <f>+[1]OTCHET!H468+[1]OTCHET!H471</f>
        <v>0</v>
      </c>
      <c r="I78" s="112">
        <f>+[1]OTCHET!I468+[1]OTCHET!I471</f>
        <v>0</v>
      </c>
      <c r="J78" s="111">
        <f>+[1]OTCHET!J468+[1]OTCHET!J471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+[1]OTCHET!E469+[1]OTCHET!E472</f>
        <v>0</v>
      </c>
      <c r="F79" s="127">
        <f>+G79+H79+I79+J79</f>
        <v>0</v>
      </c>
      <c r="G79" s="126">
        <f>+[1]OTCHET!G469+[1]OTCHET!G472</f>
        <v>0</v>
      </c>
      <c r="H79" s="125">
        <f>+[1]OTCHET!H469+[1]OTCHET!H472</f>
        <v>0</v>
      </c>
      <c r="I79" s="125">
        <f>+[1]OTCHET!I469+[1]OTCHET!I472</f>
        <v>0</v>
      </c>
      <c r="J79" s="124">
        <f>+[1]OTCHET!J469+[1]OTCHET!J472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[1]OTCHET!E473</f>
        <v>0</v>
      </c>
      <c r="F80" s="127">
        <f>+G80+H80+I80+J80</f>
        <v>0</v>
      </c>
      <c r="G80" s="126">
        <f>[1]OTCHET!G473</f>
        <v>0</v>
      </c>
      <c r="H80" s="125">
        <f>[1]OTCHET!H473</f>
        <v>0</v>
      </c>
      <c r="I80" s="125">
        <f>[1]OTCHET!I473</f>
        <v>0</v>
      </c>
      <c r="J80" s="124">
        <f>[1]OTCHET!J473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+[1]OTCHET!E481</f>
        <v>0</v>
      </c>
      <c r="F82" s="127">
        <f>+G82+H82+I82+J82</f>
        <v>0</v>
      </c>
      <c r="G82" s="126">
        <f>+[1]OTCHET!G481</f>
        <v>0</v>
      </c>
      <c r="H82" s="125">
        <f>+[1]OTCHET!H481</f>
        <v>0</v>
      </c>
      <c r="I82" s="125">
        <f>+[1]OTCHET!I481</f>
        <v>0</v>
      </c>
      <c r="J82" s="124">
        <f>+[1]OTCHET!J481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+[1]OTCHET!E482</f>
        <v>0</v>
      </c>
      <c r="F83" s="107">
        <f>+G83+H83+I83+J83</f>
        <v>0</v>
      </c>
      <c r="G83" s="106">
        <f>+[1]OTCHET!G482</f>
        <v>0</v>
      </c>
      <c r="H83" s="105">
        <f>+[1]OTCHET!H482</f>
        <v>0</v>
      </c>
      <c r="I83" s="105">
        <f>+[1]OTCHET!I482</f>
        <v>0</v>
      </c>
      <c r="J83" s="104">
        <f>+[1]OTCHET!J482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[1]OTCHET!E537</f>
        <v>0</v>
      </c>
      <c r="F84" s="99">
        <f>+G84+H84+I84+J84</f>
        <v>0</v>
      </c>
      <c r="G84" s="98">
        <f>[1]OTCHET!G537</f>
        <v>0</v>
      </c>
      <c r="H84" s="97">
        <f>[1]OTCHET!H537</f>
        <v>0</v>
      </c>
      <c r="I84" s="97">
        <f>[1]OTCHET!I537</f>
        <v>0</v>
      </c>
      <c r="J84" s="96">
        <f>[1]OTCHET!J537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[1]OTCHET!E538</f>
        <v>0</v>
      </c>
      <c r="F85" s="93">
        <f>+G85+H85+I85+J85</f>
        <v>0</v>
      </c>
      <c r="G85" s="92">
        <f>[1]OTCHET!G538</f>
        <v>0</v>
      </c>
      <c r="H85" s="91">
        <f>[1]OTCHET!H538</f>
        <v>0</v>
      </c>
      <c r="I85" s="91">
        <f>[1]OTCHET!I538</f>
        <v>0</v>
      </c>
      <c r="J85" s="90">
        <f>[1]OTCHET!J538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0</v>
      </c>
      <c r="G86" s="120">
        <f>+G87+G88</f>
        <v>0</v>
      </c>
      <c r="H86" s="119">
        <f>+H87+H88</f>
        <v>0</v>
      </c>
      <c r="I86" s="119">
        <f>+I87+I88</f>
        <v>121</v>
      </c>
      <c r="J86" s="118">
        <f>+J87+J88</f>
        <v>-121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+[1]OTCHET!E505+[1]OTCHET!E514+[1]OTCHET!E518+[1]OTCHET!E545</f>
        <v>0</v>
      </c>
      <c r="F87" s="114">
        <f>+G87+H87+I87+J87</f>
        <v>0</v>
      </c>
      <c r="G87" s="113">
        <f>+[1]OTCHET!G505+[1]OTCHET!G514+[1]OTCHET!G518+[1]OTCHET!G545</f>
        <v>0</v>
      </c>
      <c r="H87" s="112">
        <f>+[1]OTCHET!H505+[1]OTCHET!H514+[1]OTCHET!H518+[1]OTCHET!H545</f>
        <v>0</v>
      </c>
      <c r="I87" s="112">
        <f>+[1]OTCHET!I505+[1]OTCHET!I514+[1]OTCHET!I518+[1]OTCHET!I545</f>
        <v>0</v>
      </c>
      <c r="J87" s="111">
        <f>+[1]OTCHET!J505+[1]OTCHET!J514+[1]OTCHET!J518+[1]OTCHET!J545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+[1]OTCHET!E523+[1]OTCHET!E526+[1]OTCHET!E546</f>
        <v>0</v>
      </c>
      <c r="F88" s="107">
        <f>+G88+H88+I88+J88</f>
        <v>0</v>
      </c>
      <c r="G88" s="106">
        <f>+[1]OTCHET!G523+[1]OTCHET!G526+[1]OTCHET!G546</f>
        <v>0</v>
      </c>
      <c r="H88" s="105">
        <f>+[1]OTCHET!H523+[1]OTCHET!H526+[1]OTCHET!H546</f>
        <v>0</v>
      </c>
      <c r="I88" s="105">
        <f>+[1]OTCHET!I523+[1]OTCHET!I526+[1]OTCHET!I546</f>
        <v>121</v>
      </c>
      <c r="J88" s="104">
        <f>+[1]OTCHET!J523+[1]OTCHET!J526+[1]OTCHET!J546</f>
        <v>-121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[1]OTCHET!E533</f>
        <v>0</v>
      </c>
      <c r="F89" s="99">
        <f>+G89+H89+I89+J89</f>
        <v>0</v>
      </c>
      <c r="G89" s="98">
        <f>[1]OTCHET!G533</f>
        <v>0</v>
      </c>
      <c r="H89" s="97">
        <f>[1]OTCHET!H533</f>
        <v>0</v>
      </c>
      <c r="I89" s="97">
        <f>[1]OTCHET!I533</f>
        <v>0</v>
      </c>
      <c r="J89" s="96">
        <f>[1]OTCHET!J533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+[1]OTCHET!E569+[1]OTCHET!E570+[1]OTCHET!E571+[1]OTCHET!E572+[1]OTCHET!E573+[1]OTCHET!E574</f>
        <v>0</v>
      </c>
      <c r="F90" s="93">
        <f>+G90+H90+I90+J90</f>
        <v>0</v>
      </c>
      <c r="G90" s="92">
        <f>+[1]OTCHET!G569+[1]OTCHET!G570+[1]OTCHET!G571+[1]OTCHET!G572+[1]OTCHET!G573+[1]OTCHET!G574</f>
        <v>0</v>
      </c>
      <c r="H90" s="91">
        <f>+[1]OTCHET!H569+[1]OTCHET!H570+[1]OTCHET!H571+[1]OTCHET!H572+[1]OTCHET!H573+[1]OTCHET!H574</f>
        <v>0</v>
      </c>
      <c r="I90" s="91">
        <f>+[1]OTCHET!I569+[1]OTCHET!I570+[1]OTCHET!I571+[1]OTCHET!I572+[1]OTCHET!I573+[1]OTCHET!I574</f>
        <v>0</v>
      </c>
      <c r="J90" s="90">
        <f>+[1]OTCHET!J569+[1]OTCHET!J570+[1]OTCHET!J571+[1]OTCHET!J572+[1]OTCHET!J573+[1]OTCHET!J574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+[1]OTCHET!E575+[1]OTCHET!E576+[1]OTCHET!E577+[1]OTCHET!E578+[1]OTCHET!E579+[1]OTCHET!E580+[1]OTCHET!E581</f>
        <v>0</v>
      </c>
      <c r="F91" s="85">
        <f>+G91+H91+I91+J91</f>
        <v>-23347</v>
      </c>
      <c r="G91" s="84">
        <f>+[1]OTCHET!G575+[1]OTCHET!G576+[1]OTCHET!G577+[1]OTCHET!G578+[1]OTCHET!G579+[1]OTCHET!G580+[1]OTCHET!G581</f>
        <v>0</v>
      </c>
      <c r="H91" s="83">
        <f>+[1]OTCHET!H575+[1]OTCHET!H576+[1]OTCHET!H577+[1]OTCHET!H578+[1]OTCHET!H579+[1]OTCHET!H580+[1]OTCHET!H581</f>
        <v>-11767</v>
      </c>
      <c r="I91" s="83">
        <f>+[1]OTCHET!I575+[1]OTCHET!I576+[1]OTCHET!I577+[1]OTCHET!I578+[1]OTCHET!I579+[1]OTCHET!I580+[1]OTCHET!I581</f>
        <v>-11580</v>
      </c>
      <c r="J91" s="82">
        <f>+[1]OTCHET!J575+[1]OTCHET!J576+[1]OTCHET!J577+[1]OTCHET!J578+[1]OTCHET!J579+[1]OTCHET!J580+[1]OTCHET!J581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+[1]OTCHET!E582</f>
        <v>0</v>
      </c>
      <c r="F92" s="85">
        <f>+G92+H92+I92+J92</f>
        <v>0</v>
      </c>
      <c r="G92" s="84">
        <f>+[1]OTCHET!G582</f>
        <v>0</v>
      </c>
      <c r="H92" s="83">
        <f>+[1]OTCHET!H582</f>
        <v>0</v>
      </c>
      <c r="I92" s="83">
        <f>+[1]OTCHET!I582</f>
        <v>0</v>
      </c>
      <c r="J92" s="82">
        <f>+[1]OTCHET!J582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+[1]OTCHET!E589+[1]OTCHET!E590</f>
        <v>0</v>
      </c>
      <c r="F93" s="85">
        <f>+G93+H93+I93+J93</f>
        <v>0</v>
      </c>
      <c r="G93" s="84">
        <f>+[1]OTCHET!G589+[1]OTCHET!G590</f>
        <v>0</v>
      </c>
      <c r="H93" s="83">
        <f>+[1]OTCHET!H589+[1]OTCHET!H590</f>
        <v>0</v>
      </c>
      <c r="I93" s="83">
        <f>+[1]OTCHET!I589+[1]OTCHET!I590</f>
        <v>0</v>
      </c>
      <c r="J93" s="82">
        <f>+[1]OTCHET!J589+[1]OTCHET!J590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+[1]OTCHET!E591+[1]OTCHET!E592</f>
        <v>0</v>
      </c>
      <c r="F94" s="85">
        <f>+G94+H94+I94+J94</f>
        <v>0</v>
      </c>
      <c r="G94" s="84">
        <f>+[1]OTCHET!G591+[1]OTCHET!G592</f>
        <v>0</v>
      </c>
      <c r="H94" s="83">
        <f>+[1]OTCHET!H591+[1]OTCHET!H592</f>
        <v>0</v>
      </c>
      <c r="I94" s="83">
        <f>+[1]OTCHET!I591+[1]OTCHET!I592</f>
        <v>0</v>
      </c>
      <c r="J94" s="82">
        <f>+[1]OTCHET!J591+[1]OTCHET!J592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[1]OTCHET!E593</f>
        <v>0</v>
      </c>
      <c r="F95" s="78">
        <f>+G95+H95+I95+J95</f>
        <v>0</v>
      </c>
      <c r="G95" s="77">
        <f>[1]OTCHET!G593</f>
        <v>-81928</v>
      </c>
      <c r="H95" s="76">
        <f>[1]OTCHET!H593</f>
        <v>25895</v>
      </c>
      <c r="I95" s="76">
        <f>[1]OTCHET!I593</f>
        <v>56033</v>
      </c>
      <c r="J95" s="75">
        <f>[1]OTCHET!J593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+[1]OTCHET!E596</f>
        <v>0</v>
      </c>
      <c r="F96" s="69">
        <f>+G96+H96+I96+J96</f>
        <v>0</v>
      </c>
      <c r="G96" s="68">
        <f>+[1]OTCHET!G596</f>
        <v>-25895</v>
      </c>
      <c r="H96" s="67">
        <f>+[1]OTCHET!H596</f>
        <v>25895</v>
      </c>
      <c r="I96" s="67">
        <f>+[1]OTCHET!I596</f>
        <v>0</v>
      </c>
      <c r="J96" s="66">
        <f>+[1]OTCHET!J596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+[1]OTCHET!H607</f>
        <v>0</v>
      </c>
      <c r="C107" s="23"/>
      <c r="D107" s="23"/>
      <c r="E107" s="37"/>
      <c r="F107" s="36"/>
      <c r="G107" s="35">
        <f>+[1]OTCHET!E607</f>
        <v>0</v>
      </c>
      <c r="H107" s="35">
        <f>+[1]OTCHET!F607</f>
        <v>0</v>
      </c>
      <c r="I107" s="25"/>
      <c r="J107" s="34">
        <f>+[1]OTCHET!B607</f>
        <v>43382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+[1]OTCHET!D605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+[1]OTCHET!G602</f>
        <v>0</v>
      </c>
      <c r="F114" s="15"/>
      <c r="G114" s="17"/>
      <c r="H114" s="16"/>
      <c r="I114" s="15">
        <f>+[1]OTCHET!G605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2018-10-12T12:58:37Z</dcterms:created>
  <dcterms:modified xsi:type="dcterms:W3CDTF">2018-10-12T12:59:30Z</dcterms:modified>
</cp:coreProperties>
</file>