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18_Life\New folder\"/>
    </mc:Choice>
  </mc:AlternateContent>
  <bookViews>
    <workbookView xWindow="0" yWindow="0" windowWidth="21600" windowHeight="9630" tabRatio="94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Payments!$A$1:$AB$20</definedName>
    <definedName name="_xlnm.Print_Area" localSheetId="0">Premiums!$A$1:$AB$20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Баланс!$A$1:$O$133</definedName>
    <definedName name="_xlnm.Print_Area" localSheetId="8">'ЕИП-ЖЗ'!$A$1:$E$14</definedName>
    <definedName name="_xlnm.Print_Area" localSheetId="10">ОПЗ!$A$1:$O$121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O5" i="7044" l="1"/>
  <c r="O6" i="7044"/>
  <c r="O7" i="7044"/>
  <c r="O8" i="7044"/>
  <c r="O9" i="7044"/>
  <c r="O10" i="7044"/>
  <c r="O11" i="7044"/>
  <c r="O12" i="7044"/>
  <c r="O13" i="7044"/>
  <c r="O16" i="7044"/>
  <c r="O17" i="7044"/>
  <c r="O18" i="7044"/>
  <c r="O19" i="7044"/>
  <c r="O20" i="7044"/>
  <c r="O21" i="7044"/>
  <c r="O23" i="7044"/>
  <c r="O24" i="7044"/>
  <c r="O25" i="7044"/>
  <c r="O26" i="7044"/>
  <c r="O28" i="7044"/>
  <c r="O29" i="7044"/>
  <c r="O30" i="7044"/>
  <c r="O31" i="7044"/>
  <c r="O32" i="7044"/>
  <c r="O33" i="7044"/>
  <c r="O34" i="7044"/>
  <c r="O35" i="7044"/>
  <c r="O36" i="7044"/>
  <c r="O39" i="7044"/>
  <c r="O40" i="7044"/>
  <c r="O41" i="7044"/>
  <c r="O42" i="7044"/>
  <c r="O43" i="7044"/>
  <c r="O44" i="7044"/>
  <c r="O46" i="7044"/>
  <c r="O47" i="7044"/>
  <c r="O49" i="7044"/>
  <c r="O50" i="7044"/>
  <c r="O51" i="7044"/>
  <c r="O52" i="7044"/>
  <c r="O53" i="7044"/>
  <c r="O54" i="7044"/>
  <c r="O55" i="7044"/>
  <c r="O56" i="7044"/>
  <c r="O59" i="7044"/>
  <c r="O60" i="7044"/>
  <c r="O61" i="7044"/>
  <c r="O63" i="7044"/>
  <c r="O64" i="7044"/>
  <c r="O65" i="7044"/>
  <c r="O66" i="7044"/>
  <c r="O69" i="7044"/>
  <c r="O70" i="7044"/>
  <c r="O71" i="7044"/>
  <c r="O72" i="7044"/>
  <c r="O73" i="7044"/>
  <c r="O74" i="7044"/>
  <c r="O76" i="7044"/>
  <c r="O77" i="7044"/>
  <c r="O78" i="7044"/>
  <c r="O79" i="7044"/>
  <c r="O80" i="7044"/>
  <c r="O82" i="7044"/>
  <c r="O83" i="7044"/>
  <c r="O84" i="7044"/>
  <c r="O85" i="7044"/>
  <c r="O86" i="7044"/>
  <c r="O87" i="7044"/>
  <c r="O88" i="7044"/>
  <c r="O89" i="7044"/>
  <c r="O90" i="7044"/>
  <c r="O92" i="7044"/>
  <c r="O93" i="7044"/>
  <c r="O95" i="7044"/>
  <c r="O96" i="7044"/>
  <c r="O97" i="7044"/>
  <c r="O98" i="7044"/>
  <c r="O99" i="7044"/>
  <c r="O100" i="7044"/>
  <c r="O101" i="7044"/>
  <c r="O102" i="7044"/>
  <c r="O103" i="7044"/>
  <c r="O104" i="7044"/>
  <c r="O105" i="7044"/>
  <c r="O107" i="7044"/>
  <c r="O108" i="7044"/>
  <c r="O109" i="7044"/>
  <c r="O110" i="7044"/>
  <c r="O111" i="7044"/>
  <c r="O112" i="7044"/>
  <c r="O113" i="7044"/>
  <c r="O114" i="7044"/>
  <c r="O115" i="7044"/>
  <c r="O116" i="7044"/>
  <c r="O117" i="7044"/>
  <c r="O118" i="7044"/>
  <c r="O119" i="7044"/>
  <c r="O120" i="7044"/>
  <c r="O83" i="7045" l="1"/>
  <c r="O6" i="7045" l="1"/>
  <c r="O131" i="7045" l="1"/>
  <c r="O129" i="7045"/>
  <c r="O126" i="7045"/>
  <c r="O124" i="7045"/>
  <c r="O122" i="7045"/>
  <c r="O120" i="7045"/>
  <c r="O118" i="7045"/>
  <c r="O116" i="7045"/>
  <c r="O114" i="7045"/>
  <c r="O112" i="7045"/>
  <c r="O110" i="7045"/>
  <c r="O108" i="7045"/>
  <c r="O106" i="7045"/>
  <c r="O104" i="7045"/>
  <c r="O102" i="7045"/>
  <c r="O100" i="7045"/>
  <c r="O98" i="7045"/>
  <c r="O96" i="7045"/>
  <c r="O94" i="7045"/>
  <c r="O92" i="7045"/>
  <c r="O90" i="7045"/>
  <c r="O88" i="7045"/>
  <c r="O85" i="7045"/>
  <c r="O81" i="7045"/>
  <c r="O79" i="7045"/>
  <c r="O77" i="7045"/>
  <c r="O75" i="7045"/>
  <c r="O71" i="7045"/>
  <c r="O69" i="7045"/>
  <c r="O67" i="7045"/>
  <c r="O64" i="7045"/>
  <c r="O62" i="7045"/>
  <c r="O60" i="7045"/>
  <c r="O57" i="7045"/>
  <c r="O54" i="7045"/>
  <c r="O52" i="7045"/>
  <c r="O50" i="7045"/>
  <c r="O48" i="7045"/>
  <c r="O46" i="7045"/>
  <c r="O43" i="7045"/>
  <c r="O41" i="7045"/>
  <c r="O39" i="7045"/>
  <c r="O37" i="7045"/>
  <c r="O35" i="7045"/>
  <c r="O33" i="7045"/>
  <c r="O30" i="7045"/>
  <c r="O28" i="7045"/>
  <c r="O26" i="7045"/>
  <c r="O24" i="7045"/>
  <c r="O22" i="7045"/>
  <c r="O20" i="7045"/>
  <c r="O18" i="7045"/>
  <c r="O16" i="7045"/>
  <c r="O14" i="7045"/>
  <c r="O12" i="7045"/>
  <c r="O9" i="7045"/>
  <c r="O7" i="7045"/>
  <c r="O8" i="7045" l="1"/>
  <c r="O11" i="7045"/>
  <c r="O13" i="7045"/>
  <c r="O15" i="7045"/>
  <c r="O17" i="7045"/>
  <c r="O19" i="7045"/>
  <c r="O21" i="7045"/>
  <c r="O23" i="7045"/>
  <c r="O25" i="7045"/>
  <c r="O27" i="7045"/>
  <c r="O29" i="7045"/>
  <c r="O32" i="7045"/>
  <c r="O34" i="7045"/>
  <c r="O36" i="7045"/>
  <c r="O38" i="7045"/>
  <c r="O40" i="7045"/>
  <c r="O42" i="7045"/>
  <c r="O44" i="7045"/>
  <c r="O47" i="7045"/>
  <c r="O49" i="7045"/>
  <c r="O51" i="7045"/>
  <c r="O53" i="7045"/>
  <c r="O56" i="7045"/>
  <c r="O58" i="7045"/>
  <c r="O61" i="7045"/>
  <c r="O63" i="7045"/>
  <c r="O65" i="7045"/>
  <c r="O68" i="7045"/>
  <c r="O70" i="7045"/>
  <c r="O72" i="7045"/>
  <c r="O76" i="7045"/>
  <c r="O78" i="7045"/>
  <c r="O80" i="7045"/>
  <c r="O82" i="7045"/>
  <c r="O84" i="7045"/>
  <c r="O86" i="7045"/>
  <c r="O89" i="7045"/>
  <c r="O91" i="7045"/>
  <c r="O93" i="7045"/>
  <c r="O95" i="7045"/>
  <c r="O97" i="7045"/>
  <c r="O99" i="7045"/>
  <c r="O101" i="7045"/>
  <c r="O103" i="7045"/>
  <c r="O105" i="7045"/>
  <c r="O107" i="7045"/>
  <c r="O109" i="7045"/>
  <c r="O111" i="7045"/>
  <c r="O113" i="7045"/>
  <c r="O115" i="7045"/>
  <c r="O117" i="7045"/>
  <c r="O119" i="7045"/>
  <c r="O121" i="7045"/>
  <c r="O123" i="7045"/>
  <c r="O125" i="7045"/>
  <c r="O128" i="7045"/>
  <c r="O130" i="7045"/>
  <c r="O132" i="7045"/>
  <c r="C77" i="7051" l="1"/>
  <c r="C76" i="7051"/>
  <c r="C75" i="7051"/>
  <c r="C74" i="7051"/>
  <c r="C73" i="7051"/>
  <c r="C71" i="7051"/>
  <c r="C72" i="7051" l="1"/>
  <c r="C78" i="7051" s="1"/>
  <c r="A71" i="7051" s="1"/>
  <c r="C77" i="7052"/>
  <c r="C76" i="7052"/>
  <c r="C75" i="7052"/>
  <c r="C74" i="7052"/>
  <c r="C73" i="7052"/>
  <c r="C72" i="7052"/>
  <c r="C71" i="7052"/>
  <c r="G107" i="7051"/>
  <c r="B107" i="7051"/>
  <c r="A107" i="7051"/>
  <c r="G106" i="7051"/>
  <c r="B106" i="7051"/>
  <c r="A106" i="7051"/>
  <c r="B105" i="7051"/>
  <c r="B104" i="7051"/>
  <c r="B103" i="7051"/>
  <c r="B102" i="7051"/>
  <c r="B101" i="7051"/>
  <c r="B100" i="7051"/>
  <c r="B93" i="7052"/>
  <c r="B92" i="7052"/>
  <c r="E93" i="7052"/>
  <c r="A93" i="7052" s="1"/>
  <c r="G104" i="7051"/>
  <c r="A104" i="7051" s="1"/>
  <c r="G101" i="7051"/>
  <c r="A101" i="7051" s="1"/>
  <c r="G102" i="7051"/>
  <c r="A102" i="7051" s="1"/>
  <c r="G103" i="7051"/>
  <c r="A103" i="7051" s="1"/>
  <c r="A72" i="7051"/>
  <c r="G100" i="7051"/>
  <c r="A100" i="7051" s="1"/>
  <c r="E92" i="7052"/>
  <c r="A92" i="7052" s="1"/>
  <c r="G105" i="7051" l="1"/>
  <c r="A105" i="7051" s="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<sst xmlns="http://schemas.openxmlformats.org/spreadsheetml/2006/main" count="1458" uniqueCount="844">
  <si>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</si>
  <si>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</si>
  <si>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</si>
  <si>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</si>
  <si>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</si>
  <si>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</si>
  <si>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</si>
  <si>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</si>
  <si>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</si>
  <si>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</si>
  <si>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</si>
  <si>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</si>
  <si>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</si>
  <si>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</si>
  <si>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</si>
  <si>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</si>
  <si>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</si>
  <si>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</si>
  <si>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</si>
  <si>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</si>
  <si>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</si>
  <si>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</si>
  <si>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</si>
  <si>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</si>
  <si>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</si>
  <si>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</si>
  <si>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</si>
  <si>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</si>
  <si>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</si>
  <si>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</si>
  <si>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</si>
  <si>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</si>
  <si>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</si>
  <si>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</si>
  <si>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</si>
  <si>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</si>
  <si>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</si>
  <si>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</si>
  <si>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</si>
  <si>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</si>
  <si>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</si>
  <si>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</si>
  <si>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</si>
  <si>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</si>
  <si>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</si>
  <si>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</si>
  <si>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</si>
  <si>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</si>
  <si>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</si>
  <si>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</si>
  <si>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</si>
  <si>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</si>
  <si>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</si>
  <si>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</si>
  <si>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</si>
  <si>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</si>
  <si>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</si>
  <si>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</si>
  <si>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</si>
  <si>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</si>
  <si>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</si>
  <si>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</si>
  <si>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</si>
  <si>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</si>
  <si>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</si>
  <si>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</si>
  <si>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</si>
  <si>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</si>
  <si>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</si>
  <si>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</si>
  <si>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</si>
  <si>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</si>
  <si>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</si>
  <si>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</si>
  <si>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</si>
  <si>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</si>
  <si>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</si>
  <si>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</si>
  <si>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</si>
  <si>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</si>
  <si>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</si>
  <si>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</si>
  <si>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</si>
  <si>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</si>
  <si>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</si>
  <si>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</si>
  <si>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</si>
  <si>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</si>
  <si>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</si>
  <si>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</si>
  <si>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</si>
  <si>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</si>
  <si>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</si>
  <si>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</si>
  <si>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</si>
  <si>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</si>
  <si>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</si>
  <si>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</si>
  <si>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</si>
  <si>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</si>
  <si>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</si>
  <si>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</si>
  <si>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</si>
  <si>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</si>
  <si>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</si>
  <si>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</si>
  <si>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</si>
  <si>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</si>
  <si>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</si>
  <si>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</si>
  <si>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</si>
  <si>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</si>
  <si>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</si>
  <si>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</si>
  <si>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</si>
  <si>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</si>
  <si>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</si>
  <si>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</si>
  <si>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</si>
  <si>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</si>
  <si>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</si>
  <si>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</si>
  <si>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</si>
  <si>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</si>
  <si>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</si>
  <si>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</si>
  <si>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</si>
  <si>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</si>
  <si>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</si>
  <si>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</si>
  <si>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</si>
  <si>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</si>
  <si>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</si>
  <si>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</si>
  <si>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</si>
  <si>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</si>
  <si>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</si>
  <si>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</si>
  <si>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</si>
  <si>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</si>
  <si>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</si>
  <si>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</si>
  <si>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</si>
  <si>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</si>
  <si>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</si>
  <si>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</si>
  <si>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</si>
  <si>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</si>
  <si>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</si>
  <si>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</si>
  <si>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</si>
  <si>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</si>
  <si>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</si>
  <si>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</si>
  <si>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</si>
  <si>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</si>
  <si>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</si>
  <si>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</si>
  <si>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</si>
  <si>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</si>
  <si>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</si>
  <si>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</si>
  <si>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</si>
  <si>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</si>
  <si>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</si>
  <si>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</si>
  <si>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</si>
  <si>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</si>
  <si>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</si>
  <si>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</si>
  <si>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</si>
  <si>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</si>
  <si>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</si>
  <si>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</si>
  <si>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</si>
  <si>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</si>
  <si>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</si>
  <si>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</si>
  <si>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</si>
  <si>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</si>
  <si>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</si>
  <si>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</si>
  <si>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</si>
  <si>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</si>
  <si>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</si>
  <si>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</si>
  <si>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</si>
  <si>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</si>
  <si>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</si>
  <si>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</si>
  <si>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</si>
  <si>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</si>
  <si>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</si>
  <si>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</si>
  <si>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</si>
  <si>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</si>
  <si>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</si>
  <si>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</si>
  <si>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</si>
  <si>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</si>
  <si>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</si>
  <si>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</si>
  <si>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</si>
  <si>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</si>
  <si>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</si>
  <si>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</si>
  <si>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</si>
  <si>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</si>
  <si>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</si>
  <si>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</si>
  <si>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</si>
  <si>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</si>
  <si>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</si>
  <si>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</si>
  <si>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</si>
  <si>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</si>
  <si>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</si>
  <si>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</si>
  <si>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</si>
  <si>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</si>
  <si>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</si>
  <si>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</si>
  <si>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</si>
  <si>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</si>
  <si>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</si>
  <si>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</si>
  <si>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</si>
  <si>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</si>
  <si>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</si>
  <si>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</si>
  <si>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</si>
  <si>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</si>
  <si>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</si>
  <si>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</si>
  <si>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</si>
  <si>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</si>
  <si>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</si>
  <si>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</si>
  <si>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</si>
  <si>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</si>
  <si>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</si>
  <si>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</si>
  <si>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</si>
  <si>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</si>
  <si>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</si>
  <si>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</si>
  <si>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</si>
  <si>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</si>
  <si>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</si>
  <si>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</si>
  <si>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</si>
  <si>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</si>
  <si>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</si>
  <si>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</si>
  <si>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</si>
  <si>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</si>
  <si>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</si>
  <si>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</si>
  <si>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</si>
  <si>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</si>
  <si>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</si>
  <si>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</si>
  <si>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</si>
  <si>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</si>
  <si>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</si>
  <si>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</si>
  <si>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</si>
  <si>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</si>
  <si>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</si>
  <si>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</si>
  <si>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</si>
  <si>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</si>
  <si>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</si>
  <si>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</si>
  <si>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</si>
  <si>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</si>
  <si>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</si>
  <si>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</si>
  <si>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</si>
  <si>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</si>
  <si>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</si>
  <si>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</si>
  <si>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</si>
  <si>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</si>
  <si>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</si>
  <si>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</si>
  <si>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</si>
  <si>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</si>
  <si>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</si>
  <si>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</si>
  <si>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</si>
  <si>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</si>
  <si>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</si>
  <si>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</si>
  <si>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</si>
  <si>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</si>
  <si>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</si>
  <si>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</si>
  <si>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</si>
  <si>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</si>
  <si>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</si>
  <si>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</si>
  <si>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</si>
  <si>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</si>
  <si>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</si>
  <si>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</si>
  <si>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</si>
  <si>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</si>
  <si>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</si>
  <si>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</si>
  <si>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</si>
  <si>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</si>
  <si>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</si>
  <si>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</si>
  <si>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</si>
  <si>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</si>
  <si>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</si>
  <si>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</si>
  <si>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</si>
  <si>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</si>
  <si>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</si>
  <si>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</si>
  <si>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</si>
  <si>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</si>
  <si>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</si>
  <si>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</si>
  <si>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</si>
  <si>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</si>
  <si>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</si>
  <si>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</si>
  <si>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</si>
  <si>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</si>
  <si>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</si>
  <si>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</si>
  <si>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</si>
  <si>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</si>
  <si>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</si>
  <si>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</si>
  <si>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</si>
  <si>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</si>
  <si>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</si>
  <si>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</si>
  <si>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</si>
  <si>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</si>
  <si>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</si>
  <si>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</si>
  <si>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</si>
  <si>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</si>
  <si>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</si>
  <si>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</si>
  <si>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</si>
  <si>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</si>
  <si>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</si>
  <si>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</si>
  <si>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</si>
  <si>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</si>
  <si>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</si>
  <si>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</si>
  <si>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</si>
  <si>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</si>
  <si>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</si>
  <si>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</si>
  <si>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</si>
  <si>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</si>
  <si>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</si>
  <si>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</si>
  <si>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</si>
  <si>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</si>
  <si>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</si>
  <si>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</si>
  <si>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</si>
  <si>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</si>
  <si>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</si>
  <si>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</si>
  <si>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</si>
  <si>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</si>
  <si>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</si>
  <si>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</si>
  <si>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</si>
  <si>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</si>
  <si>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</si>
  <si>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</si>
  <si>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</si>
  <si>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</si>
  <si>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</si>
  <si>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</si>
  <si>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</si>
  <si>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</si>
  <si>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</si>
  <si>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</si>
  <si>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</si>
  <si>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</si>
  <si>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</si>
  <si>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</si>
  <si>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</si>
  <si>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</si>
  <si>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</si>
  <si>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</si>
  <si>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</si>
  <si>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</si>
  <si>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</si>
  <si>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</si>
  <si>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</si>
  <si>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</si>
  <si>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</si>
  <si>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</si>
  <si>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</si>
  <si>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</si>
  <si>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</si>
  <si>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</si>
  <si>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</si>
  <si>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</si>
  <si>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</si>
  <si>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</si>
  <si>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</si>
  <si>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</si>
  <si>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</si>
  <si>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</si>
  <si>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</si>
  <si>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</si>
  <si>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</si>
  <si>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</si>
  <si>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</si>
  <si>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</si>
  <si>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</si>
  <si>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</si>
  <si>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</si>
  <si>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</si>
  <si>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</si>
  <si>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</si>
  <si>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</si>
  <si>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</si>
  <si>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</si>
  <si>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</si>
  <si>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</si>
  <si>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</si>
  <si>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</si>
  <si>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</si>
  <si>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</si>
  <si>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</si>
  <si>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</si>
  <si>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</si>
  <si>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</si>
  <si>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</si>
  <si>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</si>
  <si>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</si>
  <si>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</si>
  <si>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</si>
  <si>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</si>
  <si>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</si>
  <si>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</si>
  <si>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</si>
  <si>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</si>
  <si>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</si>
  <si>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</si>
  <si>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</si>
  <si>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</si>
  <si>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</si>
  <si>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</si>
  <si>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</si>
  <si>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</si>
  <si>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</si>
  <si>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</si>
  <si>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</si>
  <si>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</si>
  <si>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</si>
  <si>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</si>
  <si>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</si>
  <si>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</si>
  <si>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</si>
  <si>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</si>
  <si>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</si>
  <si>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</si>
  <si>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</si>
  <si>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</si>
  <si>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</si>
  <si>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</si>
  <si>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</si>
  <si>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</si>
  <si>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</si>
  <si>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</si>
  <si>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</si>
  <si>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</si>
  <si>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</si>
  <si>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</si>
  <si>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</si>
  <si>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</si>
  <si>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</si>
  <si>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</si>
  <si>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</si>
  <si>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</si>
  <si>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</si>
  <si>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</si>
  <si>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</si>
  <si>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</si>
  <si>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</si>
  <si>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</si>
  <si>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</si>
  <si>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</si>
  <si>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</si>
  <si>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</si>
  <si>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</si>
  <si>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</si>
  <si>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</si>
  <si>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</si>
  <si>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</si>
  <si>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</si>
  <si>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</si>
  <si>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</si>
  <si>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</si>
  <si>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</si>
  <si>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</si>
  <si>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</si>
  <si>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</si>
  <si>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</si>
  <si>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</si>
  <si>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</si>
  <si>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</si>
  <si>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</si>
  <si>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</si>
  <si>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</si>
  <si>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</si>
  <si>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</si>
  <si>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</si>
  <si>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</si>
  <si>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</si>
  <si>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</si>
  <si>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</si>
  <si>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</si>
  <si>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</si>
  <si>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</si>
  <si>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</si>
  <si>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</si>
  <si>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</si>
  <si>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</si>
  <si>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</si>
  <si>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</si>
  <si>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</si>
  <si>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</si>
  <si>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</si>
  <si>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</si>
  <si>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</si>
  <si>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</si>
  <si>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</si>
  <si>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</si>
  <si>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</si>
  <si>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</si>
  <si>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</si>
  <si>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</si>
  <si>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</si>
  <si>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</si>
  <si>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</si>
  <si>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</si>
  <si>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</si>
  <si>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</si>
  <si>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</si>
  <si>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</si>
  <si>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</si>
  <si>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</si>
  <si>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</si>
  <si>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</si>
  <si>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</si>
  <si>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</si>
  <si>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</si>
  <si>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</si>
  <si>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</si>
  <si>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</si>
  <si>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</si>
  <si>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</si>
  <si>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</si>
  <si>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</si>
  <si>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</si>
  <si>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</si>
  <si>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</si>
  <si>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</si>
  <si>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</si>
  <si>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</si>
  <si>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</si>
  <si>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</si>
  <si>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</si>
  <si>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</si>
  <si>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</si>
  <si>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</si>
  <si>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</si>
  <si>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</si>
  <si>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</si>
  <si>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</si>
  <si>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</si>
  <si>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</si>
  <si>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</si>
  <si>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</si>
  <si>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</si>
  <si>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</si>
  <si>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</si>
  <si>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</si>
  <si>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</si>
  <si>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</si>
  <si>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</si>
  <si>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</si>
  <si>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</si>
  <si>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</si>
  <si>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</si>
  <si>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</si>
  <si>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</si>
  <si>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</si>
  <si>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</si>
  <si>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</si>
  <si>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</si>
  <si>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</si>
  <si>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</si>
  <si>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</si>
  <si>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</si>
  <si>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</si>
  <si>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</si>
  <si>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</si>
  <si>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</si>
  <si>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</si>
  <si>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</si>
  <si>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</si>
  <si>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</si>
  <si>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</si>
  <si>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</si>
  <si>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</si>
  <si>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</si>
  <si>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</si>
  <si>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</si>
  <si>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</si>
  <si>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</si>
  <si>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</si>
  <si>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</si>
  <si>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</si>
  <si>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</si>
  <si>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</si>
  <si>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</si>
  <si>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</si>
  <si>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</si>
  <si>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</si>
  <si>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</si>
  <si>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</si>
  <si>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</si>
  <si>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</si>
  <si>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</si>
  <si>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</si>
  <si>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</si>
  <si>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</si>
  <si>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</si>
  <si>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</si>
  <si>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</si>
  <si>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</si>
  <si>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</si>
  <si>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</si>
  <si>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</si>
  <si>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</si>
  <si>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</si>
  <si>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</si>
  <si>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</si>
  <si>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</si>
  <si>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</si>
  <si>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</si>
  <si>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</si>
  <si>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</si>
  <si>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</si>
  <si>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</si>
  <si>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</si>
  <si>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</si>
  <si>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</si>
  <si>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</si>
  <si>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</si>
  <si>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</si>
  <si>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</si>
  <si>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</si>
  <si>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</si>
  <si>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</si>
  <si>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</si>
  <si>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</si>
  <si>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</si>
  <si>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</si>
  <si>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</si>
  <si>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</si>
  <si>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</si>
  <si>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</si>
  <si>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</si>
  <si>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</si>
  <si>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</si>
  <si>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</si>
  <si>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</si>
  <si>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</si>
  <si>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</si>
  <si>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</si>
  <si>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</si>
  <si>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</si>
  <si>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</si>
  <si>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</si>
  <si>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</si>
  <si>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</si>
  <si>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</si>
  <si>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</si>
  <si>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</si>
  <si>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</si>
  <si>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</si>
  <si>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</si>
  <si>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</si>
  <si>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</si>
  <si>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</si>
  <si>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</si>
  <si>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</si>
  <si>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</si>
  <si>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</si>
  <si>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</si>
  <si>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</si>
  <si>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</si>
  <si>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</si>
  <si>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</si>
  <si>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</si>
  <si>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</si>
  <si>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</si>
  <si>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</si>
  <si>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</si>
  <si>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</si>
  <si>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</si>
  <si>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</si>
  <si>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</si>
  <si>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</si>
  <si>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</si>
  <si>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</si>
  <si>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</si>
  <si>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</si>
  <si>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</si>
  <si>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</si>
  <si>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</si>
  <si>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</si>
  <si>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</si>
  <si>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</si>
  <si>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</si>
  <si>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</si>
  <si>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</si>
  <si>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</si>
  <si>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</si>
  <si>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</si>
  <si>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</si>
  <si>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</si>
  <si>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</si>
  <si>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</si>
  <si>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</si>
  <si>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</si>
  <si>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</si>
  <si>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</si>
  <si>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</si>
  <si>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</si>
  <si>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</si>
  <si>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</si>
  <si>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</si>
  <si>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</si>
  <si>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</si>
  <si>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</si>
  <si>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</si>
  <si>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</si>
  <si>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</si>
  <si>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</si>
  <si>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</si>
  <si>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</si>
  <si>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</si>
  <si>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</si>
  <si>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</si>
  <si>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</si>
  <si>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</si>
  <si>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</si>
  <si>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</si>
  <si>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</si>
  <si>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</si>
  <si>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</si>
  <si>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</si>
  <si>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</si>
  <si>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</si>
  <si>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</si>
  <si>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</si>
  <si>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</si>
  <si>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</si>
  <si>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</si>
  <si>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</si>
  <si>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</si>
  <si>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</si>
  <si>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</si>
  <si>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</si>
  <si>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</si>
  <si>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</si>
  <si>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</si>
  <si>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</si>
  <si>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</si>
  <si>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</si>
  <si>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</si>
  <si>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</si>
  <si>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</si>
  <si>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</si>
  <si>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</si>
  <si>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</si>
  <si>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</si>
  <si>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</si>
  <si>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</si>
  <si>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</si>
  <si>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</si>
  <si>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</si>
  <si>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</si>
  <si>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</si>
  <si>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</si>
  <si>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</si>
  <si>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</si>
  <si>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</si>
  <si>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</si>
  <si>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</si>
  <si>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</si>
  <si>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</si>
  <si>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</si>
  <si>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</si>
  <si>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</si>
  <si>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</si>
  <si>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</si>
  <si>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</si>
  <si>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</si>
  <si>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</si>
  <si>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</si>
  <si>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</si>
  <si>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</si>
  <si>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</si>
  <si>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</si>
  <si>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</si>
  <si>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</si>
  <si>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</si>
  <si>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</si>
  <si>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</si>
  <si>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</si>
  <si>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</si>
  <si>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"ОББ - ЖИВОТОЗАСТРАХОВАНЕ" ЕАД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</si>
  <si>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30.06.2018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</si>
  <si>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ОТЧЕТ ЗА ПЕЧАЛБАТА ИЛИ ЗАГУБАТА И ДРУГИЯ ВСЕОБХВАТЕН ДОХОД КЪМ 30.06.2018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</si>
  <si>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30.06.2018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</si>
  <si>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ВТОРОТО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</si>
  <si>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ВТОРОТО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</si>
  <si>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ВТОРОТО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</si>
  <si>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ВТОРОТО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</si>
  <si>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ВТОРОТО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</si>
  <si>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ВТОРОТО ТРИМЕСЕЧИЕ НА 2018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</si>
  <si>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ВТОРОТО ТРИМЕСЕЧИЕ НА 2018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</si>
  <si>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30.06.2018 г.  </t>
    </r>
    <r>
      <rPr>
        <b/>
        <vertAlign val="superscript"/>
        <sz val="10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</si>
</sst>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7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3" fontId="65" fillId="27" borderId="13" xfId="0" applyFont="1" applyFill="1" applyBorder="1" applyAlignment="1" applyProtection="1">
      <alignment horizontal="right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6" fillId="29" borderId="0" xfId="0" applyFont="1" applyFill="1" applyAlignment="1"/>
    <xf numFmtId="3" fontId="66" fillId="29" borderId="0" xfId="0" applyFont="1" applyFill="1" applyAlignment="1">
      <alignment horizontal="left"/>
    </xf>
    <xf numFmtId="10" fontId="66" fillId="29" borderId="0" xfId="0" applyNumberFormat="1" applyFont="1" applyFill="1" applyAlignment="1">
      <alignment horizontal="left"/>
    </xf>
    <xf numFmtId="177" fontId="67" fillId="28" borderId="0" xfId="110" applyNumberFormat="1" applyFont="1" applyFill="1"/>
    <xf numFmtId="3" fontId="67" fillId="28" borderId="0" xfId="0" applyNumberFormat="1" applyFont="1" applyFill="1" applyAlignment="1"/>
    <xf numFmtId="177" fontId="66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30.06.201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127336798.21137932</c:v>
                </c:pt>
                <c:pt idx="1">
                  <c:v>5240599.9135000007</c:v>
                </c:pt>
                <c:pt idx="2">
                  <c:v>43692154.478500001</c:v>
                </c:pt>
                <c:pt idx="3">
                  <c:v>0</c:v>
                </c:pt>
                <c:pt idx="4">
                  <c:v>12317240.293137101</c:v>
                </c:pt>
                <c:pt idx="5">
                  <c:v>10449618.899700001</c:v>
                </c:pt>
                <c:pt idx="6">
                  <c:v>25457955.654799998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30.06.201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54515154.155804597</c:v>
                </c:pt>
                <c:pt idx="1">
                  <c:v>2519529.0169945853</c:v>
                </c:pt>
                <c:pt idx="2">
                  <c:v>8121339.3461157698</c:v>
                </c:pt>
                <c:pt idx="3">
                  <c:v>0</c:v>
                </c:pt>
                <c:pt idx="4">
                  <c:v>2234432.8326400002</c:v>
                </c:pt>
                <c:pt idx="5">
                  <c:v>1344731.3699999999</c:v>
                </c:pt>
                <c:pt idx="6">
                  <c:v>9345719.498336019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abSelected="1" view="pageBreakPreview" zoomScaleNormal="80" zoomScaleSheetLayoutView="100" workbookViewId="0">
      <pane xSplit="2" ySplit="4" topLeftCell="C5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2.75"/>
  <cols>
    <col min="1" max="1" width="8.570312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 ht="15.75" customHeight="1">
      <c r="AA2" s="52"/>
      <c r="AB2" s="52" t="s">
        <v>779</v>
      </c>
    </row>
    <row r="3" spans="1:38" s="53" customFormat="1" ht="77.25" customHeight="1">
      <c r="A3" s="209" t="s">
        <v>473</v>
      </c>
      <c r="B3" s="209" t="s">
        <v>798</v>
      </c>
      <c r="C3" s="211" t="s">
        <v>781</v>
      </c>
      <c r="D3" s="212"/>
      <c r="E3" s="200" t="s">
        <v>780</v>
      </c>
      <c r="F3" s="201"/>
      <c r="G3" s="200" t="s">
        <v>782</v>
      </c>
      <c r="H3" s="201"/>
      <c r="I3" s="200" t="s">
        <v>806</v>
      </c>
      <c r="J3" s="201"/>
      <c r="K3" s="200" t="s">
        <v>832</v>
      </c>
      <c r="L3" s="201"/>
      <c r="M3" s="200" t="s">
        <v>807</v>
      </c>
      <c r="N3" s="201"/>
      <c r="O3" s="200" t="s">
        <v>783</v>
      </c>
      <c r="P3" s="201"/>
      <c r="Q3" s="204" t="s">
        <v>808</v>
      </c>
      <c r="R3" s="205"/>
      <c r="S3" s="202" t="s">
        <v>786</v>
      </c>
      <c r="T3" s="203"/>
      <c r="U3" s="202" t="s">
        <v>784</v>
      </c>
      <c r="V3" s="203"/>
      <c r="W3" s="200" t="s">
        <v>785</v>
      </c>
      <c r="X3" s="201"/>
      <c r="Y3" s="202" t="s">
        <v>787</v>
      </c>
      <c r="Z3" s="203"/>
      <c r="AA3" s="206" t="s">
        <v>423</v>
      </c>
      <c r="AB3" s="206"/>
    </row>
    <row r="4" spans="1:38" s="53" customFormat="1" ht="60" customHeight="1">
      <c r="A4" s="210"/>
      <c r="B4" s="210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  <c r="AD4" s="182"/>
      <c r="AE4" s="182"/>
    </row>
    <row r="5" spans="1:38" ht="15.75">
      <c r="A5" s="65" t="s">
        <v>461</v>
      </c>
      <c r="B5" s="66" t="s">
        <v>791</v>
      </c>
      <c r="C5" s="67">
        <v>26753181.59</v>
      </c>
      <c r="D5" s="67">
        <v>4437002.18</v>
      </c>
      <c r="E5" s="67">
        <v>21508312.639999997</v>
      </c>
      <c r="F5" s="67">
        <v>0</v>
      </c>
      <c r="G5" s="67">
        <v>28122786.829999998</v>
      </c>
      <c r="H5" s="67">
        <v>0</v>
      </c>
      <c r="I5" s="67">
        <v>14874806.606500002</v>
      </c>
      <c r="J5" s="67">
        <v>0</v>
      </c>
      <c r="K5" s="67">
        <v>11310814.239999998</v>
      </c>
      <c r="L5" s="67">
        <v>0</v>
      </c>
      <c r="M5" s="67">
        <v>11282151.970000001</v>
      </c>
      <c r="N5" s="67">
        <v>0</v>
      </c>
      <c r="O5" s="67">
        <v>5806182.2699999996</v>
      </c>
      <c r="P5" s="67">
        <v>383206.75</v>
      </c>
      <c r="Q5" s="68">
        <v>4847389.5699999994</v>
      </c>
      <c r="R5" s="68">
        <v>0</v>
      </c>
      <c r="S5" s="67">
        <v>1504271.0699999998</v>
      </c>
      <c r="T5" s="67">
        <v>0</v>
      </c>
      <c r="U5" s="67">
        <v>134288.87</v>
      </c>
      <c r="V5" s="67">
        <v>0</v>
      </c>
      <c r="W5" s="67">
        <v>485841</v>
      </c>
      <c r="X5" s="67">
        <v>0</v>
      </c>
      <c r="Y5" s="67">
        <v>706771.55487933487</v>
      </c>
      <c r="Z5" s="67">
        <v>0</v>
      </c>
      <c r="AA5" s="69">
        <v>127336798.21137932</v>
      </c>
      <c r="AB5" s="69">
        <v>4820208.93</v>
      </c>
      <c r="AC5" s="47"/>
      <c r="AD5" s="54"/>
    </row>
    <row r="6" spans="1:38" ht="15.75">
      <c r="A6" s="65"/>
      <c r="B6" s="70" t="s">
        <v>444</v>
      </c>
      <c r="C6" s="67">
        <v>16412280.800000001</v>
      </c>
      <c r="D6" s="67">
        <v>4437002.18</v>
      </c>
      <c r="E6" s="67">
        <v>14525878.009999998</v>
      </c>
      <c r="F6" s="67">
        <v>0</v>
      </c>
      <c r="G6" s="67">
        <v>28122455.829999998</v>
      </c>
      <c r="H6" s="67">
        <v>0</v>
      </c>
      <c r="I6" s="67">
        <v>14869121.216500001</v>
      </c>
      <c r="J6" s="67">
        <v>0</v>
      </c>
      <c r="K6" s="67">
        <v>11310814.239999998</v>
      </c>
      <c r="L6" s="67">
        <v>0</v>
      </c>
      <c r="M6" s="67">
        <v>11282151.970000001</v>
      </c>
      <c r="N6" s="67">
        <v>0</v>
      </c>
      <c r="O6" s="67">
        <v>5806182.2699999996</v>
      </c>
      <c r="P6" s="67">
        <v>383206.75</v>
      </c>
      <c r="Q6" s="68">
        <v>4847389.5699999994</v>
      </c>
      <c r="R6" s="68">
        <v>0</v>
      </c>
      <c r="S6" s="67">
        <v>1504270.17</v>
      </c>
      <c r="T6" s="67">
        <v>0</v>
      </c>
      <c r="U6" s="67">
        <v>134288.87</v>
      </c>
      <c r="V6" s="67">
        <v>0</v>
      </c>
      <c r="W6" s="67">
        <v>485841</v>
      </c>
      <c r="X6" s="67">
        <v>0</v>
      </c>
      <c r="Y6" s="67">
        <v>706771.55487933487</v>
      </c>
      <c r="Z6" s="67">
        <v>0</v>
      </c>
      <c r="AA6" s="69">
        <v>110007445.50137933</v>
      </c>
      <c r="AB6" s="69">
        <v>4820208.93</v>
      </c>
      <c r="AD6" s="54"/>
    </row>
    <row r="7" spans="1:38" ht="15.75">
      <c r="A7" s="65"/>
      <c r="B7" s="70" t="s">
        <v>701</v>
      </c>
      <c r="C7" s="67">
        <v>9490868.8000000007</v>
      </c>
      <c r="D7" s="67">
        <v>0</v>
      </c>
      <c r="E7" s="67">
        <v>11818440.139999997</v>
      </c>
      <c r="F7" s="67">
        <v>0</v>
      </c>
      <c r="G7" s="67">
        <v>8693936.5</v>
      </c>
      <c r="H7" s="67">
        <v>0</v>
      </c>
      <c r="I7" s="67">
        <v>14059496.645500001</v>
      </c>
      <c r="J7" s="67">
        <v>0</v>
      </c>
      <c r="K7" s="67">
        <v>4623297.4400000004</v>
      </c>
      <c r="L7" s="67">
        <v>0</v>
      </c>
      <c r="M7" s="67">
        <v>11282151.970000001</v>
      </c>
      <c r="N7" s="67">
        <v>0</v>
      </c>
      <c r="O7" s="67">
        <v>476430.23</v>
      </c>
      <c r="P7" s="67">
        <v>0</v>
      </c>
      <c r="Q7" s="68">
        <v>200985.77</v>
      </c>
      <c r="R7" s="68">
        <v>0</v>
      </c>
      <c r="S7" s="67">
        <v>1260539.81</v>
      </c>
      <c r="T7" s="67">
        <v>0</v>
      </c>
      <c r="U7" s="67">
        <v>134288.87</v>
      </c>
      <c r="V7" s="67">
        <v>0</v>
      </c>
      <c r="W7" s="67">
        <v>407607</v>
      </c>
      <c r="X7" s="67">
        <v>0</v>
      </c>
      <c r="Y7" s="67">
        <v>293686.73233170022</v>
      </c>
      <c r="Z7" s="67">
        <v>0</v>
      </c>
      <c r="AA7" s="69">
        <v>62741729.907831699</v>
      </c>
      <c r="AB7" s="69">
        <v>0</v>
      </c>
      <c r="AD7" s="54"/>
    </row>
    <row r="8" spans="1:38" ht="31.5">
      <c r="A8" s="65"/>
      <c r="B8" s="70" t="s">
        <v>498</v>
      </c>
      <c r="C8" s="67">
        <v>6921412</v>
      </c>
      <c r="D8" s="67">
        <v>4437002.18</v>
      </c>
      <c r="E8" s="67">
        <v>2707437.87</v>
      </c>
      <c r="F8" s="67">
        <v>0</v>
      </c>
      <c r="G8" s="67">
        <v>19428519.329999998</v>
      </c>
      <c r="H8" s="67">
        <v>0</v>
      </c>
      <c r="I8" s="67">
        <v>809624.571</v>
      </c>
      <c r="J8" s="67">
        <v>0</v>
      </c>
      <c r="K8" s="67">
        <v>6687516.799999998</v>
      </c>
      <c r="L8" s="67">
        <v>0</v>
      </c>
      <c r="M8" s="67">
        <v>0</v>
      </c>
      <c r="N8" s="67">
        <v>0</v>
      </c>
      <c r="O8" s="67">
        <v>5329752.04</v>
      </c>
      <c r="P8" s="67">
        <v>383206.75</v>
      </c>
      <c r="Q8" s="68">
        <v>4646403.8</v>
      </c>
      <c r="R8" s="68">
        <v>0</v>
      </c>
      <c r="S8" s="67">
        <v>243730.36</v>
      </c>
      <c r="T8" s="67">
        <v>0</v>
      </c>
      <c r="U8" s="67">
        <v>0</v>
      </c>
      <c r="V8" s="67">
        <v>0</v>
      </c>
      <c r="W8" s="67">
        <v>78234</v>
      </c>
      <c r="X8" s="67">
        <v>0</v>
      </c>
      <c r="Y8" s="67">
        <v>413084.82254763466</v>
      </c>
      <c r="Z8" s="67">
        <v>0</v>
      </c>
      <c r="AA8" s="69">
        <v>47265715.593547627</v>
      </c>
      <c r="AB8" s="69">
        <v>4820208.93</v>
      </c>
      <c r="AD8" s="54"/>
    </row>
    <row r="9" spans="1:38" ht="31.5">
      <c r="A9" s="65"/>
      <c r="B9" s="70" t="s">
        <v>445</v>
      </c>
      <c r="C9" s="67">
        <v>10340900.789999999</v>
      </c>
      <c r="D9" s="67">
        <v>0</v>
      </c>
      <c r="E9" s="67">
        <v>6982434.629999999</v>
      </c>
      <c r="F9" s="67">
        <v>0</v>
      </c>
      <c r="G9" s="67">
        <v>331</v>
      </c>
      <c r="H9" s="67">
        <v>0</v>
      </c>
      <c r="I9" s="67">
        <v>5685.39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8">
        <v>0</v>
      </c>
      <c r="R9" s="68">
        <v>0</v>
      </c>
      <c r="S9" s="67">
        <v>0.9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9">
        <v>17329352.709999997</v>
      </c>
      <c r="AB9" s="69">
        <v>0</v>
      </c>
      <c r="AD9" s="54"/>
    </row>
    <row r="10" spans="1:38" ht="15.75">
      <c r="A10" s="65" t="s">
        <v>462</v>
      </c>
      <c r="B10" s="66" t="s">
        <v>87</v>
      </c>
      <c r="C10" s="67">
        <v>1399597.84</v>
      </c>
      <c r="D10" s="67">
        <v>0</v>
      </c>
      <c r="E10" s="67">
        <v>2520812.6800000002</v>
      </c>
      <c r="F10" s="67">
        <v>0</v>
      </c>
      <c r="G10" s="67">
        <v>799770.27</v>
      </c>
      <c r="H10" s="67">
        <v>0</v>
      </c>
      <c r="I10" s="67">
        <v>178769.4135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8">
        <v>102561.67</v>
      </c>
      <c r="R10" s="68">
        <v>0</v>
      </c>
      <c r="S10" s="67">
        <v>239088.04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9">
        <v>5240599.9135000007</v>
      </c>
      <c r="AB10" s="69">
        <v>0</v>
      </c>
      <c r="AC10" s="47"/>
      <c r="AD10" s="54"/>
    </row>
    <row r="11" spans="1:38" ht="31.5">
      <c r="A11" s="65" t="s">
        <v>463</v>
      </c>
      <c r="B11" s="66" t="s">
        <v>88</v>
      </c>
      <c r="C11" s="67">
        <v>4078981.41</v>
      </c>
      <c r="D11" s="67">
        <v>0</v>
      </c>
      <c r="E11" s="67">
        <v>19139216.48</v>
      </c>
      <c r="F11" s="67">
        <v>0</v>
      </c>
      <c r="G11" s="67">
        <v>2757772.2600000002</v>
      </c>
      <c r="H11" s="67">
        <v>0</v>
      </c>
      <c r="I11" s="67">
        <v>11202477.648499999</v>
      </c>
      <c r="J11" s="67">
        <v>0</v>
      </c>
      <c r="K11" s="67">
        <v>3706168.9399999995</v>
      </c>
      <c r="L11" s="67">
        <v>0</v>
      </c>
      <c r="M11" s="67">
        <v>1137745.22</v>
      </c>
      <c r="N11" s="67">
        <v>0</v>
      </c>
      <c r="O11" s="67">
        <v>1333835.8400000001</v>
      </c>
      <c r="P11" s="67">
        <v>0</v>
      </c>
      <c r="Q11" s="68">
        <v>0</v>
      </c>
      <c r="R11" s="68">
        <v>0</v>
      </c>
      <c r="S11" s="67">
        <v>332838.68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3118</v>
      </c>
      <c r="Z11" s="67">
        <v>0</v>
      </c>
      <c r="AA11" s="69">
        <v>43692154.478500001</v>
      </c>
      <c r="AB11" s="69">
        <v>0</v>
      </c>
      <c r="AC11" s="47"/>
      <c r="AD11" s="54"/>
    </row>
    <row r="12" spans="1:38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8">
        <v>0</v>
      </c>
      <c r="R12" s="68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9">
        <v>0</v>
      </c>
      <c r="AB12" s="69">
        <v>0</v>
      </c>
      <c r="AC12" s="47"/>
      <c r="AD12" s="54"/>
    </row>
    <row r="13" spans="1:38" ht="15.75">
      <c r="A13" s="65" t="s">
        <v>465</v>
      </c>
      <c r="B13" s="66" t="s">
        <v>90</v>
      </c>
      <c r="C13" s="67">
        <v>7287019.3899999997</v>
      </c>
      <c r="D13" s="67">
        <v>4177987.32</v>
      </c>
      <c r="E13" s="67">
        <v>0</v>
      </c>
      <c r="F13" s="67">
        <v>0</v>
      </c>
      <c r="G13" s="67">
        <v>0</v>
      </c>
      <c r="H13" s="67">
        <v>0</v>
      </c>
      <c r="I13" s="67">
        <v>2623793.4215000002</v>
      </c>
      <c r="J13" s="67">
        <v>0</v>
      </c>
      <c r="K13" s="67">
        <v>174022.96000000008</v>
      </c>
      <c r="L13" s="67">
        <v>0</v>
      </c>
      <c r="M13" s="67">
        <v>626260.01</v>
      </c>
      <c r="N13" s="67">
        <v>0</v>
      </c>
      <c r="O13" s="67">
        <v>0</v>
      </c>
      <c r="P13" s="67">
        <v>0</v>
      </c>
      <c r="Q13" s="68">
        <v>0</v>
      </c>
      <c r="R13" s="68">
        <v>0</v>
      </c>
      <c r="S13" s="67">
        <v>106435.06</v>
      </c>
      <c r="T13" s="67">
        <v>0</v>
      </c>
      <c r="U13" s="67">
        <v>1275552.99</v>
      </c>
      <c r="V13" s="67">
        <v>0</v>
      </c>
      <c r="W13" s="67">
        <v>0</v>
      </c>
      <c r="X13" s="67">
        <v>0</v>
      </c>
      <c r="Y13" s="67">
        <v>224156.46163709997</v>
      </c>
      <c r="Z13" s="67">
        <v>0</v>
      </c>
      <c r="AA13" s="69">
        <v>12317240.293137101</v>
      </c>
      <c r="AB13" s="69">
        <v>4177987.32</v>
      </c>
      <c r="AC13" s="47"/>
      <c r="AD13" s="54"/>
    </row>
    <row r="14" spans="1:38" s="53" customFormat="1" ht="15.75">
      <c r="A14" s="71" t="s">
        <v>466</v>
      </c>
      <c r="B14" s="72" t="s">
        <v>792</v>
      </c>
      <c r="C14" s="67">
        <v>841378.23970000003</v>
      </c>
      <c r="D14" s="67">
        <v>0</v>
      </c>
      <c r="E14" s="67">
        <v>534804.64</v>
      </c>
      <c r="F14" s="67">
        <v>0</v>
      </c>
      <c r="G14" s="67">
        <v>3223816.1500000004</v>
      </c>
      <c r="H14" s="67">
        <v>0</v>
      </c>
      <c r="I14" s="67">
        <v>0</v>
      </c>
      <c r="J14" s="67">
        <v>0</v>
      </c>
      <c r="K14" s="67">
        <v>3983600.6600000011</v>
      </c>
      <c r="L14" s="67">
        <v>0</v>
      </c>
      <c r="M14" s="67">
        <v>0</v>
      </c>
      <c r="N14" s="67">
        <v>0</v>
      </c>
      <c r="O14" s="67">
        <v>791022.19</v>
      </c>
      <c r="P14" s="67">
        <v>0</v>
      </c>
      <c r="Q14" s="67">
        <v>399237.54000000004</v>
      </c>
      <c r="R14" s="67">
        <v>0</v>
      </c>
      <c r="S14" s="67">
        <v>58892.480000000003</v>
      </c>
      <c r="T14" s="67">
        <v>0</v>
      </c>
      <c r="U14" s="67">
        <v>0</v>
      </c>
      <c r="V14" s="67">
        <v>0</v>
      </c>
      <c r="W14" s="67">
        <v>616867</v>
      </c>
      <c r="X14" s="67">
        <v>0</v>
      </c>
      <c r="Y14" s="67">
        <v>0</v>
      </c>
      <c r="Z14" s="67">
        <v>0</v>
      </c>
      <c r="AA14" s="69">
        <v>10449618.899700001</v>
      </c>
      <c r="AB14" s="69">
        <v>0</v>
      </c>
      <c r="AD14" s="55"/>
      <c r="AI14" s="50"/>
      <c r="AJ14" s="50"/>
      <c r="AK14" s="50"/>
      <c r="AL14" s="50"/>
    </row>
    <row r="15" spans="1:38" ht="47.25">
      <c r="A15" s="71" t="s">
        <v>793</v>
      </c>
      <c r="B15" s="73" t="s">
        <v>794</v>
      </c>
      <c r="C15" s="67">
        <v>0</v>
      </c>
      <c r="D15" s="67">
        <v>0</v>
      </c>
      <c r="E15" s="68">
        <v>0</v>
      </c>
      <c r="F15" s="68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9">
        <v>0</v>
      </c>
      <c r="AB15" s="69">
        <v>0</v>
      </c>
      <c r="AD15" s="54"/>
    </row>
    <row r="16" spans="1:38" ht="15.75">
      <c r="A16" s="71" t="s">
        <v>467</v>
      </c>
      <c r="B16" s="72" t="s">
        <v>795</v>
      </c>
      <c r="C16" s="67">
        <v>12044257.114800001</v>
      </c>
      <c r="D16" s="67">
        <v>0</v>
      </c>
      <c r="E16" s="68">
        <v>1727319.21</v>
      </c>
      <c r="F16" s="68">
        <v>0</v>
      </c>
      <c r="G16" s="67">
        <v>5717558.8299999991</v>
      </c>
      <c r="H16" s="67">
        <v>0</v>
      </c>
      <c r="I16" s="67">
        <v>4285497.1800000006</v>
      </c>
      <c r="J16" s="67">
        <v>0</v>
      </c>
      <c r="K16" s="67">
        <v>1163960.4700000002</v>
      </c>
      <c r="L16" s="67">
        <v>0</v>
      </c>
      <c r="M16" s="67">
        <v>85981.07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85904.78</v>
      </c>
      <c r="V16" s="67">
        <v>0</v>
      </c>
      <c r="W16" s="67">
        <v>347477</v>
      </c>
      <c r="X16" s="67">
        <v>0</v>
      </c>
      <c r="Y16" s="67">
        <v>0</v>
      </c>
      <c r="Z16" s="67">
        <v>0</v>
      </c>
      <c r="AA16" s="69">
        <v>25457955.654799998</v>
      </c>
      <c r="AB16" s="69">
        <v>0</v>
      </c>
      <c r="AC16" s="48"/>
    </row>
    <row r="17" spans="1:29" ht="15.75">
      <c r="A17" s="213" t="s">
        <v>423</v>
      </c>
      <c r="B17" s="214"/>
      <c r="C17" s="102">
        <v>52404415.584499992</v>
      </c>
      <c r="D17" s="102">
        <v>8614989.5</v>
      </c>
      <c r="E17" s="102">
        <v>45430465.649999999</v>
      </c>
      <c r="F17" s="102">
        <v>0</v>
      </c>
      <c r="G17" s="102">
        <v>40621704.339999996</v>
      </c>
      <c r="H17" s="102">
        <v>0</v>
      </c>
      <c r="I17" s="102">
        <v>33165344.27</v>
      </c>
      <c r="J17" s="102">
        <v>0</v>
      </c>
      <c r="K17" s="102">
        <v>20338567.27</v>
      </c>
      <c r="L17" s="102">
        <v>0</v>
      </c>
      <c r="M17" s="102">
        <v>13132138.270000001</v>
      </c>
      <c r="N17" s="102">
        <v>0</v>
      </c>
      <c r="O17" s="102">
        <v>7931040.2999999989</v>
      </c>
      <c r="P17" s="102">
        <v>383206.75</v>
      </c>
      <c r="Q17" s="102">
        <v>5349188.7799999993</v>
      </c>
      <c r="R17" s="102">
        <v>0</v>
      </c>
      <c r="S17" s="102">
        <v>2241525.3299999996</v>
      </c>
      <c r="T17" s="102">
        <v>0</v>
      </c>
      <c r="U17" s="102">
        <v>1495746.64</v>
      </c>
      <c r="V17" s="102">
        <v>0</v>
      </c>
      <c r="W17" s="102">
        <v>1450185</v>
      </c>
      <c r="X17" s="102">
        <v>0</v>
      </c>
      <c r="Y17" s="102">
        <v>934046.01651643484</v>
      </c>
      <c r="Z17" s="102">
        <v>0</v>
      </c>
      <c r="AA17" s="102">
        <v>224494367.45101643</v>
      </c>
      <c r="AB17" s="102">
        <v>8998196.25</v>
      </c>
      <c r="AC17" s="60"/>
    </row>
    <row r="18" spans="1:29" ht="33.75" customHeight="1">
      <c r="A18" s="215" t="s">
        <v>790</v>
      </c>
      <c r="B18" s="216"/>
      <c r="C18" s="207">
        <v>0.23343309758510702</v>
      </c>
      <c r="D18" s="208"/>
      <c r="E18" s="207">
        <v>0.20236795321785836</v>
      </c>
      <c r="F18" s="208"/>
      <c r="G18" s="207">
        <v>0.18094754358976714</v>
      </c>
      <c r="H18" s="208"/>
      <c r="I18" s="207">
        <v>0.14773352510608764</v>
      </c>
      <c r="J18" s="208"/>
      <c r="K18" s="207">
        <v>9.059722745354748E-2</v>
      </c>
      <c r="L18" s="208"/>
      <c r="M18" s="207">
        <v>5.8496515610198418E-2</v>
      </c>
      <c r="N18" s="208"/>
      <c r="O18" s="207">
        <v>3.5328460085888407E-2</v>
      </c>
      <c r="P18" s="208"/>
      <c r="Q18" s="207">
        <v>2.3827719335395646E-2</v>
      </c>
      <c r="R18" s="208"/>
      <c r="S18" s="207">
        <v>9.9847731390814935E-3</v>
      </c>
      <c r="T18" s="208"/>
      <c r="U18" s="207">
        <v>6.6627357157473654E-3</v>
      </c>
      <c r="V18" s="208"/>
      <c r="W18" s="207">
        <v>6.4597834523239129E-3</v>
      </c>
      <c r="X18" s="208"/>
      <c r="Y18" s="207">
        <v>4.1606657089970824E-3</v>
      </c>
      <c r="Z18" s="208"/>
      <c r="AA18" s="207">
        <v>1</v>
      </c>
      <c r="AB18" s="208"/>
    </row>
    <row r="19" spans="1:29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29" s="62" customFormat="1" ht="11.25">
      <c r="A20" s="61" t="s">
        <v>797</v>
      </c>
      <c r="P20" s="64"/>
    </row>
    <row r="21" spans="1:29" s="62" customFormat="1">
      <c r="A21" s="61"/>
      <c r="C21" s="198"/>
      <c r="D21" s="54"/>
      <c r="E21" s="198"/>
      <c r="F21" s="54"/>
      <c r="G21" s="198"/>
      <c r="H21" s="54"/>
      <c r="I21" s="198"/>
      <c r="J21" s="54"/>
      <c r="K21" s="198"/>
      <c r="L21" s="54"/>
      <c r="M21" s="198"/>
      <c r="N21" s="54"/>
      <c r="O21" s="198"/>
      <c r="P21" s="54"/>
      <c r="Q21" s="198"/>
      <c r="R21" s="54"/>
      <c r="S21" s="198"/>
      <c r="T21" s="54"/>
      <c r="U21" s="198"/>
      <c r="V21" s="54"/>
      <c r="W21" s="198"/>
      <c r="X21" s="54"/>
      <c r="Y21" s="198"/>
      <c r="Z21" s="54"/>
      <c r="AA21" s="54"/>
      <c r="AB21" s="54"/>
    </row>
    <row r="61" spans="1:7">
      <c r="F61" s="190"/>
      <c r="G61" s="190"/>
    </row>
    <row r="62" spans="1:7">
      <c r="F62" s="190"/>
      <c r="G62" s="190"/>
    </row>
    <row r="63" spans="1:7">
      <c r="F63" s="190"/>
      <c r="G63" s="190"/>
    </row>
    <row r="64" spans="1:7">
      <c r="A64" s="189"/>
      <c r="B64" s="190"/>
      <c r="C64" s="190"/>
      <c r="D64" s="190"/>
      <c r="E64" s="190"/>
      <c r="F64" s="190"/>
      <c r="G64" s="190"/>
    </row>
    <row r="65" spans="1:7">
      <c r="A65" s="189"/>
      <c r="B65" s="190"/>
      <c r="C65" s="190"/>
      <c r="D65" s="190"/>
      <c r="E65" s="190"/>
      <c r="F65" s="190"/>
      <c r="G65" s="190"/>
    </row>
    <row r="66" spans="1:7">
      <c r="A66" s="189"/>
      <c r="B66" s="190"/>
      <c r="C66" s="190"/>
      <c r="D66" s="190"/>
      <c r="E66" s="190"/>
      <c r="F66" s="190"/>
      <c r="G66" s="190"/>
    </row>
    <row r="67" spans="1:7">
      <c r="A67" s="191"/>
      <c r="B67" s="192"/>
      <c r="C67" s="192"/>
      <c r="D67" s="192"/>
      <c r="E67" s="190"/>
      <c r="F67" s="190"/>
      <c r="G67" s="190"/>
    </row>
    <row r="68" spans="1:7">
      <c r="A68" s="191"/>
      <c r="B68" s="192"/>
      <c r="C68" s="192"/>
      <c r="D68" s="192"/>
      <c r="E68" s="190"/>
      <c r="F68" s="190"/>
      <c r="G68" s="190"/>
    </row>
    <row r="69" spans="1:7">
      <c r="A69" s="192"/>
      <c r="B69" s="192"/>
      <c r="C69" s="192"/>
      <c r="D69" s="192"/>
      <c r="E69" s="190"/>
      <c r="F69" s="190"/>
      <c r="G69" s="190"/>
    </row>
    <row r="70" spans="1:7">
      <c r="A70" s="192"/>
      <c r="B70" s="192"/>
      <c r="C70" s="192"/>
      <c r="D70" s="192"/>
      <c r="E70" s="190"/>
      <c r="F70" s="190"/>
      <c r="G70" s="190"/>
    </row>
    <row r="71" spans="1:7">
      <c r="A71" s="193">
        <f>C71/$C$78</f>
        <v>0.56721600482543766</v>
      </c>
      <c r="B71" s="192" t="s">
        <v>791</v>
      </c>
      <c r="C71" s="192">
        <f>AA5</f>
        <v>127336798.21137932</v>
      </c>
      <c r="D71" s="192"/>
      <c r="E71" s="190"/>
      <c r="F71" s="190"/>
      <c r="G71" s="190"/>
    </row>
    <row r="72" spans="1:7">
      <c r="A72" s="193">
        <f t="shared" ref="A72:A77" si="0">C72/$C$78</f>
        <v>2.3344015143914352E-2</v>
      </c>
      <c r="B72" s="192" t="s">
        <v>87</v>
      </c>
      <c r="C72" s="192">
        <f>AA10</f>
        <v>5240599.9135000007</v>
      </c>
      <c r="D72" s="192"/>
      <c r="E72" s="190"/>
      <c r="F72" s="190"/>
      <c r="G72" s="190"/>
    </row>
    <row r="73" spans="1:7">
      <c r="A73" s="193">
        <f t="shared" si="0"/>
        <v>0.19462472477414569</v>
      </c>
      <c r="B73" s="192" t="s">
        <v>88</v>
      </c>
      <c r="C73" s="192">
        <f>AA11</f>
        <v>43692154.478500001</v>
      </c>
      <c r="D73" s="192"/>
      <c r="E73" s="190"/>
      <c r="F73" s="190"/>
      <c r="G73" s="190"/>
    </row>
    <row r="74" spans="1:7">
      <c r="A74" s="193">
        <f t="shared" si="0"/>
        <v>0</v>
      </c>
      <c r="B74" s="192" t="s">
        <v>89</v>
      </c>
      <c r="C74" s="192">
        <f>AA12</f>
        <v>0</v>
      </c>
      <c r="D74" s="192"/>
      <c r="E74" s="190"/>
      <c r="F74" s="190"/>
      <c r="G74" s="190"/>
    </row>
    <row r="75" spans="1:7">
      <c r="A75" s="193">
        <f t="shared" si="0"/>
        <v>5.4866589451624717E-2</v>
      </c>
      <c r="B75" s="192" t="s">
        <v>90</v>
      </c>
      <c r="C75" s="192">
        <f>AA13</f>
        <v>12317240.293137101</v>
      </c>
      <c r="D75" s="192"/>
      <c r="E75" s="190"/>
      <c r="F75" s="190"/>
      <c r="G75" s="190"/>
    </row>
    <row r="76" spans="1:7">
      <c r="A76" s="193">
        <f t="shared" si="0"/>
        <v>4.6547354476410445E-2</v>
      </c>
      <c r="B76" s="192" t="s">
        <v>792</v>
      </c>
      <c r="C76" s="192">
        <f>AA14</f>
        <v>10449618.899700001</v>
      </c>
      <c r="D76" s="192"/>
      <c r="E76" s="190"/>
      <c r="F76" s="190"/>
      <c r="G76" s="190"/>
    </row>
    <row r="77" spans="1:7">
      <c r="A77" s="193">
        <f t="shared" si="0"/>
        <v>0.11340131132846706</v>
      </c>
      <c r="B77" s="192" t="s">
        <v>795</v>
      </c>
      <c r="C77" s="192">
        <f>AA16</f>
        <v>25457955.654799998</v>
      </c>
      <c r="D77" s="192"/>
      <c r="E77" s="190"/>
      <c r="F77" s="190"/>
      <c r="G77" s="190"/>
    </row>
    <row r="78" spans="1:7">
      <c r="A78" s="192"/>
      <c r="B78" s="192"/>
      <c r="C78" s="192">
        <f>SUM(C71:C77)</f>
        <v>224494367.45101643</v>
      </c>
      <c r="D78" s="192"/>
      <c r="E78" s="190"/>
      <c r="F78" s="190"/>
      <c r="G78" s="190"/>
    </row>
    <row r="79" spans="1:7">
      <c r="A79" s="192"/>
      <c r="B79" s="192"/>
      <c r="C79" s="192"/>
      <c r="D79" s="192"/>
      <c r="E79" s="190"/>
      <c r="F79" s="190"/>
      <c r="G79" s="190"/>
    </row>
    <row r="80" spans="1:7">
      <c r="A80" s="191"/>
      <c r="B80" s="192"/>
      <c r="C80" s="192"/>
      <c r="D80" s="192"/>
      <c r="E80" s="190"/>
      <c r="F80" s="190"/>
      <c r="G80" s="190"/>
    </row>
    <row r="81" spans="1:7">
      <c r="A81" s="191"/>
      <c r="B81" s="192"/>
      <c r="C81" s="192"/>
      <c r="D81" s="192"/>
      <c r="E81" s="190"/>
      <c r="F81" s="190"/>
      <c r="G81" s="190"/>
    </row>
    <row r="82" spans="1:7">
      <c r="A82" s="189"/>
      <c r="B82" s="190"/>
      <c r="C82" s="190"/>
      <c r="D82" s="190"/>
      <c r="E82" s="190"/>
      <c r="F82" s="190"/>
      <c r="G82" s="190"/>
    </row>
    <row r="83" spans="1:7">
      <c r="A83" s="189"/>
      <c r="B83" s="190"/>
      <c r="C83" s="190"/>
      <c r="D83" s="190"/>
      <c r="E83" s="190"/>
      <c r="F83" s="190"/>
      <c r="G83" s="190"/>
    </row>
    <row r="84" spans="1:7">
      <c r="A84" s="189"/>
      <c r="B84" s="190"/>
      <c r="C84" s="190"/>
      <c r="D84" s="190"/>
      <c r="E84" s="190"/>
      <c r="F84" s="190"/>
      <c r="G84" s="190"/>
    </row>
    <row r="85" spans="1:7">
      <c r="A85" s="189"/>
      <c r="B85" s="190"/>
      <c r="C85" s="190"/>
      <c r="D85" s="190"/>
      <c r="E85" s="190"/>
      <c r="F85" s="190"/>
      <c r="G85" s="190"/>
    </row>
    <row r="86" spans="1:7">
      <c r="A86" s="189"/>
      <c r="B86" s="190"/>
      <c r="C86" s="190"/>
      <c r="D86" s="190"/>
      <c r="E86" s="190"/>
      <c r="F86" s="190"/>
      <c r="G86" s="190"/>
    </row>
    <row r="87" spans="1:7">
      <c r="A87" s="189"/>
      <c r="B87" s="190"/>
      <c r="C87" s="190"/>
      <c r="D87" s="190"/>
      <c r="E87" s="190"/>
      <c r="F87" s="190"/>
      <c r="G87" s="190"/>
    </row>
    <row r="88" spans="1:7">
      <c r="A88" s="189"/>
      <c r="B88" s="190"/>
      <c r="C88" s="190"/>
      <c r="D88" s="190"/>
      <c r="E88" s="190"/>
      <c r="F88" s="190"/>
      <c r="G88" s="190"/>
    </row>
    <row r="89" spans="1:7">
      <c r="A89" s="189"/>
      <c r="B89" s="190"/>
      <c r="C89" s="190"/>
      <c r="D89" s="190"/>
      <c r="E89" s="190"/>
      <c r="F89" s="190"/>
      <c r="G89" s="190"/>
    </row>
    <row r="90" spans="1:7">
      <c r="A90" s="189"/>
      <c r="B90" s="190"/>
      <c r="C90" s="190"/>
      <c r="D90" s="190"/>
      <c r="E90" s="190"/>
      <c r="F90" s="190"/>
      <c r="G90" s="190"/>
    </row>
    <row r="91" spans="1:7">
      <c r="A91" s="189"/>
      <c r="B91" s="190"/>
      <c r="C91" s="190"/>
      <c r="D91" s="190"/>
      <c r="E91" s="190"/>
      <c r="F91" s="190"/>
      <c r="G91" s="190"/>
    </row>
    <row r="92" spans="1:7">
      <c r="A92" s="194">
        <f>E92/$AA$14</f>
        <v>12.185783944238871</v>
      </c>
      <c r="B92" s="189" t="str">
        <f>B5</f>
        <v xml:space="preserve"> Застраховка "Живот" и рента</v>
      </c>
      <c r="C92" s="189"/>
      <c r="D92" s="189"/>
      <c r="E92" s="195">
        <f>AA5</f>
        <v>127336798.21137932</v>
      </c>
      <c r="F92" s="190"/>
      <c r="G92" s="190"/>
    </row>
    <row r="93" spans="1:7">
      <c r="A93" s="194">
        <f>E93/$AA$14</f>
        <v>0.50151110426146295</v>
      </c>
      <c r="B93" s="189" t="str">
        <f>B10</f>
        <v>Женитбена и детска застраховка</v>
      </c>
      <c r="C93" s="189"/>
      <c r="D93" s="189"/>
      <c r="E93" s="195">
        <f>AA10</f>
        <v>5240599.9135000007</v>
      </c>
      <c r="F93" s="190"/>
      <c r="G93" s="190"/>
    </row>
    <row r="94" spans="1:7">
      <c r="A94" s="189"/>
      <c r="B94" s="190"/>
      <c r="C94" s="190"/>
      <c r="D94" s="190"/>
      <c r="E94" s="190"/>
      <c r="F94" s="190"/>
      <c r="G94" s="190"/>
    </row>
    <row r="95" spans="1:7">
      <c r="A95" s="189"/>
      <c r="B95" s="190"/>
      <c r="C95" s="190"/>
      <c r="D95" s="190"/>
      <c r="E95" s="190"/>
      <c r="F95" s="190"/>
      <c r="G95" s="190"/>
    </row>
    <row r="96" spans="1:7">
      <c r="A96" s="189"/>
      <c r="B96" s="190"/>
      <c r="C96" s="190"/>
      <c r="D96" s="190"/>
      <c r="E96" s="190"/>
      <c r="F96" s="190"/>
      <c r="G96" s="190"/>
    </row>
    <row r="97" spans="1:7">
      <c r="A97" s="189"/>
      <c r="B97" s="190"/>
      <c r="C97" s="190"/>
      <c r="D97" s="190"/>
      <c r="E97" s="190"/>
      <c r="F97" s="190"/>
      <c r="G97" s="190"/>
    </row>
    <row r="98" spans="1:7">
      <c r="A98" s="189"/>
      <c r="B98" s="190"/>
      <c r="C98" s="190"/>
      <c r="D98" s="190"/>
      <c r="E98" s="190"/>
      <c r="F98" s="190"/>
      <c r="G98" s="190"/>
    </row>
    <row r="99" spans="1:7">
      <c r="A99" s="189"/>
      <c r="B99" s="190"/>
      <c r="C99" s="190"/>
      <c r="D99" s="190"/>
      <c r="E99" s="190"/>
      <c r="F99" s="190"/>
      <c r="G99" s="190"/>
    </row>
    <row r="100" spans="1:7">
      <c r="A100" s="189"/>
      <c r="B100" s="190"/>
      <c r="C100" s="190"/>
      <c r="D100" s="190"/>
      <c r="E100" s="190"/>
      <c r="F100" s="190"/>
      <c r="G100" s="190"/>
    </row>
    <row r="101" spans="1:7">
      <c r="A101" s="189"/>
      <c r="B101" s="190"/>
      <c r="C101" s="190"/>
      <c r="D101" s="190"/>
      <c r="E101" s="190"/>
      <c r="F101" s="190"/>
      <c r="G101" s="190"/>
    </row>
    <row r="102" spans="1:7">
      <c r="A102" s="189"/>
      <c r="B102" s="190"/>
      <c r="C102" s="190"/>
      <c r="D102" s="190"/>
      <c r="E102" s="190"/>
      <c r="F102" s="190"/>
      <c r="G102" s="190"/>
    </row>
  </sheetData>
  <mergeCells count="30">
    <mergeCell ref="A17:B17"/>
    <mergeCell ref="A18:B18"/>
    <mergeCell ref="E18:F18"/>
    <mergeCell ref="C18:D18"/>
    <mergeCell ref="I18:J18"/>
    <mergeCell ref="G18:H18"/>
    <mergeCell ref="I3:J3"/>
    <mergeCell ref="K3:L3"/>
    <mergeCell ref="A3:A4"/>
    <mergeCell ref="B3:B4"/>
    <mergeCell ref="E3:F3"/>
    <mergeCell ref="C3:D3"/>
    <mergeCell ref="G3:H3"/>
    <mergeCell ref="W18:X18"/>
    <mergeCell ref="S18:T18"/>
    <mergeCell ref="Y18:Z18"/>
    <mergeCell ref="AA18:AB18"/>
    <mergeCell ref="K18:L18"/>
    <mergeCell ref="M18:N18"/>
    <mergeCell ref="O18:P18"/>
    <mergeCell ref="Q18:R18"/>
    <mergeCell ref="U18:V18"/>
    <mergeCell ref="M3:N3"/>
    <mergeCell ref="O3:P3"/>
    <mergeCell ref="S3:T3"/>
    <mergeCell ref="Q3:R3"/>
    <mergeCell ref="AA3:AB3"/>
    <mergeCell ref="U3:V3"/>
    <mergeCell ref="W3:X3"/>
    <mergeCell ref="Y3:Z3"/>
  </mergeCells>
  <conditionalFormatting sqref="C21:AB21">
    <cfRule type="cellIs" dxfId="75" priority="5" operator="notEqual">
      <formula>0</formula>
    </cfRule>
  </conditionalFormatting>
  <conditionalFormatting sqref="C18:L18">
    <cfRule type="cellIs" dxfId="74" priority="4" operator="greaterThan">
      <formula>A18</formula>
    </cfRule>
  </conditionalFormatting>
  <conditionalFormatting sqref="M18:Z18">
    <cfRule type="cellIs" dxfId="73" priority="48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770"/>
  <sheetViews>
    <sheetView zoomScale="85" zoomScaleNormal="85" zoomScaleSheetLayoutView="115" workbookViewId="0">
      <pane xSplit="2" ySplit="4" topLeftCell="C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0" width="16.85546875" style="123" customWidth="1"/>
    <col min="11" max="15" width="15.7109375" style="123" customWidth="1"/>
    <col min="16" max="16384" width="9.140625" style="123"/>
  </cols>
  <sheetData>
    <row r="1" spans="1:16" s="122" customFormat="1" ht="20.25" customHeight="1">
      <c r="A1" s="244" t="s">
        <v>835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40" t="s">
        <v>805</v>
      </c>
    </row>
    <row r="2" spans="1:16" ht="21" customHeight="1">
      <c r="A2" s="248" t="s">
        <v>828</v>
      </c>
      <c r="B2" s="249"/>
      <c r="C2" s="245" t="s">
        <v>773</v>
      </c>
      <c r="D2" s="245" t="s">
        <v>774</v>
      </c>
      <c r="E2" s="245" t="s">
        <v>823</v>
      </c>
      <c r="F2" s="245" t="s">
        <v>824</v>
      </c>
      <c r="G2" s="245" t="s">
        <v>825</v>
      </c>
      <c r="H2" s="245" t="s">
        <v>826</v>
      </c>
      <c r="I2" s="245" t="s">
        <v>827</v>
      </c>
      <c r="J2" s="245" t="s">
        <v>832</v>
      </c>
      <c r="K2" s="245" t="s">
        <v>775</v>
      </c>
      <c r="L2" s="245" t="s">
        <v>776</v>
      </c>
      <c r="M2" s="245" t="s">
        <v>777</v>
      </c>
      <c r="N2" s="245" t="s">
        <v>778</v>
      </c>
      <c r="O2" s="255" t="s">
        <v>829</v>
      </c>
    </row>
    <row r="3" spans="1:16" ht="20.25" customHeight="1">
      <c r="A3" s="250"/>
      <c r="B3" s="251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55"/>
    </row>
    <row r="4" spans="1:16" ht="39.75" customHeight="1">
      <c r="A4" s="252"/>
      <c r="B4" s="253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55"/>
    </row>
    <row r="5" spans="1:16" ht="15.75">
      <c r="A5" s="224" t="s">
        <v>505</v>
      </c>
      <c r="B5" s="225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24"/>
    </row>
    <row r="6" spans="1:16" ht="15.75">
      <c r="A6" s="96" t="s">
        <v>460</v>
      </c>
      <c r="B6" s="142" t="s">
        <v>506</v>
      </c>
      <c r="C6" s="145">
        <v>409</v>
      </c>
      <c r="D6" s="145">
        <v>284</v>
      </c>
      <c r="E6" s="145">
        <v>113</v>
      </c>
      <c r="F6" s="145">
        <v>7</v>
      </c>
      <c r="G6" s="145">
        <v>2652.42868</v>
      </c>
      <c r="H6" s="145">
        <v>34.090170000000001</v>
      </c>
      <c r="I6" s="145">
        <v>0</v>
      </c>
      <c r="J6" s="145">
        <v>0</v>
      </c>
      <c r="K6" s="145">
        <v>57</v>
      </c>
      <c r="L6" s="145">
        <v>624</v>
      </c>
      <c r="M6" s="145">
        <v>220</v>
      </c>
      <c r="N6" s="145">
        <v>93</v>
      </c>
      <c r="O6" s="143">
        <f>SUM(C6:N6)</f>
        <v>4493.5188500000004</v>
      </c>
      <c r="P6" s="153"/>
    </row>
    <row r="7" spans="1:16" ht="15.75">
      <c r="A7" s="96" t="s">
        <v>507</v>
      </c>
      <c r="B7" s="144" t="s">
        <v>508</v>
      </c>
      <c r="C7" s="145">
        <v>409</v>
      </c>
      <c r="D7" s="145">
        <v>278</v>
      </c>
      <c r="E7" s="145">
        <v>91</v>
      </c>
      <c r="F7" s="145">
        <v>7</v>
      </c>
      <c r="G7" s="145">
        <v>442.76352000000009</v>
      </c>
      <c r="H7" s="145">
        <v>8.0921300000000045</v>
      </c>
      <c r="I7" s="145">
        <v>0</v>
      </c>
      <c r="J7" s="145">
        <v>0</v>
      </c>
      <c r="K7" s="145">
        <v>57</v>
      </c>
      <c r="L7" s="145">
        <v>624</v>
      </c>
      <c r="M7" s="145">
        <v>220</v>
      </c>
      <c r="N7" s="145">
        <v>21</v>
      </c>
      <c r="O7" s="143">
        <f>SUM(C7:N7)</f>
        <v>2157.85565</v>
      </c>
      <c r="P7" s="154"/>
    </row>
    <row r="8" spans="1:16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3">
        <f>SUM(C8:N8)</f>
        <v>0</v>
      </c>
      <c r="P8" s="154"/>
    </row>
    <row r="9" spans="1:16" ht="15.75">
      <c r="A9" s="96" t="s">
        <v>507</v>
      </c>
      <c r="B9" s="144" t="s">
        <v>480</v>
      </c>
      <c r="C9" s="145">
        <v>0</v>
      </c>
      <c r="D9" s="145">
        <v>6</v>
      </c>
      <c r="E9" s="145">
        <v>22</v>
      </c>
      <c r="F9" s="145">
        <v>0</v>
      </c>
      <c r="G9" s="145">
        <v>2209.66516</v>
      </c>
      <c r="H9" s="145">
        <v>25.998039999999992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72</v>
      </c>
      <c r="O9" s="143">
        <f>SUM(C9:N9)</f>
        <v>2335.6632</v>
      </c>
      <c r="P9" s="154"/>
    </row>
    <row r="10" spans="1:16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3"/>
      <c r="P10" s="154"/>
    </row>
    <row r="11" spans="1:16" ht="15.75">
      <c r="A11" s="96" t="s">
        <v>511</v>
      </c>
      <c r="B11" s="144" t="s">
        <v>512</v>
      </c>
      <c r="C11" s="145">
        <v>16718</v>
      </c>
      <c r="D11" s="145">
        <v>4057</v>
      </c>
      <c r="E11" s="145">
        <v>164</v>
      </c>
      <c r="F11" s="145">
        <v>4441</v>
      </c>
      <c r="G11" s="145">
        <v>16322.275099999999</v>
      </c>
      <c r="H11" s="145">
        <v>0</v>
      </c>
      <c r="I11" s="145">
        <v>0</v>
      </c>
      <c r="J11" s="145">
        <v>3425.8223399999997</v>
      </c>
      <c r="K11" s="145">
        <v>88</v>
      </c>
      <c r="L11" s="145">
        <v>0</v>
      </c>
      <c r="M11" s="145">
        <v>359</v>
      </c>
      <c r="N11" s="145">
        <v>0</v>
      </c>
      <c r="O11" s="143">
        <f t="shared" ref="O11:O30" si="0">SUM(C11:N11)</f>
        <v>45575.097439999998</v>
      </c>
      <c r="P11" s="154"/>
    </row>
    <row r="12" spans="1:16" ht="15.75">
      <c r="A12" s="148">
        <v>1</v>
      </c>
      <c r="B12" s="149" t="s">
        <v>716</v>
      </c>
      <c r="C12" s="145">
        <v>0</v>
      </c>
      <c r="D12" s="145">
        <v>4057</v>
      </c>
      <c r="E12" s="145">
        <v>0</v>
      </c>
      <c r="F12" s="145">
        <v>34</v>
      </c>
      <c r="G12" s="145">
        <v>8946.7181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3">
        <f t="shared" si="0"/>
        <v>13037.7181</v>
      </c>
      <c r="P12" s="154"/>
    </row>
    <row r="13" spans="1:16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156881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3">
        <f t="shared" si="0"/>
        <v>165052</v>
      </c>
      <c r="P13" s="153"/>
    </row>
    <row r="14" spans="1:16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156693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3">
        <f t="shared" si="0"/>
        <v>164864</v>
      </c>
      <c r="P14" s="154"/>
    </row>
    <row r="15" spans="1:16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3">
        <f t="shared" si="0"/>
        <v>0</v>
      </c>
      <c r="P15" s="154"/>
    </row>
    <row r="16" spans="1:16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3">
        <f t="shared" si="0"/>
        <v>188</v>
      </c>
      <c r="P16" s="154"/>
    </row>
    <row r="17" spans="1:21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3">
        <f t="shared" si="0"/>
        <v>0</v>
      </c>
      <c r="P17" s="154"/>
    </row>
    <row r="18" spans="1:21" ht="15.75">
      <c r="A18" s="96" t="s">
        <v>519</v>
      </c>
      <c r="B18" s="144" t="s">
        <v>520</v>
      </c>
      <c r="C18" s="145">
        <v>356308</v>
      </c>
      <c r="D18" s="145">
        <v>104791</v>
      </c>
      <c r="E18" s="145">
        <v>100459</v>
      </c>
      <c r="F18" s="145">
        <v>193310</v>
      </c>
      <c r="G18" s="145">
        <v>63721.493579999988</v>
      </c>
      <c r="H18" s="145">
        <v>36240.916409999998</v>
      </c>
      <c r="I18" s="145">
        <v>5364</v>
      </c>
      <c r="J18" s="145">
        <v>93034.278109999999</v>
      </c>
      <c r="K18" s="145">
        <v>25873</v>
      </c>
      <c r="L18" s="145">
        <v>20091</v>
      </c>
      <c r="M18" s="145">
        <v>6567</v>
      </c>
      <c r="N18" s="145">
        <v>11532</v>
      </c>
      <c r="O18" s="143">
        <f t="shared" si="0"/>
        <v>1017291.6880999999</v>
      </c>
      <c r="P18" s="153"/>
    </row>
    <row r="19" spans="1:21" ht="31.5">
      <c r="A19" s="96" t="s">
        <v>461</v>
      </c>
      <c r="B19" s="144" t="s">
        <v>521</v>
      </c>
      <c r="C19" s="145">
        <v>71535</v>
      </c>
      <c r="D19" s="145">
        <v>8658</v>
      </c>
      <c r="E19" s="145">
        <v>7053</v>
      </c>
      <c r="F19" s="145">
        <v>22813</v>
      </c>
      <c r="G19" s="145">
        <v>0</v>
      </c>
      <c r="H19" s="145">
        <v>0</v>
      </c>
      <c r="I19" s="145">
        <v>0</v>
      </c>
      <c r="J19" s="145">
        <v>0</v>
      </c>
      <c r="K19" s="145">
        <v>12836</v>
      </c>
      <c r="L19" s="145">
        <v>97</v>
      </c>
      <c r="M19" s="145">
        <v>3832</v>
      </c>
      <c r="N19" s="145">
        <v>10074</v>
      </c>
      <c r="O19" s="143">
        <f t="shared" si="0"/>
        <v>136898</v>
      </c>
      <c r="P19" s="154"/>
    </row>
    <row r="20" spans="1:21" ht="15.75">
      <c r="A20" s="96" t="s">
        <v>462</v>
      </c>
      <c r="B20" s="144" t="s">
        <v>522</v>
      </c>
      <c r="C20" s="145">
        <v>280398</v>
      </c>
      <c r="D20" s="145">
        <v>94214</v>
      </c>
      <c r="E20" s="145">
        <v>89149</v>
      </c>
      <c r="F20" s="145">
        <v>170166</v>
      </c>
      <c r="G20" s="145">
        <v>62418.067529999986</v>
      </c>
      <c r="H20" s="145">
        <v>34551.074509999999</v>
      </c>
      <c r="I20" s="145">
        <v>5364</v>
      </c>
      <c r="J20" s="145">
        <v>93034.278109999999</v>
      </c>
      <c r="K20" s="145">
        <v>13037</v>
      </c>
      <c r="L20" s="145">
        <v>7704</v>
      </c>
      <c r="M20" s="145">
        <v>1372</v>
      </c>
      <c r="N20" s="145">
        <v>855</v>
      </c>
      <c r="O20" s="143">
        <f t="shared" si="0"/>
        <v>852262.4201499999</v>
      </c>
      <c r="P20" s="154"/>
    </row>
    <row r="21" spans="1:21" ht="15.75">
      <c r="A21" s="96"/>
      <c r="B21" s="144" t="s">
        <v>523</v>
      </c>
      <c r="C21" s="145">
        <v>280398</v>
      </c>
      <c r="D21" s="145">
        <v>82531</v>
      </c>
      <c r="E21" s="145">
        <v>51560</v>
      </c>
      <c r="F21" s="145">
        <v>139682</v>
      </c>
      <c r="G21" s="145">
        <v>62418.067529999986</v>
      </c>
      <c r="H21" s="145">
        <v>34551.074509999999</v>
      </c>
      <c r="I21" s="145">
        <v>3570</v>
      </c>
      <c r="J21" s="145">
        <v>35312.8128538577</v>
      </c>
      <c r="K21" s="145">
        <v>6893</v>
      </c>
      <c r="L21" s="145">
        <v>7704</v>
      </c>
      <c r="M21" s="145">
        <v>899</v>
      </c>
      <c r="N21" s="145">
        <v>5</v>
      </c>
      <c r="O21" s="143">
        <f t="shared" si="0"/>
        <v>705523.95489385771</v>
      </c>
      <c r="P21" s="154"/>
    </row>
    <row r="22" spans="1:21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3">
        <f t="shared" si="0"/>
        <v>0</v>
      </c>
      <c r="P22" s="154"/>
    </row>
    <row r="23" spans="1:21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3">
        <f t="shared" si="0"/>
        <v>0</v>
      </c>
      <c r="P23" s="154"/>
    </row>
    <row r="24" spans="1:21" ht="15.75">
      <c r="A24" s="96" t="s">
        <v>465</v>
      </c>
      <c r="B24" s="144" t="s">
        <v>526</v>
      </c>
      <c r="C24" s="145">
        <v>231</v>
      </c>
      <c r="D24" s="145">
        <v>1919</v>
      </c>
      <c r="E24" s="145">
        <v>0</v>
      </c>
      <c r="F24" s="145">
        <v>0</v>
      </c>
      <c r="G24" s="145">
        <v>1303.42605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1301</v>
      </c>
      <c r="N24" s="145">
        <v>0</v>
      </c>
      <c r="O24" s="143">
        <f t="shared" si="0"/>
        <v>4754.42605</v>
      </c>
      <c r="P24" s="154"/>
    </row>
    <row r="25" spans="1:21" ht="15.75">
      <c r="A25" s="96" t="s">
        <v>466</v>
      </c>
      <c r="B25" s="144" t="s">
        <v>527</v>
      </c>
      <c r="C25" s="145">
        <v>3018</v>
      </c>
      <c r="D25" s="145">
        <v>0</v>
      </c>
      <c r="E25" s="145">
        <v>4257</v>
      </c>
      <c r="F25" s="145">
        <v>0</v>
      </c>
      <c r="G25" s="145">
        <v>0</v>
      </c>
      <c r="H25" s="145">
        <v>1689.8418999999999</v>
      </c>
      <c r="I25" s="145">
        <v>0</v>
      </c>
      <c r="J25" s="145">
        <v>0</v>
      </c>
      <c r="K25" s="145">
        <v>0</v>
      </c>
      <c r="L25" s="145">
        <v>12290</v>
      </c>
      <c r="M25" s="145">
        <v>62</v>
      </c>
      <c r="N25" s="145">
        <v>603</v>
      </c>
      <c r="O25" s="143">
        <f t="shared" si="0"/>
        <v>21919.841899999999</v>
      </c>
      <c r="P25" s="154"/>
    </row>
    <row r="26" spans="1:21" ht="15.75">
      <c r="A26" s="96" t="s">
        <v>467</v>
      </c>
      <c r="B26" s="144" t="s">
        <v>480</v>
      </c>
      <c r="C26" s="145">
        <v>1126</v>
      </c>
      <c r="D26" s="145">
        <v>0</v>
      </c>
      <c r="E26" s="145">
        <v>0</v>
      </c>
      <c r="F26" s="145">
        <v>331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3">
        <f t="shared" si="0"/>
        <v>1457</v>
      </c>
      <c r="P26" s="154"/>
    </row>
    <row r="27" spans="1:21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43">
        <f t="shared" si="0"/>
        <v>0</v>
      </c>
      <c r="P27" s="154"/>
    </row>
    <row r="28" spans="1:21" ht="15.75">
      <c r="A28" s="96"/>
      <c r="B28" s="142" t="s">
        <v>529</v>
      </c>
      <c r="C28" s="145">
        <v>373026</v>
      </c>
      <c r="D28" s="145">
        <v>109017</v>
      </c>
      <c r="E28" s="145">
        <v>100684</v>
      </c>
      <c r="F28" s="145">
        <v>197751</v>
      </c>
      <c r="G28" s="145">
        <v>236924.76867999998</v>
      </c>
      <c r="H28" s="145">
        <v>36240.916409999998</v>
      </c>
      <c r="I28" s="145">
        <v>13305</v>
      </c>
      <c r="J28" s="145">
        <v>96460.100449999998</v>
      </c>
      <c r="K28" s="145">
        <v>25961</v>
      </c>
      <c r="L28" s="145">
        <v>20091</v>
      </c>
      <c r="M28" s="145">
        <v>6926</v>
      </c>
      <c r="N28" s="145">
        <v>11532</v>
      </c>
      <c r="O28" s="143">
        <f t="shared" si="0"/>
        <v>1227918.7855400001</v>
      </c>
      <c r="P28" s="153"/>
    </row>
    <row r="29" spans="1:21" ht="31.5">
      <c r="A29" s="96" t="s">
        <v>530</v>
      </c>
      <c r="B29" s="142" t="s">
        <v>531</v>
      </c>
      <c r="C29" s="145">
        <v>124835</v>
      </c>
      <c r="D29" s="145">
        <v>11043</v>
      </c>
      <c r="E29" s="145">
        <v>8177</v>
      </c>
      <c r="F29" s="145">
        <v>10121</v>
      </c>
      <c r="G29" s="145">
        <v>31064.576263252049</v>
      </c>
      <c r="H29" s="145">
        <v>1217.4056499999999</v>
      </c>
      <c r="I29" s="145">
        <v>0</v>
      </c>
      <c r="J29" s="145">
        <v>10544.5771</v>
      </c>
      <c r="K29" s="145">
        <v>5322</v>
      </c>
      <c r="L29" s="145">
        <v>5700</v>
      </c>
      <c r="M29" s="145">
        <v>0</v>
      </c>
      <c r="N29" s="145">
        <v>133</v>
      </c>
      <c r="O29" s="143">
        <f t="shared" si="0"/>
        <v>208157.55901325206</v>
      </c>
      <c r="P29" s="154"/>
    </row>
    <row r="30" spans="1:21" s="125" customFormat="1" ht="15.75">
      <c r="A30" s="96" t="s">
        <v>532</v>
      </c>
      <c r="B30" s="142" t="s">
        <v>533</v>
      </c>
      <c r="C30" s="145">
        <v>1616</v>
      </c>
      <c r="D30" s="145">
        <v>24116</v>
      </c>
      <c r="E30" s="145">
        <v>9691</v>
      </c>
      <c r="F30" s="145">
        <v>1589</v>
      </c>
      <c r="G30" s="145">
        <v>11908.65518</v>
      </c>
      <c r="H30" s="145">
        <v>2711.5549099999998</v>
      </c>
      <c r="I30" s="145">
        <v>1898</v>
      </c>
      <c r="J30" s="145">
        <v>1637.4021500000001</v>
      </c>
      <c r="K30" s="145">
        <v>690</v>
      </c>
      <c r="L30" s="145">
        <v>1375</v>
      </c>
      <c r="M30" s="145">
        <v>4230</v>
      </c>
      <c r="N30" s="145">
        <v>940</v>
      </c>
      <c r="O30" s="143">
        <f t="shared" si="0"/>
        <v>62402.612240000002</v>
      </c>
      <c r="P30" s="153"/>
      <c r="T30" s="123"/>
      <c r="U30" s="123"/>
    </row>
    <row r="31" spans="1:21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2"/>
      <c r="P31" s="155"/>
      <c r="T31" s="123"/>
      <c r="U31" s="123"/>
    </row>
    <row r="32" spans="1:21" s="125" customFormat="1" ht="15.75">
      <c r="A32" s="96" t="s">
        <v>461</v>
      </c>
      <c r="B32" s="144" t="s">
        <v>535</v>
      </c>
      <c r="C32" s="145">
        <v>895</v>
      </c>
      <c r="D32" s="145">
        <v>20400</v>
      </c>
      <c r="E32" s="145">
        <v>9233</v>
      </c>
      <c r="F32" s="145">
        <v>575</v>
      </c>
      <c r="G32" s="145">
        <v>11269.65518</v>
      </c>
      <c r="H32" s="145">
        <v>2649.0267699999999</v>
      </c>
      <c r="I32" s="145">
        <v>1498</v>
      </c>
      <c r="J32" s="145">
        <v>1606.4729000000002</v>
      </c>
      <c r="K32" s="145">
        <v>257</v>
      </c>
      <c r="L32" s="145">
        <v>487</v>
      </c>
      <c r="M32" s="145">
        <v>692</v>
      </c>
      <c r="N32" s="145">
        <v>345</v>
      </c>
      <c r="O32" s="143">
        <f t="shared" ref="O32:O44" si="1">SUM(C32:N32)</f>
        <v>49907.154849999999</v>
      </c>
      <c r="P32" s="153"/>
      <c r="T32" s="123"/>
      <c r="U32" s="123"/>
    </row>
    <row r="33" spans="1:21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3">
        <f t="shared" si="1"/>
        <v>0</v>
      </c>
      <c r="P33" s="155"/>
      <c r="T33" s="123"/>
      <c r="U33" s="123"/>
    </row>
    <row r="34" spans="1:21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3">
        <f t="shared" si="1"/>
        <v>0</v>
      </c>
      <c r="P34" s="155"/>
      <c r="T34" s="123"/>
      <c r="U34" s="123"/>
    </row>
    <row r="35" spans="1:21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35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223</v>
      </c>
      <c r="M35" s="145">
        <v>0</v>
      </c>
      <c r="N35" s="145">
        <v>0</v>
      </c>
      <c r="O35" s="143">
        <f t="shared" si="1"/>
        <v>258</v>
      </c>
      <c r="P35" s="154"/>
    </row>
    <row r="36" spans="1:21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3">
        <f t="shared" si="1"/>
        <v>0</v>
      </c>
      <c r="P36" s="154"/>
    </row>
    <row r="37" spans="1:21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3">
        <f t="shared" si="1"/>
        <v>0</v>
      </c>
      <c r="P37" s="154"/>
    </row>
    <row r="38" spans="1:21" ht="15.75">
      <c r="A38" s="96" t="s">
        <v>482</v>
      </c>
      <c r="B38" s="142" t="s">
        <v>539</v>
      </c>
      <c r="C38" s="145">
        <v>895</v>
      </c>
      <c r="D38" s="145">
        <v>20400</v>
      </c>
      <c r="E38" s="145">
        <v>9268</v>
      </c>
      <c r="F38" s="145">
        <v>575</v>
      </c>
      <c r="G38" s="145">
        <v>11269.65518</v>
      </c>
      <c r="H38" s="145">
        <v>2649.0267699999999</v>
      </c>
      <c r="I38" s="145">
        <v>1498</v>
      </c>
      <c r="J38" s="145">
        <v>1606.4729000000002</v>
      </c>
      <c r="K38" s="145">
        <v>257</v>
      </c>
      <c r="L38" s="145">
        <v>710</v>
      </c>
      <c r="M38" s="145">
        <v>692</v>
      </c>
      <c r="N38" s="145">
        <v>345</v>
      </c>
      <c r="O38" s="143">
        <f t="shared" si="1"/>
        <v>50165.154849999999</v>
      </c>
      <c r="P38" s="153"/>
    </row>
    <row r="39" spans="1:21" ht="15.75">
      <c r="A39" s="96" t="s">
        <v>513</v>
      </c>
      <c r="B39" s="144" t="s">
        <v>540</v>
      </c>
      <c r="C39" s="145">
        <v>14</v>
      </c>
      <c r="D39" s="145">
        <v>2404</v>
      </c>
      <c r="E39" s="145">
        <v>65</v>
      </c>
      <c r="F39" s="145">
        <v>0</v>
      </c>
      <c r="G39" s="145">
        <v>0</v>
      </c>
      <c r="H39" s="145">
        <v>0</v>
      </c>
      <c r="I39" s="145">
        <v>0</v>
      </c>
      <c r="J39" s="145">
        <v>2.0000000000000005E-5</v>
      </c>
      <c r="K39" s="145">
        <v>146</v>
      </c>
      <c r="L39" s="145">
        <v>587</v>
      </c>
      <c r="M39" s="145">
        <v>0</v>
      </c>
      <c r="N39" s="145">
        <v>0</v>
      </c>
      <c r="O39" s="143">
        <f t="shared" si="1"/>
        <v>3216.0000199999999</v>
      </c>
      <c r="P39" s="154"/>
    </row>
    <row r="40" spans="1:21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3">
        <f t="shared" si="1"/>
        <v>0</v>
      </c>
      <c r="P40" s="154"/>
    </row>
    <row r="41" spans="1:21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3">
        <f t="shared" si="1"/>
        <v>0</v>
      </c>
      <c r="P41" s="154"/>
    </row>
    <row r="42" spans="1:21" ht="15.75">
      <c r="A42" s="96" t="s">
        <v>519</v>
      </c>
      <c r="B42" s="144" t="s">
        <v>541</v>
      </c>
      <c r="C42" s="145">
        <v>707</v>
      </c>
      <c r="D42" s="145">
        <v>1312</v>
      </c>
      <c r="E42" s="145">
        <v>358</v>
      </c>
      <c r="F42" s="145">
        <v>1014</v>
      </c>
      <c r="G42" s="145">
        <v>639</v>
      </c>
      <c r="H42" s="145">
        <v>62.52814</v>
      </c>
      <c r="I42" s="145">
        <v>400</v>
      </c>
      <c r="J42" s="145">
        <v>30.929229999999997</v>
      </c>
      <c r="K42" s="145">
        <v>287</v>
      </c>
      <c r="L42" s="145">
        <v>78</v>
      </c>
      <c r="M42" s="145">
        <v>3538</v>
      </c>
      <c r="N42" s="145">
        <v>595</v>
      </c>
      <c r="O42" s="143">
        <f t="shared" si="1"/>
        <v>9021.4573700000001</v>
      </c>
      <c r="P42" s="154"/>
    </row>
    <row r="43" spans="1:21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97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3">
        <f t="shared" si="1"/>
        <v>97</v>
      </c>
      <c r="P43" s="154"/>
    </row>
    <row r="44" spans="1:21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3">
        <f t="shared" si="1"/>
        <v>0</v>
      </c>
      <c r="P44" s="154"/>
    </row>
    <row r="45" spans="1:21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43"/>
      <c r="P45" s="154"/>
    </row>
    <row r="46" spans="1:21" ht="15.75">
      <c r="A46" s="96" t="s">
        <v>461</v>
      </c>
      <c r="B46" s="144" t="s">
        <v>719</v>
      </c>
      <c r="C46" s="145">
        <v>52</v>
      </c>
      <c r="D46" s="145">
        <v>6109</v>
      </c>
      <c r="E46" s="145">
        <v>368</v>
      </c>
      <c r="F46" s="145">
        <v>505</v>
      </c>
      <c r="G46" s="145">
        <v>237.86230651170945</v>
      </c>
      <c r="H46" s="145">
        <v>0</v>
      </c>
      <c r="I46" s="145">
        <v>0</v>
      </c>
      <c r="J46" s="145">
        <v>37.222790000000003</v>
      </c>
      <c r="K46" s="145">
        <v>0</v>
      </c>
      <c r="L46" s="145">
        <v>11</v>
      </c>
      <c r="M46" s="145">
        <v>0</v>
      </c>
      <c r="N46" s="145">
        <v>25</v>
      </c>
      <c r="O46" s="143">
        <f t="shared" ref="O46:O54" si="2">SUM(C46:N46)</f>
        <v>7345.0850965117097</v>
      </c>
      <c r="P46" s="154"/>
    </row>
    <row r="47" spans="1:21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3">
        <f t="shared" si="2"/>
        <v>0</v>
      </c>
      <c r="P47" s="154"/>
    </row>
    <row r="48" spans="1:21" ht="15.75">
      <c r="A48" s="96" t="s">
        <v>463</v>
      </c>
      <c r="B48" s="144" t="s">
        <v>720</v>
      </c>
      <c r="C48" s="145">
        <v>0</v>
      </c>
      <c r="D48" s="145">
        <v>228</v>
      </c>
      <c r="E48" s="145">
        <v>0</v>
      </c>
      <c r="F48" s="145">
        <v>0</v>
      </c>
      <c r="G48" s="145">
        <v>0</v>
      </c>
      <c r="H48" s="145">
        <v>7.77597</v>
      </c>
      <c r="I48" s="145">
        <v>0</v>
      </c>
      <c r="J48" s="145">
        <v>0</v>
      </c>
      <c r="K48" s="145">
        <v>10</v>
      </c>
      <c r="L48" s="145">
        <v>0</v>
      </c>
      <c r="M48" s="145">
        <v>0</v>
      </c>
      <c r="N48" s="145">
        <v>0</v>
      </c>
      <c r="O48" s="143">
        <f t="shared" si="2"/>
        <v>245.77597</v>
      </c>
      <c r="P48" s="154"/>
    </row>
    <row r="49" spans="1:16" ht="15.75">
      <c r="A49" s="96" t="s">
        <v>464</v>
      </c>
      <c r="B49" s="144" t="s">
        <v>721</v>
      </c>
      <c r="C49" s="145">
        <v>936</v>
      </c>
      <c r="D49" s="145">
        <v>2246</v>
      </c>
      <c r="E49" s="145">
        <v>42</v>
      </c>
      <c r="F49" s="145">
        <v>203</v>
      </c>
      <c r="G49" s="145">
        <v>0</v>
      </c>
      <c r="H49" s="145">
        <v>40.678370000000001</v>
      </c>
      <c r="I49" s="145">
        <v>0</v>
      </c>
      <c r="J49" s="145">
        <v>-1.3000000000000002E-4</v>
      </c>
      <c r="K49" s="145">
        <v>0</v>
      </c>
      <c r="L49" s="145">
        <v>347</v>
      </c>
      <c r="M49" s="145">
        <v>0</v>
      </c>
      <c r="N49" s="145">
        <v>44</v>
      </c>
      <c r="O49" s="143">
        <f t="shared" si="2"/>
        <v>3858.6782400000002</v>
      </c>
      <c r="P49" s="154"/>
    </row>
    <row r="50" spans="1:16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3">
        <f t="shared" si="2"/>
        <v>0</v>
      </c>
      <c r="P50" s="154"/>
    </row>
    <row r="51" spans="1:16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3">
        <f t="shared" si="2"/>
        <v>0</v>
      </c>
      <c r="P51" s="154"/>
    </row>
    <row r="52" spans="1:16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3">
        <f t="shared" si="2"/>
        <v>0</v>
      </c>
      <c r="P52" s="154"/>
    </row>
    <row r="53" spans="1:16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3">
        <f t="shared" si="2"/>
        <v>0</v>
      </c>
      <c r="P53" s="154"/>
    </row>
    <row r="54" spans="1:16" ht="15.75">
      <c r="A54" s="96"/>
      <c r="B54" s="151" t="s">
        <v>744</v>
      </c>
      <c r="C54" s="145">
        <v>988</v>
      </c>
      <c r="D54" s="145">
        <v>8583</v>
      </c>
      <c r="E54" s="145">
        <v>410</v>
      </c>
      <c r="F54" s="145">
        <v>708</v>
      </c>
      <c r="G54" s="145">
        <v>237.86230651170945</v>
      </c>
      <c r="H54" s="145">
        <v>48.454340000000002</v>
      </c>
      <c r="I54" s="145">
        <v>0</v>
      </c>
      <c r="J54" s="145">
        <v>37.222660000000005</v>
      </c>
      <c r="K54" s="145">
        <v>10</v>
      </c>
      <c r="L54" s="145">
        <v>358</v>
      </c>
      <c r="M54" s="145">
        <v>0</v>
      </c>
      <c r="N54" s="145">
        <v>69</v>
      </c>
      <c r="O54" s="143">
        <f t="shared" si="2"/>
        <v>11449.53930651171</v>
      </c>
      <c r="P54" s="153"/>
    </row>
    <row r="55" spans="1:16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7"/>
      <c r="P55" s="154"/>
    </row>
    <row r="56" spans="1:16" ht="15.75">
      <c r="A56" s="96" t="s">
        <v>511</v>
      </c>
      <c r="B56" s="144" t="s">
        <v>544</v>
      </c>
      <c r="C56" s="145">
        <v>662</v>
      </c>
      <c r="D56" s="145">
        <v>992</v>
      </c>
      <c r="E56" s="145">
        <v>357</v>
      </c>
      <c r="F56" s="145">
        <v>140</v>
      </c>
      <c r="G56" s="145">
        <v>582.85519000000022</v>
      </c>
      <c r="H56" s="145">
        <v>181.94592999999998</v>
      </c>
      <c r="I56" s="145">
        <v>0</v>
      </c>
      <c r="J56" s="145">
        <v>86.457780000000028</v>
      </c>
      <c r="K56" s="145">
        <v>5</v>
      </c>
      <c r="L56" s="145">
        <v>60</v>
      </c>
      <c r="M56" s="145">
        <v>6</v>
      </c>
      <c r="N56" s="145">
        <v>81</v>
      </c>
      <c r="O56" s="143">
        <f>SUM(C56:N56)</f>
        <v>3154.2589000000003</v>
      </c>
      <c r="P56" s="153"/>
    </row>
    <row r="57" spans="1:16" ht="15.75">
      <c r="A57" s="96" t="s">
        <v>461</v>
      </c>
      <c r="B57" s="144" t="s">
        <v>545</v>
      </c>
      <c r="C57" s="145">
        <v>42</v>
      </c>
      <c r="D57" s="145">
        <v>303</v>
      </c>
      <c r="E57" s="145">
        <v>93</v>
      </c>
      <c r="F57" s="145">
        <v>62</v>
      </c>
      <c r="G57" s="145">
        <v>541.65380000000016</v>
      </c>
      <c r="H57" s="145">
        <v>27.910690000000002</v>
      </c>
      <c r="I57" s="145">
        <v>0</v>
      </c>
      <c r="J57" s="145">
        <v>0</v>
      </c>
      <c r="K57" s="145">
        <v>5</v>
      </c>
      <c r="L57" s="145">
        <v>0</v>
      </c>
      <c r="M57" s="145">
        <v>5</v>
      </c>
      <c r="N57" s="145">
        <v>2</v>
      </c>
      <c r="O57" s="143">
        <f>SUM(C57:N57)</f>
        <v>1081.56449</v>
      </c>
      <c r="P57" s="154"/>
    </row>
    <row r="58" spans="1:16" ht="15.75">
      <c r="A58" s="96" t="s">
        <v>462</v>
      </c>
      <c r="B58" s="144" t="s">
        <v>480</v>
      </c>
      <c r="C58" s="145">
        <v>620</v>
      </c>
      <c r="D58" s="145">
        <v>689</v>
      </c>
      <c r="E58" s="145">
        <v>264</v>
      </c>
      <c r="F58" s="145">
        <v>78</v>
      </c>
      <c r="G58" s="145">
        <v>41.201390000000011</v>
      </c>
      <c r="H58" s="145">
        <v>154.03523999999999</v>
      </c>
      <c r="I58" s="145">
        <v>0</v>
      </c>
      <c r="J58" s="145">
        <v>86.457780000000028</v>
      </c>
      <c r="K58" s="145">
        <v>0</v>
      </c>
      <c r="L58" s="145">
        <v>60</v>
      </c>
      <c r="M58" s="145">
        <v>1</v>
      </c>
      <c r="N58" s="145">
        <v>79</v>
      </c>
      <c r="O58" s="143">
        <f>SUM(C58:N58)</f>
        <v>2072.6944100000001</v>
      </c>
      <c r="P58" s="154"/>
    </row>
    <row r="59" spans="1:16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2"/>
      <c r="P59" s="154"/>
    </row>
    <row r="60" spans="1:16" ht="15.75">
      <c r="A60" s="96" t="s">
        <v>461</v>
      </c>
      <c r="B60" s="144" t="s">
        <v>547</v>
      </c>
      <c r="C60" s="145">
        <v>11942</v>
      </c>
      <c r="D60" s="145">
        <v>9954</v>
      </c>
      <c r="E60" s="145">
        <v>1382</v>
      </c>
      <c r="F60" s="145">
        <v>2357</v>
      </c>
      <c r="G60" s="145">
        <v>6121.6857199999995</v>
      </c>
      <c r="H60" s="145">
        <v>1521.0304599999999</v>
      </c>
      <c r="I60" s="145">
        <v>532</v>
      </c>
      <c r="J60" s="145">
        <v>14644.026380000001</v>
      </c>
      <c r="K60" s="145">
        <v>587</v>
      </c>
      <c r="L60" s="145">
        <v>1241</v>
      </c>
      <c r="M60" s="145">
        <v>21</v>
      </c>
      <c r="N60" s="145">
        <v>428</v>
      </c>
      <c r="O60" s="143">
        <f t="shared" ref="O60:O65" si="3">SUM(C60:N60)</f>
        <v>50730.742560000006</v>
      </c>
      <c r="P60" s="154"/>
    </row>
    <row r="61" spans="1:16" ht="15.75">
      <c r="A61" s="96" t="s">
        <v>462</v>
      </c>
      <c r="B61" s="144" t="s">
        <v>548</v>
      </c>
      <c r="C61" s="145">
        <v>0</v>
      </c>
      <c r="D61" s="145">
        <v>23</v>
      </c>
      <c r="E61" s="145">
        <v>4</v>
      </c>
      <c r="F61" s="145">
        <v>6</v>
      </c>
      <c r="G61" s="145">
        <v>17.794390000000003</v>
      </c>
      <c r="H61" s="145">
        <v>2.3018299999999998</v>
      </c>
      <c r="I61" s="145">
        <v>383</v>
      </c>
      <c r="J61" s="145">
        <v>0</v>
      </c>
      <c r="K61" s="145">
        <v>2</v>
      </c>
      <c r="L61" s="145">
        <v>2</v>
      </c>
      <c r="M61" s="145">
        <v>4</v>
      </c>
      <c r="N61" s="145">
        <v>2</v>
      </c>
      <c r="O61" s="143">
        <f t="shared" si="3"/>
        <v>446.09622000000002</v>
      </c>
      <c r="P61" s="154"/>
    </row>
    <row r="62" spans="1:16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9</v>
      </c>
      <c r="N62" s="145">
        <v>0</v>
      </c>
      <c r="O62" s="143">
        <f t="shared" si="3"/>
        <v>9</v>
      </c>
      <c r="P62" s="154"/>
    </row>
    <row r="63" spans="1:16" ht="15.75">
      <c r="A63" s="96"/>
      <c r="B63" s="142" t="s">
        <v>550</v>
      </c>
      <c r="C63" s="145">
        <v>11942</v>
      </c>
      <c r="D63" s="145">
        <v>9977</v>
      </c>
      <c r="E63" s="145">
        <v>1386</v>
      </c>
      <c r="F63" s="145">
        <v>2363</v>
      </c>
      <c r="G63" s="145">
        <v>6139.4801099999995</v>
      </c>
      <c r="H63" s="145">
        <v>1523.3322900000001</v>
      </c>
      <c r="I63" s="145">
        <v>915</v>
      </c>
      <c r="J63" s="145">
        <v>14644.026380000001</v>
      </c>
      <c r="K63" s="145">
        <v>589</v>
      </c>
      <c r="L63" s="145">
        <v>1243</v>
      </c>
      <c r="M63" s="145">
        <v>34</v>
      </c>
      <c r="N63" s="145">
        <v>430</v>
      </c>
      <c r="O63" s="143">
        <f t="shared" si="3"/>
        <v>51185.838780000005</v>
      </c>
      <c r="P63" s="153"/>
    </row>
    <row r="64" spans="1:16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64.28018999999999</v>
      </c>
      <c r="I64" s="145">
        <v>92</v>
      </c>
      <c r="J64" s="145">
        <v>546.78372000000002</v>
      </c>
      <c r="K64" s="145">
        <v>0</v>
      </c>
      <c r="L64" s="145">
        <v>0</v>
      </c>
      <c r="M64" s="145">
        <v>0</v>
      </c>
      <c r="N64" s="145">
        <v>137</v>
      </c>
      <c r="O64" s="143">
        <f t="shared" si="3"/>
        <v>840.06391000000008</v>
      </c>
      <c r="P64" s="154"/>
    </row>
    <row r="65" spans="1:16" ht="15.75">
      <c r="A65" s="96"/>
      <c r="B65" s="142" t="s">
        <v>551</v>
      </c>
      <c r="C65" s="145">
        <v>12604</v>
      </c>
      <c r="D65" s="145">
        <v>10969</v>
      </c>
      <c r="E65" s="145">
        <v>1743</v>
      </c>
      <c r="F65" s="145">
        <v>2503</v>
      </c>
      <c r="G65" s="145">
        <v>6722.3352999999997</v>
      </c>
      <c r="H65" s="145">
        <v>1769.5584100000001</v>
      </c>
      <c r="I65" s="145">
        <v>1007</v>
      </c>
      <c r="J65" s="145">
        <v>15277.267880000001</v>
      </c>
      <c r="K65" s="145">
        <v>594</v>
      </c>
      <c r="L65" s="145">
        <v>1303</v>
      </c>
      <c r="M65" s="145">
        <v>40</v>
      </c>
      <c r="N65" s="145">
        <v>648</v>
      </c>
      <c r="O65" s="143">
        <f t="shared" si="3"/>
        <v>55180.161589999996</v>
      </c>
      <c r="P65" s="153"/>
    </row>
    <row r="66" spans="1:16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154"/>
    </row>
    <row r="67" spans="1:16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999.88313000000005</v>
      </c>
      <c r="K67" s="145">
        <v>0</v>
      </c>
      <c r="L67" s="145">
        <v>0</v>
      </c>
      <c r="M67" s="145">
        <v>0</v>
      </c>
      <c r="N67" s="145">
        <v>0</v>
      </c>
      <c r="O67" s="143">
        <f t="shared" ref="O67:O72" si="4">SUM(C67:N67)</f>
        <v>999.88313000000005</v>
      </c>
      <c r="P67" s="154"/>
    </row>
    <row r="68" spans="1:16" ht="15.75">
      <c r="A68" s="96" t="s">
        <v>513</v>
      </c>
      <c r="B68" s="144" t="s">
        <v>455</v>
      </c>
      <c r="C68" s="145">
        <v>18215</v>
      </c>
      <c r="D68" s="145">
        <v>20374</v>
      </c>
      <c r="E68" s="145">
        <v>0</v>
      </c>
      <c r="F68" s="145">
        <v>0</v>
      </c>
      <c r="G68" s="145">
        <v>3983</v>
      </c>
      <c r="H68" s="145">
        <v>1650.0903000000001</v>
      </c>
      <c r="I68" s="145">
        <v>0</v>
      </c>
      <c r="J68" s="145">
        <v>1020.9154100000001</v>
      </c>
      <c r="K68" s="145">
        <v>0</v>
      </c>
      <c r="L68" s="145">
        <v>0</v>
      </c>
      <c r="M68" s="145">
        <v>0</v>
      </c>
      <c r="N68" s="145">
        <v>0</v>
      </c>
      <c r="O68" s="143">
        <f t="shared" si="4"/>
        <v>45243.005710000005</v>
      </c>
      <c r="P68" s="154"/>
    </row>
    <row r="69" spans="1:16" ht="15.75">
      <c r="A69" s="96" t="s">
        <v>519</v>
      </c>
      <c r="B69" s="144" t="s">
        <v>555</v>
      </c>
      <c r="C69" s="145">
        <v>47</v>
      </c>
      <c r="D69" s="145">
        <v>0</v>
      </c>
      <c r="E69" s="145">
        <v>98</v>
      </c>
      <c r="F69" s="145">
        <v>35</v>
      </c>
      <c r="G69" s="145">
        <v>166.50066000000001</v>
      </c>
      <c r="H69" s="145">
        <v>131.7045</v>
      </c>
      <c r="I69" s="145">
        <v>0</v>
      </c>
      <c r="J69" s="145">
        <v>118.92633000000001</v>
      </c>
      <c r="K69" s="145">
        <v>17</v>
      </c>
      <c r="L69" s="145">
        <v>125</v>
      </c>
      <c r="M69" s="145">
        <v>74</v>
      </c>
      <c r="N69" s="145">
        <v>128</v>
      </c>
      <c r="O69" s="143">
        <f t="shared" si="4"/>
        <v>941.13148999999999</v>
      </c>
      <c r="P69" s="154"/>
    </row>
    <row r="70" spans="1:16" ht="15.75">
      <c r="A70" s="96"/>
      <c r="B70" s="142" t="s">
        <v>556</v>
      </c>
      <c r="C70" s="145">
        <v>18262</v>
      </c>
      <c r="D70" s="145">
        <v>20374</v>
      </c>
      <c r="E70" s="145">
        <v>98</v>
      </c>
      <c r="F70" s="145">
        <v>35</v>
      </c>
      <c r="G70" s="145">
        <v>4149.5006599999997</v>
      </c>
      <c r="H70" s="145">
        <v>1781.7948000000001</v>
      </c>
      <c r="I70" s="145">
        <v>0</v>
      </c>
      <c r="J70" s="145">
        <v>2139.72487</v>
      </c>
      <c r="K70" s="145">
        <v>17</v>
      </c>
      <c r="L70" s="145">
        <v>125</v>
      </c>
      <c r="M70" s="145">
        <v>74</v>
      </c>
      <c r="N70" s="145">
        <v>128</v>
      </c>
      <c r="O70" s="143">
        <f t="shared" si="4"/>
        <v>47184.020329999999</v>
      </c>
      <c r="P70" s="153"/>
    </row>
    <row r="71" spans="1:16" ht="15.75">
      <c r="A71" s="96"/>
      <c r="B71" s="142" t="s">
        <v>557</v>
      </c>
      <c r="C71" s="145">
        <v>531740</v>
      </c>
      <c r="D71" s="145">
        <v>184386</v>
      </c>
      <c r="E71" s="145">
        <v>120916</v>
      </c>
      <c r="F71" s="145">
        <v>212714</v>
      </c>
      <c r="G71" s="145">
        <v>293660.12706976378</v>
      </c>
      <c r="H71" s="145">
        <v>43803.774689999998</v>
      </c>
      <c r="I71" s="145">
        <v>16210</v>
      </c>
      <c r="J71" s="145">
        <v>126096.29510999999</v>
      </c>
      <c r="K71" s="145">
        <v>32651</v>
      </c>
      <c r="L71" s="145">
        <v>29576</v>
      </c>
      <c r="M71" s="145">
        <v>11490</v>
      </c>
      <c r="N71" s="145">
        <v>13543</v>
      </c>
      <c r="O71" s="143">
        <f t="shared" si="4"/>
        <v>1616786.196869764</v>
      </c>
      <c r="P71" s="153"/>
    </row>
    <row r="72" spans="1:16" ht="15.75">
      <c r="A72" s="96" t="s">
        <v>558</v>
      </c>
      <c r="B72" s="142" t="s">
        <v>559</v>
      </c>
      <c r="C72" s="145">
        <v>0</v>
      </c>
      <c r="D72" s="145">
        <v>366</v>
      </c>
      <c r="E72" s="145">
        <v>0</v>
      </c>
      <c r="F72" s="145">
        <v>0</v>
      </c>
      <c r="G72" s="145">
        <v>341.27651999999995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3">
        <f t="shared" si="4"/>
        <v>707.27651999999989</v>
      </c>
      <c r="P72" s="154"/>
    </row>
    <row r="73" spans="1:16" ht="15.75">
      <c r="A73" s="223" t="s">
        <v>560</v>
      </c>
      <c r="B73" s="223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2"/>
      <c r="P73" s="154"/>
    </row>
    <row r="74" spans="1:16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7"/>
      <c r="P74" s="154"/>
    </row>
    <row r="75" spans="1:16" ht="15.75">
      <c r="A75" s="96" t="s">
        <v>511</v>
      </c>
      <c r="B75" s="144" t="s">
        <v>562</v>
      </c>
      <c r="C75" s="145">
        <v>18640</v>
      </c>
      <c r="D75" s="145">
        <v>18136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12720</v>
      </c>
      <c r="J75" s="145">
        <v>12400</v>
      </c>
      <c r="K75" s="145">
        <v>11800</v>
      </c>
      <c r="L75" s="145">
        <v>7200</v>
      </c>
      <c r="M75" s="145">
        <v>7400</v>
      </c>
      <c r="N75" s="145">
        <v>10125</v>
      </c>
      <c r="O75" s="143">
        <f t="shared" ref="O75:O86" si="5">SUM(C75:N75)</f>
        <v>170473</v>
      </c>
      <c r="P75" s="154"/>
    </row>
    <row r="76" spans="1:16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3">
        <f t="shared" si="5"/>
        <v>0</v>
      </c>
      <c r="P76" s="154"/>
    </row>
    <row r="77" spans="1:16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3">
        <f t="shared" si="5"/>
        <v>0</v>
      </c>
      <c r="P77" s="154"/>
    </row>
    <row r="78" spans="1:16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766</v>
      </c>
      <c r="M78" s="145">
        <v>0</v>
      </c>
      <c r="N78" s="145">
        <v>0</v>
      </c>
      <c r="O78" s="143">
        <f t="shared" si="5"/>
        <v>766</v>
      </c>
      <c r="P78" s="154"/>
    </row>
    <row r="79" spans="1:16" ht="15.75">
      <c r="A79" s="96" t="s">
        <v>519</v>
      </c>
      <c r="B79" s="144" t="s">
        <v>566</v>
      </c>
      <c r="C79" s="145">
        <v>17738</v>
      </c>
      <c r="D79" s="145">
        <v>5156</v>
      </c>
      <c r="E79" s="145">
        <v>70</v>
      </c>
      <c r="F79" s="145">
        <v>23242</v>
      </c>
      <c r="G79" s="145">
        <v>9258.1284700000015</v>
      </c>
      <c r="H79" s="145">
        <v>1671.99927</v>
      </c>
      <c r="I79" s="145">
        <v>0</v>
      </c>
      <c r="J79" s="145">
        <v>2903.4307899999999</v>
      </c>
      <c r="K79" s="145">
        <v>4</v>
      </c>
      <c r="L79" s="145">
        <v>-36</v>
      </c>
      <c r="M79" s="145">
        <v>109</v>
      </c>
      <c r="N79" s="145">
        <v>0</v>
      </c>
      <c r="O79" s="143">
        <f t="shared" si="5"/>
        <v>60116.558530000002</v>
      </c>
      <c r="P79" s="154"/>
    </row>
    <row r="80" spans="1:16" ht="15.75">
      <c r="A80" s="96" t="s">
        <v>477</v>
      </c>
      <c r="B80" s="144" t="s">
        <v>567</v>
      </c>
      <c r="C80" s="145">
        <v>4929</v>
      </c>
      <c r="D80" s="145">
        <v>1663</v>
      </c>
      <c r="E80" s="145">
        <v>982</v>
      </c>
      <c r="F80" s="145">
        <v>1274</v>
      </c>
      <c r="G80" s="145">
        <v>34541.297180000001</v>
      </c>
      <c r="H80" s="145">
        <v>12508.977070000001</v>
      </c>
      <c r="I80" s="145">
        <v>36</v>
      </c>
      <c r="J80" s="145">
        <v>1240</v>
      </c>
      <c r="K80" s="145">
        <v>58</v>
      </c>
      <c r="L80" s="145">
        <v>4940</v>
      </c>
      <c r="M80" s="145">
        <v>1323</v>
      </c>
      <c r="N80" s="145">
        <v>0</v>
      </c>
      <c r="O80" s="143">
        <f t="shared" si="5"/>
        <v>63495.274250000002</v>
      </c>
      <c r="P80" s="154"/>
    </row>
    <row r="81" spans="1:16" ht="15.75">
      <c r="A81" s="96" t="s">
        <v>478</v>
      </c>
      <c r="B81" s="144" t="s">
        <v>568</v>
      </c>
      <c r="C81" s="145">
        <v>30922</v>
      </c>
      <c r="D81" s="145">
        <v>0</v>
      </c>
      <c r="E81" s="145">
        <v>5637</v>
      </c>
      <c r="F81" s="145">
        <v>14623</v>
      </c>
      <c r="G81" s="145">
        <v>90145.401379999996</v>
      </c>
      <c r="H81" s="145">
        <v>0</v>
      </c>
      <c r="I81" s="145">
        <v>12</v>
      </c>
      <c r="J81" s="145">
        <v>10758.41187</v>
      </c>
      <c r="K81" s="145">
        <v>190</v>
      </c>
      <c r="L81" s="145">
        <v>0</v>
      </c>
      <c r="M81" s="145">
        <v>0</v>
      </c>
      <c r="N81" s="145">
        <v>0</v>
      </c>
      <c r="O81" s="143">
        <f t="shared" si="5"/>
        <v>152287.81325000001</v>
      </c>
      <c r="P81" s="154"/>
    </row>
    <row r="82" spans="1:16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-46.866010000000003</v>
      </c>
      <c r="H82" s="145">
        <v>0</v>
      </c>
      <c r="I82" s="145">
        <v>-284</v>
      </c>
      <c r="J82" s="145">
        <v>0</v>
      </c>
      <c r="K82" s="145">
        <v>0</v>
      </c>
      <c r="L82" s="145">
        <v>-1339</v>
      </c>
      <c r="M82" s="145">
        <v>0</v>
      </c>
      <c r="N82" s="145">
        <v>-3117</v>
      </c>
      <c r="O82" s="143">
        <f t="shared" si="5"/>
        <v>-4786.8660099999997</v>
      </c>
      <c r="P82" s="154"/>
    </row>
    <row r="83" spans="1:16" ht="15.75">
      <c r="A83" s="96" t="s">
        <v>570</v>
      </c>
      <c r="B83" s="144" t="s">
        <v>571</v>
      </c>
      <c r="C83" s="145">
        <v>2770</v>
      </c>
      <c r="D83" s="145">
        <v>1351</v>
      </c>
      <c r="E83" s="145">
        <v>1022</v>
      </c>
      <c r="F83" s="145">
        <v>1397</v>
      </c>
      <c r="G83" s="145">
        <v>1850.3128065117185</v>
      </c>
      <c r="H83" s="145">
        <v>879.10655000000565</v>
      </c>
      <c r="I83" s="145">
        <v>7</v>
      </c>
      <c r="J83" s="145">
        <v>4133.3062099999988</v>
      </c>
      <c r="K83" s="145">
        <v>1600</v>
      </c>
      <c r="L83" s="145">
        <v>-145</v>
      </c>
      <c r="M83" s="145">
        <v>174</v>
      </c>
      <c r="N83" s="145">
        <v>-450</v>
      </c>
      <c r="O83" s="143">
        <f t="shared" si="5"/>
        <v>14588.725566511723</v>
      </c>
      <c r="P83" s="154"/>
    </row>
    <row r="84" spans="1:16" ht="15.75">
      <c r="A84" s="141"/>
      <c r="B84" s="142" t="s">
        <v>572</v>
      </c>
      <c r="C84" s="145">
        <v>74999</v>
      </c>
      <c r="D84" s="145">
        <v>26306</v>
      </c>
      <c r="E84" s="145">
        <v>21363</v>
      </c>
      <c r="F84" s="145">
        <v>52936</v>
      </c>
      <c r="G84" s="145">
        <v>174348.27382651169</v>
      </c>
      <c r="H84" s="145">
        <v>22460.082890000005</v>
      </c>
      <c r="I84" s="145">
        <v>12491</v>
      </c>
      <c r="J84" s="145">
        <v>31435.148869999997</v>
      </c>
      <c r="K84" s="145">
        <v>13652</v>
      </c>
      <c r="L84" s="145">
        <v>11386</v>
      </c>
      <c r="M84" s="145">
        <v>9006</v>
      </c>
      <c r="N84" s="145">
        <v>6558</v>
      </c>
      <c r="O84" s="143">
        <f t="shared" si="5"/>
        <v>456940.50558651169</v>
      </c>
      <c r="P84" s="153"/>
    </row>
    <row r="85" spans="1:16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0</v>
      </c>
      <c r="N85" s="145">
        <v>1250</v>
      </c>
      <c r="O85" s="143">
        <f t="shared" si="5"/>
        <v>1950</v>
      </c>
      <c r="P85" s="154"/>
    </row>
    <row r="86" spans="1:16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3">
        <f t="shared" si="5"/>
        <v>0</v>
      </c>
      <c r="P86" s="154"/>
    </row>
    <row r="87" spans="1:16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54"/>
    </row>
    <row r="88" spans="1:16" ht="15.75">
      <c r="A88" s="96" t="s">
        <v>461</v>
      </c>
      <c r="B88" s="144" t="s">
        <v>575</v>
      </c>
      <c r="C88" s="145">
        <v>3527</v>
      </c>
      <c r="D88" s="145">
        <v>29712</v>
      </c>
      <c r="E88" s="145">
        <v>21539</v>
      </c>
      <c r="F88" s="145">
        <v>11547</v>
      </c>
      <c r="G88" s="145">
        <v>4891.99568</v>
      </c>
      <c r="H88" s="145">
        <v>4817.9562900000001</v>
      </c>
      <c r="I88" s="145">
        <v>1169</v>
      </c>
      <c r="J88" s="145">
        <v>1325.82476</v>
      </c>
      <c r="K88" s="145">
        <v>532</v>
      </c>
      <c r="L88" s="145">
        <v>97</v>
      </c>
      <c r="M88" s="145">
        <v>1240</v>
      </c>
      <c r="N88" s="145">
        <v>534</v>
      </c>
      <c r="O88" s="143">
        <f t="shared" ref="O88:O126" si="6">SUM(C88:N88)</f>
        <v>80932.776729999998</v>
      </c>
      <c r="P88" s="154"/>
    </row>
    <row r="89" spans="1:16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3">
        <f t="shared" si="6"/>
        <v>0</v>
      </c>
      <c r="P89" s="154"/>
    </row>
    <row r="90" spans="1:16" ht="15.75">
      <c r="A90" s="96" t="s">
        <v>463</v>
      </c>
      <c r="B90" s="144" t="s">
        <v>579</v>
      </c>
      <c r="C90" s="145">
        <v>231088</v>
      </c>
      <c r="D90" s="145">
        <v>87529</v>
      </c>
      <c r="E90" s="145">
        <v>60077</v>
      </c>
      <c r="F90" s="145">
        <v>130122</v>
      </c>
      <c r="G90" s="145">
        <v>65547.874340000009</v>
      </c>
      <c r="H90" s="145">
        <v>8083.8859900000007</v>
      </c>
      <c r="I90" s="145">
        <v>1032</v>
      </c>
      <c r="J90" s="145">
        <v>69198.43372999999</v>
      </c>
      <c r="K90" s="145">
        <v>8957</v>
      </c>
      <c r="L90" s="145">
        <v>5207</v>
      </c>
      <c r="M90" s="145">
        <v>701</v>
      </c>
      <c r="N90" s="145">
        <v>4100</v>
      </c>
      <c r="O90" s="143">
        <f t="shared" si="6"/>
        <v>671643.19405999989</v>
      </c>
      <c r="P90" s="154"/>
    </row>
    <row r="91" spans="1:16" ht="15.75">
      <c r="A91" s="96" t="s">
        <v>464</v>
      </c>
      <c r="B91" s="144" t="s">
        <v>580</v>
      </c>
      <c r="C91" s="145">
        <v>9150</v>
      </c>
      <c r="D91" s="145">
        <v>11741</v>
      </c>
      <c r="E91" s="145">
        <v>4288</v>
      </c>
      <c r="F91" s="145">
        <v>1363</v>
      </c>
      <c r="G91" s="145">
        <v>6148.0483667479502</v>
      </c>
      <c r="H91" s="145">
        <v>2941.6763200000005</v>
      </c>
      <c r="I91" s="145">
        <v>367</v>
      </c>
      <c r="J91" s="145">
        <v>3478.0329899999997</v>
      </c>
      <c r="K91" s="145">
        <v>454</v>
      </c>
      <c r="L91" s="145">
        <v>4210</v>
      </c>
      <c r="M91" s="145">
        <v>331</v>
      </c>
      <c r="N91" s="145">
        <v>252</v>
      </c>
      <c r="O91" s="143">
        <f t="shared" si="6"/>
        <v>44723.757676747948</v>
      </c>
      <c r="P91" s="154"/>
    </row>
    <row r="92" spans="1:16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63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3">
        <f t="shared" si="6"/>
        <v>235</v>
      </c>
      <c r="P92" s="154"/>
    </row>
    <row r="93" spans="1:16" ht="15.75">
      <c r="A93" s="96" t="s">
        <v>466</v>
      </c>
      <c r="B93" s="144" t="s">
        <v>582</v>
      </c>
      <c r="C93" s="145">
        <v>81239</v>
      </c>
      <c r="D93" s="145">
        <v>6199</v>
      </c>
      <c r="E93" s="145">
        <v>17</v>
      </c>
      <c r="F93" s="145">
        <v>0</v>
      </c>
      <c r="G93" s="145">
        <v>864.71093999999994</v>
      </c>
      <c r="H93" s="145">
        <v>0</v>
      </c>
      <c r="I93" s="145">
        <v>0</v>
      </c>
      <c r="J93" s="145">
        <v>0</v>
      </c>
      <c r="K93" s="145">
        <v>20</v>
      </c>
      <c r="L93" s="145">
        <v>0</v>
      </c>
      <c r="M93" s="145">
        <v>0</v>
      </c>
      <c r="N93" s="145">
        <v>0</v>
      </c>
      <c r="O93" s="143">
        <f t="shared" si="6"/>
        <v>88339.710940000004</v>
      </c>
      <c r="P93" s="154"/>
    </row>
    <row r="94" spans="1:16" ht="15.75">
      <c r="A94" s="96" t="s">
        <v>467</v>
      </c>
      <c r="B94" s="144" t="s">
        <v>583</v>
      </c>
      <c r="C94" s="145">
        <v>0</v>
      </c>
      <c r="D94" s="145">
        <v>300</v>
      </c>
      <c r="E94" s="145">
        <v>0</v>
      </c>
      <c r="F94" s="145">
        <v>1112</v>
      </c>
      <c r="G94" s="145">
        <v>2250.3568599999999</v>
      </c>
      <c r="H94" s="145">
        <v>5.03125</v>
      </c>
      <c r="I94" s="145">
        <v>0</v>
      </c>
      <c r="J94" s="145">
        <v>0</v>
      </c>
      <c r="K94" s="145">
        <v>4</v>
      </c>
      <c r="L94" s="145">
        <v>6</v>
      </c>
      <c r="M94" s="145">
        <v>0</v>
      </c>
      <c r="N94" s="145">
        <v>0</v>
      </c>
      <c r="O94" s="143">
        <f t="shared" si="6"/>
        <v>3677.3881099999999</v>
      </c>
      <c r="P94" s="154"/>
    </row>
    <row r="95" spans="1:16" ht="15.75">
      <c r="A95" s="96" t="s">
        <v>468</v>
      </c>
      <c r="B95" s="144" t="s">
        <v>584</v>
      </c>
      <c r="C95" s="145">
        <v>0</v>
      </c>
      <c r="D95" s="145">
        <v>508</v>
      </c>
      <c r="E95" s="145">
        <v>0</v>
      </c>
      <c r="F95" s="145">
        <v>0</v>
      </c>
      <c r="G95" s="145">
        <v>13.820880000000001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3">
        <f t="shared" si="6"/>
        <v>521.82087999999999</v>
      </c>
      <c r="P95" s="154"/>
    </row>
    <row r="96" spans="1:16" ht="15.75">
      <c r="A96" s="96" t="s">
        <v>469</v>
      </c>
      <c r="B96" s="144" t="s">
        <v>585</v>
      </c>
      <c r="C96" s="145">
        <v>0</v>
      </c>
      <c r="D96" s="145">
        <v>594</v>
      </c>
      <c r="E96" s="145">
        <v>0</v>
      </c>
      <c r="F96" s="145">
        <v>0</v>
      </c>
      <c r="G96" s="145">
        <v>861.80984000000001</v>
      </c>
      <c r="H96" s="145">
        <v>0</v>
      </c>
      <c r="I96" s="145">
        <v>0</v>
      </c>
      <c r="J96" s="145">
        <v>5019.9460599999993</v>
      </c>
      <c r="K96" s="145">
        <v>0</v>
      </c>
      <c r="L96" s="145">
        <v>0</v>
      </c>
      <c r="M96" s="145">
        <v>0</v>
      </c>
      <c r="N96" s="145">
        <v>0</v>
      </c>
      <c r="O96" s="143">
        <f t="shared" si="6"/>
        <v>6475.7558999999992</v>
      </c>
      <c r="P96" s="154"/>
    </row>
    <row r="97" spans="1:21" ht="15.75">
      <c r="A97" s="141"/>
      <c r="B97" s="142" t="s">
        <v>586</v>
      </c>
      <c r="C97" s="145">
        <v>325004</v>
      </c>
      <c r="D97" s="145">
        <v>136755</v>
      </c>
      <c r="E97" s="145">
        <v>85921</v>
      </c>
      <c r="F97" s="145">
        <v>144144</v>
      </c>
      <c r="G97" s="145">
        <v>80578.616906747964</v>
      </c>
      <c r="H97" s="145">
        <v>15848.549850000001</v>
      </c>
      <c r="I97" s="145">
        <v>2631</v>
      </c>
      <c r="J97" s="145">
        <v>79022.237539999987</v>
      </c>
      <c r="K97" s="145">
        <v>9967</v>
      </c>
      <c r="L97" s="145">
        <v>9520</v>
      </c>
      <c r="M97" s="145">
        <v>2272</v>
      </c>
      <c r="N97" s="145">
        <v>4886</v>
      </c>
      <c r="O97" s="143">
        <f t="shared" si="6"/>
        <v>896549.40429674787</v>
      </c>
      <c r="P97" s="153"/>
    </row>
    <row r="98" spans="1:21" ht="31.5">
      <c r="A98" s="96" t="s">
        <v>532</v>
      </c>
      <c r="B98" s="142" t="s">
        <v>587</v>
      </c>
      <c r="C98" s="145">
        <v>124835</v>
      </c>
      <c r="D98" s="145">
        <v>11043</v>
      </c>
      <c r="E98" s="145">
        <v>8177</v>
      </c>
      <c r="F98" s="145">
        <v>10121</v>
      </c>
      <c r="G98" s="145">
        <v>31064.576263252049</v>
      </c>
      <c r="H98" s="145">
        <v>1126.5338700000002</v>
      </c>
      <c r="I98" s="145">
        <v>0</v>
      </c>
      <c r="J98" s="145">
        <v>11668.354840000002</v>
      </c>
      <c r="K98" s="145">
        <v>5062</v>
      </c>
      <c r="L98" s="145">
        <v>5700</v>
      </c>
      <c r="M98" s="145">
        <v>0</v>
      </c>
      <c r="N98" s="145">
        <v>133</v>
      </c>
      <c r="O98" s="143">
        <f t="shared" si="6"/>
        <v>208930.46497325209</v>
      </c>
      <c r="P98" s="154"/>
    </row>
    <row r="99" spans="1:21" s="121" customFormat="1" ht="15.75">
      <c r="A99" s="148" t="s">
        <v>726</v>
      </c>
      <c r="B99" s="151" t="s">
        <v>727</v>
      </c>
      <c r="C99" s="145">
        <v>0</v>
      </c>
      <c r="D99" s="145">
        <v>92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43">
        <f t="shared" si="6"/>
        <v>92</v>
      </c>
      <c r="P99" s="153"/>
      <c r="T99" s="123"/>
      <c r="U99" s="123"/>
    </row>
    <row r="100" spans="1:21" s="121" customFormat="1" ht="15.75">
      <c r="A100" s="152" t="s">
        <v>461</v>
      </c>
      <c r="B100" s="149" t="s">
        <v>728</v>
      </c>
      <c r="C100" s="145">
        <v>0</v>
      </c>
      <c r="D100" s="145">
        <v>92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3">
        <f t="shared" si="6"/>
        <v>92</v>
      </c>
      <c r="P100" s="154"/>
      <c r="T100" s="123"/>
      <c r="U100" s="123"/>
    </row>
    <row r="101" spans="1:21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5">
        <v>0</v>
      </c>
      <c r="O101" s="143">
        <f t="shared" si="6"/>
        <v>0</v>
      </c>
      <c r="P101" s="154"/>
      <c r="T101" s="123"/>
      <c r="U101" s="123"/>
    </row>
    <row r="102" spans="1:21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5">
        <v>0</v>
      </c>
      <c r="O102" s="143">
        <f t="shared" si="6"/>
        <v>0</v>
      </c>
      <c r="P102" s="154"/>
      <c r="T102" s="123"/>
      <c r="U102" s="123"/>
    </row>
    <row r="103" spans="1:21" ht="15.75">
      <c r="A103" s="96" t="s">
        <v>542</v>
      </c>
      <c r="B103" s="142" t="s">
        <v>588</v>
      </c>
      <c r="C103" s="145">
        <v>0</v>
      </c>
      <c r="D103" s="145">
        <v>1144</v>
      </c>
      <c r="E103" s="145">
        <v>0</v>
      </c>
      <c r="F103" s="145">
        <v>41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369</v>
      </c>
      <c r="M103" s="145">
        <v>0</v>
      </c>
      <c r="N103" s="145">
        <v>0</v>
      </c>
      <c r="O103" s="143">
        <f t="shared" si="6"/>
        <v>1554</v>
      </c>
      <c r="P103" s="154"/>
    </row>
    <row r="104" spans="1:21" ht="15.75">
      <c r="A104" s="96" t="s">
        <v>552</v>
      </c>
      <c r="B104" s="142" t="s">
        <v>589</v>
      </c>
      <c r="C104" s="145">
        <v>6902</v>
      </c>
      <c r="D104" s="145">
        <v>7602</v>
      </c>
      <c r="E104" s="145">
        <v>5455</v>
      </c>
      <c r="F104" s="145">
        <v>5472</v>
      </c>
      <c r="G104" s="145">
        <v>7668.0527299999994</v>
      </c>
      <c r="H104" s="145">
        <v>4368.60808</v>
      </c>
      <c r="I104" s="145">
        <v>388</v>
      </c>
      <c r="J104" s="145">
        <v>3970.5538499999971</v>
      </c>
      <c r="K104" s="145">
        <v>3970</v>
      </c>
      <c r="L104" s="145">
        <v>2601</v>
      </c>
      <c r="M104" s="145">
        <v>212</v>
      </c>
      <c r="N104" s="145">
        <v>716</v>
      </c>
      <c r="O104" s="143">
        <f t="shared" si="6"/>
        <v>49325.214659999991</v>
      </c>
      <c r="P104" s="153"/>
    </row>
    <row r="105" spans="1:21" ht="15.75">
      <c r="A105" s="96" t="s">
        <v>511</v>
      </c>
      <c r="B105" s="144" t="s">
        <v>590</v>
      </c>
      <c r="C105" s="145">
        <v>2806</v>
      </c>
      <c r="D105" s="145">
        <v>5390</v>
      </c>
      <c r="E105" s="145">
        <v>3234</v>
      </c>
      <c r="F105" s="145">
        <v>4896</v>
      </c>
      <c r="G105" s="145">
        <v>1630.1925899999999</v>
      </c>
      <c r="H105" s="145">
        <v>3476.4695499999998</v>
      </c>
      <c r="I105" s="145">
        <v>0</v>
      </c>
      <c r="J105" s="145">
        <v>2550.8165499999968</v>
      </c>
      <c r="K105" s="145">
        <v>303</v>
      </c>
      <c r="L105" s="145">
        <v>1334</v>
      </c>
      <c r="M105" s="145">
        <v>44</v>
      </c>
      <c r="N105" s="145">
        <v>366</v>
      </c>
      <c r="O105" s="143">
        <f t="shared" si="6"/>
        <v>26030.478689999996</v>
      </c>
      <c r="P105" s="154"/>
    </row>
    <row r="106" spans="1:21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43">
        <f t="shared" si="6"/>
        <v>0</v>
      </c>
      <c r="P106" s="154"/>
    </row>
    <row r="107" spans="1:21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3">
        <f t="shared" si="6"/>
        <v>0</v>
      </c>
      <c r="P107" s="154"/>
    </row>
    <row r="108" spans="1:21" ht="15.75">
      <c r="A108" s="96" t="s">
        <v>513</v>
      </c>
      <c r="B108" s="144" t="s">
        <v>593</v>
      </c>
      <c r="C108" s="145">
        <v>512</v>
      </c>
      <c r="D108" s="145">
        <v>1385</v>
      </c>
      <c r="E108" s="145">
        <v>740</v>
      </c>
      <c r="F108" s="145">
        <v>66</v>
      </c>
      <c r="G108" s="145">
        <v>377.77613000000002</v>
      </c>
      <c r="H108" s="145">
        <v>63.061500000000002</v>
      </c>
      <c r="I108" s="145">
        <v>0</v>
      </c>
      <c r="J108" s="145">
        <v>625.01904000000002</v>
      </c>
      <c r="K108" s="145">
        <v>0</v>
      </c>
      <c r="L108" s="145">
        <v>487</v>
      </c>
      <c r="M108" s="145">
        <v>0</v>
      </c>
      <c r="N108" s="145">
        <v>64</v>
      </c>
      <c r="O108" s="143">
        <f t="shared" si="6"/>
        <v>4319.8566700000001</v>
      </c>
      <c r="P108" s="154"/>
    </row>
    <row r="109" spans="1:21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43">
        <f t="shared" si="6"/>
        <v>0</v>
      </c>
      <c r="P109" s="154"/>
    </row>
    <row r="110" spans="1:21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5">
        <v>0</v>
      </c>
      <c r="O110" s="143">
        <f t="shared" si="6"/>
        <v>0</v>
      </c>
      <c r="P110" s="154"/>
    </row>
    <row r="111" spans="1:21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3">
        <f t="shared" si="6"/>
        <v>0</v>
      </c>
      <c r="P111" s="153"/>
    </row>
    <row r="112" spans="1:21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5">
        <v>0</v>
      </c>
      <c r="O112" s="143">
        <f t="shared" si="6"/>
        <v>0</v>
      </c>
      <c r="P112" s="154"/>
    </row>
    <row r="113" spans="1:16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5">
        <v>0</v>
      </c>
      <c r="O113" s="143">
        <f t="shared" si="6"/>
        <v>0</v>
      </c>
      <c r="P113" s="154"/>
    </row>
    <row r="114" spans="1:16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5">
        <v>0</v>
      </c>
      <c r="O114" s="143">
        <f t="shared" si="6"/>
        <v>0</v>
      </c>
      <c r="P114" s="154"/>
    </row>
    <row r="115" spans="1:16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3">
        <f t="shared" si="6"/>
        <v>0</v>
      </c>
      <c r="P115" s="154"/>
    </row>
    <row r="116" spans="1:16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5">
        <v>0</v>
      </c>
      <c r="O116" s="143">
        <f t="shared" si="6"/>
        <v>0</v>
      </c>
      <c r="P116" s="154"/>
    </row>
    <row r="117" spans="1:16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5">
        <v>0</v>
      </c>
      <c r="O117" s="143">
        <f t="shared" si="6"/>
        <v>0</v>
      </c>
      <c r="P117" s="154"/>
    </row>
    <row r="118" spans="1:16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3520.9956699999998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5">
        <v>0</v>
      </c>
      <c r="O118" s="143">
        <f t="shared" si="6"/>
        <v>3520.9956699999998</v>
      </c>
      <c r="P118" s="154"/>
    </row>
    <row r="119" spans="1:16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5">
        <v>0</v>
      </c>
      <c r="O119" s="143">
        <f t="shared" si="6"/>
        <v>0</v>
      </c>
      <c r="P119" s="154"/>
    </row>
    <row r="120" spans="1:16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v>0</v>
      </c>
      <c r="O120" s="143">
        <f t="shared" si="6"/>
        <v>0</v>
      </c>
      <c r="P120" s="154"/>
    </row>
    <row r="121" spans="1:16" ht="15.75">
      <c r="A121" s="96" t="s">
        <v>478</v>
      </c>
      <c r="B121" s="144" t="s">
        <v>597</v>
      </c>
      <c r="C121" s="145">
        <v>3584</v>
      </c>
      <c r="D121" s="145">
        <v>827</v>
      </c>
      <c r="E121" s="145">
        <v>1481</v>
      </c>
      <c r="F121" s="145">
        <v>510</v>
      </c>
      <c r="G121" s="145">
        <v>2139.0883400000002</v>
      </c>
      <c r="H121" s="145">
        <v>829.07703000000004</v>
      </c>
      <c r="I121" s="145">
        <v>388</v>
      </c>
      <c r="J121" s="145">
        <v>794.71825999999999</v>
      </c>
      <c r="K121" s="145">
        <v>3667</v>
      </c>
      <c r="L121" s="145">
        <v>780</v>
      </c>
      <c r="M121" s="145">
        <v>168</v>
      </c>
      <c r="N121" s="145">
        <v>286</v>
      </c>
      <c r="O121" s="143">
        <f t="shared" si="6"/>
        <v>15453.88363</v>
      </c>
      <c r="P121" s="154"/>
    </row>
    <row r="122" spans="1:16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5">
        <v>0</v>
      </c>
      <c r="N122" s="145">
        <v>0</v>
      </c>
      <c r="O122" s="143">
        <f t="shared" si="6"/>
        <v>0</v>
      </c>
      <c r="P122" s="154"/>
    </row>
    <row r="123" spans="1:16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5">
        <v>0</v>
      </c>
      <c r="O123" s="143">
        <f t="shared" si="6"/>
        <v>0</v>
      </c>
      <c r="P123" s="154"/>
    </row>
    <row r="124" spans="1:16" ht="15.75">
      <c r="A124" s="96" t="s">
        <v>507</v>
      </c>
      <c r="B124" s="144" t="s">
        <v>598</v>
      </c>
      <c r="C124" s="145">
        <v>220</v>
      </c>
      <c r="D124" s="145">
        <v>301</v>
      </c>
      <c r="E124" s="145">
        <v>459</v>
      </c>
      <c r="F124" s="145">
        <v>21</v>
      </c>
      <c r="G124" s="145">
        <v>582.59425999999996</v>
      </c>
      <c r="H124" s="145">
        <v>226.64731</v>
      </c>
      <c r="I124" s="145">
        <v>0</v>
      </c>
      <c r="J124" s="145">
        <v>106.21661</v>
      </c>
      <c r="K124" s="145">
        <v>34</v>
      </c>
      <c r="L124" s="145">
        <v>405</v>
      </c>
      <c r="M124" s="145">
        <v>54</v>
      </c>
      <c r="N124" s="145">
        <v>10</v>
      </c>
      <c r="O124" s="143">
        <f t="shared" si="6"/>
        <v>2419.4581799999996</v>
      </c>
      <c r="P124" s="154"/>
    </row>
    <row r="125" spans="1:16" ht="15.75">
      <c r="A125" s="96" t="s">
        <v>507</v>
      </c>
      <c r="B125" s="144" t="s">
        <v>599</v>
      </c>
      <c r="C125" s="145">
        <v>346</v>
      </c>
      <c r="D125" s="145">
        <v>296</v>
      </c>
      <c r="E125" s="145">
        <v>225</v>
      </c>
      <c r="F125" s="145">
        <v>11</v>
      </c>
      <c r="G125" s="145">
        <v>656.59049000000005</v>
      </c>
      <c r="H125" s="145">
        <v>6.752320000000001</v>
      </c>
      <c r="I125" s="145">
        <v>0</v>
      </c>
      <c r="J125" s="145">
        <v>245.61153000000002</v>
      </c>
      <c r="K125" s="145">
        <v>33</v>
      </c>
      <c r="L125" s="145">
        <v>96</v>
      </c>
      <c r="M125" s="145">
        <v>21</v>
      </c>
      <c r="N125" s="145">
        <v>3</v>
      </c>
      <c r="O125" s="143">
        <f t="shared" si="6"/>
        <v>1939.9543400000002</v>
      </c>
      <c r="P125" s="154"/>
    </row>
    <row r="126" spans="1:16" ht="15.75">
      <c r="A126" s="96" t="s">
        <v>507</v>
      </c>
      <c r="B126" s="144" t="s">
        <v>600</v>
      </c>
      <c r="C126" s="145">
        <v>50</v>
      </c>
      <c r="D126" s="145">
        <v>0</v>
      </c>
      <c r="E126" s="145">
        <v>31</v>
      </c>
      <c r="F126" s="145">
        <v>0</v>
      </c>
      <c r="G126" s="145">
        <v>76.048820000000006</v>
      </c>
      <c r="H126" s="145">
        <v>0</v>
      </c>
      <c r="I126" s="145">
        <v>0</v>
      </c>
      <c r="J126" s="145">
        <v>21.327400000000001</v>
      </c>
      <c r="K126" s="145">
        <v>0</v>
      </c>
      <c r="L126" s="145">
        <v>0</v>
      </c>
      <c r="M126" s="145">
        <v>20</v>
      </c>
      <c r="N126" s="145">
        <v>6</v>
      </c>
      <c r="O126" s="143">
        <f t="shared" si="6"/>
        <v>204.37622000000002</v>
      </c>
      <c r="P126" s="154"/>
    </row>
    <row r="127" spans="1:16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2"/>
      <c r="P127" s="154"/>
    </row>
    <row r="128" spans="1:16" ht="15.75">
      <c r="A128" s="96" t="s">
        <v>511</v>
      </c>
      <c r="B128" s="144" t="s">
        <v>493</v>
      </c>
      <c r="C128" s="145">
        <v>0</v>
      </c>
      <c r="D128" s="145">
        <v>1444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5">
        <v>0</v>
      </c>
      <c r="O128" s="143">
        <f>SUM(C128:N128)</f>
        <v>1444</v>
      </c>
      <c r="P128" s="154"/>
    </row>
    <row r="129" spans="1:17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5">
        <v>0</v>
      </c>
      <c r="O129" s="143">
        <f>SUM(C129:N129)</f>
        <v>0</v>
      </c>
      <c r="P129" s="154"/>
    </row>
    <row r="130" spans="1:17" ht="15.75">
      <c r="A130" s="96"/>
      <c r="B130" s="142" t="s">
        <v>687</v>
      </c>
      <c r="C130" s="145">
        <v>0</v>
      </c>
      <c r="D130" s="145">
        <v>1444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5">
        <v>0</v>
      </c>
      <c r="O130" s="143">
        <f>SUM(C130:N130)</f>
        <v>1444</v>
      </c>
      <c r="P130" s="153"/>
    </row>
    <row r="131" spans="1:17" ht="15.75">
      <c r="A131" s="141"/>
      <c r="B131" s="142" t="s">
        <v>602</v>
      </c>
      <c r="C131" s="145">
        <v>531740</v>
      </c>
      <c r="D131" s="145">
        <v>184386</v>
      </c>
      <c r="E131" s="145">
        <v>120916</v>
      </c>
      <c r="F131" s="145">
        <v>212714</v>
      </c>
      <c r="G131" s="145">
        <v>293659.51972651173</v>
      </c>
      <c r="H131" s="145">
        <v>43803.774690000006</v>
      </c>
      <c r="I131" s="145">
        <v>16210</v>
      </c>
      <c r="J131" s="145">
        <v>126096.29509999997</v>
      </c>
      <c r="K131" s="145">
        <v>32651</v>
      </c>
      <c r="L131" s="145">
        <v>29576</v>
      </c>
      <c r="M131" s="145">
        <v>11490</v>
      </c>
      <c r="N131" s="145">
        <v>13543</v>
      </c>
      <c r="O131" s="143">
        <f>SUM(C131:N131)</f>
        <v>1616785.5895165119</v>
      </c>
      <c r="P131" s="153"/>
    </row>
    <row r="132" spans="1:17" ht="15.75">
      <c r="A132" s="96" t="s">
        <v>603</v>
      </c>
      <c r="B132" s="142" t="s">
        <v>604</v>
      </c>
      <c r="C132" s="145">
        <v>0</v>
      </c>
      <c r="D132" s="145">
        <v>366</v>
      </c>
      <c r="E132" s="145">
        <v>0</v>
      </c>
      <c r="F132" s="145">
        <v>0</v>
      </c>
      <c r="G132" s="145">
        <v>341.27651999999995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5">
        <v>0</v>
      </c>
      <c r="O132" s="143">
        <f>SUM(C132:N132)</f>
        <v>707.27651999999989</v>
      </c>
      <c r="P132" s="154"/>
    </row>
    <row r="133" spans="1:17">
      <c r="A133" s="61" t="s">
        <v>797</v>
      </c>
      <c r="B133" s="126"/>
    </row>
    <row r="134" spans="1:17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254"/>
      <c r="Q134" s="254"/>
    </row>
    <row r="135" spans="1:17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254"/>
      <c r="Q135" s="254"/>
    </row>
    <row r="136" spans="1:17">
      <c r="A136" s="126"/>
      <c r="B136" s="126"/>
    </row>
    <row r="137" spans="1:17">
      <c r="A137" s="126"/>
      <c r="B137" s="126"/>
    </row>
    <row r="138" spans="1:17">
      <c r="A138" s="126"/>
      <c r="B138" s="126"/>
    </row>
    <row r="139" spans="1:17">
      <c r="A139" s="126"/>
      <c r="B139" s="126"/>
    </row>
    <row r="140" spans="1:17">
      <c r="A140" s="126"/>
      <c r="B140" s="126"/>
    </row>
    <row r="141" spans="1:17">
      <c r="A141" s="126"/>
      <c r="B141" s="126"/>
    </row>
    <row r="142" spans="1:17">
      <c r="A142" s="126"/>
      <c r="B142" s="126"/>
    </row>
    <row r="143" spans="1:17">
      <c r="A143" s="126"/>
      <c r="B143" s="126"/>
    </row>
    <row r="144" spans="1:17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9">
    <mergeCell ref="A5:B5"/>
    <mergeCell ref="C2:C4"/>
    <mergeCell ref="D2:D4"/>
    <mergeCell ref="P134:Q134"/>
    <mergeCell ref="P135:Q135"/>
    <mergeCell ref="O2:O4"/>
    <mergeCell ref="A73:B73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</mergeCells>
  <conditionalFormatting sqref="O135 C134:O134">
    <cfRule type="cellIs" dxfId="47" priority="42" operator="notEqual">
      <formula>0</formula>
    </cfRule>
  </conditionalFormatting>
  <conditionalFormatting sqref="C135:N135">
    <cfRule type="cellIs" dxfId="46" priority="41" operator="notEqual">
      <formula>0</formula>
    </cfRule>
  </conditionalFormatting>
  <conditionalFormatting sqref="P6">
    <cfRule type="cellIs" dxfId="45" priority="20" operator="notEqual">
      <formula>0</formula>
    </cfRule>
  </conditionalFormatting>
  <conditionalFormatting sqref="P28">
    <cfRule type="cellIs" dxfId="44" priority="19" operator="notEqual">
      <formula>0</formula>
    </cfRule>
  </conditionalFormatting>
  <conditionalFormatting sqref="P18">
    <cfRule type="cellIs" dxfId="43" priority="18" operator="notEqual">
      <formula>0</formula>
    </cfRule>
  </conditionalFormatting>
  <conditionalFormatting sqref="P13">
    <cfRule type="cellIs" dxfId="42" priority="17" operator="notEqual">
      <formula>0</formula>
    </cfRule>
  </conditionalFormatting>
  <conditionalFormatting sqref="P30">
    <cfRule type="cellIs" dxfId="41" priority="16" operator="notEqual">
      <formula>0</formula>
    </cfRule>
  </conditionalFormatting>
  <conditionalFormatting sqref="P32">
    <cfRule type="cellIs" dxfId="40" priority="15" operator="notEqual">
      <formula>0</formula>
    </cfRule>
  </conditionalFormatting>
  <conditionalFormatting sqref="P38">
    <cfRule type="cellIs" dxfId="39" priority="14" operator="notEqual">
      <formula>0</formula>
    </cfRule>
  </conditionalFormatting>
  <conditionalFormatting sqref="P54">
    <cfRule type="cellIs" dxfId="38" priority="13" operator="notEqual">
      <formula>0</formula>
    </cfRule>
  </conditionalFormatting>
  <conditionalFormatting sqref="P65">
    <cfRule type="cellIs" dxfId="37" priority="12" operator="notEqual">
      <formula>0</formula>
    </cfRule>
  </conditionalFormatting>
  <conditionalFormatting sqref="P63">
    <cfRule type="cellIs" dxfId="36" priority="11" operator="notEqual">
      <formula>0</formula>
    </cfRule>
  </conditionalFormatting>
  <conditionalFormatting sqref="P56">
    <cfRule type="cellIs" dxfId="35" priority="10" operator="notEqual">
      <formula>0</formula>
    </cfRule>
  </conditionalFormatting>
  <conditionalFormatting sqref="P70">
    <cfRule type="cellIs" dxfId="34" priority="9" operator="notEqual">
      <formula>0</formula>
    </cfRule>
  </conditionalFormatting>
  <conditionalFormatting sqref="P71">
    <cfRule type="cellIs" dxfId="33" priority="8" operator="notEqual">
      <formula>0</formula>
    </cfRule>
  </conditionalFormatting>
  <conditionalFormatting sqref="P84">
    <cfRule type="cellIs" dxfId="32" priority="7" operator="notEqual">
      <formula>0</formula>
    </cfRule>
  </conditionalFormatting>
  <conditionalFormatting sqref="P97">
    <cfRule type="cellIs" dxfId="31" priority="6" operator="notEqual">
      <formula>0</formula>
    </cfRule>
  </conditionalFormatting>
  <conditionalFormatting sqref="P99">
    <cfRule type="cellIs" dxfId="30" priority="5" operator="notEqual">
      <formula>0</formula>
    </cfRule>
  </conditionalFormatting>
  <conditionalFormatting sqref="P104">
    <cfRule type="cellIs" dxfId="29" priority="4" operator="notEqual">
      <formula>0</formula>
    </cfRule>
  </conditionalFormatting>
  <conditionalFormatting sqref="P111">
    <cfRule type="cellIs" dxfId="28" priority="3" operator="notEqual">
      <formula>0</formula>
    </cfRule>
  </conditionalFormatting>
  <conditionalFormatting sqref="P130">
    <cfRule type="cellIs" dxfId="27" priority="2" operator="notEqual">
      <formula>0</formula>
    </cfRule>
  </conditionalFormatting>
  <conditionalFormatting sqref="P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121"/>
  <sheetViews>
    <sheetView zoomScale="85" zoomScaleNormal="85" zoomScaleSheetLayoutView="55" workbookViewId="0">
      <selection sqref="A1:N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9" width="15.7109375" style="162" customWidth="1"/>
    <col min="10" max="10" width="16.7109375" style="162" customWidth="1"/>
    <col min="11" max="15" width="15.7109375" style="162" customWidth="1"/>
    <col min="16" max="16" width="8" style="185" customWidth="1"/>
    <col min="17" max="17" width="10.5703125" style="185" customWidth="1"/>
    <col min="18" max="18" width="22.140625" style="185" customWidth="1"/>
    <col min="19" max="19" width="10" style="185" customWidth="1"/>
    <col min="20" max="20" width="19.140625" style="185" customWidth="1"/>
    <col min="21" max="21" width="20.85546875" style="185" customWidth="1"/>
    <col min="22" max="23" width="17.7109375" style="185" customWidth="1"/>
    <col min="24" max="24" width="17.7109375" style="162" customWidth="1"/>
    <col min="25" max="16384" width="82.28515625" style="162"/>
  </cols>
  <sheetData>
    <row r="1" spans="1:17" ht="15.75">
      <c r="A1" s="244" t="s">
        <v>834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61" t="s">
        <v>805</v>
      </c>
    </row>
    <row r="2" spans="1:17" ht="78.75">
      <c r="A2" s="255" t="s">
        <v>828</v>
      </c>
      <c r="B2" s="256"/>
      <c r="C2" s="96" t="s">
        <v>773</v>
      </c>
      <c r="D2" s="96" t="s">
        <v>774</v>
      </c>
      <c r="E2" s="96" t="s">
        <v>823</v>
      </c>
      <c r="F2" s="96" t="s">
        <v>824</v>
      </c>
      <c r="G2" s="96" t="s">
        <v>825</v>
      </c>
      <c r="H2" s="96" t="s">
        <v>826</v>
      </c>
      <c r="I2" s="96" t="s">
        <v>827</v>
      </c>
      <c r="J2" s="96" t="s">
        <v>832</v>
      </c>
      <c r="K2" s="96" t="s">
        <v>775</v>
      </c>
      <c r="L2" s="96" t="s">
        <v>776</v>
      </c>
      <c r="M2" s="96" t="s">
        <v>777</v>
      </c>
      <c r="N2" s="96" t="s">
        <v>778</v>
      </c>
      <c r="O2" s="96" t="s">
        <v>829</v>
      </c>
    </row>
    <row r="3" spans="1:17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Q3" s="186"/>
    </row>
    <row r="4" spans="1:17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46"/>
      <c r="Q4" s="186"/>
    </row>
    <row r="5" spans="1:17" ht="15.75">
      <c r="A5" s="168" t="s">
        <v>576</v>
      </c>
      <c r="B5" s="166" t="s">
        <v>608</v>
      </c>
      <c r="C5" s="158">
        <v>2262</v>
      </c>
      <c r="D5" s="169">
        <v>12886</v>
      </c>
      <c r="E5" s="169">
        <v>8941</v>
      </c>
      <c r="F5" s="169">
        <v>86</v>
      </c>
      <c r="G5" s="169">
        <v>4285.4971800000003</v>
      </c>
      <c r="H5" s="169">
        <v>399.23753999999985</v>
      </c>
      <c r="I5" s="169">
        <v>964</v>
      </c>
      <c r="J5" s="169">
        <v>5147.561130000001</v>
      </c>
      <c r="K5" s="169">
        <v>59</v>
      </c>
      <c r="L5" s="169">
        <v>791</v>
      </c>
      <c r="M5" s="169">
        <v>86</v>
      </c>
      <c r="N5" s="169">
        <v>0</v>
      </c>
      <c r="O5" s="143">
        <f t="shared" ref="O5:O13" si="0">SUM(C5:N5)</f>
        <v>35907.295849999995</v>
      </c>
      <c r="Q5" s="187"/>
    </row>
    <row r="6" spans="1:17" ht="31.5">
      <c r="A6" s="168"/>
      <c r="B6" s="166" t="s">
        <v>769</v>
      </c>
      <c r="C6" s="158">
        <v>0</v>
      </c>
      <c r="D6" s="169">
        <v>-168</v>
      </c>
      <c r="E6" s="169">
        <v>-111</v>
      </c>
      <c r="F6" s="169">
        <v>0</v>
      </c>
      <c r="G6" s="169">
        <v>-192.95738</v>
      </c>
      <c r="H6" s="169">
        <v>-42.369690000000006</v>
      </c>
      <c r="I6" s="169">
        <v>0</v>
      </c>
      <c r="J6" s="169">
        <v>-132.75821999999829</v>
      </c>
      <c r="K6" s="169">
        <v>0</v>
      </c>
      <c r="L6" s="169">
        <v>0</v>
      </c>
      <c r="M6" s="169">
        <v>-14</v>
      </c>
      <c r="N6" s="169">
        <v>0</v>
      </c>
      <c r="O6" s="143">
        <f t="shared" si="0"/>
        <v>-661.08528999999839</v>
      </c>
      <c r="Q6" s="186"/>
    </row>
    <row r="7" spans="1:17" ht="15.75">
      <c r="A7" s="168" t="s">
        <v>578</v>
      </c>
      <c r="B7" s="166" t="s">
        <v>609</v>
      </c>
      <c r="C7" s="158">
        <v>-1113</v>
      </c>
      <c r="D7" s="169">
        <v>-2397</v>
      </c>
      <c r="E7" s="169">
        <v>-180</v>
      </c>
      <c r="F7" s="169">
        <v>-12</v>
      </c>
      <c r="G7" s="169">
        <v>-275.59378000000004</v>
      </c>
      <c r="H7" s="169">
        <v>0</v>
      </c>
      <c r="I7" s="169">
        <v>0</v>
      </c>
      <c r="J7" s="169">
        <v>-553.6049099999999</v>
      </c>
      <c r="K7" s="169">
        <v>-9</v>
      </c>
      <c r="L7" s="169">
        <v>0</v>
      </c>
      <c r="M7" s="169">
        <v>0</v>
      </c>
      <c r="N7" s="169">
        <v>0</v>
      </c>
      <c r="O7" s="143">
        <f t="shared" si="0"/>
        <v>-4540.1986900000002</v>
      </c>
      <c r="Q7" s="186"/>
    </row>
    <row r="8" spans="1:17" ht="15.75">
      <c r="A8" s="168" t="s">
        <v>610</v>
      </c>
      <c r="B8" s="166" t="s">
        <v>611</v>
      </c>
      <c r="C8" s="158">
        <v>-21</v>
      </c>
      <c r="D8" s="169">
        <v>-1525</v>
      </c>
      <c r="E8" s="169">
        <v>-863</v>
      </c>
      <c r="F8" s="169">
        <v>15</v>
      </c>
      <c r="G8" s="169">
        <v>-502.30371999979775</v>
      </c>
      <c r="H8" s="169">
        <v>96.07722000000004</v>
      </c>
      <c r="I8" s="169">
        <v>152</v>
      </c>
      <c r="J8" s="169">
        <v>20</v>
      </c>
      <c r="K8" s="169">
        <v>-6</v>
      </c>
      <c r="L8" s="169">
        <v>-3</v>
      </c>
      <c r="M8" s="169">
        <v>33</v>
      </c>
      <c r="N8" s="169">
        <v>0</v>
      </c>
      <c r="O8" s="143">
        <f t="shared" si="0"/>
        <v>-2604.2264999997979</v>
      </c>
      <c r="Q8" s="186"/>
    </row>
    <row r="9" spans="1:17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43">
        <f t="shared" si="0"/>
        <v>0</v>
      </c>
      <c r="Q9" s="186"/>
    </row>
    <row r="10" spans="1:17" ht="15.75">
      <c r="A10" s="168" t="s">
        <v>613</v>
      </c>
      <c r="B10" s="166" t="s">
        <v>614</v>
      </c>
      <c r="C10" s="158">
        <v>0</v>
      </c>
      <c r="D10" s="169">
        <v>-800</v>
      </c>
      <c r="E10" s="169">
        <v>-87</v>
      </c>
      <c r="F10" s="169">
        <v>1</v>
      </c>
      <c r="G10" s="169">
        <v>38.338726327766771</v>
      </c>
      <c r="H10" s="169">
        <v>0</v>
      </c>
      <c r="I10" s="169">
        <v>0</v>
      </c>
      <c r="J10" s="169">
        <v>-4</v>
      </c>
      <c r="K10" s="169">
        <v>0</v>
      </c>
      <c r="L10" s="169">
        <v>0</v>
      </c>
      <c r="M10" s="169">
        <v>0</v>
      </c>
      <c r="N10" s="169">
        <v>0</v>
      </c>
      <c r="O10" s="143">
        <f t="shared" si="0"/>
        <v>-851.66127367223328</v>
      </c>
      <c r="Q10" s="186"/>
    </row>
    <row r="11" spans="1:17" ht="15.75">
      <c r="A11" s="170"/>
      <c r="B11" s="171" t="s">
        <v>615</v>
      </c>
      <c r="C11" s="158">
        <v>1128</v>
      </c>
      <c r="D11" s="169">
        <v>8164</v>
      </c>
      <c r="E11" s="169">
        <v>7811</v>
      </c>
      <c r="F11" s="169">
        <v>90</v>
      </c>
      <c r="G11" s="169">
        <v>3545.938406327969</v>
      </c>
      <c r="H11" s="169">
        <v>495.31475999999986</v>
      </c>
      <c r="I11" s="169">
        <v>1116</v>
      </c>
      <c r="J11" s="169">
        <v>4609.9562200000009</v>
      </c>
      <c r="K11" s="169">
        <v>44</v>
      </c>
      <c r="L11" s="169">
        <v>788</v>
      </c>
      <c r="M11" s="169">
        <v>119</v>
      </c>
      <c r="N11" s="169">
        <v>0</v>
      </c>
      <c r="O11" s="143">
        <f t="shared" si="0"/>
        <v>27911.20938632797</v>
      </c>
      <c r="Q11" s="187"/>
    </row>
    <row r="12" spans="1:17" ht="15.75">
      <c r="A12" s="124" t="s">
        <v>462</v>
      </c>
      <c r="B12" s="172" t="s">
        <v>799</v>
      </c>
      <c r="C12" s="158">
        <v>0</v>
      </c>
      <c r="D12" s="169">
        <v>73</v>
      </c>
      <c r="E12" s="169">
        <v>2</v>
      </c>
      <c r="F12" s="169">
        <v>0</v>
      </c>
      <c r="G12" s="169">
        <v>52.29281515492535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43">
        <f t="shared" si="0"/>
        <v>127.29281515492535</v>
      </c>
      <c r="Q12" s="187"/>
    </row>
    <row r="13" spans="1:17" ht="15.75">
      <c r="A13" s="124" t="s">
        <v>463</v>
      </c>
      <c r="B13" s="166" t="s">
        <v>616</v>
      </c>
      <c r="C13" s="158">
        <v>0</v>
      </c>
      <c r="D13" s="169">
        <v>359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43">
        <f t="shared" si="0"/>
        <v>359</v>
      </c>
      <c r="Q13" s="186"/>
    </row>
    <row r="14" spans="1:17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47"/>
      <c r="Q14" s="186"/>
    </row>
    <row r="15" spans="1:17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47"/>
      <c r="Q15" s="186"/>
    </row>
    <row r="16" spans="1:17" ht="15.75">
      <c r="A16" s="168" t="s">
        <v>619</v>
      </c>
      <c r="B16" s="166" t="s">
        <v>577</v>
      </c>
      <c r="C16" s="158">
        <v>-107</v>
      </c>
      <c r="D16" s="169">
        <v>-4683</v>
      </c>
      <c r="E16" s="169">
        <v>-2542</v>
      </c>
      <c r="F16" s="169">
        <v>-25</v>
      </c>
      <c r="G16" s="169">
        <v>-2389.0181883360256</v>
      </c>
      <c r="H16" s="169">
        <v>-96.101980000000026</v>
      </c>
      <c r="I16" s="169">
        <v>-409</v>
      </c>
      <c r="J16" s="169">
        <v>-336.363</v>
      </c>
      <c r="K16" s="169">
        <v>-2</v>
      </c>
      <c r="L16" s="169">
        <v>-19</v>
      </c>
      <c r="M16" s="169">
        <v>-91</v>
      </c>
      <c r="N16" s="169">
        <v>0</v>
      </c>
      <c r="O16" s="143">
        <f t="shared" ref="O16:O21" si="1">SUM(C16:N16)</f>
        <v>-10699.483168336024</v>
      </c>
      <c r="Q16" s="186"/>
    </row>
    <row r="17" spans="1:17" ht="15.75">
      <c r="A17" s="168" t="s">
        <v>620</v>
      </c>
      <c r="B17" s="166" t="s">
        <v>621</v>
      </c>
      <c r="C17" s="158">
        <v>0</v>
      </c>
      <c r="D17" s="169">
        <v>184</v>
      </c>
      <c r="E17" s="169">
        <v>62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43">
        <f t="shared" si="1"/>
        <v>246</v>
      </c>
      <c r="Q17" s="186"/>
    </row>
    <row r="18" spans="1:17" ht="15.75">
      <c r="A18" s="170"/>
      <c r="B18" s="168" t="s">
        <v>622</v>
      </c>
      <c r="C18" s="158">
        <v>-107</v>
      </c>
      <c r="D18" s="169">
        <v>-4499</v>
      </c>
      <c r="E18" s="169">
        <v>-2480</v>
      </c>
      <c r="F18" s="169">
        <v>-25</v>
      </c>
      <c r="G18" s="169">
        <v>-2389.0181883360256</v>
      </c>
      <c r="H18" s="169">
        <v>-96.101980000000026</v>
      </c>
      <c r="I18" s="169">
        <v>-409</v>
      </c>
      <c r="J18" s="169">
        <v>-336.363</v>
      </c>
      <c r="K18" s="169">
        <v>-2</v>
      </c>
      <c r="L18" s="169">
        <v>-19</v>
      </c>
      <c r="M18" s="169">
        <v>-91</v>
      </c>
      <c r="N18" s="169">
        <v>0</v>
      </c>
      <c r="O18" s="143">
        <f t="shared" si="1"/>
        <v>-10453.483168336024</v>
      </c>
      <c r="Q18" s="187"/>
    </row>
    <row r="19" spans="1:17" ht="15.75">
      <c r="A19" s="168" t="s">
        <v>578</v>
      </c>
      <c r="B19" s="166" t="s">
        <v>623</v>
      </c>
      <c r="C19" s="158">
        <v>-536</v>
      </c>
      <c r="D19" s="169">
        <v>-465</v>
      </c>
      <c r="E19" s="169">
        <v>375</v>
      </c>
      <c r="F19" s="169">
        <v>-4</v>
      </c>
      <c r="G19" s="169">
        <v>-355.09261654714578</v>
      </c>
      <c r="H19" s="169">
        <v>-18.810120000000012</v>
      </c>
      <c r="I19" s="169">
        <v>-13</v>
      </c>
      <c r="J19" s="169">
        <v>5</v>
      </c>
      <c r="K19" s="169">
        <v>2</v>
      </c>
      <c r="L19" s="169">
        <v>-48</v>
      </c>
      <c r="M19" s="169">
        <v>-6</v>
      </c>
      <c r="N19" s="169">
        <v>0</v>
      </c>
      <c r="O19" s="143">
        <f t="shared" si="1"/>
        <v>-1063.9027365471457</v>
      </c>
      <c r="Q19" s="186"/>
    </row>
    <row r="20" spans="1:17" ht="15.75">
      <c r="A20" s="168" t="s">
        <v>610</v>
      </c>
      <c r="B20" s="166" t="s">
        <v>772</v>
      </c>
      <c r="C20" s="158">
        <v>0</v>
      </c>
      <c r="D20" s="169">
        <v>149</v>
      </c>
      <c r="E20" s="169">
        <v>-50</v>
      </c>
      <c r="F20" s="169">
        <v>2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43">
        <f t="shared" si="1"/>
        <v>101</v>
      </c>
      <c r="Q20" s="186"/>
    </row>
    <row r="21" spans="1:17" ht="15.75">
      <c r="A21" s="170"/>
      <c r="B21" s="171" t="s">
        <v>624</v>
      </c>
      <c r="C21" s="158">
        <v>-643</v>
      </c>
      <c r="D21" s="169">
        <v>-4815</v>
      </c>
      <c r="E21" s="169">
        <v>-2155</v>
      </c>
      <c r="F21" s="169">
        <v>-27</v>
      </c>
      <c r="G21" s="169">
        <v>-2744.1108048831711</v>
      </c>
      <c r="H21" s="169">
        <v>-114.91210000000004</v>
      </c>
      <c r="I21" s="169">
        <v>-422</v>
      </c>
      <c r="J21" s="169">
        <v>-331.363</v>
      </c>
      <c r="K21" s="169">
        <v>0</v>
      </c>
      <c r="L21" s="169">
        <v>-67</v>
      </c>
      <c r="M21" s="169">
        <v>-97</v>
      </c>
      <c r="N21" s="169">
        <v>0</v>
      </c>
      <c r="O21" s="143">
        <f t="shared" si="1"/>
        <v>-11416.385904883169</v>
      </c>
      <c r="Q21" s="187"/>
    </row>
    <row r="22" spans="1:17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47"/>
      <c r="Q22" s="186"/>
    </row>
    <row r="23" spans="1:17" ht="15.75">
      <c r="A23" s="168" t="s">
        <v>576</v>
      </c>
      <c r="B23" s="166" t="s">
        <v>626</v>
      </c>
      <c r="C23" s="158">
        <v>0</v>
      </c>
      <c r="D23" s="169">
        <v>-5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43">
        <f>SUM(C23:N23)</f>
        <v>-5</v>
      </c>
      <c r="Q23" s="186"/>
    </row>
    <row r="24" spans="1:17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43">
        <f>SUM(C24:N24)</f>
        <v>0</v>
      </c>
      <c r="Q24" s="186"/>
    </row>
    <row r="25" spans="1:17" ht="15.75">
      <c r="A25" s="165"/>
      <c r="B25" s="171" t="s">
        <v>628</v>
      </c>
      <c r="C25" s="158">
        <v>0</v>
      </c>
      <c r="D25" s="169">
        <v>-5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43">
        <f>SUM(C25:N25)</f>
        <v>-5</v>
      </c>
      <c r="Q25" s="187"/>
    </row>
    <row r="26" spans="1:17" ht="31.5">
      <c r="A26" s="165" t="s">
        <v>466</v>
      </c>
      <c r="B26" s="166" t="s">
        <v>454</v>
      </c>
      <c r="C26" s="158">
        <v>0</v>
      </c>
      <c r="D26" s="169">
        <v>-123</v>
      </c>
      <c r="E26" s="169">
        <v>-487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-42</v>
      </c>
      <c r="M26" s="169">
        <v>0</v>
      </c>
      <c r="N26" s="169">
        <v>0</v>
      </c>
      <c r="O26" s="143">
        <f>SUM(C26:N26)</f>
        <v>-652</v>
      </c>
      <c r="Q26" s="186"/>
    </row>
    <row r="27" spans="1:17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47"/>
      <c r="Q27" s="186"/>
    </row>
    <row r="28" spans="1:17" ht="15.75">
      <c r="A28" s="168" t="s">
        <v>576</v>
      </c>
      <c r="B28" s="166" t="s">
        <v>630</v>
      </c>
      <c r="C28" s="158">
        <v>-370</v>
      </c>
      <c r="D28" s="169">
        <v>-1918</v>
      </c>
      <c r="E28" s="169">
        <v>-2017</v>
      </c>
      <c r="F28" s="169">
        <v>-3</v>
      </c>
      <c r="G28" s="169">
        <v>-765.71267152591395</v>
      </c>
      <c r="H28" s="169">
        <v>-102.4301655421001</v>
      </c>
      <c r="I28" s="169">
        <v>-267</v>
      </c>
      <c r="J28" s="169">
        <v>-1915.4877247019685</v>
      </c>
      <c r="K28" s="169">
        <v>-6</v>
      </c>
      <c r="L28" s="169">
        <v>-359</v>
      </c>
      <c r="M28" s="169">
        <v>-3</v>
      </c>
      <c r="N28" s="169">
        <v>0</v>
      </c>
      <c r="O28" s="143">
        <f t="shared" ref="O28:O36" si="2">SUM(C28:N28)</f>
        <v>-7726.6305617699827</v>
      </c>
      <c r="Q28" s="186"/>
    </row>
    <row r="29" spans="1:17" ht="15.75">
      <c r="A29" s="168" t="s">
        <v>578</v>
      </c>
      <c r="B29" s="166" t="s">
        <v>631</v>
      </c>
      <c r="C29" s="158">
        <v>0</v>
      </c>
      <c r="D29" s="169">
        <v>448</v>
      </c>
      <c r="E29" s="169">
        <v>0</v>
      </c>
      <c r="F29" s="169">
        <v>0</v>
      </c>
      <c r="G29" s="169">
        <v>0</v>
      </c>
      <c r="H29" s="169">
        <v>-24.593270000000015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43">
        <f t="shared" si="2"/>
        <v>423.40672999999998</v>
      </c>
      <c r="Q29" s="186"/>
    </row>
    <row r="30" spans="1:17" ht="15.75">
      <c r="A30" s="168" t="s">
        <v>610</v>
      </c>
      <c r="B30" s="166" t="s">
        <v>632</v>
      </c>
      <c r="C30" s="158">
        <v>-532</v>
      </c>
      <c r="D30" s="169">
        <v>-1240</v>
      </c>
      <c r="E30" s="169">
        <v>0</v>
      </c>
      <c r="F30" s="169">
        <v>-20</v>
      </c>
      <c r="G30" s="169">
        <v>-397.51303013474876</v>
      </c>
      <c r="H30" s="169">
        <v>-399.24373404206762</v>
      </c>
      <c r="I30" s="169">
        <v>-370</v>
      </c>
      <c r="J30" s="169">
        <v>-442.67783532608217</v>
      </c>
      <c r="K30" s="169">
        <v>-12</v>
      </c>
      <c r="L30" s="169">
        <v>-216</v>
      </c>
      <c r="M30" s="169">
        <v>-3</v>
      </c>
      <c r="N30" s="169">
        <v>0</v>
      </c>
      <c r="O30" s="143">
        <f t="shared" si="2"/>
        <v>-3632.4345995028984</v>
      </c>
      <c r="Q30" s="186"/>
    </row>
    <row r="31" spans="1:17" ht="15.75">
      <c r="A31" s="168" t="s">
        <v>613</v>
      </c>
      <c r="B31" s="166" t="s">
        <v>633</v>
      </c>
      <c r="C31" s="158">
        <v>0</v>
      </c>
      <c r="D31" s="169">
        <v>197</v>
      </c>
      <c r="E31" s="169">
        <v>0</v>
      </c>
      <c r="F31" s="169">
        <v>2</v>
      </c>
      <c r="G31" s="169">
        <v>0</v>
      </c>
      <c r="H31" s="169">
        <v>0</v>
      </c>
      <c r="I31" s="169">
        <v>0</v>
      </c>
      <c r="J31" s="169">
        <v>0.23893999999999999</v>
      </c>
      <c r="K31" s="169">
        <v>0</v>
      </c>
      <c r="L31" s="169">
        <v>0</v>
      </c>
      <c r="M31" s="169">
        <v>0</v>
      </c>
      <c r="N31" s="169">
        <v>0</v>
      </c>
      <c r="O31" s="143">
        <f t="shared" si="2"/>
        <v>199.23894000000001</v>
      </c>
      <c r="Q31" s="186"/>
    </row>
    <row r="32" spans="1:17" ht="15.75">
      <c r="A32" s="124"/>
      <c r="B32" s="171" t="s">
        <v>634</v>
      </c>
      <c r="C32" s="158">
        <v>-902</v>
      </c>
      <c r="D32" s="169">
        <v>-2513</v>
      </c>
      <c r="E32" s="169">
        <v>-2017</v>
      </c>
      <c r="F32" s="169">
        <v>-21</v>
      </c>
      <c r="G32" s="169">
        <v>-1163.2257016606627</v>
      </c>
      <c r="H32" s="169">
        <v>-526.26716958416773</v>
      </c>
      <c r="I32" s="169">
        <v>-637</v>
      </c>
      <c r="J32" s="169">
        <v>-2357.9266200280504</v>
      </c>
      <c r="K32" s="169">
        <v>-18</v>
      </c>
      <c r="L32" s="169">
        <v>-575</v>
      </c>
      <c r="M32" s="169">
        <v>-6</v>
      </c>
      <c r="N32" s="169">
        <v>0</v>
      </c>
      <c r="O32" s="143">
        <f t="shared" si="2"/>
        <v>-10736.419491272882</v>
      </c>
      <c r="Q32" s="187"/>
    </row>
    <row r="33" spans="1:17" ht="15.75">
      <c r="A33" s="165" t="s">
        <v>468</v>
      </c>
      <c r="B33" s="166" t="s">
        <v>635</v>
      </c>
      <c r="C33" s="158">
        <v>0</v>
      </c>
      <c r="D33" s="169">
        <v>-537</v>
      </c>
      <c r="E33" s="169">
        <v>-500</v>
      </c>
      <c r="F33" s="169">
        <v>-1</v>
      </c>
      <c r="G33" s="169">
        <v>-323.74180141629074</v>
      </c>
      <c r="H33" s="169">
        <v>-27.580094241006222</v>
      </c>
      <c r="I33" s="169">
        <v>-4</v>
      </c>
      <c r="J33" s="169">
        <v>0</v>
      </c>
      <c r="K33" s="169">
        <v>-1</v>
      </c>
      <c r="L33" s="169">
        <v>0</v>
      </c>
      <c r="M33" s="169">
        <v>-2</v>
      </c>
      <c r="N33" s="169">
        <v>0</v>
      </c>
      <c r="O33" s="143">
        <f t="shared" si="2"/>
        <v>-1396.3218956572971</v>
      </c>
      <c r="Q33" s="186"/>
    </row>
    <row r="34" spans="1:17" ht="31.5">
      <c r="A34" s="165"/>
      <c r="B34" s="166" t="s">
        <v>768</v>
      </c>
      <c r="C34" s="158">
        <v>0</v>
      </c>
      <c r="D34" s="169">
        <v>-399</v>
      </c>
      <c r="E34" s="169">
        <v>-500</v>
      </c>
      <c r="F34" s="169">
        <v>-1</v>
      </c>
      <c r="G34" s="169">
        <v>-293.20907999999997</v>
      </c>
      <c r="H34" s="169">
        <v>-8.6126000000000005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43">
        <f t="shared" si="2"/>
        <v>-1201.82168</v>
      </c>
      <c r="Q34" s="186"/>
    </row>
    <row r="35" spans="1:17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43">
        <f t="shared" si="2"/>
        <v>0</v>
      </c>
      <c r="Q35" s="186"/>
    </row>
    <row r="36" spans="1:17" ht="15.75">
      <c r="A36" s="165" t="s">
        <v>470</v>
      </c>
      <c r="B36" s="166" t="s">
        <v>637</v>
      </c>
      <c r="C36" s="158">
        <v>-417</v>
      </c>
      <c r="D36" s="169">
        <v>603</v>
      </c>
      <c r="E36" s="169">
        <v>2654</v>
      </c>
      <c r="F36" s="169">
        <v>41</v>
      </c>
      <c r="G36" s="169">
        <v>-632.84708647723016</v>
      </c>
      <c r="H36" s="169">
        <v>-173.44460382517411</v>
      </c>
      <c r="I36" s="169">
        <v>53</v>
      </c>
      <c r="J36" s="169">
        <v>1920.6665999719503</v>
      </c>
      <c r="K36" s="169">
        <v>25</v>
      </c>
      <c r="L36" s="169">
        <v>104</v>
      </c>
      <c r="M36" s="169">
        <v>14</v>
      </c>
      <c r="N36" s="169">
        <v>0</v>
      </c>
      <c r="O36" s="143">
        <f t="shared" si="2"/>
        <v>4191.3749096695465</v>
      </c>
      <c r="Q36" s="187"/>
    </row>
    <row r="37" spans="1:17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47"/>
      <c r="Q37" s="186"/>
    </row>
    <row r="38" spans="1:17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47"/>
      <c r="Q38" s="186"/>
    </row>
    <row r="39" spans="1:17" ht="15.75">
      <c r="A39" s="168" t="s">
        <v>576</v>
      </c>
      <c r="B39" s="166" t="s">
        <v>608</v>
      </c>
      <c r="C39" s="158">
        <v>25415</v>
      </c>
      <c r="D39" s="169">
        <v>37071</v>
      </c>
      <c r="E39" s="169">
        <v>29151</v>
      </c>
      <c r="F39" s="169">
        <v>13046</v>
      </c>
      <c r="G39" s="169">
        <v>18031.921539999999</v>
      </c>
      <c r="H39" s="169">
        <v>4949.9512399999994</v>
      </c>
      <c r="I39" s="169">
        <v>486</v>
      </c>
      <c r="J39" s="169">
        <v>15191.006039999997</v>
      </c>
      <c r="K39" s="169">
        <v>2183</v>
      </c>
      <c r="L39" s="169">
        <v>7140</v>
      </c>
      <c r="M39" s="169">
        <v>1410</v>
      </c>
      <c r="N39" s="169">
        <v>931</v>
      </c>
      <c r="O39" s="143">
        <f t="shared" ref="O39:O44" si="3">SUM(C39:N39)</f>
        <v>155005.87881999998</v>
      </c>
      <c r="Q39" s="186"/>
    </row>
    <row r="40" spans="1:17" ht="31.5">
      <c r="A40" s="168"/>
      <c r="B40" s="166" t="s">
        <v>769</v>
      </c>
      <c r="C40" s="158">
        <v>0</v>
      </c>
      <c r="D40" s="169">
        <v>-771</v>
      </c>
      <c r="E40" s="169">
        <v>-960</v>
      </c>
      <c r="F40" s="169">
        <v>-19</v>
      </c>
      <c r="G40" s="169">
        <v>-677.49707999999998</v>
      </c>
      <c r="H40" s="169">
        <v>-309.05509000000012</v>
      </c>
      <c r="I40" s="169">
        <v>0</v>
      </c>
      <c r="J40" s="169">
        <v>-77.255299017999988</v>
      </c>
      <c r="K40" s="169">
        <v>1</v>
      </c>
      <c r="L40" s="169">
        <v>-1</v>
      </c>
      <c r="M40" s="169">
        <v>-9</v>
      </c>
      <c r="N40" s="169">
        <v>0</v>
      </c>
      <c r="O40" s="143">
        <f t="shared" si="3"/>
        <v>-2822.8074690180006</v>
      </c>
      <c r="Q40" s="186"/>
    </row>
    <row r="41" spans="1:17" ht="15.75">
      <c r="A41" s="168" t="s">
        <v>578</v>
      </c>
      <c r="B41" s="166" t="s">
        <v>609</v>
      </c>
      <c r="C41" s="158">
        <v>-527</v>
      </c>
      <c r="D41" s="169">
        <v>-3849</v>
      </c>
      <c r="E41" s="169">
        <v>-124</v>
      </c>
      <c r="F41" s="169">
        <v>-211</v>
      </c>
      <c r="G41" s="169">
        <v>-114.821</v>
      </c>
      <c r="H41" s="169">
        <v>-65.890799999999999</v>
      </c>
      <c r="I41" s="169">
        <v>0</v>
      </c>
      <c r="J41" s="169">
        <v>-417.11027999999999</v>
      </c>
      <c r="K41" s="169">
        <v>-97</v>
      </c>
      <c r="L41" s="169">
        <v>-173</v>
      </c>
      <c r="M41" s="169">
        <v>0</v>
      </c>
      <c r="N41" s="169">
        <v>-135</v>
      </c>
      <c r="O41" s="143">
        <f t="shared" si="3"/>
        <v>-5713.8220799999999</v>
      </c>
      <c r="Q41" s="186"/>
    </row>
    <row r="42" spans="1:17" ht="15.75">
      <c r="A42" s="168" t="s">
        <v>610</v>
      </c>
      <c r="B42" s="166" t="s">
        <v>611</v>
      </c>
      <c r="C42" s="158">
        <v>-287</v>
      </c>
      <c r="D42" s="169">
        <v>-3137</v>
      </c>
      <c r="E42" s="169">
        <v>-905</v>
      </c>
      <c r="F42" s="169">
        <v>2866</v>
      </c>
      <c r="G42" s="169">
        <v>-219.3482400002022</v>
      </c>
      <c r="H42" s="169">
        <v>-441.61069999999677</v>
      </c>
      <c r="I42" s="169">
        <v>-40</v>
      </c>
      <c r="J42" s="169">
        <v>52.503119999999996</v>
      </c>
      <c r="K42" s="169">
        <v>-16</v>
      </c>
      <c r="L42" s="169">
        <v>14</v>
      </c>
      <c r="M42" s="169">
        <v>-97</v>
      </c>
      <c r="N42" s="169">
        <v>52</v>
      </c>
      <c r="O42" s="143">
        <f t="shared" si="3"/>
        <v>-2158.4558200001989</v>
      </c>
      <c r="Q42" s="186"/>
    </row>
    <row r="43" spans="1:17" ht="15.75">
      <c r="A43" s="168" t="s">
        <v>613</v>
      </c>
      <c r="B43" s="166" t="s">
        <v>614</v>
      </c>
      <c r="C43" s="158">
        <v>0</v>
      </c>
      <c r="D43" s="169">
        <v>618</v>
      </c>
      <c r="E43" s="169">
        <v>18</v>
      </c>
      <c r="F43" s="169">
        <v>-2</v>
      </c>
      <c r="G43" s="169">
        <v>0</v>
      </c>
      <c r="H43" s="169">
        <v>0</v>
      </c>
      <c r="I43" s="169">
        <v>0</v>
      </c>
      <c r="J43" s="169">
        <v>-0.12103999999999981</v>
      </c>
      <c r="K43" s="169">
        <v>0</v>
      </c>
      <c r="L43" s="169">
        <v>-2</v>
      </c>
      <c r="M43" s="169">
        <v>0</v>
      </c>
      <c r="N43" s="169">
        <v>-3</v>
      </c>
      <c r="O43" s="143">
        <f t="shared" si="3"/>
        <v>628.87896000000001</v>
      </c>
      <c r="Q43" s="186"/>
    </row>
    <row r="44" spans="1:17" ht="15.75">
      <c r="A44" s="170"/>
      <c r="B44" s="171" t="s">
        <v>639</v>
      </c>
      <c r="C44" s="158">
        <v>24601</v>
      </c>
      <c r="D44" s="169">
        <v>30703</v>
      </c>
      <c r="E44" s="169">
        <v>28140</v>
      </c>
      <c r="F44" s="169">
        <v>15699</v>
      </c>
      <c r="G44" s="169">
        <v>17697.752299999796</v>
      </c>
      <c r="H44" s="169">
        <v>4442.4497400000027</v>
      </c>
      <c r="I44" s="169">
        <v>446</v>
      </c>
      <c r="J44" s="169">
        <v>14826.277839999995</v>
      </c>
      <c r="K44" s="169">
        <v>2070</v>
      </c>
      <c r="L44" s="169">
        <v>6979</v>
      </c>
      <c r="M44" s="169">
        <v>1313</v>
      </c>
      <c r="N44" s="169">
        <v>845</v>
      </c>
      <c r="O44" s="143">
        <f t="shared" si="3"/>
        <v>147762.47987999977</v>
      </c>
      <c r="Q44" s="187"/>
    </row>
    <row r="45" spans="1:17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47"/>
      <c r="Q45" s="186"/>
    </row>
    <row r="46" spans="1:17" ht="15.75">
      <c r="A46" s="168" t="s">
        <v>576</v>
      </c>
      <c r="B46" s="166" t="s">
        <v>641</v>
      </c>
      <c r="C46" s="158">
        <v>0</v>
      </c>
      <c r="D46" s="169">
        <v>48</v>
      </c>
      <c r="E46" s="169">
        <v>12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144</v>
      </c>
      <c r="L46" s="169">
        <v>0</v>
      </c>
      <c r="M46" s="169">
        <v>0</v>
      </c>
      <c r="N46" s="169">
        <v>0</v>
      </c>
      <c r="O46" s="143">
        <f>SUM(C46:N46)</f>
        <v>204</v>
      </c>
      <c r="Q46" s="186"/>
    </row>
    <row r="47" spans="1:17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43">
        <f>SUM(C47:N47)</f>
        <v>0</v>
      </c>
      <c r="Q47" s="186"/>
    </row>
    <row r="48" spans="1:17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47"/>
      <c r="Q48" s="186"/>
    </row>
    <row r="49" spans="1:17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43">
        <f t="shared" ref="O49:O56" si="4">SUM(C49:N49)</f>
        <v>0</v>
      </c>
      <c r="Q49" s="186"/>
    </row>
    <row r="50" spans="1:17" ht="15.75">
      <c r="A50" s="170" t="s">
        <v>644</v>
      </c>
      <c r="B50" s="166" t="s">
        <v>645</v>
      </c>
      <c r="C50" s="158">
        <v>397</v>
      </c>
      <c r="D50" s="169">
        <v>0</v>
      </c>
      <c r="E50" s="169">
        <v>0</v>
      </c>
      <c r="F50" s="169">
        <v>0</v>
      </c>
      <c r="G50" s="169">
        <v>119.92592999999999</v>
      </c>
      <c r="H50" s="169">
        <v>0</v>
      </c>
      <c r="I50" s="169">
        <v>0</v>
      </c>
      <c r="J50" s="169">
        <v>68.573349999999991</v>
      </c>
      <c r="K50" s="169">
        <v>0</v>
      </c>
      <c r="L50" s="169">
        <v>0</v>
      </c>
      <c r="M50" s="169">
        <v>2</v>
      </c>
      <c r="N50" s="169">
        <v>0</v>
      </c>
      <c r="O50" s="143">
        <f t="shared" si="4"/>
        <v>587.49928</v>
      </c>
      <c r="Q50" s="186"/>
    </row>
    <row r="51" spans="1:17" ht="15.75">
      <c r="A51" s="170" t="s">
        <v>646</v>
      </c>
      <c r="B51" s="166" t="s">
        <v>647</v>
      </c>
      <c r="C51" s="158">
        <v>5412</v>
      </c>
      <c r="D51" s="169">
        <v>1265</v>
      </c>
      <c r="E51" s="169">
        <v>930</v>
      </c>
      <c r="F51" s="169">
        <v>1732</v>
      </c>
      <c r="G51" s="169">
        <v>1215.6950899999999</v>
      </c>
      <c r="H51" s="169">
        <v>0</v>
      </c>
      <c r="I51" s="169">
        <v>0</v>
      </c>
      <c r="J51" s="169">
        <v>1113.4271799999999</v>
      </c>
      <c r="K51" s="169">
        <v>256</v>
      </c>
      <c r="L51" s="169">
        <v>53</v>
      </c>
      <c r="M51" s="169">
        <v>72</v>
      </c>
      <c r="N51" s="169">
        <v>21</v>
      </c>
      <c r="O51" s="143">
        <f t="shared" si="4"/>
        <v>12070.12227</v>
      </c>
      <c r="Q51" s="186"/>
    </row>
    <row r="52" spans="1:17" ht="15.75">
      <c r="A52" s="173"/>
      <c r="B52" s="168" t="s">
        <v>648</v>
      </c>
      <c r="C52" s="158">
        <v>5809</v>
      </c>
      <c r="D52" s="169">
        <v>1265</v>
      </c>
      <c r="E52" s="169">
        <v>930</v>
      </c>
      <c r="F52" s="169">
        <v>1732</v>
      </c>
      <c r="G52" s="169">
        <v>1335.62102</v>
      </c>
      <c r="H52" s="169">
        <v>0</v>
      </c>
      <c r="I52" s="169">
        <v>0</v>
      </c>
      <c r="J52" s="169">
        <v>1182.0005299999998</v>
      </c>
      <c r="K52" s="169">
        <v>256</v>
      </c>
      <c r="L52" s="169">
        <v>53</v>
      </c>
      <c r="M52" s="169">
        <v>74</v>
      </c>
      <c r="N52" s="169">
        <v>21</v>
      </c>
      <c r="O52" s="143">
        <f t="shared" si="4"/>
        <v>12657.62155</v>
      </c>
      <c r="Q52" s="187"/>
    </row>
    <row r="53" spans="1:17" ht="15.75">
      <c r="A53" s="170" t="s">
        <v>610</v>
      </c>
      <c r="B53" s="166" t="s">
        <v>649</v>
      </c>
      <c r="C53" s="158">
        <v>20134</v>
      </c>
      <c r="D53" s="169">
        <v>542</v>
      </c>
      <c r="E53" s="169">
        <v>1338</v>
      </c>
      <c r="F53" s="169">
        <v>0</v>
      </c>
      <c r="G53" s="169">
        <v>135.04205999999999</v>
      </c>
      <c r="H53" s="169">
        <v>0</v>
      </c>
      <c r="I53" s="169">
        <v>0</v>
      </c>
      <c r="J53" s="169">
        <v>59.157849999999996</v>
      </c>
      <c r="K53" s="169">
        <v>2491</v>
      </c>
      <c r="L53" s="169">
        <v>0</v>
      </c>
      <c r="M53" s="169">
        <v>168</v>
      </c>
      <c r="N53" s="169">
        <v>269</v>
      </c>
      <c r="O53" s="143">
        <f t="shared" si="4"/>
        <v>25136.199909999999</v>
      </c>
      <c r="Q53" s="186"/>
    </row>
    <row r="54" spans="1:17" ht="15.75">
      <c r="A54" s="170" t="s">
        <v>613</v>
      </c>
      <c r="B54" s="166" t="s">
        <v>650</v>
      </c>
      <c r="C54" s="158">
        <v>772</v>
      </c>
      <c r="D54" s="169">
        <v>281</v>
      </c>
      <c r="E54" s="169">
        <v>0</v>
      </c>
      <c r="F54" s="169">
        <v>0</v>
      </c>
      <c r="G54" s="169">
        <v>1572.56133</v>
      </c>
      <c r="H54" s="169">
        <v>0</v>
      </c>
      <c r="I54" s="169">
        <v>0</v>
      </c>
      <c r="J54" s="169">
        <v>0</v>
      </c>
      <c r="K54" s="169">
        <v>26</v>
      </c>
      <c r="L54" s="169">
        <v>0</v>
      </c>
      <c r="M54" s="169">
        <v>2</v>
      </c>
      <c r="N54" s="169">
        <v>4</v>
      </c>
      <c r="O54" s="143">
        <f t="shared" si="4"/>
        <v>2657.56133</v>
      </c>
      <c r="Q54" s="186"/>
    </row>
    <row r="55" spans="1:17" ht="15.75">
      <c r="A55" s="163"/>
      <c r="B55" s="171" t="s">
        <v>651</v>
      </c>
      <c r="C55" s="158">
        <v>26715</v>
      </c>
      <c r="D55" s="169">
        <v>2136</v>
      </c>
      <c r="E55" s="169">
        <v>2280</v>
      </c>
      <c r="F55" s="169">
        <v>1732</v>
      </c>
      <c r="G55" s="169">
        <v>3043.2244099999998</v>
      </c>
      <c r="H55" s="169">
        <v>0</v>
      </c>
      <c r="I55" s="169">
        <v>0</v>
      </c>
      <c r="J55" s="169">
        <v>1241.1583799999999</v>
      </c>
      <c r="K55" s="169">
        <v>2917</v>
      </c>
      <c r="L55" s="169">
        <v>53</v>
      </c>
      <c r="M55" s="169">
        <v>244</v>
      </c>
      <c r="N55" s="169">
        <v>294</v>
      </c>
      <c r="O55" s="143">
        <f t="shared" si="4"/>
        <v>40655.382790000003</v>
      </c>
      <c r="Q55" s="187"/>
    </row>
    <row r="56" spans="1:17" ht="15.75">
      <c r="A56" s="124" t="s">
        <v>463</v>
      </c>
      <c r="B56" s="166" t="s">
        <v>616</v>
      </c>
      <c r="C56" s="158">
        <v>533</v>
      </c>
      <c r="D56" s="169">
        <v>594</v>
      </c>
      <c r="E56" s="169">
        <v>52</v>
      </c>
      <c r="F56" s="169">
        <v>39</v>
      </c>
      <c r="G56" s="169">
        <v>252.68847</v>
      </c>
      <c r="H56" s="169">
        <v>53.796660000000003</v>
      </c>
      <c r="I56" s="169">
        <v>0</v>
      </c>
      <c r="J56" s="169">
        <v>839.98712000000012</v>
      </c>
      <c r="K56" s="169">
        <v>0</v>
      </c>
      <c r="L56" s="169">
        <v>24</v>
      </c>
      <c r="M56" s="169">
        <v>0</v>
      </c>
      <c r="N56" s="169">
        <v>0</v>
      </c>
      <c r="O56" s="143">
        <f t="shared" si="4"/>
        <v>2388.4722500000003</v>
      </c>
      <c r="Q56" s="186"/>
    </row>
    <row r="57" spans="1:17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47"/>
      <c r="Q57" s="186"/>
    </row>
    <row r="58" spans="1:17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47"/>
      <c r="Q58" s="186"/>
    </row>
    <row r="59" spans="1:17" ht="15.75">
      <c r="A59" s="168" t="s">
        <v>619</v>
      </c>
      <c r="B59" s="166" t="s">
        <v>577</v>
      </c>
      <c r="C59" s="158">
        <v>-18016</v>
      </c>
      <c r="D59" s="169">
        <v>-13111</v>
      </c>
      <c r="E59" s="169">
        <v>-5365</v>
      </c>
      <c r="F59" s="169">
        <v>-5245</v>
      </c>
      <c r="G59" s="169">
        <v>-10998.478799471155</v>
      </c>
      <c r="H59" s="169">
        <v>-1732.9642699999999</v>
      </c>
      <c r="I59" s="169">
        <v>-374</v>
      </c>
      <c r="J59" s="169">
        <v>-2639.8274699999997</v>
      </c>
      <c r="K59" s="169">
        <v>-1844</v>
      </c>
      <c r="L59" s="169">
        <v>-1256</v>
      </c>
      <c r="M59" s="169">
        <v>-173</v>
      </c>
      <c r="N59" s="169">
        <v>-244</v>
      </c>
      <c r="O59" s="143">
        <f>SUM(C59:N59)</f>
        <v>-60999.270539471145</v>
      </c>
      <c r="Q59" s="186"/>
    </row>
    <row r="60" spans="1:17" ht="15.75">
      <c r="A60" s="168" t="s">
        <v>620</v>
      </c>
      <c r="B60" s="166" t="s">
        <v>621</v>
      </c>
      <c r="C60" s="158">
        <v>246</v>
      </c>
      <c r="D60" s="169">
        <v>328</v>
      </c>
      <c r="E60" s="169">
        <v>0</v>
      </c>
      <c r="F60" s="169">
        <v>101</v>
      </c>
      <c r="G60" s="169">
        <v>0</v>
      </c>
      <c r="H60" s="169">
        <v>0</v>
      </c>
      <c r="I60" s="169">
        <v>0</v>
      </c>
      <c r="J60" s="169">
        <v>205.69495000000001</v>
      </c>
      <c r="K60" s="169">
        <v>235</v>
      </c>
      <c r="L60" s="169">
        <v>0</v>
      </c>
      <c r="M60" s="169">
        <v>0</v>
      </c>
      <c r="N60" s="169">
        <v>8</v>
      </c>
      <c r="O60" s="143">
        <f>SUM(C60:N60)</f>
        <v>1123.6949500000001</v>
      </c>
      <c r="Q60" s="186"/>
    </row>
    <row r="61" spans="1:17" ht="15.75">
      <c r="A61" s="170"/>
      <c r="B61" s="168" t="s">
        <v>654</v>
      </c>
      <c r="C61" s="158">
        <v>-17770</v>
      </c>
      <c r="D61" s="169">
        <v>-12783</v>
      </c>
      <c r="E61" s="169">
        <v>-5365</v>
      </c>
      <c r="F61" s="169">
        <v>-5144</v>
      </c>
      <c r="G61" s="169">
        <v>-10998.478799471155</v>
      </c>
      <c r="H61" s="169">
        <v>-1732.9642699999999</v>
      </c>
      <c r="I61" s="169">
        <v>-374</v>
      </c>
      <c r="J61" s="169">
        <v>-2434.1325199999997</v>
      </c>
      <c r="K61" s="169">
        <v>-1609</v>
      </c>
      <c r="L61" s="169">
        <v>-1256</v>
      </c>
      <c r="M61" s="169">
        <v>-173</v>
      </c>
      <c r="N61" s="169">
        <v>-236</v>
      </c>
      <c r="O61" s="143">
        <f>SUM(C61:N61)</f>
        <v>-59875.575589471147</v>
      </c>
      <c r="Q61" s="187"/>
    </row>
    <row r="62" spans="1:17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47"/>
      <c r="Q62" s="186"/>
    </row>
    <row r="63" spans="1:17" ht="15.75">
      <c r="A63" s="170" t="s">
        <v>644</v>
      </c>
      <c r="B63" s="166" t="s">
        <v>577</v>
      </c>
      <c r="C63" s="158">
        <v>163</v>
      </c>
      <c r="D63" s="169">
        <v>-1459</v>
      </c>
      <c r="E63" s="169">
        <v>-83</v>
      </c>
      <c r="F63" s="169">
        <v>433</v>
      </c>
      <c r="G63" s="169">
        <v>696.30750190399522</v>
      </c>
      <c r="H63" s="169">
        <v>397.77492999999913</v>
      </c>
      <c r="I63" s="169">
        <v>208</v>
      </c>
      <c r="J63" s="169">
        <v>257.04203999999993</v>
      </c>
      <c r="K63" s="169">
        <v>-47</v>
      </c>
      <c r="L63" s="169">
        <v>431</v>
      </c>
      <c r="M63" s="169">
        <v>-71</v>
      </c>
      <c r="N63" s="169">
        <v>-67</v>
      </c>
      <c r="O63" s="143">
        <f>SUM(C63:N63)</f>
        <v>859.12447190399428</v>
      </c>
      <c r="Q63" s="186"/>
    </row>
    <row r="64" spans="1:17" ht="15.75">
      <c r="A64" s="170" t="s">
        <v>646</v>
      </c>
      <c r="B64" s="166" t="s">
        <v>621</v>
      </c>
      <c r="C64" s="158">
        <v>-226</v>
      </c>
      <c r="D64" s="169">
        <v>358</v>
      </c>
      <c r="E64" s="169">
        <v>0</v>
      </c>
      <c r="F64" s="169">
        <v>-28</v>
      </c>
      <c r="G64" s="169">
        <v>0</v>
      </c>
      <c r="H64" s="169">
        <v>40.678370000000001</v>
      </c>
      <c r="I64" s="169">
        <v>0</v>
      </c>
      <c r="J64" s="169">
        <v>-307.48897999999997</v>
      </c>
      <c r="K64" s="169">
        <v>0</v>
      </c>
      <c r="L64" s="169">
        <v>-214</v>
      </c>
      <c r="M64" s="169">
        <v>0</v>
      </c>
      <c r="N64" s="169">
        <v>12</v>
      </c>
      <c r="O64" s="143">
        <f>SUM(C64:N64)</f>
        <v>-364.81061</v>
      </c>
      <c r="Q64" s="186"/>
    </row>
    <row r="65" spans="1:17" ht="15.75">
      <c r="A65" s="170"/>
      <c r="B65" s="168" t="s">
        <v>648</v>
      </c>
      <c r="C65" s="158">
        <v>-63</v>
      </c>
      <c r="D65" s="169">
        <v>-1101</v>
      </c>
      <c r="E65" s="169">
        <v>-83</v>
      </c>
      <c r="F65" s="169">
        <v>405</v>
      </c>
      <c r="G65" s="169">
        <v>696.30750190399522</v>
      </c>
      <c r="H65" s="169">
        <v>438.4532999999991</v>
      </c>
      <c r="I65" s="169">
        <v>208</v>
      </c>
      <c r="J65" s="169">
        <v>-50.446940000000041</v>
      </c>
      <c r="K65" s="169">
        <v>-47</v>
      </c>
      <c r="L65" s="169">
        <v>217</v>
      </c>
      <c r="M65" s="169">
        <v>-71</v>
      </c>
      <c r="N65" s="169">
        <v>-55</v>
      </c>
      <c r="O65" s="143">
        <f>SUM(C65:N65)</f>
        <v>494.31386190399428</v>
      </c>
      <c r="Q65" s="187"/>
    </row>
    <row r="66" spans="1:17" ht="15.75">
      <c r="A66" s="124"/>
      <c r="B66" s="171" t="s">
        <v>624</v>
      </c>
      <c r="C66" s="158">
        <v>-17833</v>
      </c>
      <c r="D66" s="169">
        <v>-13884</v>
      </c>
      <c r="E66" s="169">
        <v>-5448</v>
      </c>
      <c r="F66" s="169">
        <v>-4739</v>
      </c>
      <c r="G66" s="169">
        <v>-10302.17129756716</v>
      </c>
      <c r="H66" s="169">
        <v>-1294.5109700000007</v>
      </c>
      <c r="I66" s="169">
        <v>-166</v>
      </c>
      <c r="J66" s="169">
        <v>-2484.5794599999999</v>
      </c>
      <c r="K66" s="169">
        <v>-1656</v>
      </c>
      <c r="L66" s="169">
        <v>-1039</v>
      </c>
      <c r="M66" s="169">
        <v>-244</v>
      </c>
      <c r="N66" s="169">
        <v>-291</v>
      </c>
      <c r="O66" s="143">
        <f>SUM(C66:N66)</f>
        <v>-59381.261727567166</v>
      </c>
      <c r="Q66" s="187"/>
    </row>
    <row r="67" spans="1:17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47"/>
      <c r="Q67" s="186"/>
    </row>
    <row r="68" spans="1:17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47"/>
      <c r="Q68" s="186"/>
    </row>
    <row r="69" spans="1:17" ht="15.75">
      <c r="A69" s="168" t="s">
        <v>619</v>
      </c>
      <c r="B69" s="166" t="s">
        <v>577</v>
      </c>
      <c r="C69" s="158">
        <v>-3292</v>
      </c>
      <c r="D69" s="169">
        <v>-7195</v>
      </c>
      <c r="E69" s="169">
        <v>-3599</v>
      </c>
      <c r="F69" s="169">
        <v>-7527</v>
      </c>
      <c r="G69" s="169">
        <v>-3972.9501699999914</v>
      </c>
      <c r="H69" s="169">
        <v>7.5216700000017882</v>
      </c>
      <c r="I69" s="169">
        <v>-45</v>
      </c>
      <c r="J69" s="169">
        <v>-3518.7904199999998</v>
      </c>
      <c r="K69" s="169">
        <v>545</v>
      </c>
      <c r="L69" s="169">
        <v>-428</v>
      </c>
      <c r="M69" s="169">
        <v>101</v>
      </c>
      <c r="N69" s="169">
        <v>-239</v>
      </c>
      <c r="O69" s="143">
        <f t="shared" ref="O69:O74" si="5">SUM(C69:N69)</f>
        <v>-29163.218919999992</v>
      </c>
      <c r="Q69" s="186"/>
    </row>
    <row r="70" spans="1:17" ht="15.75">
      <c r="A70" s="168" t="s">
        <v>620</v>
      </c>
      <c r="B70" s="166" t="s">
        <v>621</v>
      </c>
      <c r="C70" s="158">
        <v>0</v>
      </c>
      <c r="D70" s="169">
        <v>-2</v>
      </c>
      <c r="E70" s="169">
        <v>0</v>
      </c>
      <c r="F70" s="169">
        <v>0</v>
      </c>
      <c r="G70" s="169">
        <v>0</v>
      </c>
      <c r="H70" s="169">
        <v>-10.586220000000001</v>
      </c>
      <c r="I70" s="169">
        <v>0</v>
      </c>
      <c r="J70" s="169">
        <v>0</v>
      </c>
      <c r="K70" s="169">
        <v>1</v>
      </c>
      <c r="L70" s="169">
        <v>0</v>
      </c>
      <c r="M70" s="169">
        <v>0</v>
      </c>
      <c r="N70" s="169">
        <v>0</v>
      </c>
      <c r="O70" s="143">
        <f t="shared" si="5"/>
        <v>-11.586220000000001</v>
      </c>
      <c r="Q70" s="186"/>
    </row>
    <row r="71" spans="1:17" ht="15.75">
      <c r="A71" s="170"/>
      <c r="B71" s="168" t="s">
        <v>654</v>
      </c>
      <c r="C71" s="158">
        <v>-3292</v>
      </c>
      <c r="D71" s="169">
        <v>-7197</v>
      </c>
      <c r="E71" s="169">
        <v>-3599</v>
      </c>
      <c r="F71" s="169">
        <v>-7527</v>
      </c>
      <c r="G71" s="169">
        <v>-3972.9501699999914</v>
      </c>
      <c r="H71" s="169">
        <v>-3.0645499999982126</v>
      </c>
      <c r="I71" s="169">
        <v>-45</v>
      </c>
      <c r="J71" s="169">
        <v>-3518.7904199999998</v>
      </c>
      <c r="K71" s="169">
        <v>546</v>
      </c>
      <c r="L71" s="169">
        <v>-428</v>
      </c>
      <c r="M71" s="169">
        <v>101</v>
      </c>
      <c r="N71" s="169">
        <v>-239</v>
      </c>
      <c r="O71" s="143">
        <f t="shared" si="5"/>
        <v>-29174.805139999993</v>
      </c>
      <c r="Q71" s="187"/>
    </row>
    <row r="72" spans="1:17" ht="15.75">
      <c r="A72" s="170" t="s">
        <v>578</v>
      </c>
      <c r="B72" s="166" t="s">
        <v>658</v>
      </c>
      <c r="C72" s="158">
        <v>0</v>
      </c>
      <c r="D72" s="169">
        <v>84</v>
      </c>
      <c r="E72" s="169">
        <v>0</v>
      </c>
      <c r="F72" s="169">
        <v>-625</v>
      </c>
      <c r="G72" s="169">
        <v>301.59509464315266</v>
      </c>
      <c r="H72" s="169">
        <v>3.8277199999997018</v>
      </c>
      <c r="I72" s="169">
        <v>0</v>
      </c>
      <c r="J72" s="169">
        <v>-4048.5929500000002</v>
      </c>
      <c r="K72" s="169">
        <v>311</v>
      </c>
      <c r="L72" s="169">
        <v>-945</v>
      </c>
      <c r="M72" s="169">
        <v>0</v>
      </c>
      <c r="N72" s="169">
        <v>0</v>
      </c>
      <c r="O72" s="143">
        <f t="shared" si="5"/>
        <v>-4918.1701353568478</v>
      </c>
      <c r="Q72" s="186"/>
    </row>
    <row r="73" spans="1:17" ht="15.75">
      <c r="A73" s="170"/>
      <c r="B73" s="171" t="s">
        <v>673</v>
      </c>
      <c r="C73" s="158">
        <v>-3292</v>
      </c>
      <c r="D73" s="169">
        <v>-7113</v>
      </c>
      <c r="E73" s="169">
        <v>-3599</v>
      </c>
      <c r="F73" s="169">
        <v>-8152</v>
      </c>
      <c r="G73" s="169">
        <v>-3671.3550753568388</v>
      </c>
      <c r="H73" s="169">
        <v>0.76317000000148916</v>
      </c>
      <c r="I73" s="169">
        <v>-45</v>
      </c>
      <c r="J73" s="169">
        <v>-7567.3833699999996</v>
      </c>
      <c r="K73" s="169">
        <v>857</v>
      </c>
      <c r="L73" s="169">
        <v>-1373</v>
      </c>
      <c r="M73" s="169">
        <v>101</v>
      </c>
      <c r="N73" s="169">
        <v>-239</v>
      </c>
      <c r="O73" s="143">
        <f t="shared" si="5"/>
        <v>-34092.975275356832</v>
      </c>
      <c r="Q73" s="187"/>
    </row>
    <row r="74" spans="1:17" ht="31.5">
      <c r="A74" s="165" t="s">
        <v>466</v>
      </c>
      <c r="B74" s="166" t="s">
        <v>454</v>
      </c>
      <c r="C74" s="158">
        <v>0</v>
      </c>
      <c r="D74" s="169">
        <v>-256</v>
      </c>
      <c r="E74" s="169">
        <v>-6065</v>
      </c>
      <c r="F74" s="169">
        <v>0</v>
      </c>
      <c r="G74" s="169">
        <v>-1.5074400000000001</v>
      </c>
      <c r="H74" s="169">
        <v>0</v>
      </c>
      <c r="I74" s="169">
        <v>0</v>
      </c>
      <c r="J74" s="169">
        <v>0</v>
      </c>
      <c r="K74" s="169">
        <v>0</v>
      </c>
      <c r="L74" s="169">
        <v>-1355</v>
      </c>
      <c r="M74" s="169">
        <v>0</v>
      </c>
      <c r="N74" s="169">
        <v>0</v>
      </c>
      <c r="O74" s="143">
        <f t="shared" si="5"/>
        <v>-7677.5074400000003</v>
      </c>
      <c r="Q74" s="186"/>
    </row>
    <row r="75" spans="1:17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47"/>
      <c r="Q75" s="186"/>
    </row>
    <row r="76" spans="1:17" ht="15.75">
      <c r="A76" s="168" t="s">
        <v>576</v>
      </c>
      <c r="B76" s="166" t="s">
        <v>630</v>
      </c>
      <c r="C76" s="158">
        <v>-3278</v>
      </c>
      <c r="D76" s="169">
        <v>-7150</v>
      </c>
      <c r="E76" s="169">
        <v>-6994</v>
      </c>
      <c r="F76" s="169">
        <v>-2217</v>
      </c>
      <c r="G76" s="169">
        <v>-2310.1031628237311</v>
      </c>
      <c r="H76" s="169">
        <v>-1131.4637944578994</v>
      </c>
      <c r="I76" s="169">
        <v>-135</v>
      </c>
      <c r="J76" s="169">
        <v>-3076.9101852980311</v>
      </c>
      <c r="K76" s="169">
        <v>-44</v>
      </c>
      <c r="L76" s="169">
        <v>-1336</v>
      </c>
      <c r="M76" s="169">
        <v>-414</v>
      </c>
      <c r="N76" s="169">
        <v>-276</v>
      </c>
      <c r="O76" s="143">
        <f>SUM(C76:N76)</f>
        <v>-28362.477142579664</v>
      </c>
      <c r="Q76" s="186"/>
    </row>
    <row r="77" spans="1:17" ht="15.75">
      <c r="A77" s="168" t="s">
        <v>578</v>
      </c>
      <c r="B77" s="166" t="s">
        <v>631</v>
      </c>
      <c r="C77" s="158">
        <v>-1138</v>
      </c>
      <c r="D77" s="169">
        <v>674</v>
      </c>
      <c r="E77" s="169">
        <v>0</v>
      </c>
      <c r="F77" s="169">
        <v>0</v>
      </c>
      <c r="G77" s="169">
        <v>-353.2989100000006</v>
      </c>
      <c r="H77" s="169">
        <v>106.2003500000001</v>
      </c>
      <c r="I77" s="169">
        <v>0</v>
      </c>
      <c r="J77" s="169">
        <v>406.02361999999999</v>
      </c>
      <c r="K77" s="169">
        <v>0</v>
      </c>
      <c r="L77" s="169">
        <v>0</v>
      </c>
      <c r="M77" s="169">
        <v>0</v>
      </c>
      <c r="N77" s="169">
        <v>0</v>
      </c>
      <c r="O77" s="143">
        <f>SUM(C77:N77)</f>
        <v>-305.07494000000059</v>
      </c>
      <c r="Q77" s="186"/>
    </row>
    <row r="78" spans="1:17" ht="15.75">
      <c r="A78" s="168" t="s">
        <v>610</v>
      </c>
      <c r="B78" s="166" t="s">
        <v>632</v>
      </c>
      <c r="C78" s="158">
        <v>-2923</v>
      </c>
      <c r="D78" s="169">
        <v>-2195</v>
      </c>
      <c r="E78" s="169">
        <v>-3402</v>
      </c>
      <c r="F78" s="169">
        <v>-1794</v>
      </c>
      <c r="G78" s="169">
        <v>-1959.9290777084218</v>
      </c>
      <c r="H78" s="169">
        <v>-1117.3334159579317</v>
      </c>
      <c r="I78" s="169">
        <v>-187</v>
      </c>
      <c r="J78" s="169">
        <v>-1456.2047246739178</v>
      </c>
      <c r="K78" s="169">
        <v>-458</v>
      </c>
      <c r="L78" s="169">
        <v>-2159</v>
      </c>
      <c r="M78" s="169">
        <v>-362</v>
      </c>
      <c r="N78" s="169">
        <v>-432</v>
      </c>
      <c r="O78" s="143">
        <f>SUM(C78:N78)</f>
        <v>-18445.467218340273</v>
      </c>
      <c r="Q78" s="186"/>
    </row>
    <row r="79" spans="1:17" ht="15.75">
      <c r="A79" s="168" t="s">
        <v>613</v>
      </c>
      <c r="B79" s="166" t="s">
        <v>660</v>
      </c>
      <c r="C79" s="158">
        <v>30</v>
      </c>
      <c r="D79" s="169">
        <v>752</v>
      </c>
      <c r="E79" s="169">
        <v>3</v>
      </c>
      <c r="F79" s="169">
        <v>53</v>
      </c>
      <c r="G79" s="169">
        <v>0</v>
      </c>
      <c r="H79" s="169">
        <v>-3.06487</v>
      </c>
      <c r="I79" s="169">
        <v>0</v>
      </c>
      <c r="J79" s="169">
        <v>384.96492999999998</v>
      </c>
      <c r="K79" s="169">
        <v>0</v>
      </c>
      <c r="L79" s="169">
        <v>103</v>
      </c>
      <c r="M79" s="169">
        <v>0</v>
      </c>
      <c r="N79" s="169">
        <v>0</v>
      </c>
      <c r="O79" s="143">
        <f>SUM(C79:N79)</f>
        <v>1322.9000599999999</v>
      </c>
      <c r="Q79" s="186"/>
    </row>
    <row r="80" spans="1:17" ht="15.75">
      <c r="A80" s="124"/>
      <c r="B80" s="171" t="s">
        <v>634</v>
      </c>
      <c r="C80" s="158">
        <v>-7309</v>
      </c>
      <c r="D80" s="169">
        <v>-7919</v>
      </c>
      <c r="E80" s="169">
        <v>-10393</v>
      </c>
      <c r="F80" s="169">
        <v>-3958</v>
      </c>
      <c r="G80" s="169">
        <v>-4623.3311505321535</v>
      </c>
      <c r="H80" s="169">
        <v>-2145.6617304158312</v>
      </c>
      <c r="I80" s="169">
        <v>-322</v>
      </c>
      <c r="J80" s="169">
        <v>-3742.1263599719487</v>
      </c>
      <c r="K80" s="169">
        <v>-502</v>
      </c>
      <c r="L80" s="169">
        <v>-3392</v>
      </c>
      <c r="M80" s="169">
        <v>-776</v>
      </c>
      <c r="N80" s="169">
        <v>-708</v>
      </c>
      <c r="O80" s="143">
        <f>SUM(C80:N80)</f>
        <v>-45790.119240919928</v>
      </c>
      <c r="Q80" s="187"/>
    </row>
    <row r="81" spans="1:17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47"/>
      <c r="Q81" s="186"/>
    </row>
    <row r="82" spans="1:17" ht="15.75">
      <c r="A82" s="168" t="s">
        <v>576</v>
      </c>
      <c r="B82" s="166" t="s">
        <v>662</v>
      </c>
      <c r="C82" s="158">
        <v>-140</v>
      </c>
      <c r="D82" s="169">
        <v>-113</v>
      </c>
      <c r="E82" s="169">
        <v>-43</v>
      </c>
      <c r="F82" s="169">
        <v>0</v>
      </c>
      <c r="G82" s="169">
        <v>0</v>
      </c>
      <c r="H82" s="169">
        <v>0</v>
      </c>
      <c r="I82" s="169">
        <v>0</v>
      </c>
      <c r="J82" s="169">
        <v>0</v>
      </c>
      <c r="K82" s="169">
        <v>-7</v>
      </c>
      <c r="L82" s="169">
        <v>-4</v>
      </c>
      <c r="M82" s="169">
        <v>0</v>
      </c>
      <c r="N82" s="169">
        <v>0</v>
      </c>
      <c r="O82" s="143">
        <f t="shared" ref="O82:O90" si="6">SUM(C82:N82)</f>
        <v>-307</v>
      </c>
      <c r="Q82" s="186"/>
    </row>
    <row r="83" spans="1:17" ht="15.75">
      <c r="A83" s="168" t="s">
        <v>578</v>
      </c>
      <c r="B83" s="166" t="s">
        <v>663</v>
      </c>
      <c r="C83" s="158">
        <v>-19490</v>
      </c>
      <c r="D83" s="169">
        <v>-633</v>
      </c>
      <c r="E83" s="169">
        <v>-2327</v>
      </c>
      <c r="F83" s="169">
        <v>0</v>
      </c>
      <c r="G83" s="169">
        <v>-83.359909999999999</v>
      </c>
      <c r="H83" s="169">
        <v>0</v>
      </c>
      <c r="I83" s="169">
        <v>0</v>
      </c>
      <c r="J83" s="169">
        <v>-332.40165000000002</v>
      </c>
      <c r="K83" s="169">
        <v>-2037</v>
      </c>
      <c r="L83" s="169">
        <v>0</v>
      </c>
      <c r="M83" s="169">
        <v>-48</v>
      </c>
      <c r="N83" s="169">
        <v>-322</v>
      </c>
      <c r="O83" s="143">
        <f t="shared" si="6"/>
        <v>-25272.761559999999</v>
      </c>
      <c r="Q83" s="186"/>
    </row>
    <row r="84" spans="1:17" ht="15.75">
      <c r="A84" s="168" t="s">
        <v>610</v>
      </c>
      <c r="B84" s="166" t="s">
        <v>664</v>
      </c>
      <c r="C84" s="158">
        <v>-112</v>
      </c>
      <c r="D84" s="169">
        <v>-76</v>
      </c>
      <c r="E84" s="169">
        <v>-5</v>
      </c>
      <c r="F84" s="169">
        <v>0</v>
      </c>
      <c r="G84" s="169">
        <v>-1651.1932000000002</v>
      </c>
      <c r="H84" s="169">
        <v>0</v>
      </c>
      <c r="I84" s="169">
        <v>0</v>
      </c>
      <c r="J84" s="169">
        <v>0</v>
      </c>
      <c r="K84" s="169">
        <v>-16</v>
      </c>
      <c r="L84" s="169">
        <v>0</v>
      </c>
      <c r="M84" s="169">
        <v>-6</v>
      </c>
      <c r="N84" s="169">
        <v>0</v>
      </c>
      <c r="O84" s="143">
        <f t="shared" si="6"/>
        <v>-1866.1932000000002</v>
      </c>
      <c r="Q84" s="186"/>
    </row>
    <row r="85" spans="1:17" ht="15.75">
      <c r="A85" s="168"/>
      <c r="B85" s="171" t="s">
        <v>665</v>
      </c>
      <c r="C85" s="158">
        <v>-19742</v>
      </c>
      <c r="D85" s="169">
        <v>-822</v>
      </c>
      <c r="E85" s="169">
        <v>-2375</v>
      </c>
      <c r="F85" s="169">
        <v>0</v>
      </c>
      <c r="G85" s="169">
        <v>-1734.5531100000001</v>
      </c>
      <c r="H85" s="169">
        <v>0</v>
      </c>
      <c r="I85" s="169">
        <v>0</v>
      </c>
      <c r="J85" s="169">
        <v>-332.40165000000002</v>
      </c>
      <c r="K85" s="169">
        <v>-2060</v>
      </c>
      <c r="L85" s="169">
        <v>-4</v>
      </c>
      <c r="M85" s="169">
        <v>-54</v>
      </c>
      <c r="N85" s="169">
        <v>-322</v>
      </c>
      <c r="O85" s="143">
        <f t="shared" si="6"/>
        <v>-27445.954760000001</v>
      </c>
      <c r="Q85" s="187"/>
    </row>
    <row r="86" spans="1:17" ht="15.75">
      <c r="A86" s="165" t="s">
        <v>469</v>
      </c>
      <c r="B86" s="166" t="s">
        <v>635</v>
      </c>
      <c r="C86" s="158">
        <v>-127</v>
      </c>
      <c r="D86" s="169">
        <v>-2674</v>
      </c>
      <c r="E86" s="169">
        <v>-4197</v>
      </c>
      <c r="F86" s="169">
        <v>-144</v>
      </c>
      <c r="G86" s="169">
        <v>-404.93799858370926</v>
      </c>
      <c r="H86" s="169">
        <v>-457.30852575899382</v>
      </c>
      <c r="I86" s="169">
        <v>-2</v>
      </c>
      <c r="J86" s="169">
        <v>-109.03663000000003</v>
      </c>
      <c r="K86" s="169">
        <v>-39</v>
      </c>
      <c r="L86" s="169">
        <v>-147</v>
      </c>
      <c r="M86" s="169">
        <v>-424</v>
      </c>
      <c r="N86" s="169">
        <v>-7</v>
      </c>
      <c r="O86" s="143">
        <f t="shared" si="6"/>
        <v>-8732.2831543427019</v>
      </c>
      <c r="Q86" s="186"/>
    </row>
    <row r="87" spans="1:17" ht="31.5">
      <c r="A87" s="165"/>
      <c r="B87" s="166" t="s">
        <v>768</v>
      </c>
      <c r="C87" s="158">
        <v>0</v>
      </c>
      <c r="D87" s="169">
        <v>-2550</v>
      </c>
      <c r="E87" s="169">
        <v>-4197</v>
      </c>
      <c r="F87" s="169">
        <v>-144</v>
      </c>
      <c r="G87" s="169">
        <v>-294.18420000000009</v>
      </c>
      <c r="H87" s="169">
        <v>-350.01567000000006</v>
      </c>
      <c r="I87" s="169">
        <v>0</v>
      </c>
      <c r="J87" s="169">
        <v>0</v>
      </c>
      <c r="K87" s="169">
        <v>-17</v>
      </c>
      <c r="L87" s="169">
        <v>-1</v>
      </c>
      <c r="M87" s="169">
        <v>-238</v>
      </c>
      <c r="N87" s="169">
        <v>-7</v>
      </c>
      <c r="O87" s="143">
        <f t="shared" si="6"/>
        <v>-7798.1998699999995</v>
      </c>
      <c r="Q87" s="186"/>
    </row>
    <row r="88" spans="1:17" ht="15.75">
      <c r="A88" s="165" t="s">
        <v>470</v>
      </c>
      <c r="B88" s="166" t="s">
        <v>800</v>
      </c>
      <c r="C88" s="158">
        <v>0</v>
      </c>
      <c r="D88" s="169">
        <v>0</v>
      </c>
      <c r="E88" s="169">
        <v>0</v>
      </c>
      <c r="F88" s="169">
        <v>0</v>
      </c>
      <c r="G88" s="169">
        <v>-52.29281515492535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0</v>
      </c>
      <c r="O88" s="143">
        <f t="shared" si="6"/>
        <v>-52.29281515492535</v>
      </c>
      <c r="Q88" s="186"/>
    </row>
    <row r="89" spans="1:17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43">
        <f t="shared" si="6"/>
        <v>0</v>
      </c>
      <c r="Q89" s="186"/>
    </row>
    <row r="90" spans="1:17" ht="15.75">
      <c r="A90" s="165" t="s">
        <v>471</v>
      </c>
      <c r="B90" s="166" t="s">
        <v>666</v>
      </c>
      <c r="C90" s="158">
        <v>3546</v>
      </c>
      <c r="D90" s="169">
        <v>765</v>
      </c>
      <c r="E90" s="169">
        <v>-1605</v>
      </c>
      <c r="F90" s="169">
        <v>477</v>
      </c>
      <c r="G90" s="169">
        <v>203.51629280500907</v>
      </c>
      <c r="H90" s="169">
        <v>599.52834382517847</v>
      </c>
      <c r="I90" s="169">
        <v>-89</v>
      </c>
      <c r="J90" s="169">
        <v>2671.8958700280486</v>
      </c>
      <c r="K90" s="169">
        <v>1587</v>
      </c>
      <c r="L90" s="169">
        <v>-254</v>
      </c>
      <c r="M90" s="169">
        <v>160</v>
      </c>
      <c r="N90" s="169">
        <v>-428</v>
      </c>
      <c r="O90" s="143">
        <f t="shared" si="6"/>
        <v>7633.9405066582367</v>
      </c>
      <c r="Q90" s="188"/>
    </row>
    <row r="91" spans="1:17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47"/>
      <c r="Q91" s="186"/>
    </row>
    <row r="92" spans="1:17" ht="15.75">
      <c r="A92" s="165" t="s">
        <v>461</v>
      </c>
      <c r="B92" s="166" t="s">
        <v>801</v>
      </c>
      <c r="C92" s="158">
        <v>-417</v>
      </c>
      <c r="D92" s="169">
        <v>603</v>
      </c>
      <c r="E92" s="169">
        <v>2654</v>
      </c>
      <c r="F92" s="169">
        <v>41</v>
      </c>
      <c r="G92" s="169">
        <v>-632.84708647723016</v>
      </c>
      <c r="H92" s="169">
        <v>-173.44460382517411</v>
      </c>
      <c r="I92" s="169">
        <v>53</v>
      </c>
      <c r="J92" s="169">
        <v>1920.6665999719503</v>
      </c>
      <c r="K92" s="169">
        <v>25</v>
      </c>
      <c r="L92" s="169">
        <v>104</v>
      </c>
      <c r="M92" s="169">
        <v>14</v>
      </c>
      <c r="N92" s="169">
        <v>0</v>
      </c>
      <c r="O92" s="143">
        <f>SUM(C92:N92)</f>
        <v>4191.3749096695465</v>
      </c>
      <c r="Q92" s="187"/>
    </row>
    <row r="93" spans="1:17" ht="15.75">
      <c r="A93" s="165" t="s">
        <v>462</v>
      </c>
      <c r="B93" s="166" t="s">
        <v>802</v>
      </c>
      <c r="C93" s="158">
        <v>3546</v>
      </c>
      <c r="D93" s="169">
        <v>765</v>
      </c>
      <c r="E93" s="169">
        <v>-1605</v>
      </c>
      <c r="F93" s="169">
        <v>477</v>
      </c>
      <c r="G93" s="169">
        <v>203.51629280500907</v>
      </c>
      <c r="H93" s="169">
        <v>599.52834382517847</v>
      </c>
      <c r="I93" s="169">
        <v>-89</v>
      </c>
      <c r="J93" s="169">
        <v>2671.8958700280486</v>
      </c>
      <c r="K93" s="169">
        <v>1587</v>
      </c>
      <c r="L93" s="169">
        <v>-254</v>
      </c>
      <c r="M93" s="169">
        <v>160</v>
      </c>
      <c r="N93" s="169">
        <v>-428</v>
      </c>
      <c r="O93" s="143">
        <f>SUM(C93:N93)</f>
        <v>7633.9405066582367</v>
      </c>
      <c r="Q93" s="187"/>
    </row>
    <row r="94" spans="1:17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47"/>
      <c r="Q94" s="186"/>
    </row>
    <row r="95" spans="1:17" ht="15.75">
      <c r="A95" s="168" t="s">
        <v>576</v>
      </c>
      <c r="B95" s="166" t="s">
        <v>641</v>
      </c>
      <c r="C95" s="158">
        <v>0</v>
      </c>
      <c r="D95" s="169">
        <v>44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69">
        <v>0</v>
      </c>
      <c r="O95" s="143">
        <f t="shared" ref="O95:O105" si="7">SUM(C95:N95)</f>
        <v>44</v>
      </c>
      <c r="Q95" s="186"/>
    </row>
    <row r="96" spans="1:17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43">
        <f t="shared" si="7"/>
        <v>0</v>
      </c>
      <c r="Q96" s="186"/>
    </row>
    <row r="97" spans="1:17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69">
        <v>0</v>
      </c>
      <c r="O97" s="143">
        <f t="shared" si="7"/>
        <v>0</v>
      </c>
      <c r="Q97" s="186"/>
    </row>
    <row r="98" spans="1:17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69">
        <v>0</v>
      </c>
      <c r="O98" s="143">
        <f t="shared" si="7"/>
        <v>0</v>
      </c>
      <c r="Q98" s="186"/>
    </row>
    <row r="99" spans="1:17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69">
        <v>0</v>
      </c>
      <c r="O99" s="143">
        <f t="shared" si="7"/>
        <v>0</v>
      </c>
      <c r="Q99" s="186"/>
    </row>
    <row r="100" spans="1:17" ht="15.75">
      <c r="A100" s="170" t="s">
        <v>646</v>
      </c>
      <c r="B100" s="166" t="s">
        <v>647</v>
      </c>
      <c r="C100" s="158">
        <v>2</v>
      </c>
      <c r="D100" s="169">
        <v>129</v>
      </c>
      <c r="E100" s="169">
        <v>0</v>
      </c>
      <c r="F100" s="169">
        <v>1795</v>
      </c>
      <c r="G100" s="169">
        <v>225.85516000000001</v>
      </c>
      <c r="H100" s="169">
        <v>446.77172999999999</v>
      </c>
      <c r="I100" s="169">
        <v>330</v>
      </c>
      <c r="J100" s="169">
        <v>0</v>
      </c>
      <c r="K100" s="169">
        <v>0</v>
      </c>
      <c r="L100" s="169">
        <v>19</v>
      </c>
      <c r="M100" s="169">
        <v>0</v>
      </c>
      <c r="N100" s="169">
        <v>0</v>
      </c>
      <c r="O100" s="143">
        <f t="shared" si="7"/>
        <v>2947.62689</v>
      </c>
      <c r="Q100" s="186"/>
    </row>
    <row r="101" spans="1:17" ht="15.75">
      <c r="A101" s="173"/>
      <c r="B101" s="168" t="s">
        <v>648</v>
      </c>
      <c r="C101" s="158">
        <v>2</v>
      </c>
      <c r="D101" s="169">
        <v>129</v>
      </c>
      <c r="E101" s="169">
        <v>0</v>
      </c>
      <c r="F101" s="169">
        <v>1795</v>
      </c>
      <c r="G101" s="169">
        <v>225.85516000000001</v>
      </c>
      <c r="H101" s="169">
        <v>446.77172999999999</v>
      </c>
      <c r="I101" s="169">
        <v>330</v>
      </c>
      <c r="J101" s="169">
        <v>0</v>
      </c>
      <c r="K101" s="169">
        <v>0</v>
      </c>
      <c r="L101" s="169">
        <v>19</v>
      </c>
      <c r="M101" s="169">
        <v>0</v>
      </c>
      <c r="N101" s="169">
        <v>0</v>
      </c>
      <c r="O101" s="143">
        <f t="shared" si="7"/>
        <v>2947.62689</v>
      </c>
      <c r="Q101" s="186"/>
    </row>
    <row r="102" spans="1:17" ht="15.75">
      <c r="A102" s="170" t="s">
        <v>610</v>
      </c>
      <c r="B102" s="166" t="s">
        <v>649</v>
      </c>
      <c r="C102" s="158">
        <v>0</v>
      </c>
      <c r="D102" s="169">
        <v>318</v>
      </c>
      <c r="E102" s="169">
        <v>0</v>
      </c>
      <c r="F102" s="169">
        <v>0</v>
      </c>
      <c r="G102" s="169">
        <v>0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69">
        <v>0</v>
      </c>
      <c r="O102" s="143">
        <f t="shared" si="7"/>
        <v>318</v>
      </c>
      <c r="Q102" s="186"/>
    </row>
    <row r="103" spans="1:17" ht="15.75">
      <c r="A103" s="170" t="s">
        <v>613</v>
      </c>
      <c r="B103" s="166" t="s">
        <v>650</v>
      </c>
      <c r="C103" s="158">
        <v>0</v>
      </c>
      <c r="D103" s="169">
        <v>115</v>
      </c>
      <c r="E103" s="169">
        <v>0</v>
      </c>
      <c r="F103" s="169">
        <v>0</v>
      </c>
      <c r="G103" s="169">
        <v>2552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69">
        <v>0</v>
      </c>
      <c r="O103" s="143">
        <f t="shared" si="7"/>
        <v>2667</v>
      </c>
      <c r="Q103" s="186"/>
    </row>
    <row r="104" spans="1:17" ht="15.75">
      <c r="A104" s="163"/>
      <c r="B104" s="171" t="s">
        <v>670</v>
      </c>
      <c r="C104" s="158">
        <v>2</v>
      </c>
      <c r="D104" s="169">
        <v>606</v>
      </c>
      <c r="E104" s="169">
        <v>0</v>
      </c>
      <c r="F104" s="169">
        <v>1795</v>
      </c>
      <c r="G104" s="169">
        <v>2777.8551600000001</v>
      </c>
      <c r="H104" s="169">
        <v>446.77172999999999</v>
      </c>
      <c r="I104" s="169">
        <v>330</v>
      </c>
      <c r="J104" s="169">
        <v>0</v>
      </c>
      <c r="K104" s="169">
        <v>0</v>
      </c>
      <c r="L104" s="169">
        <v>19</v>
      </c>
      <c r="M104" s="169">
        <v>0</v>
      </c>
      <c r="N104" s="169">
        <v>0</v>
      </c>
      <c r="O104" s="143">
        <f t="shared" si="7"/>
        <v>5976.6268900000005</v>
      </c>
      <c r="Q104" s="186"/>
    </row>
    <row r="105" spans="1:17" ht="31.5">
      <c r="A105" s="124" t="s">
        <v>464</v>
      </c>
      <c r="B105" s="166" t="s">
        <v>803</v>
      </c>
      <c r="C105" s="158">
        <v>0</v>
      </c>
      <c r="D105" s="169">
        <v>0</v>
      </c>
      <c r="E105" s="169">
        <v>-2</v>
      </c>
      <c r="F105" s="169">
        <v>0</v>
      </c>
      <c r="G105" s="169">
        <v>52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69">
        <v>0</v>
      </c>
      <c r="O105" s="143">
        <f t="shared" si="7"/>
        <v>50</v>
      </c>
      <c r="Q105" s="187"/>
    </row>
    <row r="106" spans="1:17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47"/>
      <c r="Q106" s="186"/>
    </row>
    <row r="107" spans="1:17" ht="15.75">
      <c r="A107" s="168" t="s">
        <v>576</v>
      </c>
      <c r="B107" s="166" t="s">
        <v>671</v>
      </c>
      <c r="C107" s="158">
        <v>0</v>
      </c>
      <c r="D107" s="169">
        <v>-87</v>
      </c>
      <c r="E107" s="169">
        <v>0</v>
      </c>
      <c r="F107" s="169">
        <v>-756</v>
      </c>
      <c r="G107" s="169">
        <v>-70.245380000000011</v>
      </c>
      <c r="H107" s="169">
        <v>0</v>
      </c>
      <c r="I107" s="169">
        <v>-268</v>
      </c>
      <c r="J107" s="169">
        <v>0</v>
      </c>
      <c r="K107" s="169">
        <v>0</v>
      </c>
      <c r="L107" s="169">
        <v>0</v>
      </c>
      <c r="M107" s="169">
        <v>0</v>
      </c>
      <c r="N107" s="169">
        <v>0</v>
      </c>
      <c r="O107" s="143">
        <f t="shared" ref="O107:O120" si="8">SUM(C107:N107)</f>
        <v>-1181.2453800000001</v>
      </c>
      <c r="Q107" s="186"/>
    </row>
    <row r="108" spans="1:17" ht="15.75">
      <c r="A108" s="168" t="s">
        <v>578</v>
      </c>
      <c r="B108" s="166" t="s">
        <v>663</v>
      </c>
      <c r="C108" s="158">
        <v>0</v>
      </c>
      <c r="D108" s="169">
        <v>-365</v>
      </c>
      <c r="E108" s="169">
        <v>0</v>
      </c>
      <c r="F108" s="169">
        <v>0</v>
      </c>
      <c r="G108" s="169">
        <v>-8.1998000000000033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69">
        <v>0</v>
      </c>
      <c r="O108" s="143">
        <f t="shared" si="8"/>
        <v>-373.19979999999998</v>
      </c>
      <c r="Q108" s="186"/>
    </row>
    <row r="109" spans="1:17" ht="15.75">
      <c r="A109" s="168" t="s">
        <v>610</v>
      </c>
      <c r="B109" s="166" t="s">
        <v>672</v>
      </c>
      <c r="C109" s="158">
        <v>0</v>
      </c>
      <c r="D109" s="169">
        <v>-51</v>
      </c>
      <c r="E109" s="169">
        <v>0</v>
      </c>
      <c r="F109" s="169">
        <v>0</v>
      </c>
      <c r="G109" s="169">
        <v>-192.44923</v>
      </c>
      <c r="H109" s="169">
        <v>0</v>
      </c>
      <c r="I109" s="169">
        <v>0</v>
      </c>
      <c r="J109" s="169">
        <v>0</v>
      </c>
      <c r="K109" s="169">
        <v>0</v>
      </c>
      <c r="L109" s="169">
        <v>-102</v>
      </c>
      <c r="M109" s="169">
        <v>0</v>
      </c>
      <c r="N109" s="169">
        <v>0</v>
      </c>
      <c r="O109" s="143">
        <f t="shared" si="8"/>
        <v>-345.44923</v>
      </c>
      <c r="Q109" s="186"/>
    </row>
    <row r="110" spans="1:17" ht="15.75">
      <c r="A110" s="168"/>
      <c r="B110" s="171" t="s">
        <v>673</v>
      </c>
      <c r="C110" s="158">
        <v>0</v>
      </c>
      <c r="D110" s="169">
        <v>-503</v>
      </c>
      <c r="E110" s="169">
        <v>0</v>
      </c>
      <c r="F110" s="169">
        <v>-756</v>
      </c>
      <c r="G110" s="169">
        <v>-270.89440999999999</v>
      </c>
      <c r="H110" s="169">
        <v>0</v>
      </c>
      <c r="I110" s="169">
        <v>-268</v>
      </c>
      <c r="J110" s="169">
        <v>0</v>
      </c>
      <c r="K110" s="169">
        <v>0</v>
      </c>
      <c r="L110" s="169">
        <v>-102</v>
      </c>
      <c r="M110" s="169">
        <v>0</v>
      </c>
      <c r="N110" s="169">
        <v>0</v>
      </c>
      <c r="O110" s="143">
        <f t="shared" si="8"/>
        <v>-1899.8944099999999</v>
      </c>
      <c r="Q110" s="187"/>
    </row>
    <row r="111" spans="1:17" ht="31.5">
      <c r="A111" s="124" t="s">
        <v>466</v>
      </c>
      <c r="B111" s="166" t="s">
        <v>804</v>
      </c>
      <c r="C111" s="158">
        <v>0</v>
      </c>
      <c r="D111" s="169">
        <v>0</v>
      </c>
      <c r="E111" s="169">
        <v>0</v>
      </c>
      <c r="F111" s="169">
        <v>0</v>
      </c>
      <c r="G111" s="169">
        <v>-52.29281515492535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43">
        <f t="shared" si="8"/>
        <v>-52.29281515492535</v>
      </c>
      <c r="Q111" s="187"/>
    </row>
    <row r="112" spans="1:17" ht="15.75">
      <c r="A112" s="124" t="s">
        <v>467</v>
      </c>
      <c r="B112" s="166" t="s">
        <v>674</v>
      </c>
      <c r="C112" s="158">
        <v>1</v>
      </c>
      <c r="D112" s="169">
        <v>22</v>
      </c>
      <c r="E112" s="169">
        <v>24</v>
      </c>
      <c r="F112" s="169">
        <v>0</v>
      </c>
      <c r="G112" s="169">
        <v>64.794319999999999</v>
      </c>
      <c r="H112" s="169">
        <v>2.6000000000000003E-4</v>
      </c>
      <c r="I112" s="169">
        <v>16</v>
      </c>
      <c r="J112" s="169">
        <v>0</v>
      </c>
      <c r="K112" s="169">
        <v>21</v>
      </c>
      <c r="L112" s="169">
        <v>88</v>
      </c>
      <c r="M112" s="169">
        <v>0</v>
      </c>
      <c r="N112" s="169">
        <v>1</v>
      </c>
      <c r="O112" s="143">
        <f t="shared" si="8"/>
        <v>237.79458</v>
      </c>
      <c r="Q112" s="186"/>
    </row>
    <row r="113" spans="1:17" ht="15.75">
      <c r="A113" s="124" t="s">
        <v>468</v>
      </c>
      <c r="B113" s="166" t="s">
        <v>675</v>
      </c>
      <c r="C113" s="158">
        <v>-54</v>
      </c>
      <c r="D113" s="169">
        <v>0</v>
      </c>
      <c r="E113" s="169">
        <v>-49</v>
      </c>
      <c r="F113" s="169">
        <v>-1</v>
      </c>
      <c r="G113" s="169">
        <v>29.836729999999999</v>
      </c>
      <c r="H113" s="169">
        <v>-0.2843</v>
      </c>
      <c r="I113" s="169">
        <v>-35</v>
      </c>
      <c r="J113" s="169">
        <v>0</v>
      </c>
      <c r="K113" s="169">
        <v>-33</v>
      </c>
      <c r="L113" s="169">
        <v>0</v>
      </c>
      <c r="M113" s="169">
        <v>0</v>
      </c>
      <c r="N113" s="169">
        <v>-23</v>
      </c>
      <c r="O113" s="143">
        <f t="shared" si="8"/>
        <v>-165.44756999999998</v>
      </c>
      <c r="Q113" s="186"/>
    </row>
    <row r="114" spans="1:17" ht="15.75">
      <c r="A114" s="124" t="s">
        <v>469</v>
      </c>
      <c r="B114" s="166" t="s">
        <v>676</v>
      </c>
      <c r="C114" s="158">
        <v>3078</v>
      </c>
      <c r="D114" s="169">
        <v>1493</v>
      </c>
      <c r="E114" s="169">
        <v>1022</v>
      </c>
      <c r="F114" s="169">
        <v>1556</v>
      </c>
      <c r="G114" s="169">
        <v>2171.9681911728535</v>
      </c>
      <c r="H114" s="169">
        <v>872.57143000000428</v>
      </c>
      <c r="I114" s="169">
        <v>7</v>
      </c>
      <c r="J114" s="169">
        <v>4592.5624699999989</v>
      </c>
      <c r="K114" s="169">
        <v>1600</v>
      </c>
      <c r="L114" s="169">
        <v>-145</v>
      </c>
      <c r="M114" s="169">
        <v>174</v>
      </c>
      <c r="N114" s="169">
        <v>-450</v>
      </c>
      <c r="O114" s="143">
        <f t="shared" si="8"/>
        <v>15972.102091172856</v>
      </c>
      <c r="Q114" s="187"/>
    </row>
    <row r="115" spans="1:17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0</v>
      </c>
      <c r="H115" s="169">
        <v>6.5584700000000007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69">
        <v>0</v>
      </c>
      <c r="O115" s="143">
        <f t="shared" si="8"/>
        <v>6.5584700000000007</v>
      </c>
      <c r="Q115" s="186"/>
    </row>
    <row r="116" spans="1:17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-2.7488699999999997</v>
      </c>
      <c r="H116" s="169">
        <v>-2.3350000000000003E-2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69">
        <v>0</v>
      </c>
      <c r="O116" s="143">
        <f t="shared" si="8"/>
        <v>-2.7722199999999999</v>
      </c>
      <c r="Q116" s="186"/>
    </row>
    <row r="117" spans="1:17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-2.7488699999999997</v>
      </c>
      <c r="H117" s="169">
        <v>6.5351200000000009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69">
        <v>0</v>
      </c>
      <c r="O117" s="143">
        <f t="shared" si="8"/>
        <v>3.7862500000000012</v>
      </c>
      <c r="Q117" s="187"/>
    </row>
    <row r="118" spans="1:17" ht="15.75">
      <c r="A118" s="124" t="s">
        <v>681</v>
      </c>
      <c r="B118" s="166" t="s">
        <v>682</v>
      </c>
      <c r="C118" s="158">
        <v>-308</v>
      </c>
      <c r="D118" s="169">
        <v>-142</v>
      </c>
      <c r="E118" s="169">
        <v>0</v>
      </c>
      <c r="F118" s="169">
        <v>-159</v>
      </c>
      <c r="G118" s="169">
        <v>-315.85430300000002</v>
      </c>
      <c r="H118" s="169">
        <v>0</v>
      </c>
      <c r="I118" s="169">
        <v>0</v>
      </c>
      <c r="J118" s="169">
        <v>-459.25626</v>
      </c>
      <c r="K118" s="169">
        <v>0</v>
      </c>
      <c r="L118" s="169">
        <v>0</v>
      </c>
      <c r="M118" s="169">
        <v>0</v>
      </c>
      <c r="N118" s="169">
        <v>0</v>
      </c>
      <c r="O118" s="143">
        <f t="shared" si="8"/>
        <v>-1384.1105630000002</v>
      </c>
      <c r="Q118" s="186"/>
    </row>
    <row r="119" spans="1:17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-3.5185329999999939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69">
        <v>0</v>
      </c>
      <c r="O119" s="143">
        <f t="shared" si="8"/>
        <v>-3.5185329999999939</v>
      </c>
      <c r="Q119" s="186"/>
    </row>
    <row r="120" spans="1:17" ht="15.75">
      <c r="A120" s="124" t="s">
        <v>685</v>
      </c>
      <c r="B120" s="166" t="s">
        <v>686</v>
      </c>
      <c r="C120" s="158">
        <v>2770</v>
      </c>
      <c r="D120" s="169">
        <v>1351</v>
      </c>
      <c r="E120" s="169">
        <v>1022</v>
      </c>
      <c r="F120" s="169">
        <v>1397</v>
      </c>
      <c r="G120" s="169">
        <v>1849.8464851728536</v>
      </c>
      <c r="H120" s="169">
        <v>879.10655000000429</v>
      </c>
      <c r="I120" s="169">
        <v>7</v>
      </c>
      <c r="J120" s="169">
        <v>4133.3062099999988</v>
      </c>
      <c r="K120" s="169">
        <v>1600</v>
      </c>
      <c r="L120" s="169">
        <v>-145</v>
      </c>
      <c r="M120" s="169">
        <v>174</v>
      </c>
      <c r="N120" s="169">
        <v>-450</v>
      </c>
      <c r="O120" s="143">
        <f t="shared" si="8"/>
        <v>14588.259245172856</v>
      </c>
      <c r="Q120" s="187"/>
    </row>
    <row r="121" spans="1:17" ht="33">
      <c r="A121" s="197" t="s">
        <v>831</v>
      </c>
      <c r="B121" s="174"/>
      <c r="C121" s="175"/>
      <c r="D121" s="175"/>
    </row>
  </sheetData>
  <mergeCells count="2">
    <mergeCell ref="A2:B2"/>
    <mergeCell ref="A1:N1"/>
  </mergeCells>
  <conditionalFormatting sqref="Q5">
    <cfRule type="cellIs" dxfId="25" priority="26" operator="notEqual">
      <formula>0</formula>
    </cfRule>
  </conditionalFormatting>
  <conditionalFormatting sqref="Q11">
    <cfRule type="cellIs" dxfId="24" priority="25" operator="notEqual">
      <formula>0</formula>
    </cfRule>
  </conditionalFormatting>
  <conditionalFormatting sqref="Q18">
    <cfRule type="cellIs" dxfId="23" priority="24" operator="notEqual">
      <formula>0</formula>
    </cfRule>
  </conditionalFormatting>
  <conditionalFormatting sqref="Q21">
    <cfRule type="cellIs" dxfId="22" priority="23" operator="notEqual">
      <formula>0</formula>
    </cfRule>
  </conditionalFormatting>
  <conditionalFormatting sqref="Q25">
    <cfRule type="cellIs" dxfId="21" priority="22" operator="notEqual">
      <formula>0</formula>
    </cfRule>
  </conditionalFormatting>
  <conditionalFormatting sqref="Q32">
    <cfRule type="cellIs" dxfId="20" priority="21" operator="notEqual">
      <formula>0</formula>
    </cfRule>
  </conditionalFormatting>
  <conditionalFormatting sqref="Q36">
    <cfRule type="cellIs" dxfId="19" priority="20" operator="notEqual">
      <formula>0</formula>
    </cfRule>
  </conditionalFormatting>
  <conditionalFormatting sqref="Q44">
    <cfRule type="cellIs" dxfId="18" priority="19" operator="notEqual">
      <formula>0</formula>
    </cfRule>
  </conditionalFormatting>
  <conditionalFormatting sqref="Q52">
    <cfRule type="cellIs" dxfId="17" priority="18" operator="notEqual">
      <formula>0</formula>
    </cfRule>
  </conditionalFormatting>
  <conditionalFormatting sqref="Q55">
    <cfRule type="cellIs" dxfId="16" priority="17" operator="notEqual">
      <formula>0</formula>
    </cfRule>
  </conditionalFormatting>
  <conditionalFormatting sqref="Q66">
    <cfRule type="cellIs" dxfId="15" priority="16" operator="notEqual">
      <formula>0</formula>
    </cfRule>
  </conditionalFormatting>
  <conditionalFormatting sqref="Q65">
    <cfRule type="cellIs" dxfId="14" priority="15" operator="notEqual">
      <formula>0</formula>
    </cfRule>
  </conditionalFormatting>
  <conditionalFormatting sqref="Q61">
    <cfRule type="cellIs" dxfId="13" priority="14" operator="notEqual">
      <formula>0</formula>
    </cfRule>
  </conditionalFormatting>
  <conditionalFormatting sqref="Q71">
    <cfRule type="cellIs" dxfId="12" priority="13" operator="notEqual">
      <formula>0</formula>
    </cfRule>
  </conditionalFormatting>
  <conditionalFormatting sqref="Q73">
    <cfRule type="cellIs" dxfId="11" priority="12" operator="notEqual">
      <formula>0</formula>
    </cfRule>
  </conditionalFormatting>
  <conditionalFormatting sqref="Q80">
    <cfRule type="cellIs" dxfId="10" priority="11" operator="notEqual">
      <formula>0</formula>
    </cfRule>
  </conditionalFormatting>
  <conditionalFormatting sqref="Q85">
    <cfRule type="cellIs" dxfId="9" priority="10" operator="notEqual">
      <formula>0</formula>
    </cfRule>
  </conditionalFormatting>
  <conditionalFormatting sqref="Q90">
    <cfRule type="cellIs" dxfId="8" priority="9" operator="notEqual">
      <formula>0</formula>
    </cfRule>
  </conditionalFormatting>
  <conditionalFormatting sqref="Q92:Q93">
    <cfRule type="cellIs" dxfId="7" priority="8" operator="notEqual">
      <formula>0</formula>
    </cfRule>
  </conditionalFormatting>
  <conditionalFormatting sqref="Q105">
    <cfRule type="cellIs" dxfId="6" priority="7" operator="notEqual">
      <formula>0</formula>
    </cfRule>
  </conditionalFormatting>
  <conditionalFormatting sqref="Q110">
    <cfRule type="cellIs" dxfId="5" priority="6" operator="notEqual">
      <formula>0</formula>
    </cfRule>
  </conditionalFormatting>
  <conditionalFormatting sqref="Q114">
    <cfRule type="cellIs" dxfId="4" priority="5" operator="notEqual">
      <formula>0</formula>
    </cfRule>
  </conditionalFormatting>
  <conditionalFormatting sqref="Q111">
    <cfRule type="cellIs" dxfId="3" priority="4" operator="notEqual">
      <formula>0</formula>
    </cfRule>
  </conditionalFormatting>
  <conditionalFormatting sqref="Q12">
    <cfRule type="cellIs" dxfId="2" priority="3" operator="notEqual">
      <formula>0</formula>
    </cfRule>
  </conditionalFormatting>
  <conditionalFormatting sqref="Q117">
    <cfRule type="cellIs" dxfId="1" priority="2" operator="notEqual">
      <formula>0</formula>
    </cfRule>
  </conditionalFormatting>
  <conditionalFormatting sqref="Q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70" zoomScaleSheetLayoutView="100" workbookViewId="0">
      <pane xSplit="2" ySplit="4" topLeftCell="C5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28515625" style="50" bestFit="1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8.42578125" style="50" customWidth="1"/>
    <col min="30" max="30" width="14" style="50" customWidth="1"/>
    <col min="31" max="31" width="9.140625" style="50"/>
    <col min="32" max="32" width="11.5703125" style="50" customWidth="1"/>
    <col min="33" max="16384" width="9.140625" style="50"/>
  </cols>
  <sheetData>
    <row r="1" spans="1:30" ht="12.75" customHeight="1">
      <c r="A1" s="178" t="s">
        <v>843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30" ht="15.75" customHeight="1">
      <c r="AA2" s="52"/>
      <c r="AB2" s="52" t="s">
        <v>779</v>
      </c>
    </row>
    <row r="3" spans="1:30" s="57" customFormat="1" ht="78.75" customHeight="1">
      <c r="A3" s="217" t="s">
        <v>473</v>
      </c>
      <c r="B3" s="209" t="s">
        <v>798</v>
      </c>
      <c r="C3" s="200" t="s">
        <v>780</v>
      </c>
      <c r="D3" s="201"/>
      <c r="E3" s="211" t="s">
        <v>781</v>
      </c>
      <c r="F3" s="212"/>
      <c r="G3" s="200" t="s">
        <v>806</v>
      </c>
      <c r="H3" s="201"/>
      <c r="I3" s="200" t="s">
        <v>782</v>
      </c>
      <c r="J3" s="201"/>
      <c r="K3" s="200" t="s">
        <v>807</v>
      </c>
      <c r="L3" s="201"/>
      <c r="M3" s="200" t="s">
        <v>832</v>
      </c>
      <c r="N3" s="201"/>
      <c r="O3" s="202" t="s">
        <v>786</v>
      </c>
      <c r="P3" s="203"/>
      <c r="Q3" s="204" t="s">
        <v>808</v>
      </c>
      <c r="R3" s="205"/>
      <c r="S3" s="200" t="s">
        <v>783</v>
      </c>
      <c r="T3" s="201"/>
      <c r="U3" s="200" t="s">
        <v>785</v>
      </c>
      <c r="V3" s="201"/>
      <c r="W3" s="202" t="s">
        <v>784</v>
      </c>
      <c r="X3" s="203"/>
      <c r="Y3" s="202" t="s">
        <v>787</v>
      </c>
      <c r="Z3" s="203"/>
      <c r="AA3" s="200" t="s">
        <v>423</v>
      </c>
      <c r="AB3" s="201"/>
    </row>
    <row r="4" spans="1:30" s="57" customFormat="1" ht="62.25" customHeight="1">
      <c r="A4" s="217"/>
      <c r="B4" s="210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</row>
    <row r="5" spans="1:30" ht="15.75">
      <c r="A5" s="65" t="s">
        <v>461</v>
      </c>
      <c r="B5" s="66" t="s">
        <v>791</v>
      </c>
      <c r="C5" s="68">
        <v>16199287.309999999</v>
      </c>
      <c r="D5" s="68">
        <v>0</v>
      </c>
      <c r="E5" s="68">
        <v>11568130.729999999</v>
      </c>
      <c r="F5" s="68">
        <v>356539.13</v>
      </c>
      <c r="G5" s="68">
        <v>9418262.4963607974</v>
      </c>
      <c r="H5" s="68">
        <v>0</v>
      </c>
      <c r="I5" s="68">
        <v>5103787.0999999996</v>
      </c>
      <c r="J5" s="68">
        <v>0</v>
      </c>
      <c r="K5" s="68">
        <v>4961692.97</v>
      </c>
      <c r="L5" s="68">
        <v>0</v>
      </c>
      <c r="M5" s="68">
        <v>2468454.37</v>
      </c>
      <c r="N5" s="68">
        <v>0</v>
      </c>
      <c r="O5" s="68">
        <v>1372009.38</v>
      </c>
      <c r="P5" s="68">
        <v>0</v>
      </c>
      <c r="Q5" s="74">
        <v>1618559.07</v>
      </c>
      <c r="R5" s="74">
        <v>0</v>
      </c>
      <c r="S5" s="68">
        <v>1128757.4508299001</v>
      </c>
      <c r="T5" s="68">
        <v>54986.147222967484</v>
      </c>
      <c r="U5" s="68">
        <v>373542</v>
      </c>
      <c r="V5" s="68">
        <v>0</v>
      </c>
      <c r="W5" s="68">
        <v>84298.12</v>
      </c>
      <c r="X5" s="68">
        <v>0</v>
      </c>
      <c r="Y5" s="68">
        <v>218373.15861390001</v>
      </c>
      <c r="Z5" s="68">
        <v>0</v>
      </c>
      <c r="AA5" s="75">
        <v>54515154.155804597</v>
      </c>
      <c r="AB5" s="75">
        <v>411525.27722296747</v>
      </c>
      <c r="AC5" s="49"/>
      <c r="AD5" s="54"/>
    </row>
    <row r="6" spans="1:30" ht="15.75">
      <c r="A6" s="65"/>
      <c r="B6" s="70" t="s">
        <v>444</v>
      </c>
      <c r="C6" s="68">
        <v>10394003.609999999</v>
      </c>
      <c r="D6" s="68">
        <v>0</v>
      </c>
      <c r="E6" s="68">
        <v>6544945.4699999988</v>
      </c>
      <c r="F6" s="68">
        <v>356539.13</v>
      </c>
      <c r="G6" s="68">
        <v>9394054.4485514108</v>
      </c>
      <c r="H6" s="68">
        <v>0</v>
      </c>
      <c r="I6" s="68">
        <v>5103787.0999999996</v>
      </c>
      <c r="J6" s="68">
        <v>0</v>
      </c>
      <c r="K6" s="68">
        <v>4961692.97</v>
      </c>
      <c r="L6" s="68">
        <v>0</v>
      </c>
      <c r="M6" s="68">
        <v>2468454.37</v>
      </c>
      <c r="N6" s="68">
        <v>0</v>
      </c>
      <c r="O6" s="68">
        <v>1370804.44</v>
      </c>
      <c r="P6" s="68">
        <v>0</v>
      </c>
      <c r="Q6" s="74">
        <v>1618559.07</v>
      </c>
      <c r="R6" s="74">
        <v>0</v>
      </c>
      <c r="S6" s="68">
        <v>1128757.4508299001</v>
      </c>
      <c r="T6" s="68">
        <v>54986.147222967484</v>
      </c>
      <c r="U6" s="68">
        <v>373542</v>
      </c>
      <c r="V6" s="68">
        <v>0</v>
      </c>
      <c r="W6" s="68">
        <v>84298.12</v>
      </c>
      <c r="X6" s="68">
        <v>0</v>
      </c>
      <c r="Y6" s="68">
        <v>218373.15861390001</v>
      </c>
      <c r="Z6" s="68">
        <v>0</v>
      </c>
      <c r="AA6" s="75">
        <v>43661272.207995199</v>
      </c>
      <c r="AB6" s="75">
        <v>411525.27722296747</v>
      </c>
      <c r="AC6" s="49"/>
      <c r="AD6" s="54"/>
    </row>
    <row r="7" spans="1:30" ht="15.75">
      <c r="A7" s="65"/>
      <c r="B7" s="70" t="s">
        <v>701</v>
      </c>
      <c r="C7" s="68">
        <v>9565971.6799999997</v>
      </c>
      <c r="D7" s="68">
        <v>0</v>
      </c>
      <c r="E7" s="68">
        <v>5800947.6499999985</v>
      </c>
      <c r="F7" s="68">
        <v>0</v>
      </c>
      <c r="G7" s="68">
        <v>8897704.0251932181</v>
      </c>
      <c r="H7" s="68">
        <v>0</v>
      </c>
      <c r="I7" s="68">
        <v>3487995.15</v>
      </c>
      <c r="J7" s="68">
        <v>0</v>
      </c>
      <c r="K7" s="68">
        <v>4961692.97</v>
      </c>
      <c r="L7" s="68">
        <v>0</v>
      </c>
      <c r="M7" s="68">
        <v>1243004.93</v>
      </c>
      <c r="N7" s="68">
        <v>0</v>
      </c>
      <c r="O7" s="68">
        <v>1012670.76</v>
      </c>
      <c r="P7" s="68">
        <v>0</v>
      </c>
      <c r="Q7" s="74">
        <v>220636.02999999997</v>
      </c>
      <c r="R7" s="74">
        <v>0</v>
      </c>
      <c r="S7" s="68">
        <v>90083.061826399993</v>
      </c>
      <c r="T7" s="68">
        <v>0</v>
      </c>
      <c r="U7" s="68">
        <v>361072</v>
      </c>
      <c r="V7" s="68">
        <v>0</v>
      </c>
      <c r="W7" s="68">
        <v>84298.12</v>
      </c>
      <c r="X7" s="68">
        <v>0</v>
      </c>
      <c r="Y7" s="68">
        <v>89544.499304800003</v>
      </c>
      <c r="Z7" s="68">
        <v>0</v>
      </c>
      <c r="AA7" s="75">
        <v>35815620.876324415</v>
      </c>
      <c r="AB7" s="75">
        <v>0</v>
      </c>
      <c r="AC7" s="49"/>
      <c r="AD7" s="54"/>
    </row>
    <row r="8" spans="1:30" ht="31.5">
      <c r="A8" s="65"/>
      <c r="B8" s="70" t="s">
        <v>498</v>
      </c>
      <c r="C8" s="68">
        <v>828031.93</v>
      </c>
      <c r="D8" s="68">
        <v>0</v>
      </c>
      <c r="E8" s="68">
        <v>743997.82000000007</v>
      </c>
      <c r="F8" s="68">
        <v>356539.13</v>
      </c>
      <c r="G8" s="68">
        <v>496350.42335819162</v>
      </c>
      <c r="H8" s="68">
        <v>0</v>
      </c>
      <c r="I8" s="68">
        <v>1615791.9500000002</v>
      </c>
      <c r="J8" s="68">
        <v>0</v>
      </c>
      <c r="K8" s="68">
        <v>0</v>
      </c>
      <c r="L8" s="68">
        <v>0</v>
      </c>
      <c r="M8" s="68">
        <v>1225449.44</v>
      </c>
      <c r="N8" s="68">
        <v>0</v>
      </c>
      <c r="O8" s="68">
        <v>358133.68000000005</v>
      </c>
      <c r="P8" s="68">
        <v>0</v>
      </c>
      <c r="Q8" s="74">
        <v>1397923.04</v>
      </c>
      <c r="R8" s="74">
        <v>0</v>
      </c>
      <c r="S8" s="68">
        <v>1038674.3890035001</v>
      </c>
      <c r="T8" s="68">
        <v>54986.147222967484</v>
      </c>
      <c r="U8" s="68">
        <v>12470</v>
      </c>
      <c r="V8" s="68">
        <v>0</v>
      </c>
      <c r="W8" s="68">
        <v>0</v>
      </c>
      <c r="X8" s="68">
        <v>0</v>
      </c>
      <c r="Y8" s="68">
        <v>128828.6593091</v>
      </c>
      <c r="Z8" s="68">
        <v>0</v>
      </c>
      <c r="AA8" s="75">
        <v>7845651.3316707918</v>
      </c>
      <c r="AB8" s="75">
        <v>411525.27722296747</v>
      </c>
      <c r="AC8" s="49"/>
      <c r="AD8" s="54"/>
    </row>
    <row r="9" spans="1:30" ht="31.5">
      <c r="A9" s="65"/>
      <c r="B9" s="70" t="s">
        <v>445</v>
      </c>
      <c r="C9" s="68">
        <v>5805283.7000000002</v>
      </c>
      <c r="D9" s="68">
        <v>0</v>
      </c>
      <c r="E9" s="68">
        <v>5023185.2600000007</v>
      </c>
      <c r="F9" s="68">
        <v>0</v>
      </c>
      <c r="G9" s="68">
        <v>24208.047809386611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1204.94</v>
      </c>
      <c r="P9" s="68">
        <v>0</v>
      </c>
      <c r="Q9" s="74">
        <v>0</v>
      </c>
      <c r="R9" s="74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75">
        <v>10853881.947809387</v>
      </c>
      <c r="AB9" s="75">
        <v>0</v>
      </c>
      <c r="AC9" s="49"/>
      <c r="AD9" s="54"/>
    </row>
    <row r="10" spans="1:30" ht="15.75">
      <c r="A10" s="65" t="s">
        <v>462</v>
      </c>
      <c r="B10" s="66" t="s">
        <v>87</v>
      </c>
      <c r="C10" s="68">
        <v>1562044.76</v>
      </c>
      <c r="D10" s="68">
        <v>0</v>
      </c>
      <c r="E10" s="68">
        <v>168503.86000000002</v>
      </c>
      <c r="F10" s="68">
        <v>0</v>
      </c>
      <c r="G10" s="68">
        <v>267695.23699458502</v>
      </c>
      <c r="H10" s="68">
        <v>0</v>
      </c>
      <c r="I10" s="68">
        <v>260949.72000000003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152746.16999999998</v>
      </c>
      <c r="P10" s="68">
        <v>0</v>
      </c>
      <c r="Q10" s="74">
        <v>107589.27</v>
      </c>
      <c r="R10" s="74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75">
        <v>2519529.0169945853</v>
      </c>
      <c r="AB10" s="75">
        <v>0</v>
      </c>
      <c r="AC10" s="49"/>
      <c r="AD10" s="54"/>
    </row>
    <row r="11" spans="1:30" ht="31.5">
      <c r="A11" s="65" t="s">
        <v>463</v>
      </c>
      <c r="B11" s="66" t="s">
        <v>88</v>
      </c>
      <c r="C11" s="68">
        <v>6591992.4900000002</v>
      </c>
      <c r="D11" s="68">
        <v>0</v>
      </c>
      <c r="E11" s="68">
        <v>51156.639999999999</v>
      </c>
      <c r="F11" s="68">
        <v>0</v>
      </c>
      <c r="G11" s="68">
        <v>556248.67611576954</v>
      </c>
      <c r="H11" s="68">
        <v>0</v>
      </c>
      <c r="I11" s="68">
        <v>87767.42</v>
      </c>
      <c r="J11" s="68">
        <v>0</v>
      </c>
      <c r="K11" s="68">
        <v>256311.13</v>
      </c>
      <c r="L11" s="68">
        <v>0</v>
      </c>
      <c r="M11" s="68">
        <v>139325.76000000001</v>
      </c>
      <c r="N11" s="68">
        <v>0</v>
      </c>
      <c r="O11" s="68">
        <v>304860.31000000006</v>
      </c>
      <c r="P11" s="68">
        <v>0</v>
      </c>
      <c r="Q11" s="74">
        <v>6815.92</v>
      </c>
      <c r="R11" s="74">
        <v>0</v>
      </c>
      <c r="S11" s="68">
        <v>126861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75">
        <v>8121339.3461157698</v>
      </c>
      <c r="AB11" s="75">
        <v>0</v>
      </c>
      <c r="AC11" s="49"/>
      <c r="AD11" s="54"/>
    </row>
    <row r="12" spans="1:30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74">
        <v>0</v>
      </c>
      <c r="R12" s="74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75">
        <v>0</v>
      </c>
      <c r="AB12" s="75">
        <v>0</v>
      </c>
      <c r="AC12" s="49"/>
      <c r="AD12" s="54"/>
    </row>
    <row r="13" spans="1:30" ht="15.75">
      <c r="A13" s="65" t="s">
        <v>465</v>
      </c>
      <c r="B13" s="66" t="s">
        <v>90</v>
      </c>
      <c r="C13" s="68">
        <v>0</v>
      </c>
      <c r="D13" s="68">
        <v>0</v>
      </c>
      <c r="E13" s="68">
        <v>1322731.55</v>
      </c>
      <c r="F13" s="68">
        <v>250579.38</v>
      </c>
      <c r="G13" s="68">
        <v>755770.96999999986</v>
      </c>
      <c r="H13" s="68">
        <v>0</v>
      </c>
      <c r="I13" s="68">
        <v>0</v>
      </c>
      <c r="J13" s="68">
        <v>0</v>
      </c>
      <c r="K13" s="68">
        <v>27156.37</v>
      </c>
      <c r="L13" s="68">
        <v>0</v>
      </c>
      <c r="M13" s="68">
        <v>0</v>
      </c>
      <c r="N13" s="68">
        <v>0</v>
      </c>
      <c r="O13" s="68">
        <v>14550.79</v>
      </c>
      <c r="P13" s="68">
        <v>0</v>
      </c>
      <c r="Q13" s="74">
        <v>0</v>
      </c>
      <c r="R13" s="74">
        <v>0</v>
      </c>
      <c r="S13" s="68">
        <v>0</v>
      </c>
      <c r="T13" s="68">
        <v>0</v>
      </c>
      <c r="U13" s="68">
        <v>0</v>
      </c>
      <c r="V13" s="68">
        <v>0</v>
      </c>
      <c r="W13" s="68">
        <v>88681.25</v>
      </c>
      <c r="X13" s="68">
        <v>0</v>
      </c>
      <c r="Y13" s="68">
        <v>25541.90264</v>
      </c>
      <c r="Z13" s="68">
        <v>0</v>
      </c>
      <c r="AA13" s="75">
        <v>2234432.8326400002</v>
      </c>
      <c r="AB13" s="75">
        <v>250579.38</v>
      </c>
      <c r="AC13" s="49"/>
      <c r="AD13" s="54"/>
    </row>
    <row r="14" spans="1:30" ht="15.75">
      <c r="A14" s="71" t="s">
        <v>466</v>
      </c>
      <c r="B14" s="72" t="s">
        <v>792</v>
      </c>
      <c r="C14" s="74">
        <v>106764.68</v>
      </c>
      <c r="D14" s="74">
        <v>0</v>
      </c>
      <c r="E14" s="68">
        <v>127588.11</v>
      </c>
      <c r="F14" s="68">
        <v>0</v>
      </c>
      <c r="G14" s="68">
        <v>0</v>
      </c>
      <c r="H14" s="68">
        <v>0</v>
      </c>
      <c r="I14" s="68">
        <v>604635.66</v>
      </c>
      <c r="J14" s="68">
        <v>0</v>
      </c>
      <c r="K14" s="68">
        <v>0</v>
      </c>
      <c r="L14" s="68">
        <v>0</v>
      </c>
      <c r="M14" s="68">
        <v>316784.84000000003</v>
      </c>
      <c r="N14" s="68">
        <v>0</v>
      </c>
      <c r="O14" s="68">
        <v>2306.15</v>
      </c>
      <c r="P14" s="68">
        <v>0</v>
      </c>
      <c r="Q14" s="74">
        <v>92258.66</v>
      </c>
      <c r="R14" s="74">
        <v>0</v>
      </c>
      <c r="S14" s="68">
        <v>18654.27</v>
      </c>
      <c r="T14" s="68">
        <v>0</v>
      </c>
      <c r="U14" s="68">
        <v>75739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75">
        <v>1344731.3699999999</v>
      </c>
      <c r="AB14" s="75">
        <v>0</v>
      </c>
      <c r="AC14" s="49"/>
      <c r="AD14" s="54"/>
    </row>
    <row r="15" spans="1:30" ht="47.25">
      <c r="A15" s="71" t="s">
        <v>793</v>
      </c>
      <c r="B15" s="73" t="s">
        <v>794</v>
      </c>
      <c r="C15" s="74">
        <v>0</v>
      </c>
      <c r="D15" s="74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74">
        <v>0</v>
      </c>
      <c r="R15" s="74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75">
        <v>0</v>
      </c>
      <c r="AB15" s="75">
        <v>0</v>
      </c>
      <c r="AC15" s="49"/>
      <c r="AD15" s="54"/>
    </row>
    <row r="16" spans="1:30" ht="15.75">
      <c r="A16" s="71" t="s">
        <v>467</v>
      </c>
      <c r="B16" s="72" t="s">
        <v>795</v>
      </c>
      <c r="C16" s="74">
        <v>474.8</v>
      </c>
      <c r="D16" s="74">
        <v>0</v>
      </c>
      <c r="E16" s="68">
        <v>4555562.74</v>
      </c>
      <c r="F16" s="68">
        <v>0</v>
      </c>
      <c r="G16" s="68">
        <v>2369793.9083360205</v>
      </c>
      <c r="H16" s="68">
        <v>0</v>
      </c>
      <c r="I16" s="68">
        <v>1937321.4500000002</v>
      </c>
      <c r="J16" s="68">
        <v>0</v>
      </c>
      <c r="K16" s="68">
        <v>24602.78</v>
      </c>
      <c r="L16" s="68">
        <v>0</v>
      </c>
      <c r="M16" s="68">
        <v>34229.770000000004</v>
      </c>
      <c r="N16" s="68">
        <v>0</v>
      </c>
      <c r="O16" s="68">
        <v>0</v>
      </c>
      <c r="P16" s="68">
        <v>0</v>
      </c>
      <c r="Q16" s="74">
        <v>0</v>
      </c>
      <c r="R16" s="74">
        <v>0</v>
      </c>
      <c r="S16" s="68">
        <v>0</v>
      </c>
      <c r="T16" s="68">
        <v>0</v>
      </c>
      <c r="U16" s="68">
        <v>333185</v>
      </c>
      <c r="V16" s="68">
        <v>0</v>
      </c>
      <c r="W16" s="68">
        <v>90549.05</v>
      </c>
      <c r="X16" s="68">
        <v>0</v>
      </c>
      <c r="Y16" s="68">
        <v>0</v>
      </c>
      <c r="Z16" s="68">
        <v>0</v>
      </c>
      <c r="AA16" s="75">
        <v>9345719.498336019</v>
      </c>
      <c r="AB16" s="75">
        <v>0</v>
      </c>
      <c r="AC16" s="59"/>
      <c r="AD16" s="54"/>
    </row>
    <row r="17" spans="1:32" ht="15.75" customHeight="1">
      <c r="A17" s="213" t="s">
        <v>423</v>
      </c>
      <c r="B17" s="214"/>
      <c r="C17" s="75">
        <v>24460564.040000003</v>
      </c>
      <c r="D17" s="75">
        <v>0</v>
      </c>
      <c r="E17" s="75">
        <v>17793673.629999999</v>
      </c>
      <c r="F17" s="75">
        <v>607118.51</v>
      </c>
      <c r="G17" s="75">
        <v>13367771.287807174</v>
      </c>
      <c r="H17" s="75">
        <v>0</v>
      </c>
      <c r="I17" s="75">
        <v>7994461.3499999996</v>
      </c>
      <c r="J17" s="75">
        <v>0</v>
      </c>
      <c r="K17" s="75">
        <v>5269763.25</v>
      </c>
      <c r="L17" s="75">
        <v>0</v>
      </c>
      <c r="M17" s="75">
        <v>2958794.7399999998</v>
      </c>
      <c r="N17" s="75">
        <v>0</v>
      </c>
      <c r="O17" s="75">
        <v>1846472.7999999998</v>
      </c>
      <c r="P17" s="75">
        <v>0</v>
      </c>
      <c r="Q17" s="75">
        <v>1825222.92</v>
      </c>
      <c r="R17" s="75">
        <v>0</v>
      </c>
      <c r="S17" s="75">
        <v>1274272.7208299001</v>
      </c>
      <c r="T17" s="75">
        <v>54986.147222967484</v>
      </c>
      <c r="U17" s="75">
        <v>782466</v>
      </c>
      <c r="V17" s="75">
        <v>0</v>
      </c>
      <c r="W17" s="75">
        <v>263528.42</v>
      </c>
      <c r="X17" s="75">
        <v>0</v>
      </c>
      <c r="Y17" s="75">
        <v>243915.0612539</v>
      </c>
      <c r="Z17" s="75">
        <v>0</v>
      </c>
      <c r="AA17" s="75">
        <v>78080906.219890982</v>
      </c>
      <c r="AB17" s="75">
        <v>662104.65722296748</v>
      </c>
      <c r="AC17" s="58"/>
      <c r="AD17" s="54"/>
    </row>
    <row r="18" spans="1:32" ht="33" customHeight="1">
      <c r="A18" s="218" t="s">
        <v>830</v>
      </c>
      <c r="B18" s="219"/>
      <c r="C18" s="207">
        <v>0.31327203056678554</v>
      </c>
      <c r="D18" s="208"/>
      <c r="E18" s="207">
        <v>0.22788764233716194</v>
      </c>
      <c r="F18" s="208"/>
      <c r="G18" s="207">
        <v>0.17120410014403439</v>
      </c>
      <c r="H18" s="208"/>
      <c r="I18" s="207">
        <v>0.10238689248157604</v>
      </c>
      <c r="J18" s="208"/>
      <c r="K18" s="207">
        <v>6.7491061581167161E-2</v>
      </c>
      <c r="L18" s="208"/>
      <c r="M18" s="207">
        <v>3.7893960037649409E-2</v>
      </c>
      <c r="N18" s="208"/>
      <c r="O18" s="207">
        <v>2.3648198892568872E-2</v>
      </c>
      <c r="P18" s="208"/>
      <c r="Q18" s="207">
        <v>2.3376046825837524E-2</v>
      </c>
      <c r="R18" s="208"/>
      <c r="S18" s="207">
        <v>1.6319901785480061E-2</v>
      </c>
      <c r="T18" s="208"/>
      <c r="U18" s="207">
        <v>1.0021220780870857E-2</v>
      </c>
      <c r="V18" s="208"/>
      <c r="W18" s="207">
        <v>3.3750686660558578E-3</v>
      </c>
      <c r="X18" s="208"/>
      <c r="Y18" s="207">
        <v>3.1238759008122658E-3</v>
      </c>
      <c r="Z18" s="208"/>
      <c r="AA18" s="207">
        <v>1</v>
      </c>
      <c r="AB18" s="208"/>
      <c r="AF18" s="54"/>
    </row>
    <row r="19" spans="1:32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797</v>
      </c>
      <c r="R20" s="64"/>
    </row>
    <row r="21" spans="1:32" s="62" customFormat="1">
      <c r="A21" s="61"/>
      <c r="C21" s="198"/>
      <c r="D21" s="54"/>
      <c r="E21" s="198"/>
      <c r="F21" s="54"/>
      <c r="G21" s="198"/>
      <c r="H21" s="54"/>
      <c r="I21" s="198"/>
      <c r="J21" s="54"/>
      <c r="K21" s="198"/>
      <c r="L21" s="54"/>
      <c r="M21" s="198"/>
      <c r="N21" s="54"/>
      <c r="O21" s="198"/>
      <c r="P21" s="54"/>
      <c r="Q21" s="198"/>
      <c r="R21" s="54"/>
      <c r="S21" s="198"/>
      <c r="T21" s="54"/>
      <c r="U21" s="198"/>
      <c r="V21" s="54"/>
      <c r="W21" s="198"/>
      <c r="X21" s="54"/>
      <c r="Y21" s="198"/>
      <c r="Z21" s="54"/>
      <c r="AA21" s="54"/>
      <c r="AB21" s="54"/>
    </row>
    <row r="51" spans="1:27" s="56" customFormat="1">
      <c r="A51" s="50"/>
      <c r="B51" s="51"/>
      <c r="C51" s="51"/>
      <c r="D51" s="51"/>
      <c r="E51" s="50"/>
      <c r="F51" s="50"/>
      <c r="G51" s="50"/>
      <c r="AA51" s="181"/>
    </row>
    <row r="52" spans="1:27" s="56" customFormat="1">
      <c r="A52" s="50"/>
      <c r="B52" s="51"/>
      <c r="C52" s="51"/>
      <c r="D52" s="51"/>
      <c r="E52" s="50"/>
      <c r="F52" s="50"/>
      <c r="G52" s="50"/>
      <c r="AA52" s="181"/>
    </row>
    <row r="53" spans="1:27" s="56" customFormat="1">
      <c r="A53" s="50"/>
      <c r="B53" s="51"/>
      <c r="C53" s="51"/>
      <c r="D53" s="51"/>
      <c r="E53" s="50"/>
      <c r="F53" s="50"/>
      <c r="G53" s="50"/>
      <c r="AA53" s="181"/>
    </row>
    <row r="54" spans="1:27" s="56" customFormat="1">
      <c r="A54" s="50"/>
      <c r="B54" s="51"/>
      <c r="C54" s="51"/>
      <c r="D54" s="51"/>
      <c r="E54" s="50"/>
      <c r="F54" s="50"/>
      <c r="G54" s="50"/>
      <c r="AA54" s="181"/>
    </row>
    <row r="55" spans="1:27" s="56" customFormat="1">
      <c r="A55" s="50"/>
      <c r="B55" s="51"/>
      <c r="C55" s="51"/>
      <c r="D55" s="51"/>
      <c r="E55" s="50"/>
      <c r="F55" s="50"/>
      <c r="G55" s="50"/>
      <c r="AA55" s="181"/>
    </row>
    <row r="56" spans="1:27" s="56" customFormat="1">
      <c r="A56" s="50"/>
      <c r="B56" s="51"/>
      <c r="C56" s="51"/>
      <c r="D56" s="51"/>
      <c r="E56" s="50"/>
      <c r="F56" s="50"/>
      <c r="G56" s="50"/>
      <c r="AA56" s="181"/>
    </row>
    <row r="57" spans="1:27" s="56" customFormat="1">
      <c r="A57" s="50"/>
      <c r="B57" s="51"/>
      <c r="C57" s="51"/>
      <c r="D57" s="51"/>
      <c r="E57" s="50"/>
      <c r="F57" s="50"/>
      <c r="G57" s="50"/>
      <c r="AA57" s="181"/>
    </row>
    <row r="58" spans="1:27" s="56" customFormat="1">
      <c r="A58" s="50"/>
      <c r="B58" s="51"/>
      <c r="C58" s="51"/>
      <c r="D58" s="51"/>
      <c r="E58" s="50"/>
      <c r="F58" s="50"/>
      <c r="G58" s="50"/>
      <c r="AA58" s="181"/>
    </row>
    <row r="59" spans="1:27" s="56" customFormat="1">
      <c r="A59" s="50"/>
      <c r="B59" s="51"/>
      <c r="C59" s="51"/>
      <c r="D59" s="51"/>
      <c r="E59" s="50"/>
      <c r="F59" s="50"/>
      <c r="G59" s="50"/>
      <c r="AA59" s="181"/>
    </row>
    <row r="60" spans="1:27" s="56" customFormat="1">
      <c r="A60" s="50"/>
      <c r="B60" s="51"/>
      <c r="C60" s="51"/>
      <c r="D60" s="51"/>
      <c r="E60" s="50"/>
      <c r="F60" s="50"/>
      <c r="G60" s="50"/>
      <c r="AA60" s="181"/>
    </row>
    <row r="61" spans="1:27" s="56" customFormat="1">
      <c r="A61" s="50"/>
      <c r="B61" s="51"/>
      <c r="C61" s="51"/>
      <c r="D61" s="51"/>
      <c r="E61" s="50"/>
      <c r="F61" s="50"/>
      <c r="G61" s="50"/>
      <c r="AA61" s="181"/>
    </row>
    <row r="62" spans="1:27" s="56" customFormat="1">
      <c r="A62" s="50"/>
      <c r="B62" s="51"/>
      <c r="C62" s="51"/>
      <c r="D62" s="51"/>
      <c r="E62" s="50"/>
      <c r="F62" s="50"/>
      <c r="G62" s="50"/>
      <c r="AA62" s="181"/>
    </row>
    <row r="63" spans="1:27" s="56" customFormat="1">
      <c r="A63" s="50"/>
      <c r="B63" s="51"/>
      <c r="C63" s="51"/>
      <c r="D63" s="51"/>
      <c r="E63" s="50"/>
      <c r="F63" s="50"/>
      <c r="G63" s="50"/>
      <c r="AA63" s="181"/>
    </row>
    <row r="64" spans="1:27" s="56" customFormat="1">
      <c r="A64" s="50"/>
      <c r="B64" s="51"/>
      <c r="C64" s="51"/>
      <c r="D64" s="51"/>
      <c r="E64" s="50"/>
      <c r="F64" s="50"/>
      <c r="G64" s="50"/>
      <c r="AA64" s="181"/>
    </row>
    <row r="65" spans="1:27" s="56" customFormat="1">
      <c r="A65" s="50"/>
      <c r="B65" s="51"/>
      <c r="C65" s="51"/>
      <c r="D65" s="51"/>
      <c r="E65" s="50"/>
      <c r="F65" s="50"/>
      <c r="G65" s="50"/>
      <c r="AA65" s="181"/>
    </row>
    <row r="66" spans="1:27" s="56" customFormat="1">
      <c r="A66" s="50"/>
      <c r="B66" s="51"/>
      <c r="C66" s="51"/>
      <c r="D66" s="51"/>
      <c r="E66" s="50"/>
      <c r="F66" s="50"/>
      <c r="G66" s="50"/>
      <c r="AA66" s="181"/>
    </row>
    <row r="67" spans="1:27" s="56" customFormat="1">
      <c r="A67" s="189"/>
      <c r="B67" s="190"/>
      <c r="C67" s="190"/>
      <c r="D67" s="190"/>
      <c r="E67" s="50"/>
      <c r="F67" s="50"/>
      <c r="G67" s="50"/>
      <c r="AA67" s="181"/>
    </row>
    <row r="68" spans="1:27" s="56" customFormat="1">
      <c r="A68" s="189"/>
      <c r="B68" s="190"/>
      <c r="C68" s="190"/>
      <c r="D68" s="190"/>
      <c r="E68" s="50"/>
      <c r="F68" s="50"/>
      <c r="G68" s="50"/>
      <c r="AA68" s="181"/>
    </row>
    <row r="69" spans="1:27" s="56" customFormat="1">
      <c r="A69" s="189"/>
      <c r="B69" s="190"/>
      <c r="C69" s="190"/>
      <c r="D69" s="190"/>
      <c r="E69" s="50"/>
      <c r="F69" s="50"/>
      <c r="G69" s="50"/>
      <c r="AA69" s="181"/>
    </row>
    <row r="70" spans="1:27" s="56" customFormat="1">
      <c r="A70" s="189"/>
      <c r="B70" s="190"/>
      <c r="C70" s="190"/>
      <c r="D70" s="190"/>
      <c r="E70" s="50"/>
      <c r="F70" s="50"/>
      <c r="G70" s="50"/>
      <c r="AA70" s="181"/>
    </row>
    <row r="71" spans="1:27" s="56" customFormat="1">
      <c r="A71" s="196">
        <f>C71/$C$78</f>
        <v>0.69818803078795399</v>
      </c>
      <c r="B71" s="190" t="s">
        <v>791</v>
      </c>
      <c r="C71" s="190">
        <f>AA5</f>
        <v>54515154.155804597</v>
      </c>
      <c r="D71" s="190"/>
      <c r="E71" s="50"/>
      <c r="F71" s="50"/>
      <c r="G71" s="50"/>
      <c r="AA71" s="181"/>
    </row>
    <row r="72" spans="1:27" s="56" customFormat="1">
      <c r="A72" s="196">
        <f t="shared" ref="A72:A77" si="0">C72/$C$78</f>
        <v>3.2268183592786472E-2</v>
      </c>
      <c r="B72" s="190" t="s">
        <v>87</v>
      </c>
      <c r="C72" s="190">
        <f>AA10</f>
        <v>2519529.0169945853</v>
      </c>
      <c r="D72" s="190"/>
      <c r="E72" s="50"/>
      <c r="F72" s="50"/>
      <c r="G72" s="50"/>
      <c r="AA72" s="181"/>
    </row>
    <row r="73" spans="1:27" s="56" customFormat="1">
      <c r="A73" s="196">
        <f t="shared" si="0"/>
        <v>0.10401184795735467</v>
      </c>
      <c r="B73" s="190" t="s">
        <v>88</v>
      </c>
      <c r="C73" s="190">
        <f>AA11</f>
        <v>8121339.3461157698</v>
      </c>
      <c r="D73" s="190"/>
      <c r="E73" s="50"/>
      <c r="F73" s="50"/>
      <c r="G73" s="50"/>
      <c r="AA73" s="181"/>
    </row>
    <row r="74" spans="1:27" s="56" customFormat="1">
      <c r="A74" s="196">
        <f t="shared" si="0"/>
        <v>0</v>
      </c>
      <c r="B74" s="190" t="s">
        <v>89</v>
      </c>
      <c r="C74" s="190">
        <f>AA12</f>
        <v>0</v>
      </c>
      <c r="D74" s="190"/>
      <c r="E74" s="50"/>
      <c r="F74" s="50"/>
      <c r="G74" s="50"/>
      <c r="AA74" s="181"/>
    </row>
    <row r="75" spans="1:27" s="56" customFormat="1">
      <c r="A75" s="196">
        <f t="shared" si="0"/>
        <v>2.8616891642463827E-2</v>
      </c>
      <c r="B75" s="190" t="s">
        <v>90</v>
      </c>
      <c r="C75" s="190">
        <f>AA13</f>
        <v>2234432.8326400002</v>
      </c>
      <c r="D75" s="190"/>
      <c r="E75" s="50"/>
      <c r="F75" s="50"/>
      <c r="G75" s="50"/>
      <c r="AA75" s="181"/>
    </row>
    <row r="76" spans="1:27" s="56" customFormat="1">
      <c r="A76" s="196">
        <f t="shared" si="0"/>
        <v>1.7222281798484451E-2</v>
      </c>
      <c r="B76" s="190" t="s">
        <v>792</v>
      </c>
      <c r="C76" s="190">
        <f>AA14</f>
        <v>1344731.3699999999</v>
      </c>
      <c r="D76" s="190"/>
      <c r="E76" s="50"/>
      <c r="F76" s="50"/>
      <c r="G76" s="50"/>
      <c r="AA76" s="181"/>
    </row>
    <row r="77" spans="1:27" s="56" customFormat="1">
      <c r="A77" s="196">
        <f t="shared" si="0"/>
        <v>0.1196927642209564</v>
      </c>
      <c r="B77" s="190" t="s">
        <v>795</v>
      </c>
      <c r="C77" s="190">
        <f>AA16</f>
        <v>9345719.498336019</v>
      </c>
      <c r="D77" s="190"/>
      <c r="E77" s="50"/>
      <c r="F77" s="50"/>
      <c r="G77" s="50"/>
      <c r="AA77" s="181"/>
    </row>
    <row r="78" spans="1:27" s="56" customFormat="1">
      <c r="A78" s="189"/>
      <c r="B78" s="190"/>
      <c r="C78" s="190">
        <f>SUM(C71:C77)</f>
        <v>78080906.219890982</v>
      </c>
      <c r="D78" s="190"/>
      <c r="E78" s="50"/>
      <c r="F78" s="50"/>
      <c r="G78" s="50"/>
      <c r="AA78" s="181"/>
    </row>
    <row r="79" spans="1:27" s="56" customFormat="1">
      <c r="A79" s="189"/>
      <c r="B79" s="190"/>
      <c r="C79" s="190"/>
      <c r="D79" s="190"/>
      <c r="E79" s="50"/>
      <c r="F79" s="50"/>
      <c r="G79" s="50"/>
      <c r="AA79" s="181"/>
    </row>
    <row r="80" spans="1:27" s="56" customFormat="1">
      <c r="A80" s="189"/>
      <c r="B80" s="190"/>
      <c r="C80" s="190"/>
      <c r="D80" s="190"/>
      <c r="E80" s="50"/>
      <c r="F80" s="50"/>
      <c r="G80" s="50"/>
      <c r="AA80" s="181"/>
    </row>
    <row r="81" spans="1:27" s="56" customFormat="1">
      <c r="A81" s="189"/>
      <c r="B81" s="190"/>
      <c r="C81" s="190"/>
      <c r="D81" s="190"/>
      <c r="E81" s="50"/>
      <c r="F81" s="50"/>
      <c r="G81" s="50"/>
      <c r="AA81" s="181"/>
    </row>
    <row r="82" spans="1:27" s="56" customFormat="1">
      <c r="A82" s="189"/>
      <c r="B82" s="190"/>
      <c r="C82" s="190"/>
      <c r="D82" s="190"/>
      <c r="E82" s="50"/>
      <c r="F82" s="50"/>
      <c r="G82" s="50"/>
      <c r="AA82" s="181"/>
    </row>
    <row r="83" spans="1:27" s="56" customFormat="1">
      <c r="A83" s="189"/>
      <c r="B83" s="190"/>
      <c r="C83" s="190"/>
      <c r="D83" s="190"/>
      <c r="E83" s="50"/>
      <c r="F83" s="50"/>
      <c r="G83" s="50"/>
      <c r="AA83" s="181"/>
    </row>
    <row r="84" spans="1:27" s="56" customFormat="1">
      <c r="A84" s="189"/>
      <c r="B84" s="190"/>
      <c r="C84" s="190"/>
      <c r="D84" s="190"/>
      <c r="E84" s="50"/>
      <c r="F84" s="50"/>
      <c r="G84" s="50"/>
      <c r="AA84" s="181"/>
    </row>
    <row r="85" spans="1:27" s="56" customFormat="1">
      <c r="A85" s="189"/>
      <c r="B85" s="190"/>
      <c r="C85" s="190"/>
      <c r="D85" s="190"/>
      <c r="E85" s="50"/>
      <c r="F85" s="50"/>
      <c r="G85" s="50"/>
      <c r="AA85" s="181"/>
    </row>
    <row r="86" spans="1:27" s="56" customFormat="1">
      <c r="A86" s="189"/>
      <c r="B86" s="190"/>
      <c r="C86" s="190"/>
      <c r="D86" s="190"/>
      <c r="E86" s="50"/>
      <c r="F86" s="50"/>
      <c r="G86" s="50"/>
      <c r="AA86" s="181"/>
    </row>
    <row r="87" spans="1:27" s="56" customFormat="1">
      <c r="A87" s="50"/>
      <c r="B87" s="51"/>
      <c r="C87" s="51"/>
      <c r="D87" s="51"/>
      <c r="E87" s="50"/>
      <c r="F87" s="50"/>
      <c r="G87" s="50"/>
      <c r="AA87" s="181"/>
    </row>
    <row r="88" spans="1:27" s="56" customFormat="1">
      <c r="A88" s="50"/>
      <c r="B88" s="51"/>
      <c r="C88" s="51"/>
      <c r="D88" s="51"/>
      <c r="E88" s="50"/>
      <c r="F88" s="50"/>
      <c r="G88" s="50"/>
      <c r="AA88" s="181"/>
    </row>
    <row r="89" spans="1:27" s="56" customFormat="1">
      <c r="A89" s="50"/>
      <c r="B89" s="51"/>
      <c r="C89" s="51"/>
      <c r="D89" s="51"/>
      <c r="E89" s="50"/>
      <c r="F89" s="50"/>
      <c r="G89" s="50"/>
      <c r="AA89" s="181"/>
    </row>
    <row r="90" spans="1:27" s="56" customFormat="1">
      <c r="A90" s="50"/>
      <c r="B90" s="51"/>
      <c r="C90" s="51"/>
      <c r="D90" s="51"/>
      <c r="E90" s="50"/>
      <c r="F90" s="50"/>
      <c r="G90" s="50"/>
      <c r="AA90" s="181"/>
    </row>
    <row r="91" spans="1:27" s="56" customFormat="1">
      <c r="A91" s="50"/>
      <c r="B91" s="51"/>
      <c r="C91" s="51"/>
      <c r="D91" s="51"/>
      <c r="E91" s="50"/>
      <c r="F91" s="50"/>
      <c r="G91" s="50"/>
      <c r="AA91" s="181"/>
    </row>
    <row r="92" spans="1:27" s="56" customFormat="1">
      <c r="A92" s="50"/>
      <c r="B92" s="51"/>
      <c r="C92" s="51"/>
      <c r="D92" s="51"/>
      <c r="E92" s="50"/>
      <c r="F92" s="50"/>
      <c r="G92" s="50"/>
      <c r="AA92" s="181"/>
    </row>
    <row r="93" spans="1:27" s="56" customFormat="1">
      <c r="A93" s="50"/>
      <c r="B93" s="51"/>
      <c r="C93" s="51"/>
      <c r="D93" s="51"/>
      <c r="E93" s="50"/>
      <c r="F93" s="50"/>
      <c r="G93" s="50"/>
      <c r="H93" s="50"/>
      <c r="I93" s="50"/>
      <c r="J93" s="50"/>
      <c r="AA93" s="181"/>
    </row>
    <row r="94" spans="1:27" s="56" customFormat="1">
      <c r="A94" s="50"/>
      <c r="B94" s="51"/>
      <c r="C94" s="51"/>
      <c r="D94" s="51"/>
      <c r="E94" s="50"/>
      <c r="F94" s="50"/>
      <c r="G94" s="50"/>
      <c r="H94" s="50"/>
      <c r="I94" s="50"/>
      <c r="J94" s="50"/>
      <c r="AA94" s="181"/>
    </row>
    <row r="100" spans="1:7">
      <c r="A100" s="184" t="e">
        <f>G100/#REF!</f>
        <v>#REF!</v>
      </c>
      <c r="B100" s="50" t="str">
        <f>B5</f>
        <v xml:space="preserve"> Застраховка "Живот" и рента</v>
      </c>
      <c r="C100" s="50"/>
      <c r="D100" s="50"/>
      <c r="G100" s="55">
        <f>AA5</f>
        <v>54515154.155804597</v>
      </c>
    </row>
    <row r="101" spans="1:7">
      <c r="A101" s="184" t="e">
        <f>G101/#REF!</f>
        <v>#REF!</v>
      </c>
      <c r="B101" s="50" t="str">
        <f>B10</f>
        <v>Женитбена и детска застраховка</v>
      </c>
      <c r="C101" s="50"/>
      <c r="D101" s="50"/>
      <c r="G101" s="55">
        <f>AA10</f>
        <v>2519529.0169945853</v>
      </c>
    </row>
    <row r="102" spans="1:7">
      <c r="A102" s="184" t="e">
        <f>G102/#REF!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G102" s="55">
        <f>AA11</f>
        <v>8121339.3461157698</v>
      </c>
    </row>
    <row r="103" spans="1:7">
      <c r="A103" s="184" t="e">
        <f>G103/#REF!</f>
        <v>#REF!</v>
      </c>
      <c r="B103" s="50" t="str">
        <f>B12</f>
        <v>Изкупуване на капитал</v>
      </c>
      <c r="C103" s="50"/>
      <c r="D103" s="50"/>
      <c r="G103" s="55">
        <f>AA12</f>
        <v>0</v>
      </c>
    </row>
    <row r="104" spans="1:7">
      <c r="A104" s="184" t="e">
        <f>G104/#REF!</f>
        <v>#REF!</v>
      </c>
      <c r="B104" s="50" t="str">
        <f>B13</f>
        <v>Допълнителна застраховка</v>
      </c>
      <c r="C104" s="50"/>
      <c r="D104" s="50"/>
      <c r="G104" s="55">
        <f>AA13</f>
        <v>2234432.8326400002</v>
      </c>
    </row>
    <row r="105" spans="1:7">
      <c r="A105" s="184" t="e">
        <f>G105/#REF!</f>
        <v>#REF!</v>
      </c>
      <c r="B105" s="50">
        <f>B17</f>
        <v>0</v>
      </c>
      <c r="C105" s="50"/>
      <c r="D105" s="50"/>
      <c r="G105" s="55">
        <f>AA17</f>
        <v>78080906.219890982</v>
      </c>
    </row>
    <row r="106" spans="1:7">
      <c r="A106" s="184" t="e">
        <f>G106/#REF!</f>
        <v>#REF!</v>
      </c>
      <c r="B106" s="50" t="e">
        <f>#REF!</f>
        <v>#REF!</v>
      </c>
      <c r="C106" s="50"/>
      <c r="D106" s="50"/>
      <c r="G106" s="55" t="e">
        <f>#REF!</f>
        <v>#REF!</v>
      </c>
    </row>
    <row r="107" spans="1:7">
      <c r="A107" s="184" t="e">
        <f>G107/#REF!</f>
        <v>#REF!</v>
      </c>
      <c r="B107" s="50" t="e">
        <f>#REF!</f>
        <v>#REF!</v>
      </c>
      <c r="C107" s="50"/>
      <c r="D107" s="50"/>
      <c r="G107" s="55" t="e">
        <f>#REF!</f>
        <v>#REF!</v>
      </c>
    </row>
  </sheetData>
  <mergeCells count="30">
    <mergeCell ref="Y18:Z18"/>
    <mergeCell ref="W18:X18"/>
    <mergeCell ref="AA3:AB3"/>
    <mergeCell ref="O18:P18"/>
    <mergeCell ref="K3:L3"/>
    <mergeCell ref="AA18:AB18"/>
    <mergeCell ref="K18:L18"/>
    <mergeCell ref="S18:T18"/>
    <mergeCell ref="Q18:R18"/>
    <mergeCell ref="U18:V18"/>
    <mergeCell ref="M18:N18"/>
    <mergeCell ref="S3:T3"/>
    <mergeCell ref="W3:X3"/>
    <mergeCell ref="U3:V3"/>
    <mergeCell ref="Y3:Z3"/>
    <mergeCell ref="Q3:R3"/>
    <mergeCell ref="A18:B18"/>
    <mergeCell ref="C18:D18"/>
    <mergeCell ref="E18:F18"/>
    <mergeCell ref="I18:J18"/>
    <mergeCell ref="G18:H18"/>
    <mergeCell ref="A17:B17"/>
    <mergeCell ref="O3:P3"/>
    <mergeCell ref="A3:A4"/>
    <mergeCell ref="B3:B4"/>
    <mergeCell ref="C3:D3"/>
    <mergeCell ref="E3:F3"/>
    <mergeCell ref="I3:J3"/>
    <mergeCell ref="G3:H3"/>
    <mergeCell ref="M3:N3"/>
  </mergeCells>
  <conditionalFormatting sqref="C21:AB21">
    <cfRule type="cellIs" dxfId="72" priority="5" operator="notEqual">
      <formula>0</formula>
    </cfRule>
  </conditionalFormatting>
  <conditionalFormatting sqref="W18:X18">
    <cfRule type="cellIs" dxfId="71" priority="45" operator="greaterThan">
      <formula>S18</formula>
    </cfRule>
  </conditionalFormatting>
  <conditionalFormatting sqref="Y18:Z18">
    <cfRule type="cellIs" dxfId="70" priority="49" operator="greaterThan">
      <formula>O18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sqref="A1:N1"/>
      <selection pane="topRight" sqref="A1:N1"/>
      <selection pane="bottomLeft" sqref="A1:N1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0" t="s">
        <v>842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3" t="s">
        <v>715</v>
      </c>
      <c r="B3" s="223" t="s">
        <v>400</v>
      </c>
      <c r="C3" s="223"/>
      <c r="D3" s="223"/>
      <c r="E3" s="223"/>
      <c r="F3" s="223" t="s">
        <v>410</v>
      </c>
      <c r="G3" s="223"/>
      <c r="H3" s="223"/>
      <c r="I3" s="223"/>
      <c r="J3" s="224" t="s">
        <v>411</v>
      </c>
      <c r="K3" s="225"/>
      <c r="L3" s="223" t="s">
        <v>452</v>
      </c>
      <c r="M3" s="221" t="s">
        <v>458</v>
      </c>
      <c r="N3" s="221"/>
      <c r="O3" s="221"/>
      <c r="P3" s="221"/>
      <c r="Q3" s="221"/>
      <c r="R3" s="221" t="s">
        <v>457</v>
      </c>
      <c r="S3" s="221"/>
      <c r="T3" s="221"/>
      <c r="U3" s="221"/>
    </row>
    <row r="4" spans="1:21" ht="18" customHeight="1">
      <c r="A4" s="223"/>
      <c r="B4" s="223" t="s">
        <v>420</v>
      </c>
      <c r="C4" s="223" t="s">
        <v>809</v>
      </c>
      <c r="D4" s="222" t="s">
        <v>712</v>
      </c>
      <c r="E4" s="222" t="s">
        <v>713</v>
      </c>
      <c r="F4" s="223" t="s">
        <v>420</v>
      </c>
      <c r="G4" s="223" t="s">
        <v>809</v>
      </c>
      <c r="H4" s="222" t="s">
        <v>712</v>
      </c>
      <c r="I4" s="222" t="s">
        <v>714</v>
      </c>
      <c r="J4" s="223" t="s">
        <v>420</v>
      </c>
      <c r="K4" s="223" t="s">
        <v>810</v>
      </c>
      <c r="L4" s="223"/>
      <c r="M4" s="221" t="s">
        <v>434</v>
      </c>
      <c r="N4" s="221" t="s">
        <v>811</v>
      </c>
      <c r="O4" s="221" t="s">
        <v>483</v>
      </c>
      <c r="P4" s="221" t="s">
        <v>484</v>
      </c>
      <c r="Q4" s="221" t="s">
        <v>485</v>
      </c>
      <c r="R4" s="221" t="s">
        <v>434</v>
      </c>
      <c r="S4" s="221" t="s">
        <v>486</v>
      </c>
      <c r="T4" s="221" t="s">
        <v>487</v>
      </c>
      <c r="U4" s="221" t="s">
        <v>488</v>
      </c>
    </row>
    <row r="5" spans="1:21" ht="115.5" customHeight="1">
      <c r="A5" s="223"/>
      <c r="B5" s="223"/>
      <c r="C5" s="223"/>
      <c r="D5" s="222"/>
      <c r="E5" s="222"/>
      <c r="F5" s="223"/>
      <c r="G5" s="223"/>
      <c r="H5" s="222"/>
      <c r="I5" s="222"/>
      <c r="J5" s="223"/>
      <c r="K5" s="223"/>
      <c r="L5" s="223"/>
      <c r="M5" s="221"/>
      <c r="N5" s="221"/>
      <c r="O5" s="221"/>
      <c r="P5" s="221"/>
      <c r="Q5" s="221"/>
      <c r="R5" s="221"/>
      <c r="S5" s="221"/>
      <c r="T5" s="221"/>
      <c r="U5" s="221"/>
    </row>
    <row r="6" spans="1:21" s="94" customFormat="1" ht="31.5">
      <c r="A6" s="76" t="s">
        <v>443</v>
      </c>
      <c r="B6" s="107">
        <v>605514983.06644583</v>
      </c>
      <c r="C6" s="107">
        <v>14237.068198009156</v>
      </c>
      <c r="D6" s="107">
        <v>22458088.817246135</v>
      </c>
      <c r="E6" s="107">
        <v>10361045.994293517</v>
      </c>
      <c r="F6" s="107">
        <v>88341584.161799997</v>
      </c>
      <c r="G6" s="107">
        <v>0</v>
      </c>
      <c r="H6" s="107">
        <v>4110913.4736679001</v>
      </c>
      <c r="I6" s="107">
        <v>0</v>
      </c>
      <c r="J6" s="107">
        <v>46580676.630319245</v>
      </c>
      <c r="K6" s="107">
        <v>2732068.067165622</v>
      </c>
      <c r="L6" s="107">
        <v>0</v>
      </c>
      <c r="M6" s="107">
        <v>9691178.4220684618</v>
      </c>
      <c r="N6" s="107">
        <v>42799.357450431497</v>
      </c>
      <c r="O6" s="107">
        <v>67530.039702979047</v>
      </c>
      <c r="P6" s="107">
        <v>98779.959538705749</v>
      </c>
      <c r="Q6" s="107">
        <v>5441.7</v>
      </c>
      <c r="R6" s="107">
        <v>227.3</v>
      </c>
      <c r="S6" s="107">
        <v>0</v>
      </c>
      <c r="T6" s="107">
        <v>0</v>
      </c>
      <c r="U6" s="107">
        <v>227.3</v>
      </c>
    </row>
    <row r="7" spans="1:21" ht="15.75">
      <c r="A7" s="77" t="s">
        <v>444</v>
      </c>
      <c r="B7" s="107">
        <v>605507479.6164459</v>
      </c>
      <c r="C7" s="107">
        <v>14237.068198009156</v>
      </c>
      <c r="D7" s="107">
        <v>22458088.817246135</v>
      </c>
      <c r="E7" s="107">
        <v>10361045.994293517</v>
      </c>
      <c r="F7" s="107">
        <v>0</v>
      </c>
      <c r="G7" s="107">
        <v>0</v>
      </c>
      <c r="H7" s="107">
        <v>0</v>
      </c>
      <c r="I7" s="107">
        <v>0</v>
      </c>
      <c r="J7" s="107">
        <v>46390734.630319245</v>
      </c>
      <c r="K7" s="107">
        <v>2732068.067165622</v>
      </c>
      <c r="L7" s="107">
        <v>0</v>
      </c>
      <c r="M7" s="107">
        <v>9687113.7520684619</v>
      </c>
      <c r="N7" s="107">
        <v>42799.287450431497</v>
      </c>
      <c r="O7" s="107">
        <v>67226.549702979042</v>
      </c>
      <c r="P7" s="107">
        <v>98779.869538705752</v>
      </c>
      <c r="Q7" s="107">
        <v>5439.72</v>
      </c>
      <c r="R7" s="107">
        <v>227.3</v>
      </c>
      <c r="S7" s="107">
        <v>0</v>
      </c>
      <c r="T7" s="107">
        <v>0</v>
      </c>
      <c r="U7" s="107">
        <v>227.3</v>
      </c>
    </row>
    <row r="8" spans="1:21" ht="31.5">
      <c r="A8" s="77" t="s">
        <v>701</v>
      </c>
      <c r="B8" s="107">
        <v>605273985.22170353</v>
      </c>
      <c r="C8" s="107">
        <v>6461.1</v>
      </c>
      <c r="D8" s="107">
        <v>22457967.522720993</v>
      </c>
      <c r="E8" s="107">
        <v>10232775.634293515</v>
      </c>
      <c r="F8" s="107">
        <v>0</v>
      </c>
      <c r="G8" s="107">
        <v>0</v>
      </c>
      <c r="H8" s="107">
        <v>0</v>
      </c>
      <c r="I8" s="107">
        <v>0</v>
      </c>
      <c r="J8" s="107">
        <v>12659469.034083666</v>
      </c>
      <c r="K8" s="107">
        <v>395608.85337839997</v>
      </c>
      <c r="L8" s="107">
        <v>0</v>
      </c>
      <c r="M8" s="107">
        <v>8941948.5098396428</v>
      </c>
      <c r="N8" s="107">
        <v>14801.22508305583</v>
      </c>
      <c r="O8" s="107">
        <v>16614.79332212394</v>
      </c>
      <c r="P8" s="107">
        <v>15631.928722317942</v>
      </c>
      <c r="Q8" s="107">
        <v>3882.15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233494.39474222803</v>
      </c>
      <c r="C9" s="107">
        <v>7775.9681980091555</v>
      </c>
      <c r="D9" s="107">
        <v>121.29452514499921</v>
      </c>
      <c r="E9" s="107">
        <v>128270.36</v>
      </c>
      <c r="F9" s="107">
        <v>0</v>
      </c>
      <c r="G9" s="107">
        <v>0</v>
      </c>
      <c r="H9" s="107">
        <v>0</v>
      </c>
      <c r="I9" s="107">
        <v>0</v>
      </c>
      <c r="J9" s="107">
        <v>33731265.596235588</v>
      </c>
      <c r="K9" s="107">
        <v>2336459.2137872218</v>
      </c>
      <c r="L9" s="107">
        <v>0</v>
      </c>
      <c r="M9" s="107">
        <v>745165.24222881871</v>
      </c>
      <c r="N9" s="107">
        <v>27998.062367375667</v>
      </c>
      <c r="O9" s="107">
        <v>50611.756380855106</v>
      </c>
      <c r="P9" s="107">
        <v>83147.940816387811</v>
      </c>
      <c r="Q9" s="107">
        <v>1557.5700000000002</v>
      </c>
      <c r="R9" s="107">
        <v>227.3</v>
      </c>
      <c r="S9" s="107">
        <v>0</v>
      </c>
      <c r="T9" s="107">
        <v>0</v>
      </c>
      <c r="U9" s="107">
        <v>227.3</v>
      </c>
    </row>
    <row r="10" spans="1:21" ht="31.5">
      <c r="A10" s="77" t="s">
        <v>445</v>
      </c>
      <c r="B10" s="107">
        <v>7503.45</v>
      </c>
      <c r="C10" s="107">
        <v>0</v>
      </c>
      <c r="D10" s="107">
        <v>0</v>
      </c>
      <c r="E10" s="107">
        <v>0</v>
      </c>
      <c r="F10" s="107">
        <v>88341584.161799997</v>
      </c>
      <c r="G10" s="107">
        <v>0</v>
      </c>
      <c r="H10" s="107">
        <v>4110913.4736679001</v>
      </c>
      <c r="I10" s="107">
        <v>0</v>
      </c>
      <c r="J10" s="107">
        <v>189942</v>
      </c>
      <c r="K10" s="107">
        <v>0</v>
      </c>
      <c r="L10" s="107">
        <v>0</v>
      </c>
      <c r="M10" s="107">
        <v>4064.67</v>
      </c>
      <c r="N10" s="107">
        <v>7.0000000000000007E-2</v>
      </c>
      <c r="O10" s="107">
        <v>303.49</v>
      </c>
      <c r="P10" s="107">
        <v>0.09</v>
      </c>
      <c r="Q10" s="107">
        <v>1.98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64703767.125824146</v>
      </c>
      <c r="C11" s="107">
        <v>0</v>
      </c>
      <c r="D11" s="107">
        <v>2496549.0926465713</v>
      </c>
      <c r="E11" s="107">
        <v>508900.58</v>
      </c>
      <c r="F11" s="107">
        <v>0</v>
      </c>
      <c r="G11" s="107">
        <v>0</v>
      </c>
      <c r="H11" s="107">
        <v>0</v>
      </c>
      <c r="I11" s="107">
        <v>0</v>
      </c>
      <c r="J11" s="107">
        <v>372381.25740223622</v>
      </c>
      <c r="K11" s="107">
        <v>228.43000000000029</v>
      </c>
      <c r="L11" s="107">
        <v>0</v>
      </c>
      <c r="M11" s="107">
        <v>171539.36586659536</v>
      </c>
      <c r="N11" s="107">
        <v>2065.09</v>
      </c>
      <c r="O11" s="107">
        <v>8617.7800000000007</v>
      </c>
      <c r="P11" s="107">
        <v>9316.61</v>
      </c>
      <c r="Q11" s="107">
        <v>520.29999999999995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106367.52787224093</v>
      </c>
      <c r="C12" s="107">
        <v>0</v>
      </c>
      <c r="D12" s="107">
        <v>94406.135846990292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568831.67408544885</v>
      </c>
      <c r="K12" s="107">
        <v>60.728521499999999</v>
      </c>
      <c r="L12" s="107">
        <v>0</v>
      </c>
      <c r="M12" s="107">
        <v>-1624076.5199999998</v>
      </c>
      <c r="N12" s="107">
        <v>3042.47</v>
      </c>
      <c r="O12" s="107">
        <v>11326.46</v>
      </c>
      <c r="P12" s="107">
        <v>20311.080000000002</v>
      </c>
      <c r="Q12" s="107">
        <v>4458.21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1318057.0576399998</v>
      </c>
      <c r="C14" s="107">
        <v>231287.55755499052</v>
      </c>
      <c r="D14" s="107">
        <v>74918.224322564929</v>
      </c>
      <c r="E14" s="107">
        <v>56012.52</v>
      </c>
      <c r="F14" s="107">
        <v>0</v>
      </c>
      <c r="G14" s="107">
        <v>0</v>
      </c>
      <c r="H14" s="107">
        <v>0</v>
      </c>
      <c r="I14" s="107">
        <v>0</v>
      </c>
      <c r="J14" s="107">
        <v>11640448.610766515</v>
      </c>
      <c r="K14" s="107">
        <v>2436481.2324874969</v>
      </c>
      <c r="L14" s="107">
        <v>0</v>
      </c>
      <c r="M14" s="107">
        <v>18914.675830650893</v>
      </c>
      <c r="N14" s="107">
        <v>1255.6864474124495</v>
      </c>
      <c r="O14" s="107">
        <v>2432.1144668945458</v>
      </c>
      <c r="P14" s="107">
        <v>3447.4426332163976</v>
      </c>
      <c r="Q14" s="107">
        <v>410.62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183" t="s">
        <v>423</v>
      </c>
      <c r="B15" s="108">
        <v>671643174.77778244</v>
      </c>
      <c r="C15" s="108">
        <v>245524.62575299968</v>
      </c>
      <c r="D15" s="108">
        <v>25123962.270062264</v>
      </c>
      <c r="E15" s="108">
        <v>10925959.094293516</v>
      </c>
      <c r="F15" s="108">
        <v>88341584.161799997</v>
      </c>
      <c r="G15" s="108">
        <v>0</v>
      </c>
      <c r="H15" s="108">
        <v>4110913.4736679001</v>
      </c>
      <c r="I15" s="108">
        <v>0</v>
      </c>
      <c r="J15" s="108">
        <v>59162338.172573447</v>
      </c>
      <c r="K15" s="108">
        <v>5168838.4581746189</v>
      </c>
      <c r="L15" s="108">
        <v>0</v>
      </c>
      <c r="M15" s="108">
        <v>8257555.9437657055</v>
      </c>
      <c r="N15" s="108">
        <v>49162.603897843946</v>
      </c>
      <c r="O15" s="108">
        <v>89906.394169873587</v>
      </c>
      <c r="P15" s="108">
        <v>131855.09217192215</v>
      </c>
      <c r="Q15" s="108">
        <v>10830.83</v>
      </c>
      <c r="R15" s="108">
        <v>227.3</v>
      </c>
      <c r="S15" s="108">
        <v>0</v>
      </c>
      <c r="T15" s="108">
        <v>0</v>
      </c>
      <c r="U15" s="108">
        <v>227.3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9" priority="3" operator="notEqual">
      <formula>0</formula>
    </cfRule>
  </conditionalFormatting>
  <conditionalFormatting sqref="B17">
    <cfRule type="cellIs" dxfId="68" priority="2" operator="notEqual">
      <formula>0</formula>
    </cfRule>
  </conditionalFormatting>
  <conditionalFormatting sqref="C17:U17">
    <cfRule type="cellIs" dxfId="67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sqref="A1:N1"/>
      <selection pane="topRight" sqref="A1:N1"/>
      <selection pane="bottomLeft" sqref="A1:N1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0" t="s">
        <v>841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</row>
    <row r="2" spans="1:21" ht="12.7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s="94" customFormat="1" ht="35.25" customHeight="1">
      <c r="A3" s="223" t="s">
        <v>715</v>
      </c>
      <c r="B3" s="223" t="s">
        <v>439</v>
      </c>
      <c r="C3" s="223"/>
      <c r="D3" s="223"/>
      <c r="E3" s="223"/>
      <c r="F3" s="223" t="s">
        <v>418</v>
      </c>
      <c r="G3" s="226" t="s">
        <v>402</v>
      </c>
      <c r="H3" s="226"/>
      <c r="I3" s="226"/>
      <c r="J3" s="226"/>
      <c r="K3" s="223" t="s">
        <v>412</v>
      </c>
      <c r="L3" s="223"/>
      <c r="M3" s="223" t="s">
        <v>405</v>
      </c>
      <c r="N3" s="223" t="s">
        <v>406</v>
      </c>
      <c r="O3" s="228" t="s">
        <v>440</v>
      </c>
      <c r="P3" s="228"/>
      <c r="Q3" s="223" t="s">
        <v>451</v>
      </c>
      <c r="R3" s="226" t="s">
        <v>407</v>
      </c>
      <c r="S3" s="226"/>
      <c r="T3" s="226"/>
      <c r="U3" s="226"/>
    </row>
    <row r="4" spans="1:21" ht="75.75" customHeight="1">
      <c r="A4" s="223"/>
      <c r="B4" s="223" t="s">
        <v>420</v>
      </c>
      <c r="C4" s="223" t="s">
        <v>813</v>
      </c>
      <c r="D4" s="223" t="s">
        <v>737</v>
      </c>
      <c r="E4" s="223" t="s">
        <v>401</v>
      </c>
      <c r="F4" s="223"/>
      <c r="G4" s="226" t="s">
        <v>420</v>
      </c>
      <c r="H4" s="226" t="s">
        <v>815</v>
      </c>
      <c r="I4" s="223" t="s">
        <v>403</v>
      </c>
      <c r="J4" s="223"/>
      <c r="K4" s="223"/>
      <c r="L4" s="223"/>
      <c r="M4" s="223"/>
      <c r="N4" s="223"/>
      <c r="O4" s="228"/>
      <c r="P4" s="228"/>
      <c r="Q4" s="228"/>
      <c r="R4" s="226" t="s">
        <v>420</v>
      </c>
      <c r="S4" s="223" t="s">
        <v>399</v>
      </c>
      <c r="T4" s="226" t="s">
        <v>408</v>
      </c>
      <c r="U4" s="226" t="s">
        <v>812</v>
      </c>
    </row>
    <row r="5" spans="1:21" ht="78.75">
      <c r="A5" s="223"/>
      <c r="B5" s="223"/>
      <c r="C5" s="223"/>
      <c r="D5" s="223"/>
      <c r="E5" s="223"/>
      <c r="F5" s="223"/>
      <c r="G5" s="226"/>
      <c r="H5" s="226"/>
      <c r="I5" s="82" t="s">
        <v>738</v>
      </c>
      <c r="J5" s="82" t="s">
        <v>404</v>
      </c>
      <c r="K5" s="95" t="s">
        <v>419</v>
      </c>
      <c r="L5" s="82" t="s">
        <v>814</v>
      </c>
      <c r="M5" s="223"/>
      <c r="N5" s="223"/>
      <c r="O5" s="96" t="s">
        <v>420</v>
      </c>
      <c r="P5" s="96" t="s">
        <v>813</v>
      </c>
      <c r="Q5" s="228"/>
      <c r="R5" s="226"/>
      <c r="S5" s="223"/>
      <c r="T5" s="226"/>
      <c r="U5" s="226"/>
    </row>
    <row r="6" spans="1:21" ht="31.5">
      <c r="A6" s="76" t="s">
        <v>443</v>
      </c>
      <c r="B6" s="107">
        <v>25381718.668081593</v>
      </c>
      <c r="C6" s="107">
        <v>1774169.8454320394</v>
      </c>
      <c r="D6" s="107">
        <v>9058134.2711513303</v>
      </c>
      <c r="E6" s="107">
        <v>126105.43294465753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3667938.123793907</v>
      </c>
      <c r="L6" s="107">
        <v>106900.26828999989</v>
      </c>
      <c r="M6" s="107">
        <v>6895.97</v>
      </c>
      <c r="N6" s="107">
        <v>6299249.7380171334</v>
      </c>
      <c r="O6" s="107">
        <v>775793160.35845768</v>
      </c>
      <c r="P6" s="107">
        <v>4528250.95079567</v>
      </c>
      <c r="Q6" s="107">
        <v>7803034643.9053221</v>
      </c>
      <c r="R6" s="107">
        <v>4127022511.1862659</v>
      </c>
      <c r="S6" s="107">
        <v>1036320845.7612557</v>
      </c>
      <c r="T6" s="107">
        <v>335075973.29236132</v>
      </c>
      <c r="U6" s="107">
        <v>205732907.96291274</v>
      </c>
    </row>
    <row r="7" spans="1:21" ht="15.75">
      <c r="A7" s="77" t="s">
        <v>444</v>
      </c>
      <c r="B7" s="107">
        <v>23547336.976021029</v>
      </c>
      <c r="C7" s="107">
        <v>1773551.6981636393</v>
      </c>
      <c r="D7" s="107">
        <v>8934550.6339495666</v>
      </c>
      <c r="E7" s="107">
        <v>126105.43294465753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3667938.123793907</v>
      </c>
      <c r="L7" s="107">
        <v>106900.26828999989</v>
      </c>
      <c r="M7" s="107">
        <v>6895.97</v>
      </c>
      <c r="N7" s="107">
        <v>6267814.3423691336</v>
      </c>
      <c r="O7" s="107">
        <v>685388313.65894926</v>
      </c>
      <c r="P7" s="107">
        <v>4527632.8035272695</v>
      </c>
      <c r="Q7" s="107">
        <v>7775010655.8789701</v>
      </c>
      <c r="R7" s="107">
        <v>4126811900.3387661</v>
      </c>
      <c r="S7" s="107">
        <v>1036320845.7612557</v>
      </c>
      <c r="T7" s="107">
        <v>335075973.29236132</v>
      </c>
      <c r="U7" s="107">
        <v>205732907.96291274</v>
      </c>
    </row>
    <row r="8" spans="1:21" ht="31.5">
      <c r="A8" s="77" t="s">
        <v>701</v>
      </c>
      <c r="B8" s="107">
        <v>9967116.4478362557</v>
      </c>
      <c r="C8" s="107">
        <v>360336.0902335</v>
      </c>
      <c r="D8" s="107">
        <v>1174314.9278373888</v>
      </c>
      <c r="E8" s="107">
        <v>41086.257558702608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3667938.123793907</v>
      </c>
      <c r="L8" s="107">
        <v>106900.26828999989</v>
      </c>
      <c r="M8" s="107">
        <v>0</v>
      </c>
      <c r="N8" s="107">
        <v>6267814.3423691336</v>
      </c>
      <c r="O8" s="107">
        <v>637836323.16978657</v>
      </c>
      <c r="P8" s="107">
        <v>762406.04361189995</v>
      </c>
      <c r="Q8" s="107">
        <v>873346338.3832103</v>
      </c>
      <c r="R8" s="107">
        <v>445563022.1916849</v>
      </c>
      <c r="S8" s="107">
        <v>2185996.0233724993</v>
      </c>
      <c r="T8" s="107">
        <v>51675290.950326189</v>
      </c>
      <c r="U8" s="107">
        <v>78615943.601808891</v>
      </c>
    </row>
    <row r="9" spans="1:21" ht="47.25">
      <c r="A9" s="77" t="s">
        <v>498</v>
      </c>
      <c r="B9" s="107">
        <v>13580220.528184777</v>
      </c>
      <c r="C9" s="107">
        <v>1413215.6079301392</v>
      </c>
      <c r="D9" s="107">
        <v>7760235.7061121799</v>
      </c>
      <c r="E9" s="107">
        <v>85019.175385954921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6895.97</v>
      </c>
      <c r="N9" s="107">
        <v>0</v>
      </c>
      <c r="O9" s="107">
        <v>47551990.489162579</v>
      </c>
      <c r="P9" s="107">
        <v>3765226.7599153705</v>
      </c>
      <c r="Q9" s="107">
        <v>6901664317.49576</v>
      </c>
      <c r="R9" s="107">
        <v>3681248878.1470809</v>
      </c>
      <c r="S9" s="107">
        <v>1034134849.7378832</v>
      </c>
      <c r="T9" s="107">
        <v>283400682.34203517</v>
      </c>
      <c r="U9" s="107">
        <v>127116964.36110383</v>
      </c>
    </row>
    <row r="10" spans="1:21" ht="31.5">
      <c r="A10" s="77" t="s">
        <v>445</v>
      </c>
      <c r="B10" s="107">
        <v>1834381.6920605635</v>
      </c>
      <c r="C10" s="107">
        <v>618.14726840000003</v>
      </c>
      <c r="D10" s="107">
        <v>123583.63720176346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31435.395648000002</v>
      </c>
      <c r="O10" s="107">
        <v>90404846.699508548</v>
      </c>
      <c r="P10" s="107">
        <v>618.14726840000003</v>
      </c>
      <c r="Q10" s="107">
        <v>28023988.026352398</v>
      </c>
      <c r="R10" s="107">
        <v>210610.8475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2892572.082035888</v>
      </c>
      <c r="C11" s="107">
        <v>0</v>
      </c>
      <c r="D11" s="107">
        <v>33498.909402769343</v>
      </c>
      <c r="E11" s="107">
        <v>14514.521353267337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8609.0622450000028</v>
      </c>
      <c r="L11" s="107">
        <v>0</v>
      </c>
      <c r="M11" s="107">
        <v>0</v>
      </c>
      <c r="N11" s="107">
        <v>176317.45353069954</v>
      </c>
      <c r="O11" s="107">
        <v>68153646.981037959</v>
      </c>
      <c r="P11" s="107">
        <v>228.43000000000029</v>
      </c>
      <c r="Q11" s="107">
        <v>1076121658.2732596</v>
      </c>
      <c r="R11" s="107">
        <v>1041955365.7550863</v>
      </c>
      <c r="S11" s="107">
        <v>192686.00692699995</v>
      </c>
      <c r="T11" s="107">
        <v>311420.3389131999</v>
      </c>
      <c r="U11" s="107">
        <v>22791.5</v>
      </c>
    </row>
    <row r="12" spans="1:21" ht="47.25">
      <c r="A12" s="76" t="s">
        <v>447</v>
      </c>
      <c r="B12" s="107">
        <v>1554437.5942991632</v>
      </c>
      <c r="C12" s="107">
        <v>141.48889639999999</v>
      </c>
      <c r="D12" s="107">
        <v>42684.757551213253</v>
      </c>
      <c r="E12" s="107">
        <v>3419.4004494210922</v>
      </c>
      <c r="F12" s="107">
        <v>0</v>
      </c>
      <c r="G12" s="107">
        <v>208929871.82226923</v>
      </c>
      <c r="H12" s="107">
        <v>0</v>
      </c>
      <c r="I12" s="107">
        <v>50768409.697719827</v>
      </c>
      <c r="J12" s="107">
        <v>132796.20000000001</v>
      </c>
      <c r="K12" s="107">
        <v>0</v>
      </c>
      <c r="L12" s="107">
        <v>0</v>
      </c>
      <c r="M12" s="107">
        <v>0</v>
      </c>
      <c r="N12" s="107">
        <v>0</v>
      </c>
      <c r="O12" s="107">
        <v>211159508.61852613</v>
      </c>
      <c r="P12" s="107">
        <v>202.21741789999999</v>
      </c>
      <c r="Q12" s="107">
        <v>62944204.89273493</v>
      </c>
      <c r="R12" s="107">
        <v>16962526.177554723</v>
      </c>
      <c r="S12" s="107">
        <v>7610255.7271428462</v>
      </c>
      <c r="T12" s="107">
        <v>9245.9162639999995</v>
      </c>
      <c r="U12" s="107">
        <v>684905.11899299989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4147812.6256768182</v>
      </c>
      <c r="C14" s="107">
        <v>595670.18942543701</v>
      </c>
      <c r="D14" s="107">
        <v>1776019.8797981066</v>
      </c>
      <c r="E14" s="107">
        <v>12873.575221154495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303359.49</v>
      </c>
      <c r="N14" s="107">
        <v>0</v>
      </c>
      <c r="O14" s="107">
        <v>17548677.784083333</v>
      </c>
      <c r="P14" s="107">
        <v>3263438.9794679247</v>
      </c>
      <c r="Q14" s="107">
        <v>419738896.59249157</v>
      </c>
      <c r="R14" s="107">
        <v>543148479.12548804</v>
      </c>
      <c r="S14" s="107">
        <v>138162282.69821292</v>
      </c>
      <c r="T14" s="107">
        <v>886711.82390739978</v>
      </c>
      <c r="U14" s="107">
        <v>119214724.01967959</v>
      </c>
    </row>
    <row r="15" spans="1:21" s="94" customFormat="1" ht="15.75">
      <c r="A15" s="78" t="s">
        <v>423</v>
      </c>
      <c r="B15" s="108">
        <v>33976540.970093459</v>
      </c>
      <c r="C15" s="108">
        <v>2369981.5237538763</v>
      </c>
      <c r="D15" s="108">
        <v>10910337.817903424</v>
      </c>
      <c r="E15" s="108">
        <v>156912.92996850042</v>
      </c>
      <c r="F15" s="108">
        <v>139114</v>
      </c>
      <c r="G15" s="108">
        <v>208929871.82226923</v>
      </c>
      <c r="H15" s="108">
        <v>0</v>
      </c>
      <c r="I15" s="108">
        <v>50768409.697719827</v>
      </c>
      <c r="J15" s="108">
        <v>132796.20000000001</v>
      </c>
      <c r="K15" s="108">
        <v>3676547.1860389067</v>
      </c>
      <c r="L15" s="108">
        <v>106900.26828999989</v>
      </c>
      <c r="M15" s="108">
        <v>310255.45999999996</v>
      </c>
      <c r="N15" s="108">
        <v>6475567.1915478334</v>
      </c>
      <c r="O15" s="108">
        <v>1072654993.7421052</v>
      </c>
      <c r="P15" s="108">
        <v>7792120.5776814939</v>
      </c>
      <c r="Q15" s="108">
        <v>9361839403.6638088</v>
      </c>
      <c r="R15" s="108">
        <v>5729088882.2443953</v>
      </c>
      <c r="S15" s="108">
        <v>1182286070.1935387</v>
      </c>
      <c r="T15" s="108">
        <v>336283351.37144589</v>
      </c>
      <c r="U15" s="108">
        <v>325655328.60158527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6" priority="2" operator="notEqual">
      <formula>0</formula>
    </cfRule>
  </conditionalFormatting>
  <conditionalFormatting sqref="B17:U17">
    <cfRule type="cellIs" dxfId="65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J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9" t="s">
        <v>840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s="84" customFormat="1" ht="13.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0" s="85" customFormat="1" ht="33" customHeight="1">
      <c r="A3" s="223" t="s">
        <v>715</v>
      </c>
      <c r="B3" s="222" t="s">
        <v>424</v>
      </c>
      <c r="C3" s="222" t="s">
        <v>425</v>
      </c>
      <c r="D3" s="222"/>
      <c r="E3" s="222" t="s">
        <v>428</v>
      </c>
      <c r="F3" s="222"/>
      <c r="G3" s="222" t="s">
        <v>432</v>
      </c>
      <c r="H3" s="222"/>
      <c r="I3" s="222" t="s">
        <v>442</v>
      </c>
      <c r="J3" s="222" t="s">
        <v>433</v>
      </c>
    </row>
    <row r="4" spans="1:10" s="87" customFormat="1" ht="47.25">
      <c r="A4" s="223"/>
      <c r="B4" s="222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2"/>
      <c r="J4" s="222"/>
    </row>
    <row r="5" spans="1:10" s="87" customFormat="1">
      <c r="A5" s="223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156769.76636080118</v>
      </c>
      <c r="C6" s="107">
        <v>19687483.911255952</v>
      </c>
      <c r="D6" s="107">
        <v>1435469.581201259</v>
      </c>
      <c r="E6" s="107">
        <v>139552.17281554648</v>
      </c>
      <c r="F6" s="107">
        <v>1561982.0661065716</v>
      </c>
      <c r="G6" s="107">
        <v>740507.87999999989</v>
      </c>
      <c r="H6" s="107">
        <v>12867675.496518841</v>
      </c>
      <c r="I6" s="107">
        <v>541669.61590828584</v>
      </c>
      <c r="J6" s="107">
        <v>37131110.490167253</v>
      </c>
    </row>
    <row r="7" spans="1:10" s="88" customFormat="1">
      <c r="A7" s="77" t="s">
        <v>444</v>
      </c>
      <c r="B7" s="107">
        <v>134653.41855141462</v>
      </c>
      <c r="C7" s="107">
        <v>19515657.487379927</v>
      </c>
      <c r="D7" s="107">
        <v>1252791.3404229081</v>
      </c>
      <c r="E7" s="107">
        <v>117758.39773584137</v>
      </c>
      <c r="F7" s="107">
        <v>1286149.9824377217</v>
      </c>
      <c r="G7" s="107">
        <v>643624.43999999994</v>
      </c>
      <c r="H7" s="107">
        <v>11964176.237275941</v>
      </c>
      <c r="I7" s="107">
        <v>449155.25988295162</v>
      </c>
      <c r="J7" s="107">
        <v>35363966.563686706</v>
      </c>
    </row>
    <row r="8" spans="1:10" s="88" customFormat="1" ht="31.5">
      <c r="A8" s="77" t="s">
        <v>701</v>
      </c>
      <c r="B8" s="107">
        <v>50447.635193223083</v>
      </c>
      <c r="C8" s="107">
        <v>4297506.150468288</v>
      </c>
      <c r="D8" s="107">
        <v>966485.52727743774</v>
      </c>
      <c r="E8" s="107">
        <v>96223.793246743822</v>
      </c>
      <c r="F8" s="107">
        <v>1033874.4271994764</v>
      </c>
      <c r="G8" s="107">
        <v>643355.16</v>
      </c>
      <c r="H8" s="107">
        <v>6370641.2454096284</v>
      </c>
      <c r="I8" s="107">
        <v>208285.19527803131</v>
      </c>
      <c r="J8" s="107">
        <v>13666819.134072829</v>
      </c>
    </row>
    <row r="9" spans="1:10" s="88" customFormat="1" ht="47.25">
      <c r="A9" s="77" t="s">
        <v>498</v>
      </c>
      <c r="B9" s="107">
        <v>84205.783358191547</v>
      </c>
      <c r="C9" s="107">
        <v>15218151.336911637</v>
      </c>
      <c r="D9" s="107">
        <v>286305.81314547022</v>
      </c>
      <c r="E9" s="107">
        <v>21534.604489097565</v>
      </c>
      <c r="F9" s="107">
        <v>252275.55523824517</v>
      </c>
      <c r="G9" s="107">
        <v>269.27999999999997</v>
      </c>
      <c r="H9" s="107">
        <v>5593534.9918663129</v>
      </c>
      <c r="I9" s="107">
        <v>240870.06460492031</v>
      </c>
      <c r="J9" s="107">
        <v>21697147.429613873</v>
      </c>
    </row>
    <row r="10" spans="1:10" s="88" customFormat="1" ht="31.5">
      <c r="A10" s="77" t="s">
        <v>445</v>
      </c>
      <c r="B10" s="107">
        <v>22116.347809386545</v>
      </c>
      <c r="C10" s="107">
        <v>171826.42387602315</v>
      </c>
      <c r="D10" s="107">
        <v>182678.24077835103</v>
      </c>
      <c r="E10" s="107">
        <v>21793.775079705119</v>
      </c>
      <c r="F10" s="107">
        <v>275832.08366885013</v>
      </c>
      <c r="G10" s="107">
        <v>96883.44</v>
      </c>
      <c r="H10" s="107">
        <v>903499.25924289995</v>
      </c>
      <c r="I10" s="107">
        <v>92514.356025334273</v>
      </c>
      <c r="J10" s="107">
        <v>1767143.9264805501</v>
      </c>
    </row>
    <row r="11" spans="1:10" s="88" customFormat="1" ht="31.5">
      <c r="A11" s="76" t="s">
        <v>446</v>
      </c>
      <c r="B11" s="107">
        <v>2612.4169945849076</v>
      </c>
      <c r="C11" s="107">
        <v>182703.1353100712</v>
      </c>
      <c r="D11" s="107">
        <v>68709.626612061984</v>
      </c>
      <c r="E11" s="107">
        <v>8041.1662515084527</v>
      </c>
      <c r="F11" s="107">
        <v>106460.74465022575</v>
      </c>
      <c r="G11" s="107">
        <v>49509.15</v>
      </c>
      <c r="H11" s="107">
        <v>827864.89359433879</v>
      </c>
      <c r="I11" s="107">
        <v>34515.53881281038</v>
      </c>
      <c r="J11" s="107">
        <v>1280416.6722256015</v>
      </c>
    </row>
    <row r="12" spans="1:10" s="88" customFormat="1" ht="47.25">
      <c r="A12" s="76" t="s">
        <v>447</v>
      </c>
      <c r="B12" s="107">
        <v>4476.4261157696264</v>
      </c>
      <c r="C12" s="107">
        <v>1921105.0903033596</v>
      </c>
      <c r="D12" s="107">
        <v>199332.4240956218</v>
      </c>
      <c r="E12" s="107">
        <v>11574.377487314518</v>
      </c>
      <c r="F12" s="107">
        <v>123955.1432437904</v>
      </c>
      <c r="G12" s="107">
        <v>96070.790000000008</v>
      </c>
      <c r="H12" s="107">
        <v>1135815.6278063247</v>
      </c>
      <c r="I12" s="107">
        <v>23140.597216853286</v>
      </c>
      <c r="J12" s="107">
        <v>3515470.4762690333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8072.0400000000009</v>
      </c>
      <c r="C14" s="107">
        <v>2601226.3036195226</v>
      </c>
      <c r="D14" s="107">
        <v>294189.67230960558</v>
      </c>
      <c r="E14" s="107">
        <v>4338.6624176170162</v>
      </c>
      <c r="F14" s="107">
        <v>14116.614927757792</v>
      </c>
      <c r="G14" s="107">
        <v>112386.53879999999</v>
      </c>
      <c r="H14" s="107">
        <v>1065382.0953908747</v>
      </c>
      <c r="I14" s="107">
        <v>16590.593610177737</v>
      </c>
      <c r="J14" s="107">
        <v>4116302.5210755561</v>
      </c>
    </row>
    <row r="15" spans="1:10" s="89" customFormat="1">
      <c r="A15" s="78" t="s">
        <v>423</v>
      </c>
      <c r="B15" s="108">
        <v>171930.64947115572</v>
      </c>
      <c r="C15" s="108">
        <v>24392518.440488905</v>
      </c>
      <c r="D15" s="108">
        <v>1997701.3042185484</v>
      </c>
      <c r="E15" s="108">
        <v>163506.37897198647</v>
      </c>
      <c r="F15" s="108">
        <v>1806514.5689283456</v>
      </c>
      <c r="G15" s="108">
        <v>998474.35880000005</v>
      </c>
      <c r="H15" s="108">
        <v>15896738.113310378</v>
      </c>
      <c r="I15" s="108">
        <v>615916.34554812731</v>
      </c>
      <c r="J15" s="108">
        <v>46043300.159737453</v>
      </c>
    </row>
    <row r="16" spans="1:10" ht="12.75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4" priority="2" operator="notEqual">
      <formula>0</formula>
    </cfRule>
  </conditionalFormatting>
  <conditionalFormatting sqref="B17:J17">
    <cfRule type="cellIs" dxfId="63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sqref="A1:N1"/>
      <selection pane="topRight" sqref="A1:N1"/>
      <selection pane="bottomLeft" sqref="A1:N1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30" t="s">
        <v>839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127"/>
      <c r="AG1" s="127"/>
    </row>
    <row r="2" spans="1:33" ht="11.2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</row>
    <row r="3" spans="1:33" s="129" customFormat="1">
      <c r="A3" s="232" t="s">
        <v>715</v>
      </c>
      <c r="B3" s="232" t="s">
        <v>692</v>
      </c>
      <c r="C3" s="232"/>
      <c r="D3" s="232" t="s">
        <v>694</v>
      </c>
      <c r="E3" s="232"/>
      <c r="F3" s="232" t="s">
        <v>409</v>
      </c>
      <c r="G3" s="232"/>
      <c r="H3" s="222" t="s">
        <v>448</v>
      </c>
      <c r="I3" s="222"/>
      <c r="J3" s="222"/>
      <c r="K3" s="222"/>
      <c r="L3" s="222"/>
      <c r="M3" s="232" t="s">
        <v>816</v>
      </c>
      <c r="N3" s="232"/>
      <c r="O3" s="232" t="s">
        <v>436</v>
      </c>
      <c r="P3" s="233"/>
      <c r="Q3" s="233"/>
      <c r="R3" s="228" t="s">
        <v>437</v>
      </c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32" t="s">
        <v>456</v>
      </c>
    </row>
    <row r="4" spans="1:33" ht="28.5" customHeight="1">
      <c r="A4" s="232"/>
      <c r="B4" s="232" t="s">
        <v>693</v>
      </c>
      <c r="C4" s="232" t="s">
        <v>695</v>
      </c>
      <c r="D4" s="232" t="s">
        <v>489</v>
      </c>
      <c r="E4" s="232" t="s">
        <v>696</v>
      </c>
      <c r="F4" s="232" t="s">
        <v>489</v>
      </c>
      <c r="G4" s="232" t="s">
        <v>691</v>
      </c>
      <c r="H4" s="232" t="s">
        <v>500</v>
      </c>
      <c r="I4" s="232" t="s">
        <v>501</v>
      </c>
      <c r="J4" s="222" t="s">
        <v>739</v>
      </c>
      <c r="K4" s="222" t="s">
        <v>435</v>
      </c>
      <c r="L4" s="232" t="s">
        <v>453</v>
      </c>
      <c r="M4" s="232"/>
      <c r="N4" s="232"/>
      <c r="O4" s="232" t="s">
        <v>434</v>
      </c>
      <c r="P4" s="232" t="s">
        <v>435</v>
      </c>
      <c r="Q4" s="235"/>
      <c r="R4" s="226" t="s">
        <v>413</v>
      </c>
      <c r="S4" s="226"/>
      <c r="T4" s="223" t="s">
        <v>414</v>
      </c>
      <c r="U4" s="223"/>
      <c r="V4" s="223"/>
      <c r="W4" s="226" t="s">
        <v>415</v>
      </c>
      <c r="X4" s="226"/>
      <c r="Y4" s="226" t="s">
        <v>416</v>
      </c>
      <c r="Z4" s="226"/>
      <c r="AA4" s="226" t="s">
        <v>434</v>
      </c>
      <c r="AB4" s="226"/>
      <c r="AC4" s="236" t="s">
        <v>438</v>
      </c>
      <c r="AD4" s="236"/>
      <c r="AE4" s="234"/>
    </row>
    <row r="5" spans="1:33" s="129" customFormat="1" ht="94.5">
      <c r="A5" s="232"/>
      <c r="B5" s="232"/>
      <c r="C5" s="232"/>
      <c r="D5" s="232"/>
      <c r="E5" s="232"/>
      <c r="F5" s="232"/>
      <c r="G5" s="232"/>
      <c r="H5" s="232"/>
      <c r="I5" s="232"/>
      <c r="J5" s="222"/>
      <c r="K5" s="222"/>
      <c r="L5" s="232"/>
      <c r="M5" s="114" t="s">
        <v>770</v>
      </c>
      <c r="N5" s="114" t="s">
        <v>771</v>
      </c>
      <c r="O5" s="232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4"/>
    </row>
    <row r="6" spans="1:33" s="97" customFormat="1" ht="31.5">
      <c r="A6" s="76" t="s">
        <v>443</v>
      </c>
      <c r="B6" s="107">
        <v>417040</v>
      </c>
      <c r="C6" s="107">
        <v>105207</v>
      </c>
      <c r="D6" s="107">
        <v>1388943.2841530056</v>
      </c>
      <c r="E6" s="107">
        <v>192674</v>
      </c>
      <c r="F6" s="107">
        <v>13408538585.196756</v>
      </c>
      <c r="G6" s="107">
        <v>1140627266.0188</v>
      </c>
      <c r="H6" s="107">
        <v>127336798.21137932</v>
      </c>
      <c r="I6" s="107">
        <v>127336798.21137932</v>
      </c>
      <c r="J6" s="107">
        <v>23639660.849399995</v>
      </c>
      <c r="K6" s="107">
        <v>47754413.811099991</v>
      </c>
      <c r="L6" s="107">
        <v>35133522.860099994</v>
      </c>
      <c r="M6" s="107">
        <v>7382968.2497723997</v>
      </c>
      <c r="N6" s="107">
        <v>2720484.2874027998</v>
      </c>
      <c r="O6" s="107">
        <v>118468997.15258284</v>
      </c>
      <c r="P6" s="107">
        <v>21616548.699999999</v>
      </c>
      <c r="Q6" s="107">
        <v>12897182.016661998</v>
      </c>
      <c r="R6" s="107">
        <v>6533</v>
      </c>
      <c r="S6" s="107">
        <v>29373877.141826395</v>
      </c>
      <c r="T6" s="107">
        <v>4001</v>
      </c>
      <c r="U6" s="107">
        <v>0</v>
      </c>
      <c r="V6" s="107">
        <v>14251770.779304797</v>
      </c>
      <c r="W6" s="107">
        <v>866</v>
      </c>
      <c r="X6" s="107">
        <v>7309097.1603929996</v>
      </c>
      <c r="Y6" s="107">
        <v>13260</v>
      </c>
      <c r="Z6" s="107">
        <v>3423639.3079196</v>
      </c>
      <c r="AA6" s="107">
        <v>24660</v>
      </c>
      <c r="AB6" s="107">
        <v>54358384.3894438</v>
      </c>
      <c r="AC6" s="107">
        <v>1959</v>
      </c>
      <c r="AD6" s="107">
        <v>6479192.360483801</v>
      </c>
      <c r="AE6" s="107">
        <v>6066373.8300000001</v>
      </c>
    </row>
    <row r="7" spans="1:33" s="97" customFormat="1">
      <c r="A7" s="77" t="s">
        <v>444</v>
      </c>
      <c r="B7" s="107">
        <v>413969</v>
      </c>
      <c r="C7" s="107">
        <v>105072</v>
      </c>
      <c r="D7" s="107">
        <v>1352701.2841530056</v>
      </c>
      <c r="E7" s="107">
        <v>174924</v>
      </c>
      <c r="F7" s="107">
        <v>13402119146.481697</v>
      </c>
      <c r="G7" s="107">
        <v>1134811092.8176</v>
      </c>
      <c r="H7" s="107">
        <v>110007445.50137933</v>
      </c>
      <c r="I7" s="107">
        <v>110007445.50137933</v>
      </c>
      <c r="J7" s="107">
        <v>23539818.515799996</v>
      </c>
      <c r="K7" s="107">
        <v>38695841.69749999</v>
      </c>
      <c r="L7" s="107">
        <v>35127506.470100001</v>
      </c>
      <c r="M7" s="107">
        <v>5760601.2597723994</v>
      </c>
      <c r="N7" s="107">
        <v>2330241.3074027998</v>
      </c>
      <c r="O7" s="107">
        <v>106119101.35258284</v>
      </c>
      <c r="P7" s="107">
        <v>21516548.699999999</v>
      </c>
      <c r="Q7" s="107">
        <v>8614244.2366619986</v>
      </c>
      <c r="R7" s="107">
        <v>4069</v>
      </c>
      <c r="S7" s="107">
        <v>19899713.521826394</v>
      </c>
      <c r="T7" s="107">
        <v>3737</v>
      </c>
      <c r="U7" s="107">
        <v>0</v>
      </c>
      <c r="V7" s="107">
        <v>13073319.709304798</v>
      </c>
      <c r="W7" s="107">
        <v>833</v>
      </c>
      <c r="X7" s="107">
        <v>7186834.7003930006</v>
      </c>
      <c r="Y7" s="107">
        <v>13196</v>
      </c>
      <c r="Z7" s="107">
        <v>3366750.8579195994</v>
      </c>
      <c r="AA7" s="107">
        <v>21835</v>
      </c>
      <c r="AB7" s="107">
        <v>43526618.789443791</v>
      </c>
      <c r="AC7" s="107">
        <v>888</v>
      </c>
      <c r="AD7" s="107">
        <v>3678087.2004838004</v>
      </c>
      <c r="AE7" s="107">
        <v>6066373.8300000001</v>
      </c>
    </row>
    <row r="8" spans="1:33" s="97" customFormat="1" ht="31.5">
      <c r="A8" s="77" t="s">
        <v>497</v>
      </c>
      <c r="B8" s="107">
        <v>152836</v>
      </c>
      <c r="C8" s="107">
        <v>6832</v>
      </c>
      <c r="D8" s="107">
        <v>166450</v>
      </c>
      <c r="E8" s="107">
        <v>22243</v>
      </c>
      <c r="F8" s="107">
        <v>1767394962.054347</v>
      </c>
      <c r="G8" s="107">
        <v>78477786.38161999</v>
      </c>
      <c r="H8" s="107">
        <v>62741729.907831699</v>
      </c>
      <c r="I8" s="107">
        <v>62741729.907831699</v>
      </c>
      <c r="J8" s="107">
        <v>1324943.2873</v>
      </c>
      <c r="K8" s="107">
        <v>15811248.286499998</v>
      </c>
      <c r="L8" s="107">
        <v>35127506.470100001</v>
      </c>
      <c r="M8" s="107">
        <v>1176014.8597724</v>
      </c>
      <c r="N8" s="107">
        <v>986135.02660280012</v>
      </c>
      <c r="O8" s="107">
        <v>59506022.362582855</v>
      </c>
      <c r="P8" s="107">
        <v>1280780.6399999999</v>
      </c>
      <c r="Q8" s="107">
        <v>3979135.0200000005</v>
      </c>
      <c r="R8" s="107">
        <v>4069</v>
      </c>
      <c r="S8" s="107">
        <v>19899713.521826394</v>
      </c>
      <c r="T8" s="107">
        <v>3737</v>
      </c>
      <c r="U8" s="107">
        <v>0</v>
      </c>
      <c r="V8" s="107">
        <v>13073319.709304798</v>
      </c>
      <c r="W8" s="107">
        <v>119</v>
      </c>
      <c r="X8" s="107">
        <v>776294.91</v>
      </c>
      <c r="Y8" s="107">
        <v>11580</v>
      </c>
      <c r="Z8" s="107">
        <v>2015845.0999999989</v>
      </c>
      <c r="AA8" s="107">
        <v>19505</v>
      </c>
      <c r="AB8" s="107">
        <v>35765173.241131186</v>
      </c>
      <c r="AC8" s="107">
        <v>343</v>
      </c>
      <c r="AD8" s="107">
        <v>1643176.6104837998</v>
      </c>
      <c r="AE8" s="107">
        <v>0</v>
      </c>
    </row>
    <row r="9" spans="1:33" s="97" customFormat="1" ht="47.25">
      <c r="A9" s="77" t="s">
        <v>499</v>
      </c>
      <c r="B9" s="107">
        <v>261133</v>
      </c>
      <c r="C9" s="107">
        <v>98240</v>
      </c>
      <c r="D9" s="107">
        <v>1186251.2841530056</v>
      </c>
      <c r="E9" s="107">
        <v>152681</v>
      </c>
      <c r="F9" s="107">
        <v>11634724184.427349</v>
      </c>
      <c r="G9" s="107">
        <v>1056333306.43598</v>
      </c>
      <c r="H9" s="107">
        <v>47265715.593547627</v>
      </c>
      <c r="I9" s="107">
        <v>47265715.593547627</v>
      </c>
      <c r="J9" s="107">
        <v>22214875.228499997</v>
      </c>
      <c r="K9" s="107">
        <v>22884593.410999995</v>
      </c>
      <c r="L9" s="107">
        <v>0</v>
      </c>
      <c r="M9" s="107">
        <v>4584586.3999999994</v>
      </c>
      <c r="N9" s="107">
        <v>1344106.2808000003</v>
      </c>
      <c r="O9" s="107">
        <v>46613078.990000002</v>
      </c>
      <c r="P9" s="107">
        <v>20235768.059999999</v>
      </c>
      <c r="Q9" s="107">
        <v>4635109.2166619971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714</v>
      </c>
      <c r="X9" s="107">
        <v>6410539.7903930005</v>
      </c>
      <c r="Y9" s="107">
        <v>1616</v>
      </c>
      <c r="Z9" s="107">
        <v>1350905.7579196</v>
      </c>
      <c r="AA9" s="107">
        <v>2330</v>
      </c>
      <c r="AB9" s="107">
        <v>7761445.5483125988</v>
      </c>
      <c r="AC9" s="107">
        <v>545</v>
      </c>
      <c r="AD9" s="107">
        <v>2034910.59</v>
      </c>
      <c r="AE9" s="107">
        <v>6066373.8300000001</v>
      </c>
    </row>
    <row r="10" spans="1:33" s="97" customFormat="1" ht="31.5">
      <c r="A10" s="77" t="s">
        <v>445</v>
      </c>
      <c r="B10" s="107">
        <v>3071</v>
      </c>
      <c r="C10" s="107">
        <v>135</v>
      </c>
      <c r="D10" s="107">
        <v>36242</v>
      </c>
      <c r="E10" s="107">
        <v>17750</v>
      </c>
      <c r="F10" s="107">
        <v>6419438.7150603998</v>
      </c>
      <c r="G10" s="107">
        <v>5816173.2012</v>
      </c>
      <c r="H10" s="107">
        <v>17329352.709999997</v>
      </c>
      <c r="I10" s="107">
        <v>17329352.709999997</v>
      </c>
      <c r="J10" s="107">
        <v>99842.333599999998</v>
      </c>
      <c r="K10" s="107">
        <v>9058572.1136000007</v>
      </c>
      <c r="L10" s="107">
        <v>6016.39</v>
      </c>
      <c r="M10" s="107">
        <v>1622366.99</v>
      </c>
      <c r="N10" s="107">
        <v>390242.98</v>
      </c>
      <c r="O10" s="107">
        <v>12349895.799999997</v>
      </c>
      <c r="P10" s="107">
        <v>100000</v>
      </c>
      <c r="Q10" s="107">
        <v>4282937.78</v>
      </c>
      <c r="R10" s="107">
        <v>2464</v>
      </c>
      <c r="S10" s="107">
        <v>9474163.620000001</v>
      </c>
      <c r="T10" s="107">
        <v>264</v>
      </c>
      <c r="U10" s="107">
        <v>0</v>
      </c>
      <c r="V10" s="107">
        <v>1178451.0699999998</v>
      </c>
      <c r="W10" s="107">
        <v>33</v>
      </c>
      <c r="X10" s="107">
        <v>122262.46</v>
      </c>
      <c r="Y10" s="107">
        <v>64</v>
      </c>
      <c r="Z10" s="107">
        <v>56888.450000000368</v>
      </c>
      <c r="AA10" s="107">
        <v>2825</v>
      </c>
      <c r="AB10" s="107">
        <v>10831765.6</v>
      </c>
      <c r="AC10" s="107">
        <v>1071</v>
      </c>
      <c r="AD10" s="107">
        <v>2801105.16</v>
      </c>
      <c r="AE10" s="107">
        <v>0</v>
      </c>
    </row>
    <row r="11" spans="1:33" s="97" customFormat="1" ht="31.5">
      <c r="A11" s="76" t="s">
        <v>446</v>
      </c>
      <c r="B11" s="107">
        <v>33306</v>
      </c>
      <c r="C11" s="107">
        <v>128</v>
      </c>
      <c r="D11" s="107">
        <v>30992</v>
      </c>
      <c r="E11" s="107">
        <v>128</v>
      </c>
      <c r="F11" s="107">
        <v>138763685.26538989</v>
      </c>
      <c r="G11" s="107">
        <v>1631273.9424000001</v>
      </c>
      <c r="H11" s="107">
        <v>5240599.9135000007</v>
      </c>
      <c r="I11" s="107">
        <v>5240599.9135000007</v>
      </c>
      <c r="J11" s="107">
        <v>1056012.2164</v>
      </c>
      <c r="K11" s="107">
        <v>667306.52659999998</v>
      </c>
      <c r="L11" s="107">
        <v>1335125.2041</v>
      </c>
      <c r="M11" s="107">
        <v>38322.28</v>
      </c>
      <c r="N11" s="107">
        <v>15273.211200000002</v>
      </c>
      <c r="O11" s="107">
        <v>4868103.833300001</v>
      </c>
      <c r="P11" s="107">
        <v>549143.98</v>
      </c>
      <c r="Q11" s="107">
        <v>84920.8</v>
      </c>
      <c r="R11" s="107">
        <v>527</v>
      </c>
      <c r="S11" s="107">
        <v>1754922.32</v>
      </c>
      <c r="T11" s="107">
        <v>269</v>
      </c>
      <c r="U11" s="107">
        <v>0</v>
      </c>
      <c r="V11" s="107">
        <v>711837.60000000009</v>
      </c>
      <c r="W11" s="107">
        <v>4</v>
      </c>
      <c r="X11" s="107">
        <v>8415.99</v>
      </c>
      <c r="Y11" s="107">
        <v>85</v>
      </c>
      <c r="Z11" s="107">
        <v>41740.690000000031</v>
      </c>
      <c r="AA11" s="107">
        <v>885</v>
      </c>
      <c r="AB11" s="107">
        <v>2516916.6</v>
      </c>
      <c r="AC11" s="107">
        <v>44</v>
      </c>
      <c r="AD11" s="107">
        <v>122456.13999999998</v>
      </c>
      <c r="AE11" s="107">
        <v>0</v>
      </c>
    </row>
    <row r="12" spans="1:33" s="97" customFormat="1" ht="47.25">
      <c r="A12" s="76" t="s">
        <v>447</v>
      </c>
      <c r="B12" s="107">
        <v>21314</v>
      </c>
      <c r="C12" s="107">
        <v>4915</v>
      </c>
      <c r="D12" s="107">
        <v>18458</v>
      </c>
      <c r="E12" s="107">
        <v>4304</v>
      </c>
      <c r="F12" s="107">
        <v>158747295.68914056</v>
      </c>
      <c r="G12" s="107">
        <v>32657021.190679498</v>
      </c>
      <c r="H12" s="107">
        <v>43692154.478500001</v>
      </c>
      <c r="I12" s="107">
        <v>6071443.3585000029</v>
      </c>
      <c r="J12" s="107">
        <v>18776852.394299999</v>
      </c>
      <c r="K12" s="107">
        <v>18894625.1054</v>
      </c>
      <c r="L12" s="107">
        <v>1610987.8855000001</v>
      </c>
      <c r="M12" s="107">
        <v>92069.97</v>
      </c>
      <c r="N12" s="107">
        <v>28773.969759800002</v>
      </c>
      <c r="O12" s="107">
        <v>44012179.159177616</v>
      </c>
      <c r="P12" s="107">
        <v>10712095.7445</v>
      </c>
      <c r="Q12" s="107">
        <v>1586374.3168999993</v>
      </c>
      <c r="R12" s="107">
        <v>642</v>
      </c>
      <c r="S12" s="107">
        <v>4989396.7699999996</v>
      </c>
      <c r="T12" s="107">
        <v>243</v>
      </c>
      <c r="U12" s="107">
        <v>23</v>
      </c>
      <c r="V12" s="107">
        <v>2579311.2699999996</v>
      </c>
      <c r="W12" s="107">
        <v>17</v>
      </c>
      <c r="X12" s="107">
        <v>539239.64999999991</v>
      </c>
      <c r="Y12" s="107">
        <v>9</v>
      </c>
      <c r="Z12" s="107">
        <v>8915.2299999999959</v>
      </c>
      <c r="AA12" s="107">
        <v>934</v>
      </c>
      <c r="AB12" s="107">
        <v>8116862.9199999999</v>
      </c>
      <c r="AC12" s="107">
        <v>32</v>
      </c>
      <c r="AD12" s="107">
        <v>145949.93000000002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134937</v>
      </c>
      <c r="C14" s="107">
        <v>12943</v>
      </c>
      <c r="D14" s="107">
        <v>492062</v>
      </c>
      <c r="E14" s="107">
        <v>41848</v>
      </c>
      <c r="F14" s="107">
        <v>6309058343.3822937</v>
      </c>
      <c r="G14" s="107">
        <v>1275755326.25595</v>
      </c>
      <c r="H14" s="107">
        <v>12317240.293137101</v>
      </c>
      <c r="I14" s="107">
        <v>12317240.293137101</v>
      </c>
      <c r="J14" s="107">
        <v>2257010.8276</v>
      </c>
      <c r="K14" s="107">
        <v>4551662.4984221542</v>
      </c>
      <c r="L14" s="107">
        <v>0</v>
      </c>
      <c r="M14" s="107">
        <v>289893.59002929996</v>
      </c>
      <c r="N14" s="107">
        <v>60981.677055400003</v>
      </c>
      <c r="O14" s="107">
        <v>10035773.554723455</v>
      </c>
      <c r="P14" s="107">
        <v>206841.38</v>
      </c>
      <c r="Q14" s="107">
        <v>1556328.5447701542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25</v>
      </c>
      <c r="X14" s="107">
        <v>499580.47</v>
      </c>
      <c r="Y14" s="107">
        <v>3893</v>
      </c>
      <c r="Z14" s="107">
        <v>1726780.3226399999</v>
      </c>
      <c r="AA14" s="107">
        <v>3918</v>
      </c>
      <c r="AB14" s="107">
        <v>2226360.7926400001</v>
      </c>
      <c r="AC14" s="107">
        <v>289</v>
      </c>
      <c r="AD14" s="107">
        <v>308943.71000000002</v>
      </c>
      <c r="AE14" s="107">
        <v>63180.57</v>
      </c>
    </row>
    <row r="15" spans="1:33" s="130" customFormat="1">
      <c r="A15" s="78" t="s">
        <v>423</v>
      </c>
      <c r="B15" s="108">
        <v>606597</v>
      </c>
      <c r="C15" s="108">
        <v>123193</v>
      </c>
      <c r="D15" s="108">
        <v>1930455.2841530056</v>
      </c>
      <c r="E15" s="108">
        <v>238954</v>
      </c>
      <c r="F15" s="108">
        <v>20015107909.533577</v>
      </c>
      <c r="G15" s="108">
        <v>2450670887.4078293</v>
      </c>
      <c r="H15" s="108">
        <v>188586792.89651644</v>
      </c>
      <c r="I15" s="108">
        <v>150966081.77651647</v>
      </c>
      <c r="J15" s="108">
        <v>45729536.287699997</v>
      </c>
      <c r="K15" s="108">
        <v>71868007.941522151</v>
      </c>
      <c r="L15" s="108">
        <v>38079635.949699998</v>
      </c>
      <c r="M15" s="108">
        <v>7803254.0898016999</v>
      </c>
      <c r="N15" s="108">
        <v>2825513.1454179995</v>
      </c>
      <c r="O15" s="108">
        <v>177385053.69978389</v>
      </c>
      <c r="P15" s="108">
        <v>33084629.804500002</v>
      </c>
      <c r="Q15" s="108">
        <v>16124805.678332152</v>
      </c>
      <c r="R15" s="108">
        <v>7702</v>
      </c>
      <c r="S15" s="108">
        <v>36118196.231826395</v>
      </c>
      <c r="T15" s="108">
        <v>4513</v>
      </c>
      <c r="U15" s="108">
        <v>23</v>
      </c>
      <c r="V15" s="108">
        <v>17542919.649304803</v>
      </c>
      <c r="W15" s="108">
        <v>912</v>
      </c>
      <c r="X15" s="108">
        <v>8356333.270393</v>
      </c>
      <c r="Y15" s="108">
        <v>17247</v>
      </c>
      <c r="Z15" s="108">
        <v>5201075.550559599</v>
      </c>
      <c r="AA15" s="108">
        <v>30397</v>
      </c>
      <c r="AB15" s="108">
        <v>67218524.702083796</v>
      </c>
      <c r="AC15" s="108">
        <v>2324</v>
      </c>
      <c r="AD15" s="108">
        <v>7056542.1404838003</v>
      </c>
      <c r="AE15" s="108">
        <v>6129554.4000000004</v>
      </c>
    </row>
    <row r="16" spans="1:33">
      <c r="A16" s="61" t="s">
        <v>797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2" priority="7" operator="notEqual">
      <formula>0</formula>
    </cfRule>
  </conditionalFormatting>
  <conditionalFormatting sqref="B17:AE17">
    <cfRule type="cellIs" dxfId="61" priority="6" operator="notEqual">
      <formula>0</formula>
    </cfRule>
  </conditionalFormatting>
  <conditionalFormatting sqref="AB18">
    <cfRule type="cellIs" dxfId="60" priority="2" operator="notEqual">
      <formula>0</formula>
    </cfRule>
  </conditionalFormatting>
  <conditionalFormatting sqref="H18">
    <cfRule type="cellIs" dxfId="59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7" t="s">
        <v>838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9.75" customHeigh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s="105" customFormat="1" ht="36" customHeight="1">
      <c r="A3" s="232" t="s">
        <v>715</v>
      </c>
      <c r="B3" s="232" t="s">
        <v>817</v>
      </c>
      <c r="C3" s="232" t="s">
        <v>689</v>
      </c>
      <c r="D3" s="232" t="s">
        <v>459</v>
      </c>
      <c r="E3" s="232"/>
      <c r="F3" s="232" t="s">
        <v>818</v>
      </c>
      <c r="G3" s="232" t="s">
        <v>740</v>
      </c>
      <c r="H3" s="232" t="s">
        <v>819</v>
      </c>
      <c r="I3" s="232" t="s">
        <v>492</v>
      </c>
      <c r="J3" s="232"/>
      <c r="K3" s="232" t="s">
        <v>494</v>
      </c>
      <c r="L3" s="232"/>
      <c r="M3" s="232" t="s">
        <v>820</v>
      </c>
      <c r="N3" s="232" t="s">
        <v>821</v>
      </c>
    </row>
    <row r="4" spans="1:14" s="88" customFormat="1" ht="78.75">
      <c r="A4" s="232"/>
      <c r="B4" s="232"/>
      <c r="C4" s="232"/>
      <c r="D4" s="106" t="s">
        <v>434</v>
      </c>
      <c r="E4" s="106" t="s">
        <v>502</v>
      </c>
      <c r="F4" s="232"/>
      <c r="G4" s="232"/>
      <c r="H4" s="232"/>
      <c r="I4" s="106" t="s">
        <v>434</v>
      </c>
      <c r="J4" s="106" t="s">
        <v>503</v>
      </c>
      <c r="K4" s="106" t="s">
        <v>434</v>
      </c>
      <c r="L4" s="106" t="s">
        <v>504</v>
      </c>
      <c r="M4" s="232"/>
      <c r="N4" s="232"/>
    </row>
    <row r="5" spans="1:14" s="88" customFormat="1" ht="31.5">
      <c r="A5" s="66" t="s">
        <v>443</v>
      </c>
      <c r="B5" s="107">
        <v>3614634.4534219997</v>
      </c>
      <c r="C5" s="107">
        <v>0</v>
      </c>
      <c r="D5" s="107">
        <v>2731648.1271656216</v>
      </c>
      <c r="E5" s="107">
        <v>30810.103249603628</v>
      </c>
      <c r="F5" s="107">
        <v>857660.99497210002</v>
      </c>
      <c r="G5" s="107">
        <v>-3064.87</v>
      </c>
      <c r="H5" s="107">
        <v>670181.90688139992</v>
      </c>
      <c r="I5" s="107">
        <v>1426228.8522120388</v>
      </c>
      <c r="J5" s="107">
        <v>378696.35677554476</v>
      </c>
      <c r="K5" s="107">
        <v>7775.97</v>
      </c>
      <c r="L5" s="107">
        <v>0</v>
      </c>
      <c r="M5" s="107">
        <v>186417.53843150003</v>
      </c>
      <c r="N5" s="107">
        <v>460742.56999999995</v>
      </c>
    </row>
    <row r="6" spans="1:14" s="88" customFormat="1">
      <c r="A6" s="70" t="s">
        <v>444</v>
      </c>
      <c r="B6" s="107">
        <v>3612768.2834219998</v>
      </c>
      <c r="C6" s="107">
        <v>0</v>
      </c>
      <c r="D6" s="107">
        <v>2731648.1271656216</v>
      </c>
      <c r="E6" s="107">
        <v>30810.103249603628</v>
      </c>
      <c r="F6" s="107">
        <v>857660.99497210002</v>
      </c>
      <c r="G6" s="107">
        <v>-3064.87</v>
      </c>
      <c r="H6" s="107">
        <v>670181.90688139992</v>
      </c>
      <c r="I6" s="107">
        <v>1425610.8522120388</v>
      </c>
      <c r="J6" s="107">
        <v>378696.35677554476</v>
      </c>
      <c r="K6" s="107">
        <v>7775.97</v>
      </c>
      <c r="L6" s="107">
        <v>0</v>
      </c>
      <c r="M6" s="107">
        <v>186417.53843150003</v>
      </c>
      <c r="N6" s="107">
        <v>459614.70999999996</v>
      </c>
    </row>
    <row r="7" spans="1:14" s="88" customFormat="1" ht="31.5">
      <c r="A7" s="77" t="s">
        <v>497</v>
      </c>
      <c r="B7" s="107">
        <v>472154.38342199998</v>
      </c>
      <c r="C7" s="107">
        <v>0</v>
      </c>
      <c r="D7" s="107">
        <v>395608.86337839998</v>
      </c>
      <c r="E7" s="107">
        <v>18190.8227806</v>
      </c>
      <c r="F7" s="107">
        <v>42225.304972099999</v>
      </c>
      <c r="G7" s="107">
        <v>0</v>
      </c>
      <c r="H7" s="107">
        <v>198202.41688139999</v>
      </c>
      <c r="I7" s="107">
        <v>360336.2528058</v>
      </c>
      <c r="J7" s="107">
        <v>0</v>
      </c>
      <c r="K7" s="107">
        <v>0</v>
      </c>
      <c r="L7" s="107">
        <v>0</v>
      </c>
      <c r="M7" s="107">
        <v>68239.2284315</v>
      </c>
      <c r="N7" s="107">
        <v>137994.04999999999</v>
      </c>
    </row>
    <row r="8" spans="1:14" s="88" customFormat="1" ht="47.25">
      <c r="A8" s="77" t="s">
        <v>498</v>
      </c>
      <c r="B8" s="107">
        <v>3140613.9000000004</v>
      </c>
      <c r="C8" s="107">
        <v>0</v>
      </c>
      <c r="D8" s="107">
        <v>2336039.2637872216</v>
      </c>
      <c r="E8" s="107">
        <v>12619.280469003628</v>
      </c>
      <c r="F8" s="107">
        <v>815435.69000000006</v>
      </c>
      <c r="G8" s="107">
        <v>-3064.87</v>
      </c>
      <c r="H8" s="107">
        <v>471979.49000000005</v>
      </c>
      <c r="I8" s="107">
        <v>1065274.5994062391</v>
      </c>
      <c r="J8" s="107">
        <v>378696.35677554476</v>
      </c>
      <c r="K8" s="107">
        <v>7775.97</v>
      </c>
      <c r="L8" s="107">
        <v>0</v>
      </c>
      <c r="M8" s="107">
        <v>118178.31</v>
      </c>
      <c r="N8" s="107">
        <v>321620.66000000003</v>
      </c>
    </row>
    <row r="9" spans="1:14" s="88" customFormat="1" ht="31.5">
      <c r="A9" s="77" t="s">
        <v>445</v>
      </c>
      <c r="B9" s="107">
        <v>1866.17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618</v>
      </c>
      <c r="J9" s="107">
        <v>0</v>
      </c>
      <c r="K9" s="107">
        <v>0</v>
      </c>
      <c r="L9" s="107">
        <v>0</v>
      </c>
      <c r="M9" s="107">
        <v>0</v>
      </c>
      <c r="N9" s="107">
        <v>1127.8599999999999</v>
      </c>
    </row>
    <row r="10" spans="1:14" s="88" customFormat="1" ht="31.5">
      <c r="A10" s="76" t="s">
        <v>446</v>
      </c>
      <c r="B10" s="107">
        <v>6496.909999999998</v>
      </c>
      <c r="C10" s="107">
        <v>0</v>
      </c>
      <c r="D10" s="107">
        <v>228.43000000000029</v>
      </c>
      <c r="E10" s="107">
        <v>0</v>
      </c>
      <c r="F10" s="107">
        <v>450.96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2555.35</v>
      </c>
    </row>
    <row r="11" spans="1:14" s="88" customFormat="1" ht="47.25">
      <c r="A11" s="76" t="s">
        <v>447</v>
      </c>
      <c r="B11" s="107">
        <v>4285.1722819999995</v>
      </c>
      <c r="C11" s="107">
        <v>0</v>
      </c>
      <c r="D11" s="107">
        <v>60.728521499999999</v>
      </c>
      <c r="E11" s="107">
        <v>52.553152099999998</v>
      </c>
      <c r="F11" s="107">
        <v>30.78057050000001</v>
      </c>
      <c r="G11" s="107">
        <v>0</v>
      </c>
      <c r="H11" s="107">
        <v>0</v>
      </c>
      <c r="I11" s="107">
        <v>141</v>
      </c>
      <c r="J11" s="107">
        <v>0</v>
      </c>
      <c r="K11" s="107">
        <v>0</v>
      </c>
      <c r="L11" s="107">
        <v>0</v>
      </c>
      <c r="M11" s="107">
        <v>344.1282885</v>
      </c>
      <c r="N11" s="107">
        <v>1428.9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2088973.4699999997</v>
      </c>
      <c r="C13" s="107">
        <v>0</v>
      </c>
      <c r="D13" s="107">
        <v>2436481.2439469947</v>
      </c>
      <c r="E13" s="107">
        <v>19800.409159999999</v>
      </c>
      <c r="F13" s="107">
        <v>360375.14</v>
      </c>
      <c r="G13" s="107">
        <v>76994</v>
      </c>
      <c r="H13" s="107">
        <v>219102.86999999997</v>
      </c>
      <c r="I13" s="107">
        <v>595670.18942543701</v>
      </c>
      <c r="J13" s="107">
        <v>201847</v>
      </c>
      <c r="K13" s="107">
        <v>0</v>
      </c>
      <c r="L13" s="107">
        <v>0</v>
      </c>
      <c r="M13" s="107">
        <v>10808.11</v>
      </c>
      <c r="N13" s="107">
        <v>174994.4</v>
      </c>
    </row>
    <row r="14" spans="1:14" s="89" customFormat="1">
      <c r="A14" s="78" t="s">
        <v>423</v>
      </c>
      <c r="B14" s="108">
        <v>5714390.0057039997</v>
      </c>
      <c r="C14" s="108">
        <v>0</v>
      </c>
      <c r="D14" s="108">
        <v>5168418.5296341162</v>
      </c>
      <c r="E14" s="108">
        <v>50663.065561703625</v>
      </c>
      <c r="F14" s="108">
        <v>1218517.8755426002</v>
      </c>
      <c r="G14" s="108">
        <v>73929.13</v>
      </c>
      <c r="H14" s="108">
        <v>889284.77688139991</v>
      </c>
      <c r="I14" s="108">
        <v>2022040.0416374765</v>
      </c>
      <c r="J14" s="108">
        <v>580543.35677554482</v>
      </c>
      <c r="K14" s="108">
        <v>7775.97</v>
      </c>
      <c r="L14" s="108">
        <v>0</v>
      </c>
      <c r="M14" s="108">
        <v>197569.77671999999</v>
      </c>
      <c r="N14" s="108">
        <v>639721.22</v>
      </c>
    </row>
    <row r="15" spans="1:14" ht="12.75">
      <c r="A15" s="61" t="s">
        <v>797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8" priority="4" operator="notEqual">
      <formula>0</formula>
    </cfRule>
  </conditionalFormatting>
  <conditionalFormatting sqref="B16">
    <cfRule type="cellIs" dxfId="57" priority="3" operator="notEqual">
      <formula>0</formula>
    </cfRule>
  </conditionalFormatting>
  <conditionalFormatting sqref="C15:N15">
    <cfRule type="cellIs" dxfId="56" priority="2" operator="notEqual">
      <formula>0</formula>
    </cfRule>
  </conditionalFormatting>
  <conditionalFormatting sqref="C16:N16">
    <cfRule type="cellIs" dxfId="55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sqref="A1:P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9" t="s">
        <v>837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s="128" customFormat="1" ht="32.25" customHeight="1">
      <c r="A2" s="232" t="s">
        <v>715</v>
      </c>
      <c r="B2" s="232" t="s">
        <v>743</v>
      </c>
      <c r="C2" s="232" t="s">
        <v>822</v>
      </c>
      <c r="D2" s="232" t="s">
        <v>742</v>
      </c>
      <c r="E2" s="232" t="s">
        <v>702</v>
      </c>
      <c r="F2" s="232" t="s">
        <v>741</v>
      </c>
      <c r="G2" s="232" t="s">
        <v>703</v>
      </c>
      <c r="H2" s="232" t="s">
        <v>704</v>
      </c>
      <c r="I2" s="232" t="s">
        <v>411</v>
      </c>
      <c r="J2" s="232"/>
      <c r="K2" s="232" t="s">
        <v>495</v>
      </c>
      <c r="L2" s="232"/>
      <c r="M2" s="232" t="s">
        <v>496</v>
      </c>
      <c r="N2" s="232"/>
      <c r="O2" s="232" t="s">
        <v>707</v>
      </c>
      <c r="P2" s="232" t="s">
        <v>708</v>
      </c>
    </row>
    <row r="3" spans="1:16" s="128" customFormat="1" ht="94.5">
      <c r="A3" s="232"/>
      <c r="B3" s="232"/>
      <c r="C3" s="232"/>
      <c r="D3" s="232"/>
      <c r="E3" s="232"/>
      <c r="F3" s="232"/>
      <c r="G3" s="232"/>
      <c r="H3" s="232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2"/>
      <c r="P3" s="232"/>
    </row>
    <row r="4" spans="1:16" s="134" customFormat="1" ht="31.5">
      <c r="A4" s="76" t="s">
        <v>443</v>
      </c>
      <c r="B4" s="107">
        <v>4</v>
      </c>
      <c r="C4" s="107">
        <v>1080160325.6589615</v>
      </c>
      <c r="D4" s="107">
        <v>4820208.93</v>
      </c>
      <c r="E4" s="107">
        <v>1897259.9400000002</v>
      </c>
      <c r="F4" s="107">
        <v>0</v>
      </c>
      <c r="G4" s="107">
        <v>102</v>
      </c>
      <c r="H4" s="107">
        <v>411525.27722296747</v>
      </c>
      <c r="I4" s="107">
        <v>5042871.7415115368</v>
      </c>
      <c r="J4" s="107">
        <v>0</v>
      </c>
      <c r="K4" s="107">
        <v>1087986.6000000001</v>
      </c>
      <c r="L4" s="107">
        <v>0</v>
      </c>
      <c r="M4" s="107">
        <v>0</v>
      </c>
      <c r="N4" s="107">
        <v>0</v>
      </c>
      <c r="O4" s="107">
        <v>1173883</v>
      </c>
      <c r="P4" s="107">
        <v>501723</v>
      </c>
    </row>
    <row r="5" spans="1:16" s="134" customFormat="1">
      <c r="A5" s="77" t="s">
        <v>444</v>
      </c>
      <c r="B5" s="107">
        <v>4</v>
      </c>
      <c r="C5" s="107">
        <v>1080160325.6589615</v>
      </c>
      <c r="D5" s="107">
        <v>4820208.93</v>
      </c>
      <c r="E5" s="107">
        <v>1897259.9400000002</v>
      </c>
      <c r="F5" s="107">
        <v>0</v>
      </c>
      <c r="G5" s="107">
        <v>102</v>
      </c>
      <c r="H5" s="107">
        <v>411525.27722296747</v>
      </c>
      <c r="I5" s="107">
        <v>5042871.7415115368</v>
      </c>
      <c r="J5" s="107">
        <v>0</v>
      </c>
      <c r="K5" s="107">
        <v>1087986.6000000001</v>
      </c>
      <c r="L5" s="107">
        <v>0</v>
      </c>
      <c r="M5" s="107">
        <v>0</v>
      </c>
      <c r="N5" s="107">
        <v>0</v>
      </c>
      <c r="O5" s="107">
        <v>1173883</v>
      </c>
      <c r="P5" s="107">
        <v>501723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4</v>
      </c>
      <c r="C7" s="107">
        <v>1080160325.6589615</v>
      </c>
      <c r="D7" s="107">
        <v>4820208.93</v>
      </c>
      <c r="E7" s="107">
        <v>1897259.9400000002</v>
      </c>
      <c r="F7" s="107">
        <v>0</v>
      </c>
      <c r="G7" s="107">
        <v>102</v>
      </c>
      <c r="H7" s="107">
        <v>411525.27722296747</v>
      </c>
      <c r="I7" s="107">
        <v>5042871.7415115368</v>
      </c>
      <c r="J7" s="107">
        <v>0</v>
      </c>
      <c r="K7" s="107">
        <v>1087986.6000000001</v>
      </c>
      <c r="L7" s="107">
        <v>0</v>
      </c>
      <c r="M7" s="107">
        <v>0</v>
      </c>
      <c r="N7" s="107">
        <v>0</v>
      </c>
      <c r="O7" s="107">
        <v>1173883</v>
      </c>
      <c r="P7" s="107">
        <v>501723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965661172.31322336</v>
      </c>
      <c r="D12" s="107">
        <v>4177987.32</v>
      </c>
      <c r="E12" s="107">
        <v>1818789.72</v>
      </c>
      <c r="F12" s="107">
        <v>0</v>
      </c>
      <c r="G12" s="107">
        <v>618</v>
      </c>
      <c r="H12" s="107">
        <v>250579.38</v>
      </c>
      <c r="I12" s="107">
        <v>5227324.0098306686</v>
      </c>
      <c r="J12" s="107">
        <v>0</v>
      </c>
      <c r="K12" s="107">
        <v>686322</v>
      </c>
      <c r="L12" s="107">
        <v>0</v>
      </c>
      <c r="M12" s="107">
        <v>0</v>
      </c>
      <c r="N12" s="107">
        <v>0</v>
      </c>
      <c r="O12" s="107">
        <v>1125885</v>
      </c>
      <c r="P12" s="107">
        <v>475942</v>
      </c>
    </row>
    <row r="13" spans="1:16" s="135" customFormat="1">
      <c r="A13" s="78" t="s">
        <v>423</v>
      </c>
      <c r="B13" s="108">
        <v>6</v>
      </c>
      <c r="C13" s="108">
        <v>2045821497.9721851</v>
      </c>
      <c r="D13" s="108">
        <v>8998196.25</v>
      </c>
      <c r="E13" s="108">
        <v>3716049.66</v>
      </c>
      <c r="F13" s="108">
        <v>0</v>
      </c>
      <c r="G13" s="108">
        <v>720</v>
      </c>
      <c r="H13" s="108">
        <v>662104.65722296748</v>
      </c>
      <c r="I13" s="108">
        <v>10270195.751342205</v>
      </c>
      <c r="J13" s="108">
        <v>0</v>
      </c>
      <c r="K13" s="108">
        <v>1774308.6</v>
      </c>
      <c r="L13" s="108">
        <v>0</v>
      </c>
      <c r="M13" s="108">
        <v>0</v>
      </c>
      <c r="N13" s="108">
        <v>0</v>
      </c>
      <c r="O13" s="108">
        <v>2299768</v>
      </c>
      <c r="P13" s="108">
        <v>977665</v>
      </c>
    </row>
    <row r="14" spans="1:16" ht="12.75">
      <c r="A14" s="61" t="s">
        <v>797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4" priority="7" operator="notEqual">
      <formula>0</formula>
    </cfRule>
  </conditionalFormatting>
  <conditionalFormatting sqref="B15">
    <cfRule type="cellIs" dxfId="53" priority="6" operator="notEqual">
      <formula>0</formula>
    </cfRule>
  </conditionalFormatting>
  <conditionalFormatting sqref="C14:P14">
    <cfRule type="cellIs" dxfId="52" priority="5" operator="notEqual">
      <formula>0</formula>
    </cfRule>
  </conditionalFormatting>
  <conditionalFormatting sqref="C15:P15">
    <cfRule type="cellIs" dxfId="51" priority="4" operator="notEqual">
      <formula>0</formula>
    </cfRule>
  </conditionalFormatting>
  <conditionalFormatting sqref="C16">
    <cfRule type="cellIs" dxfId="50" priority="3" operator="notEqual">
      <formula>0</formula>
    </cfRule>
  </conditionalFormatting>
  <conditionalFormatting sqref="D16">
    <cfRule type="cellIs" dxfId="49" priority="2" operator="notEqual">
      <formula>0</formula>
    </cfRule>
  </conditionalFormatting>
  <conditionalFormatting sqref="H16">
    <cfRule type="cellIs" dxfId="48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E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40" t="s">
        <v>836</v>
      </c>
      <c r="B1" s="240"/>
      <c r="C1" s="240"/>
      <c r="D1" s="240"/>
      <c r="E1" s="240"/>
    </row>
    <row r="2" spans="1:5" s="115" customFormat="1" ht="15.75">
      <c r="A2" s="116"/>
      <c r="E2" s="199" t="s">
        <v>779</v>
      </c>
    </row>
    <row r="3" spans="1:5" s="115" customFormat="1" ht="15.75" customHeight="1">
      <c r="A3" s="241" t="s">
        <v>715</v>
      </c>
      <c r="B3" s="241" t="s">
        <v>474</v>
      </c>
      <c r="C3" s="241"/>
      <c r="D3" s="241"/>
      <c r="E3" s="241"/>
    </row>
    <row r="4" spans="1:5" s="115" customFormat="1" ht="47.25">
      <c r="A4" s="241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0</v>
      </c>
      <c r="C5" s="138">
        <v>0</v>
      </c>
      <c r="D5" s="138">
        <v>0</v>
      </c>
      <c r="E5" s="138">
        <v>0</v>
      </c>
    </row>
    <row r="6" spans="1:5" s="115" customFormat="1" ht="15.75">
      <c r="A6" s="81" t="s">
        <v>444</v>
      </c>
      <c r="B6" s="138">
        <v>0</v>
      </c>
      <c r="C6" s="138">
        <v>0</v>
      </c>
      <c r="D6" s="138">
        <v>0</v>
      </c>
      <c r="E6" s="138">
        <v>0</v>
      </c>
    </row>
    <row r="7" spans="1:5" s="115" customFormat="1" ht="15.75">
      <c r="A7" s="81" t="s">
        <v>497</v>
      </c>
      <c r="B7" s="138">
        <v>0</v>
      </c>
      <c r="C7" s="138">
        <v>0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0</v>
      </c>
      <c r="C8" s="138">
        <v>0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5</v>
      </c>
      <c r="C13" s="138">
        <v>32660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5</v>
      </c>
      <c r="C14" s="139">
        <v>32660</v>
      </c>
      <c r="D14" s="139">
        <v>0</v>
      </c>
      <c r="E14" s="139">
        <v>0</v>
      </c>
    </row>
    <row r="15" spans="1:5" s="180" customFormat="1" ht="11.25" customHeight="1">
      <c r="A15" s="242" t="s">
        <v>797</v>
      </c>
      <c r="B15" s="242"/>
      <c r="C15" s="242"/>
      <c r="D15" s="242"/>
      <c r="E15" s="242"/>
    </row>
    <row r="16" spans="1:5" s="180" customFormat="1" ht="11.25">
      <c r="A16" s="243"/>
      <c r="B16" s="243"/>
      <c r="C16" s="243"/>
      <c r="D16" s="243"/>
      <c r="E16" s="243"/>
    </row>
    <row r="17" spans="1:5" ht="18" customHeight="1">
      <c r="A17" s="243"/>
      <c r="B17" s="243"/>
      <c r="C17" s="243"/>
      <c r="D17" s="243"/>
      <c r="E17" s="243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m.stoyanov</cp:lastModifiedBy>
  <cp:lastPrinted>2018-09-20T09:12:09Z</cp:lastPrinted>
  <dcterms:created xsi:type="dcterms:W3CDTF">2002-02-28T09:17:57Z</dcterms:created>
  <dcterms:modified xsi:type="dcterms:W3CDTF">2018-09-20T09:12:27Z</dcterms:modified>
</cp:coreProperties>
</file>