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v.lilova\Documents\Valia\Analizi\000\Prehvarleni\2018_06\site 2018 Q2\"/>
    </mc:Choice>
  </mc:AlternateContent>
  <bookViews>
    <workbookView xWindow="0" yWindow="0" windowWidth="21600" windowHeight="9630" tabRatio="602"/>
  </bookViews>
  <sheets>
    <sheet name="УПФ - II-ро тримесечие 2018 г." sheetId="6" r:id="rId1"/>
    <sheet name="УПФ - I-во полугодие 2018 г." sheetId="9" r:id="rId2"/>
  </sheets>
  <definedNames>
    <definedName name="_xlnm.Print_Area" localSheetId="0">'УПФ - II-ро тримесечие 2018 г.'!$A$1:$Y$43</definedName>
    <definedName name="_xlnm.Print_Area" localSheetId="1">'УПФ - I-во полугодие 2018 г.'!$A$1:$Y$43</definedName>
  </definedNames>
  <calcPr calcId="162913"/>
</workbook>
</file>

<file path=xl/calcChain.xml><?xml version="1.0" encoding="utf-8"?>
<calcChain xmlns="http://schemas.openxmlformats.org/spreadsheetml/2006/main">
  <c r="U7" i="6" l="1"/>
  <c r="V7" i="6"/>
  <c r="U8" i="6"/>
  <c r="V8" i="6"/>
  <c r="U9" i="6"/>
  <c r="V9" i="6"/>
  <c r="U10" i="6"/>
  <c r="V10" i="6"/>
  <c r="U11" i="6"/>
  <c r="V11" i="6"/>
  <c r="U12" i="6"/>
  <c r="V12" i="6"/>
  <c r="U13" i="6"/>
  <c r="V13" i="6"/>
  <c r="U14" i="6"/>
  <c r="V14" i="6"/>
  <c r="U15" i="6"/>
  <c r="V15" i="6"/>
  <c r="T16" i="6" l="1"/>
  <c r="X15" i="6" s="1"/>
  <c r="S16" i="6"/>
  <c r="W15" i="6" s="1"/>
  <c r="R16" i="6"/>
  <c r="X14" i="6" s="1"/>
  <c r="Q16" i="6"/>
  <c r="W14" i="6" s="1"/>
  <c r="P16" i="6"/>
  <c r="X13" i="6" s="1"/>
  <c r="O16" i="6"/>
  <c r="W13" i="6" s="1"/>
  <c r="N16" i="6"/>
  <c r="X12" i="6" s="1"/>
  <c r="M16" i="6"/>
  <c r="W12" i="6" s="1"/>
  <c r="L16" i="6"/>
  <c r="X11" i="6" s="1"/>
  <c r="K16" i="6"/>
  <c r="W11" i="6" s="1"/>
  <c r="J16" i="6"/>
  <c r="X10" i="6" s="1"/>
  <c r="I16" i="6"/>
  <c r="W10" i="6" s="1"/>
  <c r="H16" i="6"/>
  <c r="X9" i="6" s="1"/>
  <c r="G16" i="6"/>
  <c r="W9" i="6" s="1"/>
  <c r="F16" i="6"/>
  <c r="X8" i="6" s="1"/>
  <c r="E16" i="6"/>
  <c r="W8" i="6" s="1"/>
  <c r="D16" i="6"/>
  <c r="X7" i="6" s="1"/>
  <c r="C16" i="6"/>
  <c r="W7" i="6" s="1"/>
  <c r="T16" i="9"/>
  <c r="S16" i="9"/>
  <c r="R16" i="9"/>
  <c r="Q16" i="9"/>
  <c r="P16" i="9"/>
  <c r="O16" i="9"/>
  <c r="N16" i="9"/>
  <c r="M16" i="9"/>
  <c r="L16" i="9"/>
  <c r="K16" i="9"/>
  <c r="J16" i="9"/>
  <c r="I16" i="9"/>
  <c r="H16" i="9"/>
  <c r="G16" i="9"/>
  <c r="F16" i="9"/>
  <c r="E16" i="9"/>
  <c r="D16" i="9"/>
  <c r="C16" i="9"/>
  <c r="V15" i="9"/>
  <c r="X15" i="9" s="1"/>
  <c r="U15" i="9"/>
  <c r="W15" i="9" s="1"/>
  <c r="V14" i="9"/>
  <c r="X14" i="9" s="1"/>
  <c r="U14" i="9"/>
  <c r="W14" i="9" s="1"/>
  <c r="V13" i="9"/>
  <c r="X13" i="9" s="1"/>
  <c r="U13" i="9"/>
  <c r="W13" i="9" s="1"/>
  <c r="V12" i="9"/>
  <c r="X12" i="9" s="1"/>
  <c r="U12" i="9"/>
  <c r="W12" i="9" s="1"/>
  <c r="V11" i="9"/>
  <c r="X11" i="9" s="1"/>
  <c r="U11" i="9"/>
  <c r="W11" i="9" s="1"/>
  <c r="V10" i="9"/>
  <c r="X10" i="9" s="1"/>
  <c r="U10" i="9"/>
  <c r="W10" i="9" s="1"/>
  <c r="V9" i="9"/>
  <c r="X9" i="9" s="1"/>
  <c r="U9" i="9"/>
  <c r="W9" i="9" s="1"/>
  <c r="V8" i="9"/>
  <c r="X8" i="9" s="1"/>
  <c r="U8" i="9"/>
  <c r="W8" i="9" s="1"/>
  <c r="V7" i="9"/>
  <c r="V16" i="9" s="1"/>
  <c r="U7" i="9"/>
  <c r="U16" i="9" s="1"/>
  <c r="V16" i="6"/>
  <c r="U16" i="6"/>
  <c r="W7" i="9" l="1"/>
  <c r="X7" i="9"/>
</calcChain>
</file>

<file path=xl/sharedStrings.xml><?xml version="1.0" encoding="utf-8"?>
<sst xmlns="http://schemas.openxmlformats.org/spreadsheetml/2006/main" count="97" uniqueCount="23">
  <si>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</si>
  <si>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</si>
  <si>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</si>
  <si>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</si>
  <si>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</si>
  <si>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</si>
  <si>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</si>
  <si>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УПФ "Доверие" </t>
  </si>
  <si>
    <t xml:space="preserve">УПФ "Съгласие" </t>
  </si>
  <si>
    <t xml:space="preserve">ЗУПФ "Алианц България" </t>
  </si>
  <si>
    <t>УПФ "ЦКБ - Сила"</t>
  </si>
  <si>
    <t xml:space="preserve">"УПФ - Бъдеще" </t>
  </si>
  <si>
    <t>УПФ "Топлина"</t>
  </si>
  <si>
    <t xml:space="preserve"> УПФ "Топлина" </t>
  </si>
  <si>
    <t>УПФ "Пенсионно-осигурителен институт"</t>
  </si>
  <si>
    <t>УПФ "Пенсионноосигурителен институт"</t>
  </si>
  <si>
    <t>и за размера на прехвърлените средства</t>
  </si>
  <si>
    <t>"Eн Ен УПФ"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</si>
  <si>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01.04.2018 г. - 30.06.2018 г. </t>
    </r>
  </si>
  <si>
    <t xml:space="preserve">"Ен Ен УПФ" 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</si>
  <si>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01.01.2018 г. - 30.06.2018 г. </t>
    </r>
  </si>
  <si>
    <t xml:space="preserve">УПФ "ДСК - Родина" </t>
  </si>
  <si>
    <t>и за размера на прехвърлените средства през м. август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</si>
</sst>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lightUp">
        <bgColor theme="6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7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8" fillId="0" borderId="0" xfId="0" applyFont="1" applyAlignment="1">
      <alignment horizontal="center"/>
    </xf>
    <xf numFmtId="3" fontId="1" fillId="0" borderId="1" xfId="0" applyNumberFormat="1" applyFont="1" applyBorder="1" applyAlignment="1"/>
    <xf numFmtId="3" fontId="1" fillId="0" borderId="3" xfId="0" applyNumberFormat="1" applyFont="1" applyBorder="1" applyAlignment="1"/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3" fontId="12" fillId="0" borderId="0" xfId="0" applyNumberFormat="1" applyFont="1" applyFill="1"/>
    <xf numFmtId="3" fontId="1" fillId="2" borderId="1" xfId="0" applyNumberFormat="1" applyFont="1" applyFill="1" applyBorder="1" applyAlignment="1"/>
    <xf numFmtId="3" fontId="1" fillId="2" borderId="3" xfId="0" applyNumberFormat="1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0" fontId="1" fillId="0" borderId="4" xfId="1" applyFont="1" applyBorder="1" applyAlignment="1">
      <alignment vertical="center"/>
    </xf>
    <xf numFmtId="0" fontId="1" fillId="0" borderId="3" xfId="1" applyFont="1" applyBorder="1" applyAlignment="1"/>
    <xf numFmtId="3" fontId="1" fillId="0" borderId="3" xfId="1" applyNumberFormat="1" applyFont="1" applyBorder="1" applyAlignment="1"/>
    <xf numFmtId="3" fontId="2" fillId="0" borderId="0" xfId="1" applyNumberFormat="1" applyFont="1" applyFill="1"/>
    <xf numFmtId="3" fontId="2" fillId="0" borderId="1" xfId="0" applyNumberFormat="1" applyFont="1" applyFill="1" applyBorder="1" applyAlignment="1"/>
    <xf numFmtId="3" fontId="6" fillId="0" borderId="1" xfId="0" applyNumberFormat="1" applyFont="1" applyBorder="1" applyAlignment="1"/>
    <xf numFmtId="3" fontId="2" fillId="0" borderId="3" xfId="0" applyNumberFormat="1" applyFont="1" applyFill="1" applyBorder="1" applyAlignment="1"/>
    <xf numFmtId="3" fontId="6" fillId="0" borderId="3" xfId="0" applyNumberFormat="1" applyFont="1" applyBorder="1" applyAlignment="1"/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3" fontId="14" fillId="2" borderId="1" xfId="0" applyNumberFormat="1" applyFont="1" applyFill="1" applyBorder="1" applyAlignme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2857155121670614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II-ро тримесечие 2018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2018 г.'!$X$7</c:f>
              <c:numCache>
                <c:formatCode>#,##0</c:formatCode>
                <c:ptCount val="1"/>
                <c:pt idx="0">
                  <c:v>-1959414.0999999978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'УПФ - II-ро тримесечие 2018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2018 г.'!$X$8</c:f>
              <c:numCache>
                <c:formatCode>#,##0</c:formatCode>
                <c:ptCount val="1"/>
                <c:pt idx="0">
                  <c:v>-8025191.5600000005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'УПФ - II-ро тримесечие 2018 г.'!$B$9</c:f>
              <c:strCache>
                <c:ptCount val="1"/>
                <c:pt idx="0">
                  <c:v>УПФ "ДСК - 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II-ро тримесечие 2018 г.'!$X$9</c:f>
              <c:numCache>
                <c:formatCode>#,##0</c:formatCode>
                <c:ptCount val="1"/>
                <c:pt idx="0">
                  <c:v>15267920.279999999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'УПФ - II-ро тримесечие 2018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2018 г.'!$X$10</c:f>
              <c:numCache>
                <c:formatCode>#,##0</c:formatCode>
                <c:ptCount val="1"/>
                <c:pt idx="0">
                  <c:v>1241878.7799999937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'УПФ - II-ро тримесечие 2018 г.'!$B$11</c:f>
              <c:strCache>
                <c:ptCount val="1"/>
                <c:pt idx="0">
                  <c:v>"Ен Ен УПФ"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2018 г.'!$X$11</c:f>
              <c:numCache>
                <c:formatCode>#,##0</c:formatCode>
                <c:ptCount val="1"/>
                <c:pt idx="0">
                  <c:v>2357784.0100000016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'УПФ - II-ро тримесечие 2018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2018 г.'!$X$12</c:f>
              <c:numCache>
                <c:formatCode>#,##0</c:formatCode>
                <c:ptCount val="1"/>
                <c:pt idx="0">
                  <c:v>-2608919.1700000018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'УПФ - II-ро тримесечие 2018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2018 г.'!$X$13</c:f>
              <c:numCache>
                <c:formatCode>#,##0</c:formatCode>
                <c:ptCount val="1"/>
                <c:pt idx="0">
                  <c:v>-2356112.2100000009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'УПФ - II-ро тримесечие 2018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2018 г.'!$X$14</c:f>
              <c:numCache>
                <c:formatCode>#,##0</c:formatCode>
                <c:ptCount val="1"/>
                <c:pt idx="0">
                  <c:v>-777492.83000000031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v>"Пенсионноосигурителен институт"</c:v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2018 г.'!$X$15</c:f>
              <c:numCache>
                <c:formatCode>#,##0</c:formatCode>
                <c:ptCount val="1"/>
                <c:pt idx="0">
                  <c:v>-3140453.2000000011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9.7647079049616711E-2"/>
          <c:y val="0.81709741550695825"/>
          <c:w val="0.88441778450843211"/>
          <c:h val="0.159045725646123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323788546255505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II-ро тримесечие 2018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2018 г.'!$W$7</c:f>
              <c:numCache>
                <c:formatCode>#,##0</c:formatCode>
                <c:ptCount val="1"/>
                <c:pt idx="0">
                  <c:v>-1205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'УПФ - II-ро тримесечие 2018 г.'!$B$8</c:f>
              <c:strCache>
                <c:ptCount val="1"/>
                <c:pt idx="0">
                  <c:v>УПФ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II-ро тримесечие 2018 г.'!$W$8</c:f>
              <c:numCache>
                <c:formatCode>#,##0</c:formatCode>
                <c:ptCount val="1"/>
                <c:pt idx="0">
                  <c:v>-2803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'УПФ - II-ро тримесечие 2018 г.'!$B$9</c:f>
              <c:strCache>
                <c:ptCount val="1"/>
                <c:pt idx="0">
                  <c:v>УПФ "ДСК - 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2018 г.'!$W$9</c:f>
              <c:numCache>
                <c:formatCode>#,##0</c:formatCode>
                <c:ptCount val="1"/>
                <c:pt idx="0">
                  <c:v>6608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'УПФ - II-ро тримесечие 2018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2018 г.'!$W$10</c:f>
              <c:numCache>
                <c:formatCode>#,##0</c:formatCode>
                <c:ptCount val="1"/>
                <c:pt idx="0">
                  <c:v>2345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'УПФ - II-ро тримесечие 2018 г.'!$B$11</c:f>
              <c:strCache>
                <c:ptCount val="1"/>
                <c:pt idx="0">
                  <c:v>"Ен Ен УПФ"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2018 г.'!$W$11</c:f>
              <c:numCache>
                <c:formatCode>#,##0</c:formatCode>
                <c:ptCount val="1"/>
                <c:pt idx="0">
                  <c:v>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'УПФ - II-ро тримесечие 2018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2018 г.'!$W$12</c:f>
              <c:numCache>
                <c:formatCode>#,##0</c:formatCode>
                <c:ptCount val="1"/>
                <c:pt idx="0">
                  <c:v>-1399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'УПФ - II-ро тримесечие 2018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2018 г.'!$W$13</c:f>
              <c:numCache>
                <c:formatCode>#,##0</c:formatCode>
                <c:ptCount val="1"/>
                <c:pt idx="0">
                  <c:v>-2455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'УПФ - II-ро тримесечие 2018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2018 г.'!$W$14</c:f>
              <c:numCache>
                <c:formatCode>#,##0</c:formatCode>
                <c:ptCount val="1"/>
                <c:pt idx="0">
                  <c:v>-196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v>"Пенсионноосигурителен институт"</c:v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2018 г.'!$W$15</c:f>
              <c:numCache>
                <c:formatCode>#,##0</c:formatCode>
                <c:ptCount val="1"/>
                <c:pt idx="0">
                  <c:v>-1120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5209370710499259E-2"/>
          <c:y val="0.81150950890824358"/>
          <c:w val="0.91580799117834544"/>
          <c:h val="0.1666669896046270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1494277000580342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01259093546947E-2"/>
          <c:y val="8.3499005964214765E-2"/>
          <c:w val="0.88505846472977812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I-во полугодие 2018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2018 г.'!$X$7</c:f>
              <c:numCache>
                <c:formatCode>#,##0</c:formatCode>
                <c:ptCount val="1"/>
                <c:pt idx="0">
                  <c:v>-4907401.8599999845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B3-473B-B15D-478E67EF085D}"/>
            </c:ext>
          </c:extLst>
        </c:ser>
        <c:ser>
          <c:idx val="1"/>
          <c:order val="1"/>
          <c:tx>
            <c:strRef>
              <c:f>'УПФ - I-во полугодие 2018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2018 г.'!$X$8</c:f>
              <c:numCache>
                <c:formatCode>#,##0</c:formatCode>
                <c:ptCount val="1"/>
                <c:pt idx="0">
                  <c:v>-15768038.240000002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B3-473B-B15D-478E67EF085D}"/>
            </c:ext>
          </c:extLst>
        </c:ser>
        <c:ser>
          <c:idx val="2"/>
          <c:order val="2"/>
          <c:tx>
            <c:strRef>
              <c:f>'УПФ - I-во полугодие 2018 г.'!$B$9</c:f>
              <c:strCache>
                <c:ptCount val="1"/>
                <c:pt idx="0">
                  <c:v>УПФ "ДСК - 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5.239030779305816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C16-431A-B41C-4FB0D7C89F30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2018 г.'!$X$9</c:f>
              <c:numCache>
                <c:formatCode>#,##0</c:formatCode>
                <c:ptCount val="1"/>
                <c:pt idx="0">
                  <c:v>31192180.479999997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B3-473B-B15D-478E67EF085D}"/>
            </c:ext>
          </c:extLst>
        </c:ser>
        <c:ser>
          <c:idx val="3"/>
          <c:order val="3"/>
          <c:tx>
            <c:strRef>
              <c:f>'УПФ - I-во полугодие 2018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5.0007260120830035E-3"/>
                  <c:y val="-6.766260892406843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4B3-473B-B15D-478E67EF085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2018 г.'!$X$10</c:f>
              <c:numCache>
                <c:formatCode>#,##0</c:formatCode>
                <c:ptCount val="1"/>
                <c:pt idx="0">
                  <c:v>5383360.6499999985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B3-473B-B15D-478E67EF085D}"/>
            </c:ext>
          </c:extLst>
        </c:ser>
        <c:ser>
          <c:idx val="4"/>
          <c:order val="4"/>
          <c:tx>
            <c:strRef>
              <c:f>'УПФ - I-во полугодие 2018 г.'!$B$11</c:f>
              <c:strCache>
                <c:ptCount val="1"/>
                <c:pt idx="0">
                  <c:v>"Eн Ен УПФ"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2018 г.'!$X$11</c:f>
              <c:numCache>
                <c:formatCode>#,##0</c:formatCode>
                <c:ptCount val="1"/>
                <c:pt idx="0">
                  <c:v>1374455.2000000067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4B3-473B-B15D-478E67EF085D}"/>
            </c:ext>
          </c:extLst>
        </c:ser>
        <c:ser>
          <c:idx val="5"/>
          <c:order val="5"/>
          <c:tx>
            <c:strRef>
              <c:f>'УПФ - I-во полугодие 2018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3.4015052830484657E-3"/>
                  <c:y val="-8.006678840517374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4B3-473B-B15D-478E67EF085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2018 г.'!$X$12</c:f>
              <c:numCache>
                <c:formatCode>#,##0</c:formatCode>
                <c:ptCount val="1"/>
                <c:pt idx="0">
                  <c:v>-4847522.3900000043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4B3-473B-B15D-478E67EF085D}"/>
            </c:ext>
          </c:extLst>
        </c:ser>
        <c:ser>
          <c:idx val="7"/>
          <c:order val="6"/>
          <c:tx>
            <c:strRef>
              <c:f>'УПФ - I-во полугодие 2018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2018 г.'!$X$13</c:f>
              <c:numCache>
                <c:formatCode>#,##0</c:formatCode>
                <c:ptCount val="1"/>
                <c:pt idx="0">
                  <c:v>-5638813.1500000013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4B3-473B-B15D-478E67EF085D}"/>
            </c:ext>
          </c:extLst>
        </c:ser>
        <c:ser>
          <c:idx val="8"/>
          <c:order val="7"/>
          <c:tx>
            <c:strRef>
              <c:f>'УПФ - I-во полугодие 2018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1033452810410103E-3"/>
                  <c:y val="-3.356994112493463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E4B3-473B-B15D-478E67EF085D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2018 г.'!$X$14</c:f>
              <c:numCache>
                <c:formatCode>#,##0</c:formatCode>
                <c:ptCount val="1"/>
                <c:pt idx="0">
                  <c:v>-1640836.56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4B3-473B-B15D-478E67EF085D}"/>
            </c:ext>
          </c:extLst>
        </c:ser>
        <c:ser>
          <c:idx val="9"/>
          <c:order val="8"/>
          <c:tx>
            <c:strRef>
              <c:f>'УПФ - I-во полугодие 2018 г.'!$B$16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2018 г.'!$X$15</c:f>
              <c:numCache>
                <c:formatCode>#,##0</c:formatCode>
                <c:ptCount val="1"/>
                <c:pt idx="0">
                  <c:v>-5147384.129999999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4B3-473B-B15D-478E67EF085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685504"/>
        <c:axId val="103715968"/>
      </c:barChart>
      <c:catAx>
        <c:axId val="103685504"/>
        <c:scaling>
          <c:orientation val="minMax"/>
        </c:scaling>
        <c:delete val="1"/>
        <c:axPos val="b"/>
        <c:majorTickMark val="out"/>
        <c:minorTickMark val="none"/>
        <c:tickLblPos val="nextTo"/>
        <c:crossAx val="103715968"/>
        <c:crosses val="autoZero"/>
        <c:auto val="1"/>
        <c:lblAlgn val="ctr"/>
        <c:lblOffset val="100"/>
        <c:noMultiLvlLbl val="0"/>
      </c:catAx>
      <c:valAx>
        <c:axId val="103715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685504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9.8751178829919128E-2"/>
          <c:y val="0.81709741550695825"/>
          <c:w val="0.88117223983365667"/>
          <c:h val="0.159045725646123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2068990289365878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816168076697284E-2"/>
          <c:y val="8.1349363973687139E-2"/>
          <c:w val="0.9103458494363432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I-во полугодие 2018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2018 г.'!$W$7</c:f>
              <c:numCache>
                <c:formatCode>#,##0</c:formatCode>
                <c:ptCount val="1"/>
                <c:pt idx="0">
                  <c:v>-2783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0E-4811-9C96-C30C8355BC61}"/>
            </c:ext>
          </c:extLst>
        </c:ser>
        <c:ser>
          <c:idx val="1"/>
          <c:order val="1"/>
          <c:tx>
            <c:strRef>
              <c:f>'УПФ - I-во полугодие 2018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2018 г.'!$W$8</c:f>
              <c:numCache>
                <c:formatCode>#,##0</c:formatCode>
                <c:ptCount val="1"/>
                <c:pt idx="0">
                  <c:v>-5414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0E-4811-9C96-C30C8355BC61}"/>
            </c:ext>
          </c:extLst>
        </c:ser>
        <c:ser>
          <c:idx val="2"/>
          <c:order val="2"/>
          <c:tx>
            <c:strRef>
              <c:f>'УПФ - I-во полугодие 2018 г.'!$B$9</c:f>
              <c:strCache>
                <c:ptCount val="1"/>
                <c:pt idx="0">
                  <c:v>УПФ "ДСК - Родина"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3.1212119484340371E-3"/>
                  <c:y val="1.116182742782152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60E-4811-9C96-C30C8355BC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2018 г.'!$W$9</c:f>
              <c:numCache>
                <c:formatCode>#,##0</c:formatCode>
                <c:ptCount val="1"/>
                <c:pt idx="0">
                  <c:v>13230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0E-4811-9C96-C30C8355BC61}"/>
            </c:ext>
          </c:extLst>
        </c:ser>
        <c:ser>
          <c:idx val="3"/>
          <c:order val="3"/>
          <c:tx>
            <c:strRef>
              <c:f>'УПФ - I-во полугодие 2018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1075247971394141E-3"/>
                  <c:y val="9.701283763338551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60E-4811-9C96-C30C8355BC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2018 г.'!$W$10</c:f>
              <c:numCache>
                <c:formatCode>#,##0</c:formatCode>
                <c:ptCount val="1"/>
                <c:pt idx="0">
                  <c:v>5812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0E-4811-9C96-C30C8355BC61}"/>
            </c:ext>
          </c:extLst>
        </c:ser>
        <c:ser>
          <c:idx val="4"/>
          <c:order val="4"/>
          <c:tx>
            <c:strRef>
              <c:f>'УПФ - I-во полугодие 2018 г.'!$B$11</c:f>
              <c:strCache>
                <c:ptCount val="1"/>
                <c:pt idx="0">
                  <c:v>"Eн Ен УПФ"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2018 г.'!$W$11</c:f>
              <c:numCache>
                <c:formatCode>#,##0</c:formatCode>
                <c:ptCount val="1"/>
                <c:pt idx="0">
                  <c:v>-490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60E-4811-9C96-C30C8355BC61}"/>
            </c:ext>
          </c:extLst>
        </c:ser>
        <c:ser>
          <c:idx val="5"/>
          <c:order val="5"/>
          <c:tx>
            <c:strRef>
              <c:f>'УПФ - I-во полугодие 2018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2018 г.'!$W$12</c:f>
              <c:numCache>
                <c:formatCode>#,##0</c:formatCode>
                <c:ptCount val="1"/>
                <c:pt idx="0">
                  <c:v>-2997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60E-4811-9C96-C30C8355BC61}"/>
            </c:ext>
          </c:extLst>
        </c:ser>
        <c:ser>
          <c:idx val="7"/>
          <c:order val="6"/>
          <c:tx>
            <c:strRef>
              <c:f>'УПФ - I-во полугодие 2018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5915969198416836E-3"/>
                  <c:y val="2.43455821754865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860E-4811-9C96-C30C8355BC61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2018 г.'!$W$13</c:f>
              <c:numCache>
                <c:formatCode>#,##0</c:formatCode>
                <c:ptCount val="1"/>
                <c:pt idx="0">
                  <c:v>-4926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60E-4811-9C96-C30C8355BC61}"/>
            </c:ext>
          </c:extLst>
        </c:ser>
        <c:ser>
          <c:idx val="8"/>
          <c:order val="7"/>
          <c:tx>
            <c:strRef>
              <c:f>'УПФ - I-во полугодие 2018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2018 г.'!$W$14</c:f>
              <c:numCache>
                <c:formatCode>#,##0</c:formatCode>
                <c:ptCount val="1"/>
                <c:pt idx="0">
                  <c:v>-431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0E-4811-9C96-C30C8355BC61}"/>
            </c:ext>
          </c:extLst>
        </c:ser>
        <c:ser>
          <c:idx val="9"/>
          <c:order val="8"/>
          <c:tx>
            <c:strRef>
              <c:f>'УПФ - I-во полугодие 2018 г.'!$B$16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2018 г.'!$W$15</c:f>
              <c:numCache>
                <c:formatCode>#,##0</c:formatCode>
                <c:ptCount val="1"/>
                <c:pt idx="0">
                  <c:v>-2001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60E-4811-9C96-C30C8355BC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56089216"/>
        <c:axId val="55906688"/>
      </c:barChart>
      <c:catAx>
        <c:axId val="56089216"/>
        <c:scaling>
          <c:orientation val="minMax"/>
        </c:scaling>
        <c:delete val="1"/>
        <c:axPos val="b"/>
        <c:majorTickMark val="out"/>
        <c:minorTickMark val="none"/>
        <c:tickLblPos val="nextTo"/>
        <c:crossAx val="55906688"/>
        <c:crosses val="autoZero"/>
        <c:auto val="1"/>
        <c:lblAlgn val="ctr"/>
        <c:lblOffset val="100"/>
        <c:noMultiLvlLbl val="0"/>
      </c:catAx>
      <c:valAx>
        <c:axId val="55906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5608921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7931830751423991E-2"/>
          <c:y val="0.81150950890824358"/>
          <c:w val="0.90857463780097725"/>
          <c:h val="0.1666669896046270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342901</xdr:colOff>
      <xdr:row>18</xdr:row>
      <xdr:rowOff>28575</xdr:rowOff>
    </xdr:from>
    <xdr:to>
      <xdr:col>23</xdr:col>
      <xdr:colOff>530679</xdr:colOff>
      <xdr:row>42</xdr:row>
      <xdr:rowOff>19050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19051</xdr:colOff>
      <xdr:row>18</xdr:row>
      <xdr:rowOff>19050</xdr:rowOff>
    </xdr:from>
    <xdr:to>
      <xdr:col>11</xdr:col>
      <xdr:colOff>317501</xdr:colOff>
      <xdr:row>42</xdr:row>
      <xdr:rowOff>19050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660400</xdr:colOff>
      <xdr:row>18</xdr:row>
      <xdr:rowOff>28575</xdr:rowOff>
    </xdr:from>
    <xdr:to>
      <xdr:col>24</xdr:col>
      <xdr:colOff>0</xdr:colOff>
      <xdr:row>42</xdr:row>
      <xdr:rowOff>19050</xdr:rowOff>
    </xdr:to>
    <xdr:graphicFrame macro="">
      <xdr:nvGraphicFramePr>
        <xdr:cNvPr id="94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18</xdr:row>
      <xdr:rowOff>19050</xdr:rowOff>
    </xdr:from>
    <xdr:to>
      <xdr:col>11</xdr:col>
      <xdr:colOff>584200</xdr:colOff>
      <xdr:row>42</xdr:row>
      <xdr:rowOff>19050</xdr:rowOff>
    </xdr:to>
    <xdr:graphicFrame macro="">
      <xdr:nvGraphicFramePr>
        <xdr:cNvPr id="94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P43"/>
  <sheetViews>
    <sheetView showGridLines="0" tabSelected="1" zoomScale="70" zoomScaleNormal="70" zoomScaleSheetLayoutView="75" workbookViewId="0">
      <selection sqref="A1:X1"/>
    </sheetView>
  </sheetViews>
  <sheetFormatPr defaultRowHeight="15.75" x14ac:dyDescent="0.25"/>
  <cols>
    <col min="1" max="1" width="7.42578125" style="2" customWidth="1"/>
    <col min="2" max="2" width="29.42578125" style="2" customWidth="1"/>
    <col min="3" max="3" width="9.28515625" style="2" customWidth="1"/>
    <col min="4" max="4" width="12.5703125" style="2" customWidth="1"/>
    <col min="5" max="5" width="9.28515625" style="2" customWidth="1"/>
    <col min="6" max="6" width="12.140625" style="2" customWidth="1"/>
    <col min="7" max="7" width="9.28515625" style="2" customWidth="1"/>
    <col min="8" max="8" width="12.42578125" style="2" customWidth="1"/>
    <col min="9" max="9" width="9.28515625" style="2" customWidth="1"/>
    <col min="10" max="10" width="12.85546875" style="2" customWidth="1"/>
    <col min="11" max="11" width="9.28515625" style="2" customWidth="1"/>
    <col min="12" max="12" width="12.4257812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2.5703125" style="2" customWidth="1"/>
    <col min="17" max="17" width="9.28515625" style="2" customWidth="1"/>
    <col min="18" max="18" width="11.7109375" style="2" customWidth="1"/>
    <col min="19" max="19" width="9.28515625" style="2" customWidth="1"/>
    <col min="20" max="20" width="11.85546875" style="2" customWidth="1"/>
    <col min="21" max="21" width="9.42578125" style="3" customWidth="1"/>
    <col min="22" max="22" width="14" style="3" customWidth="1"/>
    <col min="23" max="23" width="8.42578125" style="2" customWidth="1"/>
    <col min="24" max="24" width="12.42578125" style="2" customWidth="1"/>
    <col min="25" max="25" width="3.140625" style="2" customWidth="1"/>
    <col min="26" max="16384" width="9.140625" style="2"/>
  </cols>
  <sheetData>
    <row r="1" spans="1:94" ht="18.75" x14ac:dyDescent="0.3">
      <c r="A1" s="49" t="s">
        <v>18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</row>
    <row r="2" spans="1:94" ht="18.75" x14ac:dyDescent="0.3">
      <c r="A2" s="49" t="s">
        <v>22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</row>
    <row r="3" spans="1:94" ht="16.5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94" ht="15.75" customHeight="1" x14ac:dyDescent="0.25">
      <c r="A4" s="53" t="s">
        <v>4</v>
      </c>
      <c r="B4" s="53"/>
      <c r="C4" s="51" t="s">
        <v>5</v>
      </c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7" customFormat="1" ht="48.75" customHeight="1" x14ac:dyDescent="0.25">
      <c r="A5" s="53"/>
      <c r="B5" s="53"/>
      <c r="C5" s="53" t="s">
        <v>7</v>
      </c>
      <c r="D5" s="53"/>
      <c r="E5" s="53" t="s">
        <v>8</v>
      </c>
      <c r="F5" s="53"/>
      <c r="G5" s="53" t="s">
        <v>21</v>
      </c>
      <c r="H5" s="53"/>
      <c r="I5" s="53" t="s">
        <v>9</v>
      </c>
      <c r="J5" s="53"/>
      <c r="K5" s="53" t="s">
        <v>19</v>
      </c>
      <c r="L5" s="53"/>
      <c r="M5" s="53" t="s">
        <v>10</v>
      </c>
      <c r="N5" s="53"/>
      <c r="O5" s="53" t="s">
        <v>11</v>
      </c>
      <c r="P5" s="53"/>
      <c r="Q5" s="53" t="s">
        <v>13</v>
      </c>
      <c r="R5" s="53"/>
      <c r="S5" s="55" t="s">
        <v>14</v>
      </c>
      <c r="T5" s="56"/>
      <c r="U5" s="52" t="s">
        <v>0</v>
      </c>
      <c r="V5" s="52"/>
      <c r="W5" s="50" t="s">
        <v>6</v>
      </c>
      <c r="X5" s="50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</row>
    <row r="6" spans="1:94" s="1" customFormat="1" ht="40.5" customHeight="1" x14ac:dyDescent="0.25">
      <c r="A6" s="53"/>
      <c r="B6" s="53"/>
      <c r="C6" s="32" t="s">
        <v>2</v>
      </c>
      <c r="D6" s="32" t="s">
        <v>3</v>
      </c>
      <c r="E6" s="32" t="s">
        <v>2</v>
      </c>
      <c r="F6" s="32" t="s">
        <v>3</v>
      </c>
      <c r="G6" s="32" t="s">
        <v>2</v>
      </c>
      <c r="H6" s="32" t="s">
        <v>3</v>
      </c>
      <c r="I6" s="32" t="s">
        <v>2</v>
      </c>
      <c r="J6" s="32" t="s">
        <v>3</v>
      </c>
      <c r="K6" s="32" t="s">
        <v>2</v>
      </c>
      <c r="L6" s="32" t="s">
        <v>3</v>
      </c>
      <c r="M6" s="32" t="s">
        <v>2</v>
      </c>
      <c r="N6" s="32" t="s">
        <v>3</v>
      </c>
      <c r="O6" s="32" t="s">
        <v>2</v>
      </c>
      <c r="P6" s="32" t="s">
        <v>3</v>
      </c>
      <c r="Q6" s="32" t="s">
        <v>2</v>
      </c>
      <c r="R6" s="32" t="s">
        <v>3</v>
      </c>
      <c r="S6" s="32" t="s">
        <v>2</v>
      </c>
      <c r="T6" s="32" t="s">
        <v>3</v>
      </c>
      <c r="U6" s="33" t="s">
        <v>2</v>
      </c>
      <c r="V6" s="33" t="s">
        <v>3</v>
      </c>
      <c r="W6" s="34" t="s">
        <v>2</v>
      </c>
      <c r="X6" s="34" t="s">
        <v>3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</row>
    <row r="7" spans="1:94" ht="32.25" customHeight="1" x14ac:dyDescent="0.25">
      <c r="A7" s="57" t="s">
        <v>1</v>
      </c>
      <c r="B7" s="35" t="s">
        <v>7</v>
      </c>
      <c r="C7" s="27"/>
      <c r="D7" s="27"/>
      <c r="E7" s="36">
        <v>702</v>
      </c>
      <c r="F7" s="36">
        <v>2356808.31</v>
      </c>
      <c r="G7" s="36">
        <v>3730</v>
      </c>
      <c r="H7" s="36">
        <v>10075332.779999999</v>
      </c>
      <c r="I7" s="36">
        <v>4009</v>
      </c>
      <c r="J7" s="36">
        <v>8803464.4499999993</v>
      </c>
      <c r="K7" s="36">
        <v>1074</v>
      </c>
      <c r="L7" s="36">
        <v>3561817.79</v>
      </c>
      <c r="M7" s="36">
        <v>712</v>
      </c>
      <c r="N7" s="36">
        <v>2789165.84</v>
      </c>
      <c r="O7" s="36">
        <v>34</v>
      </c>
      <c r="P7" s="36">
        <v>144086.51</v>
      </c>
      <c r="Q7" s="36">
        <v>308</v>
      </c>
      <c r="R7" s="36">
        <v>497804.02</v>
      </c>
      <c r="S7" s="36">
        <v>97</v>
      </c>
      <c r="T7" s="36">
        <v>368100.33</v>
      </c>
      <c r="U7" s="45">
        <f>C7+E7+G7+I7+K7+M7+O7+Q7+S7</f>
        <v>10666</v>
      </c>
      <c r="V7" s="45">
        <f>D7+F7+H7+J7+L7+N7+P7+R7+T7</f>
        <v>28596580.029999997</v>
      </c>
      <c r="W7" s="46">
        <f>C16-U7</f>
        <v>-1205</v>
      </c>
      <c r="X7" s="46">
        <f>D16-V7</f>
        <v>-1959414.0999999978</v>
      </c>
      <c r="Y7" s="9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 x14ac:dyDescent="0.25">
      <c r="A8" s="58"/>
      <c r="B8" s="35" t="s">
        <v>8</v>
      </c>
      <c r="C8" s="36">
        <v>1529</v>
      </c>
      <c r="D8" s="36">
        <v>4610497.88</v>
      </c>
      <c r="E8" s="27"/>
      <c r="F8" s="27"/>
      <c r="G8" s="36">
        <v>1602</v>
      </c>
      <c r="H8" s="36">
        <v>4469149.87</v>
      </c>
      <c r="I8" s="36">
        <v>1276</v>
      </c>
      <c r="J8" s="36">
        <v>3673813.79</v>
      </c>
      <c r="K8" s="36">
        <v>402</v>
      </c>
      <c r="L8" s="36">
        <v>1472027.39</v>
      </c>
      <c r="M8" s="36">
        <v>139</v>
      </c>
      <c r="N8" s="36">
        <v>558835.30000000005</v>
      </c>
      <c r="O8" s="36">
        <v>25</v>
      </c>
      <c r="P8" s="36">
        <v>131188.9</v>
      </c>
      <c r="Q8" s="37">
        <v>121</v>
      </c>
      <c r="R8" s="36">
        <v>206033.67</v>
      </c>
      <c r="S8" s="36">
        <v>41</v>
      </c>
      <c r="T8" s="36">
        <v>132415.66</v>
      </c>
      <c r="U8" s="45">
        <f t="shared" ref="U8:V15" si="0">C8+E8+G8+I8+K8+M8+O8+Q8+S8</f>
        <v>5135</v>
      </c>
      <c r="V8" s="45">
        <f t="shared" si="0"/>
        <v>15253962.460000001</v>
      </c>
      <c r="W8" s="46">
        <f>E16-U8</f>
        <v>-2803</v>
      </c>
      <c r="X8" s="46">
        <f>F16-V8</f>
        <v>-8025191.5600000005</v>
      </c>
      <c r="Y8" s="9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58"/>
      <c r="B9" s="35" t="s">
        <v>21</v>
      </c>
      <c r="C9" s="36">
        <v>1780</v>
      </c>
      <c r="D9" s="36">
        <v>5354773.33</v>
      </c>
      <c r="E9" s="36">
        <v>352</v>
      </c>
      <c r="F9" s="36">
        <v>1121899.44</v>
      </c>
      <c r="G9" s="27"/>
      <c r="H9" s="27"/>
      <c r="I9" s="36">
        <v>1757</v>
      </c>
      <c r="J9" s="36">
        <v>5057857.53</v>
      </c>
      <c r="K9" s="36">
        <v>560</v>
      </c>
      <c r="L9" s="36">
        <v>2216556.67</v>
      </c>
      <c r="M9" s="36">
        <v>468</v>
      </c>
      <c r="N9" s="36">
        <v>2116324.91</v>
      </c>
      <c r="O9" s="36">
        <v>36</v>
      </c>
      <c r="P9" s="36">
        <v>268045.42</v>
      </c>
      <c r="Q9" s="37">
        <v>138</v>
      </c>
      <c r="R9" s="36">
        <v>238344.95999999999</v>
      </c>
      <c r="S9" s="36">
        <v>56</v>
      </c>
      <c r="T9" s="36">
        <v>184272.53</v>
      </c>
      <c r="U9" s="45">
        <f t="shared" si="0"/>
        <v>5147</v>
      </c>
      <c r="V9" s="45">
        <f t="shared" si="0"/>
        <v>16558074.790000001</v>
      </c>
      <c r="W9" s="46">
        <f>G16-U9</f>
        <v>6608</v>
      </c>
      <c r="X9" s="46">
        <f>H16-V9</f>
        <v>15267920.279999999</v>
      </c>
      <c r="Y9" s="9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58"/>
      <c r="B10" s="38" t="s">
        <v>9</v>
      </c>
      <c r="C10" s="36">
        <v>2723</v>
      </c>
      <c r="D10" s="36">
        <v>7575268.0700000003</v>
      </c>
      <c r="E10" s="36">
        <v>584</v>
      </c>
      <c r="F10" s="36">
        <v>1869674.77</v>
      </c>
      <c r="G10" s="36">
        <v>2758</v>
      </c>
      <c r="H10" s="36">
        <v>7762757.9400000004</v>
      </c>
      <c r="I10" s="27"/>
      <c r="J10" s="27"/>
      <c r="K10" s="36">
        <v>805</v>
      </c>
      <c r="L10" s="36">
        <v>3280397.89</v>
      </c>
      <c r="M10" s="36">
        <v>555</v>
      </c>
      <c r="N10" s="36">
        <v>2194063.64</v>
      </c>
      <c r="O10" s="36">
        <v>26</v>
      </c>
      <c r="P10" s="36">
        <v>128056.77</v>
      </c>
      <c r="Q10" s="37">
        <v>200</v>
      </c>
      <c r="R10" s="36">
        <v>310471.55</v>
      </c>
      <c r="S10" s="36">
        <v>120</v>
      </c>
      <c r="T10" s="36">
        <v>338006.37</v>
      </c>
      <c r="U10" s="45">
        <f t="shared" si="0"/>
        <v>7771</v>
      </c>
      <c r="V10" s="45">
        <f t="shared" si="0"/>
        <v>23458697.000000004</v>
      </c>
      <c r="W10" s="46">
        <f>I16-U10</f>
        <v>2345</v>
      </c>
      <c r="X10" s="46">
        <f>J16-V10</f>
        <v>1241878.7799999937</v>
      </c>
      <c r="Y10" s="9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58"/>
      <c r="B11" s="39" t="s">
        <v>19</v>
      </c>
      <c r="C11" s="36">
        <v>952</v>
      </c>
      <c r="D11" s="36">
        <v>2965507.13</v>
      </c>
      <c r="E11" s="36">
        <v>187</v>
      </c>
      <c r="F11" s="36">
        <v>599698.31000000006</v>
      </c>
      <c r="G11" s="36">
        <v>1076</v>
      </c>
      <c r="H11" s="40">
        <v>3343170.72</v>
      </c>
      <c r="I11" s="36">
        <v>874</v>
      </c>
      <c r="J11" s="36">
        <v>2320410.04</v>
      </c>
      <c r="K11" s="27"/>
      <c r="L11" s="27"/>
      <c r="M11" s="36">
        <v>249</v>
      </c>
      <c r="N11" s="36">
        <v>1078877.71</v>
      </c>
      <c r="O11" s="36">
        <v>19</v>
      </c>
      <c r="P11" s="36">
        <v>94568.04</v>
      </c>
      <c r="Q11" s="37">
        <v>76</v>
      </c>
      <c r="R11" s="36">
        <v>129584.53</v>
      </c>
      <c r="S11" s="36">
        <v>31</v>
      </c>
      <c r="T11" s="36">
        <v>149348.17000000001</v>
      </c>
      <c r="U11" s="45">
        <f t="shared" si="0"/>
        <v>3464</v>
      </c>
      <c r="V11" s="45">
        <f t="shared" si="0"/>
        <v>10681164.649999999</v>
      </c>
      <c r="W11" s="46">
        <f>K16-U11</f>
        <v>225</v>
      </c>
      <c r="X11" s="46">
        <f>L16-V11</f>
        <v>2357784.0100000016</v>
      </c>
      <c r="Y11" s="9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58"/>
      <c r="B12" s="35" t="s">
        <v>10</v>
      </c>
      <c r="C12" s="36">
        <v>992</v>
      </c>
      <c r="D12" s="36">
        <v>3181562.45</v>
      </c>
      <c r="E12" s="36">
        <v>158</v>
      </c>
      <c r="F12" s="36">
        <v>526589.92000000004</v>
      </c>
      <c r="G12" s="36">
        <v>1202</v>
      </c>
      <c r="H12" s="36">
        <v>3761823.76</v>
      </c>
      <c r="I12" s="36">
        <v>955</v>
      </c>
      <c r="J12" s="36">
        <v>2670472.1800000002</v>
      </c>
      <c r="K12" s="36">
        <v>350</v>
      </c>
      <c r="L12" s="36">
        <v>1349022.93</v>
      </c>
      <c r="M12" s="27"/>
      <c r="N12" s="27"/>
      <c r="O12" s="36">
        <v>33</v>
      </c>
      <c r="P12" s="36">
        <v>158386.35</v>
      </c>
      <c r="Q12" s="37">
        <v>75</v>
      </c>
      <c r="R12" s="36">
        <v>161601.9</v>
      </c>
      <c r="S12" s="36">
        <v>42</v>
      </c>
      <c r="T12" s="36">
        <v>147688.31</v>
      </c>
      <c r="U12" s="45">
        <f t="shared" si="0"/>
        <v>3807</v>
      </c>
      <c r="V12" s="45">
        <f t="shared" si="0"/>
        <v>11957147.800000001</v>
      </c>
      <c r="W12" s="46">
        <f>M16-U12</f>
        <v>-1399</v>
      </c>
      <c r="X12" s="46">
        <f>N16-V12</f>
        <v>-2608919.1700000018</v>
      </c>
      <c r="Y12" s="9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58"/>
      <c r="B13" s="38" t="s">
        <v>11</v>
      </c>
      <c r="C13" s="36">
        <v>788</v>
      </c>
      <c r="D13" s="36">
        <v>1368431.82</v>
      </c>
      <c r="E13" s="36">
        <v>172</v>
      </c>
      <c r="F13" s="36">
        <v>288701.98</v>
      </c>
      <c r="G13" s="36">
        <v>745</v>
      </c>
      <c r="H13" s="36">
        <v>1127277.77</v>
      </c>
      <c r="I13" s="36">
        <v>632</v>
      </c>
      <c r="J13" s="36">
        <v>963656.12</v>
      </c>
      <c r="K13" s="36">
        <v>267</v>
      </c>
      <c r="L13" s="36">
        <v>626174.21</v>
      </c>
      <c r="M13" s="36">
        <v>150</v>
      </c>
      <c r="N13" s="36">
        <v>259366.5</v>
      </c>
      <c r="O13" s="27"/>
      <c r="P13" s="27"/>
      <c r="Q13" s="37">
        <v>72</v>
      </c>
      <c r="R13" s="36">
        <v>69777.490000000005</v>
      </c>
      <c r="S13" s="36">
        <v>7</v>
      </c>
      <c r="T13" s="36">
        <v>13523.94</v>
      </c>
      <c r="U13" s="45">
        <f t="shared" si="0"/>
        <v>2833</v>
      </c>
      <c r="V13" s="45">
        <f t="shared" si="0"/>
        <v>4716909.830000001</v>
      </c>
      <c r="W13" s="46">
        <f>O16-U13</f>
        <v>-2455</v>
      </c>
      <c r="X13" s="46">
        <f>P16-V13</f>
        <v>-2356112.2100000009</v>
      </c>
      <c r="Y13" s="9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0" customFormat="1" ht="32.25" customHeight="1" thickBot="1" x14ac:dyDescent="0.3">
      <c r="A14" s="58"/>
      <c r="B14" s="41" t="s">
        <v>12</v>
      </c>
      <c r="C14" s="37">
        <v>337</v>
      </c>
      <c r="D14" s="36">
        <v>708700.26</v>
      </c>
      <c r="E14" s="37">
        <v>81</v>
      </c>
      <c r="F14" s="36">
        <v>158393.71</v>
      </c>
      <c r="G14" s="37">
        <v>324</v>
      </c>
      <c r="H14" s="36">
        <v>618391.5</v>
      </c>
      <c r="I14" s="37">
        <v>295</v>
      </c>
      <c r="J14" s="36">
        <v>517627.36</v>
      </c>
      <c r="K14" s="36">
        <v>111</v>
      </c>
      <c r="L14" s="36">
        <v>250628.05</v>
      </c>
      <c r="M14" s="36">
        <v>67</v>
      </c>
      <c r="N14" s="36">
        <v>148481.22</v>
      </c>
      <c r="O14" s="37">
        <v>7</v>
      </c>
      <c r="P14" s="36">
        <v>15896.18</v>
      </c>
      <c r="Q14" s="27"/>
      <c r="R14" s="27"/>
      <c r="S14" s="36">
        <v>10</v>
      </c>
      <c r="T14" s="36">
        <v>38327.15</v>
      </c>
      <c r="U14" s="45">
        <f t="shared" si="0"/>
        <v>1232</v>
      </c>
      <c r="V14" s="45">
        <f t="shared" si="0"/>
        <v>2456445.4300000002</v>
      </c>
      <c r="W14" s="46">
        <f>Q16-U14</f>
        <v>-196</v>
      </c>
      <c r="X14" s="46">
        <f>R16-V14</f>
        <v>-777492.83000000031</v>
      </c>
      <c r="Y14" s="9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6" customFormat="1" ht="32.25" customHeight="1" thickTop="1" thickBot="1" x14ac:dyDescent="0.3">
      <c r="A15" s="59"/>
      <c r="B15" s="25" t="s">
        <v>14</v>
      </c>
      <c r="C15" s="42">
        <v>360</v>
      </c>
      <c r="D15" s="43">
        <v>872424.99</v>
      </c>
      <c r="E15" s="42">
        <v>96</v>
      </c>
      <c r="F15" s="43">
        <v>307004.46000000002</v>
      </c>
      <c r="G15" s="42">
        <v>318</v>
      </c>
      <c r="H15" s="43">
        <v>668090.73</v>
      </c>
      <c r="I15" s="42">
        <v>318</v>
      </c>
      <c r="J15" s="43">
        <v>693274.31</v>
      </c>
      <c r="K15" s="43">
        <v>120</v>
      </c>
      <c r="L15" s="43">
        <v>282323.73</v>
      </c>
      <c r="M15" s="43">
        <v>68</v>
      </c>
      <c r="N15" s="43">
        <v>203113.51</v>
      </c>
      <c r="O15" s="42">
        <v>198</v>
      </c>
      <c r="P15" s="43">
        <v>1420569.45</v>
      </c>
      <c r="Q15" s="42">
        <v>46</v>
      </c>
      <c r="R15" s="43">
        <v>65334.48</v>
      </c>
      <c r="S15" s="28"/>
      <c r="T15" s="28"/>
      <c r="U15" s="47">
        <f t="shared" si="0"/>
        <v>1524</v>
      </c>
      <c r="V15" s="47">
        <f t="shared" si="0"/>
        <v>4512135.6600000011</v>
      </c>
      <c r="W15" s="48">
        <f>S16-U15</f>
        <v>-1120</v>
      </c>
      <c r="X15" s="48">
        <f>T16-V15</f>
        <v>-3140453.2000000011</v>
      </c>
      <c r="Y15" s="9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1" customFormat="1" ht="16.5" thickTop="1" x14ac:dyDescent="0.25">
      <c r="A16" s="44" t="s">
        <v>0</v>
      </c>
      <c r="B16" s="44"/>
      <c r="C16" s="11">
        <f t="shared" ref="C16:T16" si="1">SUM(C7:C15)</f>
        <v>9461</v>
      </c>
      <c r="D16" s="11">
        <f t="shared" si="1"/>
        <v>26637165.93</v>
      </c>
      <c r="E16" s="11">
        <f t="shared" si="1"/>
        <v>2332</v>
      </c>
      <c r="F16" s="11">
        <f t="shared" si="1"/>
        <v>7228770.9000000004</v>
      </c>
      <c r="G16" s="11">
        <f t="shared" si="1"/>
        <v>11755</v>
      </c>
      <c r="H16" s="11">
        <f t="shared" si="1"/>
        <v>31825995.07</v>
      </c>
      <c r="I16" s="11">
        <f t="shared" si="1"/>
        <v>10116</v>
      </c>
      <c r="J16" s="11">
        <f t="shared" si="1"/>
        <v>24700575.779999997</v>
      </c>
      <c r="K16" s="11">
        <f t="shared" si="1"/>
        <v>3689</v>
      </c>
      <c r="L16" s="11">
        <f t="shared" si="1"/>
        <v>13038948.66</v>
      </c>
      <c r="M16" s="11">
        <f t="shared" si="1"/>
        <v>2408</v>
      </c>
      <c r="N16" s="11">
        <f t="shared" si="1"/>
        <v>9348228.629999999</v>
      </c>
      <c r="O16" s="11">
        <f t="shared" si="1"/>
        <v>378</v>
      </c>
      <c r="P16" s="11">
        <f t="shared" si="1"/>
        <v>2360797.62</v>
      </c>
      <c r="Q16" s="11">
        <f t="shared" si="1"/>
        <v>1036</v>
      </c>
      <c r="R16" s="11">
        <f t="shared" si="1"/>
        <v>1678952.5999999999</v>
      </c>
      <c r="S16" s="11">
        <f t="shared" si="1"/>
        <v>404</v>
      </c>
      <c r="T16" s="11">
        <f t="shared" si="1"/>
        <v>1371682.46</v>
      </c>
      <c r="U16" s="11">
        <f t="shared" ref="U16:V16" si="2">SUM(U7:U15)</f>
        <v>41579</v>
      </c>
      <c r="V16" s="11">
        <f t="shared" si="2"/>
        <v>118191117.65000001</v>
      </c>
      <c r="W16" s="12"/>
      <c r="X16" s="12"/>
      <c r="Y16" s="13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</row>
    <row r="17" spans="1:94" s="11" customFormat="1" x14ac:dyDescent="0.25">
      <c r="W17" s="12"/>
      <c r="X17" s="12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</row>
    <row r="18" spans="1:94" s="11" customFormat="1" ht="22.5" customHeight="1" x14ac:dyDescent="0.25">
      <c r="A18" s="54"/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</row>
    <row r="19" spans="1:94" x14ac:dyDescent="0.25">
      <c r="A19" s="15"/>
      <c r="C19" s="16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6"/>
      <c r="X19" s="16"/>
    </row>
    <row r="43" ht="12" customHeight="1" x14ac:dyDescent="0.25"/>
  </sheetData>
  <mergeCells count="17">
    <mergeCell ref="A18:X18"/>
    <mergeCell ref="K5:L5"/>
    <mergeCell ref="M5:N5"/>
    <mergeCell ref="C5:D5"/>
    <mergeCell ref="E5:F5"/>
    <mergeCell ref="A4:B6"/>
    <mergeCell ref="Q5:R5"/>
    <mergeCell ref="S5:T5"/>
    <mergeCell ref="A7:A15"/>
    <mergeCell ref="A1:X1"/>
    <mergeCell ref="A2:X2"/>
    <mergeCell ref="W5:X5"/>
    <mergeCell ref="C4:X4"/>
    <mergeCell ref="U5:V5"/>
    <mergeCell ref="O5:P5"/>
    <mergeCell ref="G5:H5"/>
    <mergeCell ref="I5:J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55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CP43"/>
  <sheetViews>
    <sheetView showGridLines="0" zoomScale="70" zoomScaleNormal="70" workbookViewId="0">
      <selection sqref="A1:X1"/>
    </sheetView>
  </sheetViews>
  <sheetFormatPr defaultRowHeight="15.75" x14ac:dyDescent="0.25"/>
  <cols>
    <col min="1" max="1" width="6.85546875" style="2" customWidth="1"/>
    <col min="2" max="2" width="27.7109375" style="2" customWidth="1"/>
    <col min="3" max="3" width="8.28515625" style="2" customWidth="1"/>
    <col min="4" max="4" width="12.85546875" style="2" customWidth="1"/>
    <col min="5" max="5" width="7.85546875" style="2" customWidth="1"/>
    <col min="6" max="6" width="12.7109375" style="2" customWidth="1"/>
    <col min="7" max="7" width="8.28515625" style="2" customWidth="1"/>
    <col min="8" max="8" width="13" style="2" customWidth="1"/>
    <col min="9" max="9" width="8.140625" style="2" customWidth="1"/>
    <col min="10" max="10" width="13" style="2" customWidth="1"/>
    <col min="11" max="11" width="8.140625" style="2" customWidth="1"/>
    <col min="12" max="12" width="12.85546875" style="2" customWidth="1"/>
    <col min="13" max="13" width="8.140625" style="2" customWidth="1"/>
    <col min="14" max="14" width="12.7109375" style="2" customWidth="1"/>
    <col min="15" max="15" width="8.140625" style="2" customWidth="1"/>
    <col min="16" max="16" width="11.42578125" style="2" customWidth="1"/>
    <col min="17" max="17" width="8.140625" style="2" customWidth="1"/>
    <col min="18" max="18" width="11.5703125" style="2" customWidth="1"/>
    <col min="19" max="19" width="8.140625" style="2" customWidth="1"/>
    <col min="20" max="20" width="11.42578125" style="2" customWidth="1"/>
    <col min="21" max="21" width="9.28515625" style="3" customWidth="1"/>
    <col min="22" max="22" width="14" style="3" customWidth="1"/>
    <col min="23" max="23" width="8" style="2" customWidth="1"/>
    <col min="24" max="24" width="13.7109375" style="2" customWidth="1"/>
    <col min="25" max="25" width="3.28515625" style="2" customWidth="1"/>
    <col min="26" max="16384" width="9.140625" style="2"/>
  </cols>
  <sheetData>
    <row r="1" spans="1:94" ht="18.75" x14ac:dyDescent="0.3">
      <c r="A1" s="49" t="s">
        <v>20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</row>
    <row r="2" spans="1:94" ht="18.75" x14ac:dyDescent="0.3">
      <c r="A2" s="49" t="s">
        <v>16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</row>
    <row r="3" spans="1:94" ht="16.5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94" ht="15.75" customHeight="1" x14ac:dyDescent="0.25">
      <c r="A4" s="60" t="s">
        <v>4</v>
      </c>
      <c r="B4" s="61"/>
      <c r="C4" s="66" t="s">
        <v>5</v>
      </c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8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7" customFormat="1" ht="48.75" customHeight="1" x14ac:dyDescent="0.25">
      <c r="A5" s="62"/>
      <c r="B5" s="63"/>
      <c r="C5" s="55" t="s">
        <v>7</v>
      </c>
      <c r="D5" s="56"/>
      <c r="E5" s="55" t="s">
        <v>8</v>
      </c>
      <c r="F5" s="56"/>
      <c r="G5" s="55" t="s">
        <v>21</v>
      </c>
      <c r="H5" s="56"/>
      <c r="I5" s="55" t="s">
        <v>9</v>
      </c>
      <c r="J5" s="56"/>
      <c r="K5" s="55" t="s">
        <v>17</v>
      </c>
      <c r="L5" s="56"/>
      <c r="M5" s="55" t="s">
        <v>10</v>
      </c>
      <c r="N5" s="56"/>
      <c r="O5" s="55" t="s">
        <v>11</v>
      </c>
      <c r="P5" s="56"/>
      <c r="Q5" s="55" t="s">
        <v>13</v>
      </c>
      <c r="R5" s="56"/>
      <c r="S5" s="55" t="s">
        <v>14</v>
      </c>
      <c r="T5" s="56"/>
      <c r="U5" s="72" t="s">
        <v>0</v>
      </c>
      <c r="V5" s="73"/>
      <c r="W5" s="69" t="s">
        <v>6</v>
      </c>
      <c r="X5" s="70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</row>
    <row r="6" spans="1:94" s="1" customFormat="1" ht="40.5" customHeight="1" x14ac:dyDescent="0.25">
      <c r="A6" s="64"/>
      <c r="B6" s="65"/>
      <c r="C6" s="29" t="s">
        <v>2</v>
      </c>
      <c r="D6" s="29" t="s">
        <v>3</v>
      </c>
      <c r="E6" s="29" t="s">
        <v>2</v>
      </c>
      <c r="F6" s="29" t="s">
        <v>3</v>
      </c>
      <c r="G6" s="29" t="s">
        <v>2</v>
      </c>
      <c r="H6" s="29" t="s">
        <v>3</v>
      </c>
      <c r="I6" s="29" t="s">
        <v>2</v>
      </c>
      <c r="J6" s="29" t="s">
        <v>3</v>
      </c>
      <c r="K6" s="29" t="s">
        <v>2</v>
      </c>
      <c r="L6" s="29" t="s">
        <v>3</v>
      </c>
      <c r="M6" s="29" t="s">
        <v>2</v>
      </c>
      <c r="N6" s="29" t="s">
        <v>3</v>
      </c>
      <c r="O6" s="29" t="s">
        <v>2</v>
      </c>
      <c r="P6" s="29" t="s">
        <v>3</v>
      </c>
      <c r="Q6" s="29" t="s">
        <v>2</v>
      </c>
      <c r="R6" s="29" t="s">
        <v>3</v>
      </c>
      <c r="S6" s="29" t="s">
        <v>2</v>
      </c>
      <c r="T6" s="29" t="s">
        <v>3</v>
      </c>
      <c r="U6" s="31" t="s">
        <v>2</v>
      </c>
      <c r="V6" s="31" t="s">
        <v>3</v>
      </c>
      <c r="W6" s="30" t="s">
        <v>2</v>
      </c>
      <c r="X6" s="30" t="s">
        <v>3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</row>
    <row r="7" spans="1:94" ht="32.25" customHeight="1" x14ac:dyDescent="0.25">
      <c r="A7" s="57" t="s">
        <v>1</v>
      </c>
      <c r="B7" s="18" t="s">
        <v>7</v>
      </c>
      <c r="C7" s="74"/>
      <c r="D7" s="27"/>
      <c r="E7" s="22">
        <v>1555</v>
      </c>
      <c r="F7" s="22">
        <v>5095179.3599999994</v>
      </c>
      <c r="G7" s="22">
        <v>7820</v>
      </c>
      <c r="H7" s="22">
        <v>21372341.369999997</v>
      </c>
      <c r="I7" s="22">
        <v>8468</v>
      </c>
      <c r="J7" s="22">
        <v>18798501.890000001</v>
      </c>
      <c r="K7" s="22">
        <v>1938</v>
      </c>
      <c r="L7" s="22">
        <v>6569768.9000000004</v>
      </c>
      <c r="M7" s="22">
        <v>1414</v>
      </c>
      <c r="N7" s="22">
        <v>5587903.9299999997</v>
      </c>
      <c r="O7" s="22">
        <v>68</v>
      </c>
      <c r="P7" s="22">
        <v>292958.98</v>
      </c>
      <c r="Q7" s="22">
        <v>613</v>
      </c>
      <c r="R7" s="22">
        <v>1048856.26</v>
      </c>
      <c r="S7" s="22">
        <v>213</v>
      </c>
      <c r="T7" s="22">
        <v>704583.60000000009</v>
      </c>
      <c r="U7" s="45">
        <f>C7+E7+G7+I7+K7+M7+O7+Q7+S7</f>
        <v>22089</v>
      </c>
      <c r="V7" s="45">
        <f>D7+F7+H7+J7+L7+N7+P7+R7+T7</f>
        <v>59470094.289999992</v>
      </c>
      <c r="W7" s="46">
        <f>C16-U7</f>
        <v>-2783</v>
      </c>
      <c r="X7" s="46">
        <f>D16-V7</f>
        <v>-4907401.8599999845</v>
      </c>
      <c r="Y7" s="9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 x14ac:dyDescent="0.25">
      <c r="A8" s="58"/>
      <c r="B8" s="18" t="s">
        <v>8</v>
      </c>
      <c r="C8" s="22">
        <v>2999</v>
      </c>
      <c r="D8" s="22">
        <v>9184091.7800000012</v>
      </c>
      <c r="E8" s="27"/>
      <c r="F8" s="27"/>
      <c r="G8" s="22">
        <v>3176</v>
      </c>
      <c r="H8" s="22">
        <v>9056542.629999999</v>
      </c>
      <c r="I8" s="22">
        <v>2832</v>
      </c>
      <c r="J8" s="22">
        <v>7916952.3099999996</v>
      </c>
      <c r="K8" s="22">
        <v>806</v>
      </c>
      <c r="L8" s="22">
        <v>2954355.51</v>
      </c>
      <c r="M8" s="22">
        <v>282</v>
      </c>
      <c r="N8" s="22">
        <v>1236228.25</v>
      </c>
      <c r="O8" s="22">
        <v>86</v>
      </c>
      <c r="P8" s="22">
        <v>443844.37</v>
      </c>
      <c r="Q8" s="22">
        <v>216</v>
      </c>
      <c r="R8" s="22">
        <v>416947.28</v>
      </c>
      <c r="S8" s="22">
        <v>90</v>
      </c>
      <c r="T8" s="22">
        <v>264182.42000000004</v>
      </c>
      <c r="U8" s="45">
        <f t="shared" ref="U8:V15" si="0">C8+E8+G8+I8+K8+M8+O8+Q8+S8</f>
        <v>10487</v>
      </c>
      <c r="V8" s="45">
        <f t="shared" si="0"/>
        <v>31473144.550000001</v>
      </c>
      <c r="W8" s="46">
        <f>E16-U8</f>
        <v>-5414</v>
      </c>
      <c r="X8" s="46">
        <f>F16-V8</f>
        <v>-15768038.240000002</v>
      </c>
      <c r="Y8" s="9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58"/>
      <c r="B9" s="18" t="s">
        <v>21</v>
      </c>
      <c r="C9" s="22">
        <v>3601</v>
      </c>
      <c r="D9" s="22">
        <v>10863516.32</v>
      </c>
      <c r="E9" s="22">
        <v>794</v>
      </c>
      <c r="F9" s="22">
        <v>2586928.13</v>
      </c>
      <c r="G9" s="27"/>
      <c r="H9" s="27"/>
      <c r="I9" s="22">
        <v>3764</v>
      </c>
      <c r="J9" s="22">
        <v>10495926.289999999</v>
      </c>
      <c r="K9" s="22">
        <v>1031</v>
      </c>
      <c r="L9" s="22">
        <v>4055402.5300000003</v>
      </c>
      <c r="M9" s="22">
        <v>1036</v>
      </c>
      <c r="N9" s="22">
        <v>4782847.1400000006</v>
      </c>
      <c r="O9" s="22">
        <v>59</v>
      </c>
      <c r="P9" s="22">
        <v>344667.05</v>
      </c>
      <c r="Q9" s="22">
        <v>302</v>
      </c>
      <c r="R9" s="22">
        <v>562107.30999999994</v>
      </c>
      <c r="S9" s="22">
        <v>139</v>
      </c>
      <c r="T9" s="22">
        <v>439318.07</v>
      </c>
      <c r="U9" s="45">
        <f t="shared" si="0"/>
        <v>10726</v>
      </c>
      <c r="V9" s="45">
        <f t="shared" si="0"/>
        <v>34130712.840000004</v>
      </c>
      <c r="W9" s="46">
        <f>G16-U9</f>
        <v>13230</v>
      </c>
      <c r="X9" s="46">
        <f>H16-V9</f>
        <v>31192180.479999997</v>
      </c>
      <c r="Y9" s="9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58"/>
      <c r="B10" s="19" t="s">
        <v>9</v>
      </c>
      <c r="C10" s="22">
        <v>5813</v>
      </c>
      <c r="D10" s="22">
        <v>16294504.02</v>
      </c>
      <c r="E10" s="22">
        <v>1212</v>
      </c>
      <c r="F10" s="22">
        <v>3888007.0300000003</v>
      </c>
      <c r="G10" s="22">
        <v>5625</v>
      </c>
      <c r="H10" s="22">
        <v>15645512.25</v>
      </c>
      <c r="I10" s="27"/>
      <c r="J10" s="27"/>
      <c r="K10" s="22">
        <v>1598</v>
      </c>
      <c r="L10" s="22">
        <v>6111896.9800000004</v>
      </c>
      <c r="M10" s="22">
        <v>1151</v>
      </c>
      <c r="N10" s="22">
        <v>4488143.7200000007</v>
      </c>
      <c r="O10" s="22">
        <v>55</v>
      </c>
      <c r="P10" s="22">
        <v>208672.78</v>
      </c>
      <c r="Q10" s="22">
        <v>388</v>
      </c>
      <c r="R10" s="22">
        <v>648667.48</v>
      </c>
      <c r="S10" s="22">
        <v>268</v>
      </c>
      <c r="T10" s="22">
        <v>790328.47</v>
      </c>
      <c r="U10" s="45">
        <f t="shared" si="0"/>
        <v>16110</v>
      </c>
      <c r="V10" s="45">
        <f t="shared" si="0"/>
        <v>48075732.729999997</v>
      </c>
      <c r="W10" s="46">
        <f>I16-U10</f>
        <v>5812</v>
      </c>
      <c r="X10" s="46">
        <f>J16-V10</f>
        <v>5383360.6499999985</v>
      </c>
      <c r="Y10" s="9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58"/>
      <c r="B11" s="20" t="s">
        <v>17</v>
      </c>
      <c r="C11" s="22">
        <v>1962</v>
      </c>
      <c r="D11" s="22">
        <v>6267771.8899999997</v>
      </c>
      <c r="E11" s="22">
        <v>442</v>
      </c>
      <c r="F11" s="22">
        <v>1325593.2400000002</v>
      </c>
      <c r="G11" s="22">
        <v>2257</v>
      </c>
      <c r="H11" s="22">
        <v>7074227.3200000003</v>
      </c>
      <c r="I11" s="22">
        <v>2056</v>
      </c>
      <c r="J11" s="22">
        <v>5793662.04</v>
      </c>
      <c r="K11" s="27"/>
      <c r="L11" s="27"/>
      <c r="M11" s="22">
        <v>463</v>
      </c>
      <c r="N11" s="22">
        <v>2070601.01</v>
      </c>
      <c r="O11" s="22">
        <v>33</v>
      </c>
      <c r="P11" s="22">
        <v>175605.7</v>
      </c>
      <c r="Q11" s="22">
        <v>149</v>
      </c>
      <c r="R11" s="22">
        <v>259453.56</v>
      </c>
      <c r="S11" s="22">
        <v>67</v>
      </c>
      <c r="T11" s="22">
        <v>299896.54000000004</v>
      </c>
      <c r="U11" s="45">
        <f t="shared" si="0"/>
        <v>7429</v>
      </c>
      <c r="V11" s="45">
        <f t="shared" si="0"/>
        <v>23266811.299999997</v>
      </c>
      <c r="W11" s="46">
        <f>K16-U11</f>
        <v>-490</v>
      </c>
      <c r="X11" s="46">
        <f>L16-V11</f>
        <v>1374455.2000000067</v>
      </c>
      <c r="Y11" s="9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58"/>
      <c r="B12" s="18" t="s">
        <v>10</v>
      </c>
      <c r="C12" s="22">
        <v>2001</v>
      </c>
      <c r="D12" s="22">
        <v>6225451.3200000003</v>
      </c>
      <c r="E12" s="22">
        <v>370</v>
      </c>
      <c r="F12" s="22">
        <v>1210956.46</v>
      </c>
      <c r="G12" s="22">
        <v>2427</v>
      </c>
      <c r="H12" s="22">
        <v>7518284.5700000003</v>
      </c>
      <c r="I12" s="22">
        <v>2123</v>
      </c>
      <c r="J12" s="22">
        <v>5789773.0999999996</v>
      </c>
      <c r="K12" s="22">
        <v>663</v>
      </c>
      <c r="L12" s="22">
        <v>2600738.8499999996</v>
      </c>
      <c r="M12" s="27"/>
      <c r="N12" s="27"/>
      <c r="O12" s="22">
        <v>53</v>
      </c>
      <c r="P12" s="22">
        <v>263926.21000000002</v>
      </c>
      <c r="Q12" s="22">
        <v>190</v>
      </c>
      <c r="R12" s="22">
        <v>442937.81999999995</v>
      </c>
      <c r="S12" s="22">
        <v>97</v>
      </c>
      <c r="T12" s="22">
        <v>405888.95</v>
      </c>
      <c r="U12" s="45">
        <f t="shared" si="0"/>
        <v>7924</v>
      </c>
      <c r="V12" s="45">
        <f t="shared" si="0"/>
        <v>24457957.280000005</v>
      </c>
      <c r="W12" s="46">
        <f>M16-U12</f>
        <v>-2997</v>
      </c>
      <c r="X12" s="46">
        <f>N16-V12</f>
        <v>-4847522.3900000043</v>
      </c>
      <c r="Y12" s="9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58"/>
      <c r="B13" s="19" t="s">
        <v>11</v>
      </c>
      <c r="C13" s="22">
        <v>1548</v>
      </c>
      <c r="D13" s="22">
        <v>2609891.91</v>
      </c>
      <c r="E13" s="22">
        <v>339</v>
      </c>
      <c r="F13" s="22">
        <v>631967.59</v>
      </c>
      <c r="G13" s="22">
        <v>1450</v>
      </c>
      <c r="H13" s="22">
        <v>2306687.08</v>
      </c>
      <c r="I13" s="22">
        <v>1342</v>
      </c>
      <c r="J13" s="22">
        <v>2076066.4900000002</v>
      </c>
      <c r="K13" s="22">
        <v>436</v>
      </c>
      <c r="L13" s="22">
        <v>1035138.94</v>
      </c>
      <c r="M13" s="22">
        <v>303</v>
      </c>
      <c r="N13" s="22">
        <v>633070.38</v>
      </c>
      <c r="O13" s="27"/>
      <c r="P13" s="27"/>
      <c r="Q13" s="22">
        <v>123</v>
      </c>
      <c r="R13" s="22">
        <v>107377.63</v>
      </c>
      <c r="S13" s="22">
        <v>35</v>
      </c>
      <c r="T13" s="22">
        <v>90031.02</v>
      </c>
      <c r="U13" s="45">
        <f t="shared" si="0"/>
        <v>5576</v>
      </c>
      <c r="V13" s="45">
        <f t="shared" si="0"/>
        <v>9490231.040000001</v>
      </c>
      <c r="W13" s="46">
        <f>O16-U13</f>
        <v>-4926</v>
      </c>
      <c r="X13" s="46">
        <f>P16-V13</f>
        <v>-5638813.1500000013</v>
      </c>
      <c r="Y13" s="9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0" customFormat="1" ht="32.25" customHeight="1" thickBot="1" x14ac:dyDescent="0.3">
      <c r="A14" s="58"/>
      <c r="B14" s="24" t="s">
        <v>12</v>
      </c>
      <c r="C14" s="22">
        <v>648</v>
      </c>
      <c r="D14" s="22">
        <v>1366176.01</v>
      </c>
      <c r="E14" s="22">
        <v>177</v>
      </c>
      <c r="F14" s="22">
        <v>393638.27</v>
      </c>
      <c r="G14" s="22">
        <v>588</v>
      </c>
      <c r="H14" s="22">
        <v>1087866.81</v>
      </c>
      <c r="I14" s="22">
        <v>651</v>
      </c>
      <c r="J14" s="22">
        <v>1171501.1000000001</v>
      </c>
      <c r="K14" s="22">
        <v>275</v>
      </c>
      <c r="L14" s="22">
        <v>874068.47999999998</v>
      </c>
      <c r="M14" s="22">
        <v>123</v>
      </c>
      <c r="N14" s="22">
        <v>293557.69</v>
      </c>
      <c r="O14" s="22">
        <v>11</v>
      </c>
      <c r="P14" s="22">
        <v>27866.09</v>
      </c>
      <c r="Q14" s="27"/>
      <c r="R14" s="27"/>
      <c r="S14" s="22">
        <v>19</v>
      </c>
      <c r="T14" s="22">
        <v>67564.679999999993</v>
      </c>
      <c r="U14" s="45">
        <f t="shared" si="0"/>
        <v>2492</v>
      </c>
      <c r="V14" s="45">
        <f t="shared" si="0"/>
        <v>5282239.13</v>
      </c>
      <c r="W14" s="46">
        <f>Q16-U14</f>
        <v>-431</v>
      </c>
      <c r="X14" s="46">
        <f>R16-V14</f>
        <v>-1640836.56</v>
      </c>
      <c r="Y14" s="9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6" customFormat="1" ht="32.25" customHeight="1" thickTop="1" thickBot="1" x14ac:dyDescent="0.3">
      <c r="A15" s="59"/>
      <c r="B15" s="25" t="s">
        <v>14</v>
      </c>
      <c r="C15" s="23">
        <v>734</v>
      </c>
      <c r="D15" s="23">
        <v>1751289.18</v>
      </c>
      <c r="E15" s="23">
        <v>184</v>
      </c>
      <c r="F15" s="23">
        <v>572836.23</v>
      </c>
      <c r="G15" s="23">
        <v>613</v>
      </c>
      <c r="H15" s="23">
        <v>1261431.29</v>
      </c>
      <c r="I15" s="23">
        <v>686</v>
      </c>
      <c r="J15" s="23">
        <v>1416710.1600000001</v>
      </c>
      <c r="K15" s="23">
        <v>192</v>
      </c>
      <c r="L15" s="23">
        <v>439896.30999999994</v>
      </c>
      <c r="M15" s="23">
        <v>155</v>
      </c>
      <c r="N15" s="23">
        <v>518082.77</v>
      </c>
      <c r="O15" s="23">
        <v>285</v>
      </c>
      <c r="P15" s="23">
        <v>2093876.71</v>
      </c>
      <c r="Q15" s="23">
        <v>80</v>
      </c>
      <c r="R15" s="23">
        <v>155055.23000000001</v>
      </c>
      <c r="S15" s="28"/>
      <c r="T15" s="28"/>
      <c r="U15" s="47">
        <f t="shared" si="0"/>
        <v>2929</v>
      </c>
      <c r="V15" s="47">
        <f t="shared" si="0"/>
        <v>8209177.8799999999</v>
      </c>
      <c r="W15" s="48">
        <f>S16-U15</f>
        <v>-2001</v>
      </c>
      <c r="X15" s="48">
        <f>T16-V15</f>
        <v>-5147384.129999999</v>
      </c>
      <c r="Y15" s="9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1" customFormat="1" ht="16.5" thickTop="1" x14ac:dyDescent="0.25">
      <c r="A16" s="11" t="s">
        <v>0</v>
      </c>
      <c r="B16" s="26" t="s">
        <v>15</v>
      </c>
      <c r="C16" s="11">
        <f t="shared" ref="C16:T16" si="1">SUM(C7:C15)</f>
        <v>19306</v>
      </c>
      <c r="D16" s="11">
        <f t="shared" si="1"/>
        <v>54562692.430000007</v>
      </c>
      <c r="E16" s="11">
        <f t="shared" si="1"/>
        <v>5073</v>
      </c>
      <c r="F16" s="11">
        <f t="shared" si="1"/>
        <v>15705106.309999999</v>
      </c>
      <c r="G16" s="11">
        <f t="shared" si="1"/>
        <v>23956</v>
      </c>
      <c r="H16" s="11">
        <f t="shared" si="1"/>
        <v>65322893.32</v>
      </c>
      <c r="I16" s="11">
        <f t="shared" si="1"/>
        <v>21922</v>
      </c>
      <c r="J16" s="11">
        <f t="shared" si="1"/>
        <v>53459093.379999995</v>
      </c>
      <c r="K16" s="11">
        <f t="shared" si="1"/>
        <v>6939</v>
      </c>
      <c r="L16" s="11">
        <f t="shared" si="1"/>
        <v>24641266.500000004</v>
      </c>
      <c r="M16" s="11">
        <f t="shared" si="1"/>
        <v>4927</v>
      </c>
      <c r="N16" s="11">
        <f t="shared" si="1"/>
        <v>19610434.890000001</v>
      </c>
      <c r="O16" s="11">
        <f t="shared" si="1"/>
        <v>650</v>
      </c>
      <c r="P16" s="11">
        <f t="shared" si="1"/>
        <v>3851417.8899999997</v>
      </c>
      <c r="Q16" s="11">
        <f t="shared" si="1"/>
        <v>2061</v>
      </c>
      <c r="R16" s="11">
        <f t="shared" si="1"/>
        <v>3641402.57</v>
      </c>
      <c r="S16" s="11">
        <f t="shared" si="1"/>
        <v>928</v>
      </c>
      <c r="T16" s="11">
        <f t="shared" si="1"/>
        <v>3061793.7500000005</v>
      </c>
      <c r="U16" s="11">
        <f t="shared" ref="U16:V16" si="2">SUM(U7:U15)</f>
        <v>85762</v>
      </c>
      <c r="V16" s="11">
        <f t="shared" si="2"/>
        <v>243856101.03999996</v>
      </c>
      <c r="W16" s="12"/>
      <c r="X16" s="12"/>
      <c r="Y16" s="13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</row>
    <row r="17" spans="1:94" s="11" customFormat="1" x14ac:dyDescent="0.25">
      <c r="W17" s="12"/>
      <c r="X17" s="12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</row>
    <row r="18" spans="1:94" s="11" customFormat="1" ht="22.5" customHeight="1" x14ac:dyDescent="0.25">
      <c r="A18" s="71"/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</row>
    <row r="19" spans="1:94" x14ac:dyDescent="0.25">
      <c r="A19" s="15"/>
      <c r="C19" s="16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6"/>
      <c r="X19" s="16"/>
    </row>
    <row r="43" ht="13.5" customHeight="1" x14ac:dyDescent="0.25"/>
  </sheetData>
  <mergeCells count="17">
    <mergeCell ref="A7:A15"/>
    <mergeCell ref="A18:X18"/>
    <mergeCell ref="O5:P5"/>
    <mergeCell ref="Q5:R5"/>
    <mergeCell ref="S5:T5"/>
    <mergeCell ref="U5:V5"/>
    <mergeCell ref="A1:X1"/>
    <mergeCell ref="A2:X2"/>
    <mergeCell ref="A4:B6"/>
    <mergeCell ref="C4:X4"/>
    <mergeCell ref="C5:D5"/>
    <mergeCell ref="E5:F5"/>
    <mergeCell ref="G5:H5"/>
    <mergeCell ref="I5:J5"/>
    <mergeCell ref="K5:L5"/>
    <mergeCell ref="M5:N5"/>
    <mergeCell ref="W5:X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9685039370078741"/>
  <pageSetup paperSize="9" scale="54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УПФ - II-ро тримесечие 2018 г.</vt:lpstr>
      <vt:lpstr>УПФ - I-во полугодие 2018 г.</vt:lpstr>
      <vt:lpstr>'УПФ - II-ро тримесечие 2018 г.'!Print_Area</vt:lpstr>
      <vt:lpstr>'УПФ - I-во полугодие 2018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Valentina Lilova</cp:lastModifiedBy>
  <cp:lastPrinted>2016-08-24T07:43:24Z</cp:lastPrinted>
  <dcterms:created xsi:type="dcterms:W3CDTF">2004-05-22T18:25:26Z</dcterms:created>
  <dcterms:modified xsi:type="dcterms:W3CDTF">2018-09-11T12:09:04Z</dcterms:modified>
</cp:coreProperties>
</file>