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95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<sst xmlns="http://schemas.openxmlformats.org/spreadsheetml/2006/main" count="247" uniqueCount="175">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</sst>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43220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15478993</v>
          </cell>
          <cell r="H91">
            <v>0</v>
          </cell>
          <cell r="I91">
            <v>70356</v>
          </cell>
          <cell r="J91">
            <v>379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888558</v>
          </cell>
          <cell r="H109">
            <v>0</v>
          </cell>
          <cell r="I109">
            <v>157</v>
          </cell>
          <cell r="J109">
            <v>387496</v>
          </cell>
        </row>
        <row r="113">
          <cell r="E113">
            <v>0</v>
          </cell>
          <cell r="G113">
            <v>650</v>
          </cell>
          <cell r="H113">
            <v>-2</v>
          </cell>
          <cell r="I113">
            <v>0</v>
          </cell>
          <cell r="J113">
            <v>-387875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2380133</v>
          </cell>
          <cell r="H188">
            <v>0</v>
          </cell>
          <cell r="I188">
            <v>0</v>
          </cell>
          <cell r="J188">
            <v>498313</v>
          </cell>
        </row>
        <row r="191">
          <cell r="E191">
            <v>343000</v>
          </cell>
          <cell r="G191">
            <v>83584</v>
          </cell>
          <cell r="H191">
            <v>0</v>
          </cell>
          <cell r="I191">
            <v>-23</v>
          </cell>
          <cell r="J191">
            <v>5831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415463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531843</v>
          </cell>
          <cell r="H206">
            <v>9388</v>
          </cell>
          <cell r="I206">
            <v>39141</v>
          </cell>
          <cell r="J206">
            <v>0</v>
          </cell>
        </row>
        <row r="224">
          <cell r="E224">
            <v>45000</v>
          </cell>
          <cell r="G224">
            <v>3952</v>
          </cell>
          <cell r="H224">
            <v>0</v>
          </cell>
          <cell r="I224">
            <v>943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1128624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2455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-12245794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919607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-6726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-4079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-2073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8184</v>
          </cell>
          <cell r="H593">
            <v>16116</v>
          </cell>
          <cell r="I593">
            <v>-24300</v>
          </cell>
          <cell r="J593">
            <v>0</v>
          </cell>
        </row>
        <row r="596">
          <cell r="E596">
            <v>0</v>
          </cell>
          <cell r="G596">
            <v>-16116</v>
          </cell>
          <cell r="H596">
            <v>16116</v>
          </cell>
          <cell r="J596">
            <v>0</v>
          </cell>
        </row>
        <row r="607">
          <cell r="B607">
            <v>43230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30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43220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16438712</v>
      </c>
      <c r="G22" s="357">
        <f>+G23+G25+G36+G37</f>
        <v>16368201</v>
      </c>
      <c r="H22" s="356">
        <f>+H23+H25+H36+H37</f>
        <v>-2</v>
      </c>
      <c r="I22" s="356">
        <f>+I23+I25+I36+I37</f>
        <v>70513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16438712</v>
      </c>
      <c r="G25" s="343">
        <f>+G26+G30+G31+G32+G33</f>
        <v>16368201</v>
      </c>
      <c r="H25" s="342">
        <f>+H26+H30+H31+H32+H33</f>
        <v>-2</v>
      </c>
      <c r="I25" s="342">
        <f>+I26+I30+I31+I32+I33</f>
        <v>70513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15549728</v>
      </c>
      <c r="G30" s="231">
        <f>[1]OTCHET!G91+[1]OTCHET!G94+[1]OTCHET!G95</f>
        <v>15478993</v>
      </c>
      <c r="H30" s="230">
        <f>[1]OTCHET!H91+[1]OTCHET!H94+[1]OTCHET!H95</f>
        <v>0</v>
      </c>
      <c r="I30" s="230">
        <f>[1]OTCHET!I91+[1]OTCHET!I94+[1]OTCHET!I95</f>
        <v>70356</v>
      </c>
      <c r="J30" s="229">
        <f>[1]OTCHET!J91+[1]OTCHET!J94+[1]OTCHET!J95</f>
        <v>379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1276211</v>
      </c>
      <c r="G31" s="84">
        <f>[1]OTCHET!G109</f>
        <v>888558</v>
      </c>
      <c r="H31" s="83">
        <f>[1]OTCHET!H109</f>
        <v>0</v>
      </c>
      <c r="I31" s="83">
        <f>[1]OTCHET!I109</f>
        <v>157</v>
      </c>
      <c r="J31" s="82">
        <f>[1]OTCHET!J109</f>
        <v>387496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-387227</v>
      </c>
      <c r="G32" s="84">
        <f>[1]OTCHET!G113+[1]OTCHET!G122+[1]OTCHET!G138+[1]OTCHET!G139</f>
        <v>650</v>
      </c>
      <c r="H32" s="83">
        <f>[1]OTCHET!H113+[1]OTCHET!H122+[1]OTCHET!H138+[1]OTCHET!H139</f>
        <v>-2</v>
      </c>
      <c r="I32" s="83">
        <f>[1]OTCHET!I113+[1]OTCHET!I122+[1]OTCHET!I138+[1]OTCHET!I139</f>
        <v>0</v>
      </c>
      <c r="J32" s="82">
        <f>[1]OTCHET!J113+[1]OTCHET!J122+[1]OTCHET!J138+[1]OTCHET!J139</f>
        <v>-387875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5099647</v>
      </c>
      <c r="G38" s="277">
        <f>G39+G43+G44+G46+SUM(G48:G52)+G55</f>
        <v>4130591</v>
      </c>
      <c r="H38" s="276">
        <f>H39+H43+H44+H46+SUM(H48:H52)+H55</f>
        <v>9388</v>
      </c>
      <c r="I38" s="276">
        <f>I39+I43+I44+I46+SUM(I48:I52)+I55</f>
        <v>40061</v>
      </c>
      <c r="J38" s="275">
        <f>J39+J43+J44+J46+SUM(J48:J52)+J55</f>
        <v>919607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3383301</v>
      </c>
      <c r="G39" s="269">
        <f>SUM(G40:G42)</f>
        <v>2463717</v>
      </c>
      <c r="H39" s="268">
        <f>SUM(H40:H42)</f>
        <v>0</v>
      </c>
      <c r="I39" s="268">
        <f>SUM(I40:I42)</f>
        <v>-23</v>
      </c>
      <c r="J39" s="267">
        <f>SUM(J40:J42)</f>
        <v>919607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2878446</v>
      </c>
      <c r="G40" s="261">
        <f>[1]OTCHET!G188</f>
        <v>2380133</v>
      </c>
      <c r="H40" s="260">
        <f>[1]OTCHET!H188</f>
        <v>0</v>
      </c>
      <c r="I40" s="260">
        <f>[1]OTCHET!I188</f>
        <v>0</v>
      </c>
      <c r="J40" s="259">
        <f>[1]OTCHET!J188</f>
        <v>498313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89392</v>
      </c>
      <c r="G41" s="253">
        <f>[1]OTCHET!G191</f>
        <v>83584</v>
      </c>
      <c r="H41" s="252">
        <f>[1]OTCHET!H191</f>
        <v>0</v>
      </c>
      <c r="I41" s="252">
        <f>[1]OTCHET!I191</f>
        <v>-23</v>
      </c>
      <c r="J41" s="251">
        <f>[1]OTCHET!J191</f>
        <v>5831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415463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415463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1713891</v>
      </c>
      <c r="G43" s="242">
        <f>+[1]OTCHET!G206+[1]OTCHET!G224+[1]OTCHET!G273</f>
        <v>1664419</v>
      </c>
      <c r="H43" s="241">
        <f>+[1]OTCHET!H206+[1]OTCHET!H224+[1]OTCHET!H273</f>
        <v>9388</v>
      </c>
      <c r="I43" s="241">
        <f>+[1]OTCHET!I206+[1]OTCHET!I224+[1]OTCHET!I273</f>
        <v>40084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2455</v>
      </c>
      <c r="G49" s="84">
        <f>[1]OTCHET!G277+[1]OTCHET!G278+[1]OTCHET!G286+[1]OTCHET!G289</f>
        <v>2455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-11326187</v>
      </c>
      <c r="G56" s="197">
        <f>+G57+G58+G62</f>
        <v>-12245794</v>
      </c>
      <c r="H56" s="196">
        <f>+H57+H58+H62</f>
        <v>0</v>
      </c>
      <c r="I56" s="195">
        <f>+I57+I58+I62</f>
        <v>0</v>
      </c>
      <c r="J56" s="194">
        <f>+J57+J58+J62</f>
        <v>919607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-12245794</v>
      </c>
      <c r="G57" s="98">
        <f>+[1]OTCHET!G363+[1]OTCHET!G377+[1]OTCHET!G390</f>
        <v>-12245794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919607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919607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12878</v>
      </c>
      <c r="G64" s="161">
        <f>+G22-G38+G56-G63</f>
        <v>-8184</v>
      </c>
      <c r="H64" s="160">
        <f>+H22-H38+H56-H63</f>
        <v>-9390</v>
      </c>
      <c r="I64" s="160">
        <f>+I22-I38+I56-I63</f>
        <v>30452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-12878</v>
      </c>
      <c r="G66" s="147">
        <f>SUM(+G68+G76+G77+G84+G85+G86+G89+G90+G91+G92+G93+G94+G95)</f>
        <v>8184</v>
      </c>
      <c r="H66" s="146">
        <f>SUM(+H68+H76+H77+H84+H85+H86+H89+H90+H91+H92+H93+H94+H95)</f>
        <v>9390</v>
      </c>
      <c r="I66" s="146">
        <f>SUM(+I68+I76+I77+I84+I85+I86+I89+I90+I91+I92+I93+I94+I95)</f>
        <v>-30452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0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-12878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-6726</v>
      </c>
      <c r="I91" s="83">
        <f>+[1]OTCHET!I575+[1]OTCHET!I576+[1]OTCHET!I577+[1]OTCHET!I578+[1]OTCHET!I579+[1]OTCHET!I580+[1]OTCHET!I581</f>
        <v>-6152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8184</v>
      </c>
      <c r="H95" s="76">
        <f>[1]OTCHET!H593</f>
        <v>16116</v>
      </c>
      <c r="I95" s="76">
        <f>[1]OTCHET!I593</f>
        <v>-24300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-16116</v>
      </c>
      <c r="H96" s="67">
        <f>+[1]OTCHET!H596</f>
        <v>16116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43230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2018-05-11T09:37:42Z</dcterms:created>
  <dcterms:modified xsi:type="dcterms:W3CDTF">2018-05-11T09:52:30Z</dcterms:modified>
</cp:coreProperties>
</file>