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trim.otchet 2018\"/>
    </mc:Choice>
  </mc:AlternateContent>
  <bookViews>
    <workbookView xWindow="0" yWindow="0" windowWidth="21165" windowHeight="9330"/>
  </bookViews>
  <sheets>
    <sheet name="Cash-Flow-2018-Leva" sheetId="1" r:id="rId1"/>
  </sheets>
  <externalReferences>
    <externalReference r:id="rId2"/>
  </externalReferences>
  <definedNames>
    <definedName name="Date">#REF!</definedName>
    <definedName name="_xlnm.Print_Area" localSheetId="0">'Cash-Flow-2018-Leva'!$B$1:$P$143</definedName>
    <definedName name="_xlnm.Print_Titles" localSheetId="0">'Cash-Flow-2018-Leva'!$10:$12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D8" i="1"/>
  <c r="R8" i="1"/>
  <c r="F11" i="1"/>
  <c r="G11" i="1"/>
  <c r="I11" i="1"/>
  <c r="J11" i="1"/>
  <c r="L11" i="1"/>
  <c r="M11" i="1"/>
  <c r="O11" i="1"/>
  <c r="P11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F25" i="1"/>
  <c r="G25" i="1"/>
  <c r="I25" i="1"/>
  <c r="J25" i="1"/>
  <c r="L25" i="1"/>
  <c r="M25" i="1"/>
  <c r="O25" i="1"/>
  <c r="P25" i="1"/>
  <c r="O27" i="1"/>
  <c r="P27" i="1"/>
  <c r="O28" i="1"/>
  <c r="P28" i="1"/>
  <c r="O29" i="1"/>
  <c r="P29" i="1"/>
  <c r="F30" i="1"/>
  <c r="G30" i="1"/>
  <c r="I30" i="1"/>
  <c r="J30" i="1"/>
  <c r="L30" i="1"/>
  <c r="M30" i="1"/>
  <c r="O30" i="1"/>
  <c r="P30" i="1"/>
  <c r="O37" i="1"/>
  <c r="P37" i="1"/>
  <c r="O38" i="1"/>
  <c r="P38" i="1"/>
  <c r="O39" i="1"/>
  <c r="P39" i="1"/>
  <c r="O40" i="1"/>
  <c r="P40" i="1"/>
  <c r="O42" i="1"/>
  <c r="P42" i="1"/>
  <c r="O44" i="1"/>
  <c r="P44" i="1"/>
  <c r="O45" i="1"/>
  <c r="P45" i="1"/>
  <c r="O46" i="1"/>
  <c r="P46" i="1"/>
  <c r="O47" i="1"/>
  <c r="P47" i="1"/>
  <c r="F48" i="1"/>
  <c r="G48" i="1"/>
  <c r="I48" i="1"/>
  <c r="J48" i="1"/>
  <c r="L48" i="1"/>
  <c r="M48" i="1"/>
  <c r="O48" i="1"/>
  <c r="P48" i="1"/>
  <c r="F50" i="1"/>
  <c r="G50" i="1"/>
  <c r="I50" i="1"/>
  <c r="J50" i="1"/>
  <c r="L50" i="1"/>
  <c r="M50" i="1"/>
  <c r="O50" i="1"/>
  <c r="P50" i="1"/>
  <c r="O53" i="1"/>
  <c r="P53" i="1"/>
  <c r="O54" i="1"/>
  <c r="P54" i="1"/>
  <c r="O55" i="1"/>
  <c r="P55" i="1"/>
  <c r="O56" i="1"/>
  <c r="P56" i="1"/>
  <c r="O57" i="1"/>
  <c r="P57" i="1"/>
  <c r="F58" i="1"/>
  <c r="G58" i="1"/>
  <c r="I58" i="1"/>
  <c r="J58" i="1"/>
  <c r="L58" i="1"/>
  <c r="M58" i="1"/>
  <c r="O58" i="1"/>
  <c r="P58" i="1"/>
  <c r="O60" i="1"/>
  <c r="P60" i="1"/>
  <c r="O61" i="1"/>
  <c r="P61" i="1"/>
  <c r="O62" i="1"/>
  <c r="P62" i="1"/>
  <c r="O63" i="1"/>
  <c r="P63" i="1"/>
  <c r="O64" i="1"/>
  <c r="P64" i="1"/>
  <c r="F65" i="1"/>
  <c r="G65" i="1"/>
  <c r="I65" i="1"/>
  <c r="J65" i="1"/>
  <c r="L65" i="1"/>
  <c r="M65" i="1"/>
  <c r="O65" i="1"/>
  <c r="P65" i="1"/>
  <c r="O67" i="1"/>
  <c r="P67" i="1"/>
  <c r="O68" i="1"/>
  <c r="P68" i="1"/>
  <c r="F69" i="1"/>
  <c r="G69" i="1"/>
  <c r="I69" i="1"/>
  <c r="J69" i="1"/>
  <c r="L69" i="1"/>
  <c r="M69" i="1"/>
  <c r="O69" i="1"/>
  <c r="P69" i="1"/>
  <c r="O71" i="1"/>
  <c r="P71" i="1"/>
  <c r="O72" i="1"/>
  <c r="P72" i="1"/>
  <c r="F73" i="1"/>
  <c r="G73" i="1"/>
  <c r="I73" i="1"/>
  <c r="J73" i="1"/>
  <c r="L73" i="1"/>
  <c r="M73" i="1"/>
  <c r="O73" i="1"/>
  <c r="P73" i="1"/>
  <c r="O75" i="1"/>
  <c r="P75" i="1"/>
  <c r="O76" i="1"/>
  <c r="P76" i="1"/>
  <c r="F77" i="1"/>
  <c r="G77" i="1"/>
  <c r="I77" i="1"/>
  <c r="J77" i="1"/>
  <c r="L77" i="1"/>
  <c r="M77" i="1"/>
  <c r="O77" i="1"/>
  <c r="P77" i="1"/>
  <c r="F79" i="1"/>
  <c r="G79" i="1"/>
  <c r="I79" i="1"/>
  <c r="J79" i="1"/>
  <c r="L79" i="1"/>
  <c r="M79" i="1"/>
  <c r="O79" i="1"/>
  <c r="P79" i="1"/>
  <c r="O81" i="1"/>
  <c r="P81" i="1"/>
  <c r="O82" i="1"/>
  <c r="P82" i="1"/>
  <c r="F83" i="1"/>
  <c r="G83" i="1"/>
  <c r="I83" i="1"/>
  <c r="J83" i="1"/>
  <c r="L83" i="1"/>
  <c r="M83" i="1"/>
  <c r="O83" i="1"/>
  <c r="P83" i="1"/>
  <c r="F85" i="1"/>
  <c r="I85" i="1"/>
  <c r="L85" i="1"/>
  <c r="O85" i="1"/>
  <c r="I86" i="1"/>
  <c r="O86" i="1"/>
  <c r="O89" i="1"/>
  <c r="P89" i="1"/>
  <c r="O90" i="1"/>
  <c r="P90" i="1"/>
  <c r="F91" i="1"/>
  <c r="G91" i="1"/>
  <c r="I91" i="1"/>
  <c r="J91" i="1"/>
  <c r="L91" i="1"/>
  <c r="M91" i="1"/>
  <c r="O91" i="1"/>
  <c r="P91" i="1"/>
  <c r="O93" i="1"/>
  <c r="P93" i="1"/>
  <c r="O94" i="1"/>
  <c r="P94" i="1"/>
  <c r="O95" i="1"/>
  <c r="P95" i="1"/>
  <c r="O96" i="1"/>
  <c r="P96" i="1"/>
  <c r="F97" i="1"/>
  <c r="G97" i="1"/>
  <c r="I97" i="1"/>
  <c r="J97" i="1"/>
  <c r="L97" i="1"/>
  <c r="M97" i="1"/>
  <c r="O97" i="1"/>
  <c r="P97" i="1"/>
  <c r="O99" i="1"/>
  <c r="P99" i="1"/>
  <c r="O100" i="1"/>
  <c r="P100" i="1"/>
  <c r="F101" i="1"/>
  <c r="G101" i="1"/>
  <c r="I101" i="1"/>
  <c r="J101" i="1"/>
  <c r="L101" i="1"/>
  <c r="M101" i="1"/>
  <c r="O101" i="1"/>
  <c r="P101" i="1"/>
  <c r="F103" i="1"/>
  <c r="F86" i="1" s="1"/>
  <c r="G103" i="1"/>
  <c r="G86" i="1" s="1"/>
  <c r="I103" i="1"/>
  <c r="J103" i="1"/>
  <c r="J86" i="1" s="1"/>
  <c r="L103" i="1"/>
  <c r="L86" i="1" s="1"/>
  <c r="M103" i="1"/>
  <c r="M86" i="1" s="1"/>
  <c r="O103" i="1"/>
  <c r="P103" i="1"/>
  <c r="P86" i="1" s="1"/>
  <c r="O106" i="1"/>
  <c r="P106" i="1"/>
  <c r="O107" i="1"/>
  <c r="P107" i="1"/>
  <c r="F108" i="1"/>
  <c r="G108" i="1"/>
  <c r="I108" i="1"/>
  <c r="J108" i="1"/>
  <c r="L108" i="1"/>
  <c r="M108" i="1"/>
  <c r="O108" i="1"/>
  <c r="P108" i="1"/>
  <c r="O110" i="1"/>
  <c r="P110" i="1"/>
  <c r="O111" i="1"/>
  <c r="P111" i="1"/>
  <c r="F112" i="1"/>
  <c r="G112" i="1"/>
  <c r="I112" i="1"/>
  <c r="J112" i="1"/>
  <c r="L112" i="1"/>
  <c r="M112" i="1"/>
  <c r="O112" i="1"/>
  <c r="P112" i="1"/>
  <c r="O114" i="1"/>
  <c r="P114" i="1"/>
  <c r="O115" i="1"/>
  <c r="P115" i="1"/>
  <c r="F116" i="1"/>
  <c r="G116" i="1"/>
  <c r="I116" i="1"/>
  <c r="J116" i="1"/>
  <c r="L116" i="1"/>
  <c r="M116" i="1"/>
  <c r="O116" i="1"/>
  <c r="P116" i="1"/>
  <c r="O118" i="1"/>
  <c r="P118" i="1"/>
  <c r="O119" i="1"/>
  <c r="P119" i="1"/>
  <c r="F120" i="1"/>
  <c r="G120" i="1"/>
  <c r="I120" i="1"/>
  <c r="J120" i="1"/>
  <c r="L120" i="1"/>
  <c r="M120" i="1"/>
  <c r="O120" i="1"/>
  <c r="P120" i="1"/>
  <c r="F122" i="1"/>
  <c r="G122" i="1"/>
  <c r="I122" i="1"/>
  <c r="J122" i="1"/>
  <c r="L122" i="1"/>
  <c r="M122" i="1"/>
  <c r="O122" i="1"/>
  <c r="P122" i="1"/>
  <c r="O124" i="1"/>
  <c r="P124" i="1"/>
  <c r="O125" i="1"/>
  <c r="P125" i="1"/>
  <c r="O126" i="1"/>
  <c r="P126" i="1"/>
  <c r="O128" i="1"/>
  <c r="P128" i="1"/>
  <c r="F129" i="1"/>
  <c r="G129" i="1"/>
  <c r="I129" i="1"/>
  <c r="J129" i="1"/>
  <c r="L129" i="1"/>
  <c r="M129" i="1"/>
  <c r="O129" i="1"/>
  <c r="P129" i="1"/>
  <c r="O131" i="1"/>
  <c r="P131" i="1"/>
  <c r="O132" i="1"/>
  <c r="P132" i="1"/>
  <c r="O133" i="1"/>
  <c r="P133" i="1"/>
  <c r="F134" i="1"/>
  <c r="G134" i="1"/>
  <c r="I134" i="1"/>
  <c r="J134" i="1"/>
  <c r="L134" i="1"/>
  <c r="M134" i="1"/>
  <c r="O134" i="1"/>
  <c r="P134" i="1"/>
  <c r="F138" i="1"/>
  <c r="F137" i="1" s="1"/>
  <c r="G138" i="1"/>
  <c r="G137" i="1" s="1"/>
  <c r="O135" i="1" l="1"/>
  <c r="O148" i="1"/>
  <c r="O145" i="1" s="1"/>
  <c r="O149" i="1"/>
  <c r="O146" i="1" s="1"/>
  <c r="I135" i="1"/>
  <c r="I148" i="1"/>
  <c r="I145" i="1" s="1"/>
  <c r="I149" i="1"/>
  <c r="I146" i="1" s="1"/>
  <c r="O84" i="1"/>
  <c r="I84" i="1"/>
  <c r="P85" i="1"/>
  <c r="M85" i="1"/>
  <c r="J85" i="1"/>
  <c r="G85" i="1"/>
  <c r="L135" i="1"/>
  <c r="L148" i="1"/>
  <c r="L145" i="1" s="1"/>
  <c r="L149" i="1"/>
  <c r="L146" i="1" s="1"/>
  <c r="F135" i="1"/>
  <c r="F148" i="1"/>
  <c r="F145" i="1" s="1"/>
  <c r="F149" i="1"/>
  <c r="F146" i="1" s="1"/>
  <c r="L84" i="1"/>
  <c r="F84" i="1"/>
  <c r="G84" i="1" l="1"/>
  <c r="G148" i="1"/>
  <c r="G145" i="1" s="1"/>
  <c r="G149" i="1"/>
  <c r="G146" i="1" s="1"/>
  <c r="G135" i="1"/>
  <c r="M84" i="1"/>
  <c r="M148" i="1"/>
  <c r="M145" i="1" s="1"/>
  <c r="M149" i="1"/>
  <c r="M146" i="1" s="1"/>
  <c r="M135" i="1"/>
  <c r="J84" i="1"/>
  <c r="B84" i="1" s="1"/>
  <c r="J135" i="1"/>
  <c r="J148" i="1"/>
  <c r="J145" i="1" s="1"/>
  <c r="J149" i="1"/>
  <c r="J146" i="1" s="1"/>
  <c r="P84" i="1"/>
  <c r="P135" i="1"/>
  <c r="B135" i="1" s="1"/>
  <c r="P148" i="1"/>
  <c r="P145" i="1" s="1"/>
  <c r="P149" i="1"/>
  <c r="P146" i="1" s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S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  си разпоредители въз основа на нейна кодировка.</t>
        </r>
      </text>
    </comment>
    <comment ref="C16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10"/>
            <color indexed="81"/>
            <rFont val="Times New Roman"/>
            <family val="1"/>
            <charset val="204"/>
          </rPr>
          <t>т. 11-б."а"</t>
        </r>
        <r>
          <rPr>
            <sz val="10"/>
            <color indexed="81"/>
            <rFont val="Times New Roman"/>
            <family val="1"/>
            <charset val="204"/>
          </rPr>
          <t xml:space="preserve"> за попълването на тази позиция </t>
        </r>
        <r>
          <rPr>
            <b/>
            <sz val="10"/>
            <color indexed="81"/>
            <rFont val="Times New Roman"/>
            <family val="1"/>
            <charset val="204"/>
          </rPr>
          <t>за 2017 г.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1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10"/>
            <color indexed="81"/>
            <rFont val="Times New Roman"/>
            <family val="1"/>
            <charset val="204"/>
          </rPr>
          <t>т. 11-б."б"</t>
        </r>
        <r>
          <rPr>
            <sz val="10"/>
            <color indexed="81"/>
            <rFont val="Times New Roman"/>
            <family val="1"/>
            <charset val="204"/>
          </rPr>
          <t xml:space="preserve"> за попълването на тази позиция </t>
        </r>
        <r>
          <rPr>
            <b/>
            <sz val="10"/>
            <color indexed="81"/>
            <rFont val="Times New Roman"/>
            <family val="1"/>
            <charset val="204"/>
          </rPr>
          <t>за 2017 г.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24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10"/>
            <color indexed="81"/>
            <rFont val="Times New Roman"/>
            <family val="1"/>
            <charset val="204"/>
          </rPr>
          <t>т. 11-б."в"</t>
        </r>
        <r>
          <rPr>
            <sz val="10"/>
            <color indexed="81"/>
            <rFont val="Times New Roman"/>
            <family val="1"/>
            <charset val="204"/>
          </rPr>
          <t xml:space="preserve"> за попълването на тази позиция </t>
        </r>
        <r>
          <rPr>
            <b/>
            <sz val="10"/>
            <color indexed="81"/>
            <rFont val="Times New Roman"/>
            <family val="1"/>
            <charset val="204"/>
          </rPr>
          <t>за 2017 г.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142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<sst xmlns="http://schemas.openxmlformats.org/spreadsheetml/2006/main" count="288" uniqueCount="261">
  <si>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 НА КАСОВИ ПОТОЦИ С НАЛИЧНОСТ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</si>
  <si>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НА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БЮДЖ.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САЛДО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И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ФИНАНСИРАНЕ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</si>
  <si>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</si>
  <si>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</si>
  <si>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t>име и фамилия</t>
  </si>
  <si>
    <t xml:space="preserve">                          РЪКОВОДИТЕЛ:</t>
  </si>
  <si>
    <t xml:space="preserve">              ГЛ. СЧЕТОВОДИТЕЛ:</t>
  </si>
  <si>
    <t xml:space="preserve">                                                              Дата:</t>
  </si>
  <si>
    <t xml:space="preserve"> Сборен ред за И. ИЗМЕНЕНИЕ НА ПАРИЧНИТЕ СРЕДСТВА (3. - 1. - 2.)</t>
  </si>
  <si>
    <t xml:space="preserve"> И. ИЗМЕНЕНИЕ НА ПАРИЧНИТЕ СРЕДСТВА (3. - 1. - 2.)</t>
  </si>
  <si>
    <r>
      <rPr>
        <sz val="12"/>
        <color indexed="10"/>
        <rFont val="Times New Roman CYR"/>
        <charset val="204"/>
      </rPr>
      <t>(-)</t>
    </r>
    <r>
      <rPr>
        <sz val="12"/>
        <rFont val="Times New Roman CYR"/>
        <family val="1"/>
        <charset val="204"/>
      </rPr>
      <t xml:space="preserve"> §§ 95-07 ÷ 95-12, 95-28, 95-29, 96-07 и 96-09 (за ЦБ - §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96-07 и 96-09)</t>
    </r>
  </si>
  <si>
    <t xml:space="preserve"> 3. Наличности на парични средства в края на отчетния период</t>
  </si>
  <si>
    <t>финансиращи §§ 95-14 и 95-49</t>
  </si>
  <si>
    <t xml:space="preserve"> 2. Преоценка на наличности в чудестранна валута в края на отчетния период</t>
  </si>
  <si>
    <r>
      <t xml:space="preserve">финансиращи §§ 95-01 ÷ 95-06, 95-21, 95-22, 96-01 и 96-03 (за ЦБ - 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96-01 и 96-03)</t>
    </r>
  </si>
  <si>
    <t xml:space="preserve"> 1. Наличности на парични средства в началото на отчетния период</t>
  </si>
  <si>
    <t xml:space="preserve"> И. ИЗМЕНЕНИЕ НА ПАРИЧНИТЕ СРЕДСТВА</t>
  </si>
  <si>
    <t xml:space="preserve"> Сборен ред за З. ОБЩО НЕТО-РАЗЧЕТИ И ДРУГИ НЕТНИ ПОЗИЦИИ</t>
  </si>
  <si>
    <t xml:space="preserve"> З. ОБЩО НЕТО-РАЗЧЕТИ И ДРУГИ ОПЕРАЦИИ</t>
  </si>
  <si>
    <t>прилага се само за отчета в хил. лв.</t>
  </si>
  <si>
    <t xml:space="preserve"> 4. Разлики от закръгления в хил. лв. (+/-)</t>
  </si>
  <si>
    <t>финансиращ § 96-00</t>
  </si>
  <si>
    <t xml:space="preserve">     в т.ч. изменение на средства по сметки, включени в единната сметка</t>
  </si>
  <si>
    <r>
      <t xml:space="preserve">                     финансиращи §§ 87-00, 89-00, 93-30, 93-95, 93-96, 95-13 и 98-00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9"/>
        <rFont val="Times New Roman CYR"/>
        <charset val="204"/>
      </rPr>
      <t>(за ЦБ - и § 96-01 и 96-02)</t>
    </r>
  </si>
  <si>
    <t xml:space="preserve"> 3. Други нето-разчети и операции на бюджетни организации</t>
  </si>
  <si>
    <t>финансиращ § 88-00</t>
  </si>
  <si>
    <t xml:space="preserve"> 2. Операции за сметка на други бюджети, сметки и фондове</t>
  </si>
  <si>
    <t>финансиращи §§ 93-21 ÷ 93-28</t>
  </si>
  <si>
    <t xml:space="preserve"> 1. Нето-операции за сметка на средства от Европейския съюз</t>
  </si>
  <si>
    <t xml:space="preserve"> З. НЕТО-РАЗЧЕТИ И ОПЕРАЦИИ</t>
  </si>
  <si>
    <t xml:space="preserve"> Сборен ред за Ж. ОБЩО ОПЕРАЦИИ С ФИНАНСОВИ ПАСИВИ</t>
  </si>
  <si>
    <t xml:space="preserve"> Ж. ОБЩО ОПЕРАЦИИ С ФИНАНСОВИ ПАСИВИ</t>
  </si>
  <si>
    <t>Сборен ред за група ІV. Други операции с финансови пасиви</t>
  </si>
  <si>
    <t xml:space="preserve"> Общо за група ІV. Други операции с финансови пасиви</t>
  </si>
  <si>
    <t>финансиращи §§ 93-37 и 93-39</t>
  </si>
  <si>
    <t xml:space="preserve"> 2. Друго финансиране - операции с пасиви (нето)</t>
  </si>
  <si>
    <t>финансиращи §§ 93-01, 93-10, 93-55 и 93-56</t>
  </si>
  <si>
    <t xml:space="preserve"> 1. Операции с чужди средства (нето)</t>
  </si>
  <si>
    <t>ІV. Други операции с финансови пасиви</t>
  </si>
  <si>
    <t>Сборен ред за група ІІІ. Финансиране чрез фин. лизинг и търговски кредит</t>
  </si>
  <si>
    <t xml:space="preserve"> Общо за група ІІІ. Финансиране чрез фин. лизинг и търговски кредит</t>
  </si>
  <si>
    <t>финансиращ § 93-18</t>
  </si>
  <si>
    <t xml:space="preserve"> 2. Погашения по финансов лизинг и търговски кредит (-)</t>
  </si>
  <si>
    <t>финансиращ § 93-17</t>
  </si>
  <si>
    <t xml:space="preserve"> 1. Получено финансиране по финансов лизинг и търговски кредит (+)</t>
  </si>
  <si>
    <t xml:space="preserve"> IІI. Финансиране чрез финансов лизинг и търговски кредит</t>
  </si>
  <si>
    <t>Сборен ред за група ІІ. Заеми от банки и други лица</t>
  </si>
  <si>
    <t xml:space="preserve"> Общо за група ІІ. Заеми от банки и други лица</t>
  </si>
  <si>
    <r>
      <t xml:space="preserve">§§ 80-17, 80-18, 80-37, 80-38, 80-57, 80-58, 80-98, 83-21, 83-22, 83-81, 83-82 и </t>
    </r>
    <r>
      <rPr>
        <i/>
        <sz val="10"/>
        <color indexed="10"/>
        <rFont val="Times New Roman Cyr"/>
        <charset val="204"/>
      </rPr>
      <t>§ 80-80</t>
    </r>
    <r>
      <rPr>
        <sz val="10"/>
        <rFont val="Times New Roman Cyr"/>
        <family val="1"/>
        <charset val="204"/>
      </rPr>
      <t xml:space="preserve"> (ако е </t>
    </r>
    <r>
      <rPr>
        <i/>
        <sz val="10"/>
        <color indexed="10"/>
        <rFont val="Times New Roman Cyr"/>
        <charset val="204"/>
      </rPr>
      <t>"минус"</t>
    </r>
    <r>
      <rPr>
        <sz val="10"/>
        <rFont val="Times New Roman Cyr"/>
        <family val="1"/>
        <charset val="204"/>
      </rPr>
      <t>)</t>
    </r>
  </si>
  <si>
    <t xml:space="preserve"> 2. Погашения по получeни банкови и други заеми (-)</t>
  </si>
  <si>
    <t xml:space="preserve">финансиращи §§ 80-11, 80-12, 80-31, 80-32, 80-51, 80-52, 80-97, 83-11, 83-12, 83-71, 83-72 </t>
  </si>
  <si>
    <t xml:space="preserve"> 1. Получени банкови и други заеми (+)</t>
  </si>
  <si>
    <t xml:space="preserve"> IІ. Заеми от банки и други лица</t>
  </si>
  <si>
    <t xml:space="preserve"> Сборен ред за група І. Емитирани държавни (общински) ценни книжа</t>
  </si>
  <si>
    <t xml:space="preserve"> Общо за група І. Емитирани държавни (общински) ценни книжа</t>
  </si>
  <si>
    <t>финансиращи §§ 81-21, 81-22 и 86-00</t>
  </si>
  <si>
    <t xml:space="preserve"> 2. Погашения по емисии на държавни (общински) ценни книжа) (-)</t>
  </si>
  <si>
    <t>финансиращи §§ 81-11, 81-12 и 85-00</t>
  </si>
  <si>
    <t xml:space="preserve"> 1. Постъпления от емисии на държавни (общински) ценни книжа (+)</t>
  </si>
  <si>
    <t xml:space="preserve"> I. Емитирани държавни (общински) ценни книжа</t>
  </si>
  <si>
    <t xml:space="preserve"> Ж. ОПЕРАЦИИ С ФИНАНСОВИ ПАСИВИ</t>
  </si>
  <si>
    <t>30.09.2016 г.</t>
  </si>
  <si>
    <t xml:space="preserve"> Сборен ред за Е. ОБЩО ОПЕРАЦИИ С ФИНАНСОВИ АКТИВИ</t>
  </si>
  <si>
    <t xml:space="preserve"> Е. ОБЩО ОПЕРАЦИИ С ФИНАНСОВИ АКТИВИ</t>
  </si>
  <si>
    <t xml:space="preserve">  Сборен ред за група ІІІ. Други операции с финансови активи</t>
  </si>
  <si>
    <t xml:space="preserve"> Общо за група ІІІ. Други операции с финансови активи</t>
  </si>
  <si>
    <t>финансиращи §§ 73-93, 93-36, 93-38</t>
  </si>
  <si>
    <t xml:space="preserve"> 2. Други операции с финансови активи (нето)</t>
  </si>
  <si>
    <t>финансиращи §§ 91-01 и 92-00</t>
  </si>
  <si>
    <t xml:space="preserve"> 1. Нето-операции с други ценни книжа  и фин. активи (кеш-мениджмънт)</t>
  </si>
  <si>
    <t xml:space="preserve"> IІI. Други операции с финансови активи</t>
  </si>
  <si>
    <r>
      <t xml:space="preserve"> Сборен ред за група ІІ. </t>
    </r>
    <r>
      <rPr>
        <b/>
        <sz val="11"/>
        <rFont val="Times New Roman CYR"/>
        <charset val="204"/>
      </rPr>
      <t>Предоставени заеми, възмездна фин. помощ и гаранции</t>
    </r>
  </si>
  <si>
    <t>Общо за група ІІ. Предоставени заеми, възмездна фин. помощ и гаранции</t>
  </si>
  <si>
    <t>финансиращи §§ 73-91 и 73-92</t>
  </si>
  <si>
    <t xml:space="preserve"> 4. Възстановени суми по активирани гаранции - главници</t>
  </si>
  <si>
    <t>финансиращи §§ 73-20, 73-69 и 73-70</t>
  </si>
  <si>
    <t xml:space="preserve"> 3. Плащания по активирани гаранции - главници по гарантирани заеми</t>
  </si>
  <si>
    <r>
      <t xml:space="preserve">финансиращи §§ 71-02, 72-02, 79-02 и 82-00 и </t>
    </r>
    <r>
      <rPr>
        <i/>
        <sz val="12"/>
        <color indexed="18"/>
        <rFont val="Times New Roman CYR"/>
        <charset val="204"/>
      </rPr>
      <t>§ 80-80</t>
    </r>
    <r>
      <rPr>
        <sz val="12"/>
        <rFont val="Times New Roman CYR"/>
        <family val="1"/>
        <charset val="204"/>
      </rPr>
      <t xml:space="preserve"> (ако е </t>
    </r>
    <r>
      <rPr>
        <i/>
        <sz val="12"/>
        <color indexed="18"/>
        <rFont val="Times New Roman CYR"/>
        <charset val="204"/>
      </rPr>
      <t>"плюс"</t>
    </r>
    <r>
      <rPr>
        <sz val="12"/>
        <rFont val="Times New Roman CYR"/>
        <family val="1"/>
        <charset val="204"/>
      </rPr>
      <t>)</t>
    </r>
  </si>
  <si>
    <t xml:space="preserve"> 2. Получени погашения по предоставени заеми и възмездна фин. помощ (+)</t>
  </si>
  <si>
    <t>финансиращи §§ 71-01, 72-01 и 79-01</t>
  </si>
  <si>
    <t xml:space="preserve"> 1. Предоставени заеми и възмездна финансова помощ (-)</t>
  </si>
  <si>
    <t xml:space="preserve"> IІ. Предоставени заеми, възмездна фин. помощ и активирани гаранции</t>
  </si>
  <si>
    <r>
      <t xml:space="preserve"> Сборен ред за група І. </t>
    </r>
    <r>
      <rPr>
        <b/>
        <sz val="11"/>
        <rFont val="Times New Roman CYR"/>
        <charset val="204"/>
      </rPr>
      <t>Придобиване и реализиране на дялове, акции и участия</t>
    </r>
  </si>
  <si>
    <t>Общо за група І. Придобиване и реализиране на дялове, акции и участия</t>
  </si>
  <si>
    <t>финансиращи §§ 70-10 и 90-00</t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</si>
  <si>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</si>
  <si>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финансиращи §§ 70-01 и 70-03</t>
  </si>
  <si>
    <t xml:space="preserve"> 1. Придобиване на дялове, акции и участия в предприятия (-)</t>
  </si>
  <si>
    <t xml:space="preserve"> I. Придобиване и реализиране на дялове, акции и участия</t>
  </si>
  <si>
    <t xml:space="preserve"> Е. ОПЕРАЦИИ С ФИНАНСОВИ АКТИВИ</t>
  </si>
  <si>
    <t>Д. Финансиране на бюджетното салдо (Е. + Ж. + З. - И.)</t>
  </si>
  <si>
    <t>Г. Бюджетно салдо: Дефицит (-) / излишък (+) = (А. - Б. + В. )</t>
  </si>
  <si>
    <t>Г. Бюджетно салдо: Дефицит (-) / излишък (+) = (А.-Б.+В.)</t>
  </si>
  <si>
    <r>
      <t xml:space="preserve"> сборен ред за  </t>
    </r>
    <r>
      <rPr>
        <b/>
        <sz val="11"/>
        <rFont val="Times New Roman"/>
        <family val="1"/>
        <charset val="204"/>
      </rPr>
      <t>В. ОБЩО ТРАНСФЕРИ И  ЗАЕМИ М/У БЮДЖ. ОРГАНИЗАЦИИ</t>
    </r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</si>
  <si>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</si>
  <si>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трансферни параграфи §§ 74-00 ÷ 78-00</t>
  </si>
  <si>
    <t xml:space="preserve"> 2. Временни безлихвени заеми между бюджетни организации (нето)</t>
  </si>
  <si>
    <t>трансферни параграфи §§ 30-00 ÷ 32-00 и 60-00 ÷ 69-00</t>
  </si>
  <si>
    <t xml:space="preserve"> 1. Трансфери между бюджетни организации (нето)</t>
  </si>
  <si>
    <t xml:space="preserve"> В. ТРАНСФЕРИ И БЕЗЛИХВЕНИ ЗАЕМИ М/У БЮДЖ. ОРГАНИЗАЦИИ</t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</si>
  <si>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</si>
  <si>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r>
      <t xml:space="preserve"> сборен за ред Б. </t>
    </r>
    <r>
      <rPr>
        <b/>
        <sz val="11"/>
        <rFont val="Times New Roman"/>
        <family val="1"/>
        <charset val="204"/>
      </rPr>
      <t>ОБЩО РАЗХОДИ И ПРИДОБИВАНЕ НА НЕФИН. АКТИВИ</t>
    </r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</si>
  <si>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</si>
  <si>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t>сборен ред за група V. Субсидии и капиталови трансфери</t>
  </si>
  <si>
    <t xml:space="preserve"> Общо за група V. Субсидии и капиталови трансфери</t>
  </si>
  <si>
    <r>
      <t>разходни §§ 49-02 и 55-00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55-04)</t>
    </r>
  </si>
  <si>
    <t xml:space="preserve"> 2. Капиталови трансфери към други лица</t>
  </si>
  <si>
    <t>разходни §§ 33-00, 43-00, 44-00, 45-00 и 49-01</t>
  </si>
  <si>
    <t xml:space="preserve"> 1. Текущи субсидии и трансфери към други лица</t>
  </si>
  <si>
    <t xml:space="preserve"> V. Субсидии и капиталови трансфери</t>
  </si>
  <si>
    <t>сборен ред за група ІV. Трансфери към домакинства</t>
  </si>
  <si>
    <t xml:space="preserve"> Общо за група ІV. Трансфери към домакинства</t>
  </si>
  <si>
    <t>разходен § 55-04</t>
  </si>
  <si>
    <t xml:space="preserve"> 2. Капиталови трансфери към домакинства</t>
  </si>
  <si>
    <t xml:space="preserve">разходни §§ 39-00 ÷ 42-00 (за НОИ и НЗОК - и разходен § 00-98) </t>
  </si>
  <si>
    <t xml:space="preserve"> 1. Осигурителни плащания и други текущи трансфери</t>
  </si>
  <si>
    <t xml:space="preserve"> IV. Трансфери към домакинства</t>
  </si>
  <si>
    <t>сборен ред за група ІІІ. Плащания за разходи за лихви</t>
  </si>
  <si>
    <t xml:space="preserve"> Общо за група ІІІ. Плащания за разходи за лихви</t>
  </si>
  <si>
    <t>разходен § 29-00</t>
  </si>
  <si>
    <t xml:space="preserve"> 2. Разходи за лихви по други заеми и дългове</t>
  </si>
  <si>
    <t>разходни §§ 21-00 ÷ 28-00</t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</si>
  <si>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</si>
  <si>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t xml:space="preserve"> III. Плащания за разходи за лихви</t>
  </si>
  <si>
    <t>сборен ред за група ІІ. Плащания за на нефинансови дълготрайни активи</t>
  </si>
  <si>
    <t xml:space="preserve"> Общо за група ІІ. Плащания за на нефинансови дълготрайни активи</t>
  </si>
  <si>
    <r>
      <t xml:space="preserve">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</si>
  <si>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    в т. ч. постъпления от реализация на държавния резерв (-)</t>
  </si>
  <si>
    <r>
      <t xml:space="preserve">разходен § 57-00 и приходeн § 40-71 </t>
    </r>
    <r>
      <rPr>
        <i/>
        <sz val="12"/>
        <color indexed="10"/>
        <rFont val="Times New Roman CYR"/>
        <charset val="204"/>
      </rPr>
      <t>(-)</t>
    </r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</si>
  <si>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</si>
  <si>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t>разходен § 53-00</t>
  </si>
  <si>
    <t xml:space="preserve"> 3. Придобиване на нематериални дълготрайни активи</t>
  </si>
  <si>
    <t>разходни §§ 51-00 и 52-00</t>
  </si>
  <si>
    <t xml:space="preserve"> 2. Придобиване на други дълготрайни материални активи</t>
  </si>
  <si>
    <t>разходен § 54-00</t>
  </si>
  <si>
    <t xml:space="preserve"> 1. Придобиване на земя</t>
  </si>
  <si>
    <t xml:space="preserve"> IІ. Плащания за придобиване на нефинансови дълготрайни активи</t>
  </si>
  <si>
    <t>сборен ред за група І. Плащания за текущи нелихвени разходи</t>
  </si>
  <si>
    <t xml:space="preserve"> Общо за група І. Плащания за текущи нелихвени разходи</t>
  </si>
  <si>
    <t>разходни §§ 05-00 и 08-00</t>
  </si>
  <si>
    <t xml:space="preserve"> 5. Разходи за осигурителни вноски</t>
  </si>
  <si>
    <t>разходни §§ 01-00 и 02-00</t>
  </si>
  <si>
    <t xml:space="preserve"> 4. Разходи за възнаграждения на персонал</t>
  </si>
  <si>
    <t>разходен § 19-00</t>
  </si>
  <si>
    <t xml:space="preserve"> 3. Платени данъци, такси и административни санкции</t>
  </si>
  <si>
    <t>разходни §§ 10-62, 10-63 и 10-69</t>
  </si>
  <si>
    <t xml:space="preserve"> 2. Разходи за застраховане и други финансови услуги</t>
  </si>
  <si>
    <r>
      <t>разходни §§ 10-00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10-62, 10-63 и 10-69), 46-00 и § 00-98 </t>
    </r>
    <r>
      <rPr>
        <sz val="12"/>
        <rFont val="Times New Roman CYR"/>
        <charset val="204"/>
      </rPr>
      <t>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НОИ и НЗОК)</t>
    </r>
  </si>
  <si>
    <t xml:space="preserve"> 1. Разходи за издръжка - нефинансови позиции</t>
  </si>
  <si>
    <t xml:space="preserve"> I. Плащания за текущи нелихвени разходи</t>
  </si>
  <si>
    <t xml:space="preserve"> Б. РАЗХОДИ И ПРИДОБИВАНЕ НА НЕФИНАНСОВИ АКТИВИ</t>
  </si>
  <si>
    <t xml:space="preserve"> сборен ред за А. ОБЩО ПРИХОДИ, ПОМОЩИ И ДАРЕНИЯ</t>
  </si>
  <si>
    <t xml:space="preserve"> А. ОБЩО ПРИХОДИ, ПОМОЩИ И ДАРЕНИЯ</t>
  </si>
  <si>
    <t>сборен ред за група V. Приходи от помощи и дарения</t>
  </si>
  <si>
    <t xml:space="preserve"> Общо за група V. Приходи от помощи и дарения</t>
  </si>
  <si>
    <t>приходeн § 45-00</t>
  </si>
  <si>
    <t xml:space="preserve"> 4. Помощи и дарения от страната</t>
  </si>
  <si>
    <t>приходeн § 47-00</t>
  </si>
  <si>
    <t xml:space="preserve"> 3. Други безвъзмездно получени средства по международни и други програми</t>
  </si>
  <si>
    <t>приходни §§ 46-30 ÷ 46-80 и §§ 48-30 ÷ 48-80</t>
  </si>
  <si>
    <t xml:space="preserve"> 2. Други помощи и дарения от чужбина</t>
  </si>
  <si>
    <t>приходни §§ 46-10, 46-20, 48-10 и 48-20</t>
  </si>
  <si>
    <t xml:space="preserve"> 1. Помощи и дарения от Европейския съюз</t>
  </si>
  <si>
    <t xml:space="preserve"> V. Приходи от помощи и дарения</t>
  </si>
  <si>
    <r>
      <rPr>
        <b/>
        <sz val="11"/>
        <rFont val="Times New Roman CYR"/>
        <charset val="204"/>
      </rPr>
      <t>IV. Постъпления от застрахователни обезщетения</t>
    </r>
    <r>
      <rPr>
        <b/>
        <sz val="12"/>
        <rFont val="Times New Roman CYR"/>
        <family val="1"/>
        <charset val="204"/>
      </rPr>
      <t xml:space="preserve"> - приходни § 36-11 и 36-12</t>
    </r>
  </si>
  <si>
    <t xml:space="preserve"> IV. Постъпления от застрахователни обезщетения</t>
  </si>
  <si>
    <t>приходен § 37-09</t>
  </si>
  <si>
    <t xml:space="preserve">                внесени други данъци, такси и вноски в/у продажбите</t>
  </si>
  <si>
    <t>приходен § 37-02</t>
  </si>
  <si>
    <t xml:space="preserve">                внесен данък в/у приходите от стопанска дейност</t>
  </si>
  <si>
    <t>приходен § 37-01</t>
  </si>
  <si>
    <t xml:space="preserve">     в т. ч. внесен ДДС</t>
  </si>
  <si>
    <r>
      <t xml:space="preserve">ІІІ. </t>
    </r>
    <r>
      <rPr>
        <b/>
        <sz val="11"/>
        <rFont val="Times New Roman CYR"/>
        <charset val="204"/>
      </rPr>
      <t>Внесен ДДС и др. д-ци в/у продажбите и коректив</t>
    </r>
    <r>
      <rPr>
        <b/>
        <sz val="12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приходни</t>
    </r>
    <r>
      <rPr>
        <b/>
        <sz val="12"/>
        <rFont val="Times New Roman CYR"/>
        <family val="1"/>
        <charset val="204"/>
      </rPr>
      <t xml:space="preserve"> § 36-18 </t>
    </r>
    <r>
      <rPr>
        <b/>
        <sz val="11"/>
        <rFont val="Times New Roman CYR"/>
        <charset val="204"/>
      </rPr>
      <t xml:space="preserve">и </t>
    </r>
    <r>
      <rPr>
        <b/>
        <sz val="12"/>
        <rFont val="Times New Roman CYR"/>
        <family val="1"/>
        <charset val="204"/>
      </rPr>
      <t>37-00</t>
    </r>
  </si>
  <si>
    <t>ІІІ. Внесен ДДС и др. данъци в/у продажбите и коректив за постъпления</t>
  </si>
  <si>
    <t xml:space="preserve"> 4. Коректив за касови постъпления</t>
  </si>
  <si>
    <t xml:space="preserve"> 3. Внесени други данъци върху продажбите</t>
  </si>
  <si>
    <t xml:space="preserve"> 2. Внесен данък върху приходите от стопанска дейност</t>
  </si>
  <si>
    <t xml:space="preserve"> 1. Внесен ДДС</t>
  </si>
  <si>
    <t xml:space="preserve"> IІI. Внесен ДДС, др. данъци в/у продажбите и коректив за постъпления </t>
  </si>
  <si>
    <t>сборен ред за група ІІ. Постъпления от продажби на нефинансови активи</t>
  </si>
  <si>
    <t>Общо за група ІІ. Реализация на нефинан. активи и конфиск. средства</t>
  </si>
  <si>
    <t>приходeн § 28-01</t>
  </si>
  <si>
    <t xml:space="preserve"> 3. Конфиск. средства и продажби на конфискувани и от залог нефин. активи </t>
  </si>
  <si>
    <r>
      <t xml:space="preserve">приходeн § 40-00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40-40 и 40-71</t>
    </r>
  </si>
  <si>
    <t xml:space="preserve"> 2. Продажба на други нефинансови дълготрайни активи</t>
  </si>
  <si>
    <t>приходeн § 40-40</t>
  </si>
  <si>
    <t xml:space="preserve"> 1. Продажба на земя</t>
  </si>
  <si>
    <t xml:space="preserve"> IІ. Реализация на нефинансови активи и конфискувани средства</t>
  </si>
  <si>
    <t>сборен ред за група І. Постъпления от текущи приходи</t>
  </si>
  <si>
    <t xml:space="preserve"> Общо за група І. Постъпления от текущи приходи</t>
  </si>
  <si>
    <t>31.12.2018 г.</t>
  </si>
  <si>
    <t>приходни §§ 36-01, 36-05 и 36-19</t>
  </si>
  <si>
    <t xml:space="preserve"> 9. Други текущи приходи и реализирани курсови разлики</t>
  </si>
  <si>
    <t>30.11.2018 г.</t>
  </si>
  <si>
    <t>приходни §§ 24-01, 24-03 и 24-07</t>
  </si>
  <si>
    <t xml:space="preserve"> 8. Приходи от дивиденти и дялово участие </t>
  </si>
  <si>
    <t>31.10.2018 г.</t>
  </si>
  <si>
    <t>приходни §§ 24-08 ÷ 24-19</t>
  </si>
  <si>
    <t xml:space="preserve"> 7. Приходи от лихви</t>
  </si>
  <si>
    <t>30.09.2018 г.</t>
  </si>
  <si>
    <t>приходни §§ 41-00 и 42-00</t>
  </si>
  <si>
    <t xml:space="preserve"> 6. Приходи от концесии и лицензии за ползване на публични активи</t>
  </si>
  <si>
    <t>31.08.2018 г.</t>
  </si>
  <si>
    <t>приходни §§ 24-05 и 24-06</t>
  </si>
  <si>
    <t xml:space="preserve"> 5. Приходи от наеми</t>
  </si>
  <si>
    <t>31.07.2018 г.</t>
  </si>
  <si>
    <t>приходeн § 24-04</t>
  </si>
  <si>
    <t xml:space="preserve"> 4. Нетни приходи от продажби на услуги, стоки и продукция</t>
  </si>
  <si>
    <t>30.06.2018 г.</t>
  </si>
  <si>
    <t>приходни §§ 28-02 и 28-09</t>
  </si>
  <si>
    <t xml:space="preserve"> 3. Приходи от административни глоби, санкции и наказателни лихви</t>
  </si>
  <si>
    <t>31.05.2018 г.</t>
  </si>
  <si>
    <t>приходни §§ 36-08 и 36-10</t>
  </si>
  <si>
    <t xml:space="preserve">     в т.ч. приходи от вноски</t>
  </si>
  <si>
    <t>30.04.2018 г.</t>
  </si>
  <si>
    <t>приходни §§ 25-00, 26-00, 27-00, 36-08 и 36-10</t>
  </si>
  <si>
    <t xml:space="preserve"> 2. Приходи от такси и вноски</t>
  </si>
  <si>
    <t>31.03.2018 г.</t>
  </si>
  <si>
    <t>приходни §§ 01-00 ÷ 20-00</t>
  </si>
  <si>
    <t xml:space="preserve"> 1. Приходи от данъци и осигурителни вноски</t>
  </si>
  <si>
    <t>28.02.2018 г.</t>
  </si>
  <si>
    <t xml:space="preserve"> I. Постъпления от текущи приходи</t>
  </si>
  <si>
    <t>31.01.2018 г.</t>
  </si>
  <si>
    <t xml:space="preserve"> А. ПРИХОДИ, ПОМОЩИ И ДАРЕНИЯ</t>
  </si>
  <si>
    <t>(8)=(2)+(4)+(6)</t>
  </si>
  <si>
    <t>(7)=(1)+(3)+(5)</t>
  </si>
  <si>
    <t>(6)</t>
  </si>
  <si>
    <t>(5)</t>
  </si>
  <si>
    <t>(4)</t>
  </si>
  <si>
    <t>(3)</t>
  </si>
  <si>
    <t>(2)</t>
  </si>
  <si>
    <t>(1)</t>
  </si>
  <si>
    <t xml:space="preserve">                                                                (а)</t>
  </si>
  <si>
    <t>П О К А З А Т Е Л И</t>
  </si>
  <si>
    <t xml:space="preserve">                                  П О К А З А Т Е Л И</t>
  </si>
  <si>
    <t>§§ от ЕБК, които се включват в съответния показател</t>
  </si>
  <si>
    <t xml:space="preserve">ОБЩО КАСОВ ОТЧЕТ  </t>
  </si>
  <si>
    <t xml:space="preserve">ОБЩО  КАСОВ    ОТЧЕТ  </t>
  </si>
  <si>
    <t xml:space="preserve">Сметки за чуж-ди средства - ОТЧЕТ                </t>
  </si>
  <si>
    <t>Сметки за сред-ства от Евро-пейския съюз - ОТЧЕТ</t>
  </si>
  <si>
    <t xml:space="preserve">БЮДЖЕТ -ОТЧЕТ  </t>
  </si>
  <si>
    <t>(В ЛЕВОВЕ)</t>
  </si>
  <si>
    <t xml:space="preserve">                  КЪМ</t>
  </si>
  <si>
    <t xml:space="preserve">                               НА </t>
  </si>
  <si>
    <t>на бюджета, сметките за средствата от Европейския съюз и сметките за чужди средства</t>
  </si>
  <si>
    <t xml:space="preserve">                                                                                                    на бюджета, сметките за средствата от Европейския съюз и сметките за чужди средства</t>
  </si>
  <si>
    <t>ОТЧЕТ ЗА КАСОВОТО ИЗПЪЛНЕНИЕ НА БЮДЖЕТА, СМЕТКИТЕ ЗА СЕС И ЧУЖДИТЕ СРЕДСТВА</t>
  </si>
  <si>
    <t>ГОДИНА</t>
  </si>
  <si>
    <t xml:space="preserve">ОТЧЕТ ЗА КАСОВОТО ИЗПЪЛНЕНИЕ </t>
  </si>
  <si>
    <t xml:space="preserve">                                                                                                                                         ОТЧЕТ ЗА КАСОВОТО ИЗПЪЛНЕНИЕ </t>
  </si>
  <si>
    <t>vasileva_m@fsc.bg</t>
  </si>
  <si>
    <t xml:space="preserve">                e-mail</t>
  </si>
  <si>
    <t>www.fsc.bg</t>
  </si>
  <si>
    <t xml:space="preserve">         Web-адрес</t>
  </si>
  <si>
    <t>ГР.СОФИЯ, УЛ.БУДАПЕЩА № 16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</si>
  <si>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</si>
  <si>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 xml:space="preserve">           код от регистъра на бюджетните организации в СЕБРА</t>
  </si>
  <si>
    <t xml:space="preserve">            телефон:</t>
  </si>
  <si>
    <t xml:space="preserve">     КОД ПО ЕБК</t>
  </si>
  <si>
    <t xml:space="preserve">  ЕИК/БУЛСТАТ</t>
  </si>
  <si>
    <t>КОМИСИЯ ЗА ФИНАНСОВ НАДЗОР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</si>
</sst>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;\(#,##0\)"/>
    <numFmt numFmtId="165" formatCode="0.0"/>
    <numFmt numFmtId="166" formatCode="#,##0;[Red]\(#,##0\)"/>
    <numFmt numFmtId="167" formatCode="00&quot;.&quot;00&quot;.&quot;0000&quot; г.&quot;"/>
    <numFmt numFmtId="168" formatCode="#,##0&quot; &quot;;[Red]\(#,##0\)"/>
    <numFmt numFmtId="169" formatCode="&quot;31.12.&quot;0000&quot; г.&quot;"/>
    <numFmt numFmtId="170" formatCode="&quot;за &quot;0000&quot; г.&quot;"/>
    <numFmt numFmtId="171" formatCode="&quot;към &quot;00&quot;.&quot;00&quot;.&quot;0000&quot; г.&quot;"/>
    <numFmt numFmtId="172" formatCode="&quot;БЮДЖЕТ Годишен         уточнен план &quot;0000&quot; г.&quot;"/>
    <numFmt numFmtId="173" formatCode="&quot;МАКЕТ ЗА &quot;0000&quot; г.&quot;"/>
    <numFmt numFmtId="174" formatCode="0&quot; &quot;0&quot; &quot;0&quot; &quot;0"/>
    <numFmt numFmtId="175" formatCode="0000"/>
    <numFmt numFmtId="176" formatCode="000&quot; &quot;000&quot; &quot;000"/>
  </numFmts>
  <fonts count="9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theme="0"/>
      <name val="Times New Roman Cyr"/>
      <family val="1"/>
      <charset val="204"/>
    </font>
    <font>
      <sz val="12"/>
      <color rgb="FFCCFFCC"/>
      <name val="Times New Roman CYR"/>
      <family val="1"/>
      <charset val="204"/>
    </font>
    <font>
      <b/>
      <sz val="12"/>
      <color rgb="FFCCCCFF"/>
      <name val="Times New Roman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sz val="12"/>
      <color rgb="FFFFFF99"/>
      <name val="Times New Roman CYR"/>
      <charset val="204"/>
    </font>
    <font>
      <b/>
      <sz val="12"/>
      <color rgb="FFFFFF99"/>
      <name val="Times New Roman CYR"/>
      <family val="1"/>
      <charset val="204"/>
    </font>
    <font>
      <b/>
      <i/>
      <sz val="10"/>
      <color indexed="12"/>
      <name val="Times New Roman CYR"/>
      <charset val="204"/>
    </font>
    <font>
      <b/>
      <i/>
      <sz val="9"/>
      <color indexed="16"/>
      <name val="Times New Roman CYR"/>
      <charset val="204"/>
    </font>
    <font>
      <b/>
      <sz val="10"/>
      <name val="Times New Roman CYR"/>
      <family val="1"/>
      <charset val="204"/>
    </font>
    <font>
      <b/>
      <sz val="9"/>
      <name val="Times New Roman Cyr"/>
      <charset val="204"/>
    </font>
    <font>
      <b/>
      <sz val="11"/>
      <name val="Times New Roman CYR"/>
      <charset val="204"/>
    </font>
    <font>
      <b/>
      <i/>
      <sz val="10"/>
      <color indexed="16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2"/>
      <name val="Times New Roman CYR"/>
      <family val="1"/>
    </font>
    <font>
      <sz val="12"/>
      <color indexed="20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rgb="FFFFFFCC"/>
      <name val="Times New Roman"/>
      <family val="1"/>
      <charset val="204"/>
    </font>
    <font>
      <sz val="12"/>
      <name val="Times New Roman CYR"/>
      <charset val="204"/>
    </font>
    <font>
      <sz val="12"/>
      <color indexed="10"/>
      <name val="Times New Roman CYR"/>
      <charset val="204"/>
    </font>
    <font>
      <i/>
      <u/>
      <sz val="12"/>
      <color indexed="10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rgb="FF660066"/>
      <name val="Times New Roman CYR"/>
      <family val="1"/>
      <charset val="204"/>
    </font>
    <font>
      <i/>
      <sz val="12"/>
      <color theme="0" tint="-4.9989318521683403E-2"/>
      <name val="Times New Roman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9"/>
      <name val="Times New Roman CYR"/>
      <charset val="204"/>
    </font>
    <font>
      <i/>
      <sz val="10"/>
      <color indexed="10"/>
      <name val="Times New Roman Cyr"/>
      <charset val="204"/>
    </font>
    <font>
      <sz val="10"/>
      <name val="Times New Roman CYR"/>
      <charset val="204"/>
    </font>
    <font>
      <i/>
      <sz val="12"/>
      <color indexed="18"/>
      <name val="Times New Roman CYR"/>
      <charset val="204"/>
    </font>
    <font>
      <sz val="11"/>
      <name val="Times New Roman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i/>
      <sz val="12"/>
      <name val="Times New Roman CYR"/>
      <charset val="204"/>
    </font>
    <font>
      <i/>
      <sz val="12"/>
      <color indexed="10"/>
      <name val="Times New Roman CYR"/>
      <charset val="204"/>
    </font>
    <font>
      <sz val="12"/>
      <color rgb="FF800000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660066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sz val="14"/>
      <color rgb="FF660066"/>
      <name val="Times New Roman"/>
      <family val="1"/>
      <charset val="204"/>
    </font>
    <font>
      <b/>
      <i/>
      <sz val="12"/>
      <color rgb="FFFFFF00"/>
      <name val="Times New Roman"/>
      <family val="1"/>
      <charset val="204"/>
    </font>
    <font>
      <b/>
      <i/>
      <sz val="14"/>
      <color rgb="FFA50021"/>
      <name val="Times New Roman Bold"/>
      <charset val="204"/>
    </font>
    <font>
      <b/>
      <sz val="12"/>
      <color rgb="FF000099"/>
      <name val="Times New Roman Cyr"/>
      <charset val="204"/>
    </font>
    <font>
      <b/>
      <i/>
      <sz val="13"/>
      <color rgb="FF000099"/>
      <name val="Calibri Light"/>
      <family val="1"/>
      <charset val="204"/>
      <scheme val="major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0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i/>
      <sz val="14"/>
      <color rgb="FFA50021"/>
      <name val="Times New Roman Cyr"/>
      <charset val="204"/>
    </font>
    <font>
      <b/>
      <sz val="12"/>
      <color rgb="FF000099"/>
      <name val="Times New Roman Cyr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2"/>
      <color rgb="FF000099"/>
      <name val="Times New Roman CYR"/>
      <charset val="204"/>
    </font>
    <font>
      <sz val="11"/>
      <color theme="10"/>
      <name val="Calibri"/>
      <family val="2"/>
      <charset val="204"/>
      <scheme val="minor"/>
    </font>
    <font>
      <sz val="11"/>
      <color rgb="FF000099"/>
      <name val="Times New Roman Cyr"/>
      <charset val="204"/>
    </font>
    <font>
      <i/>
      <sz val="11"/>
      <color rgb="FF000099"/>
      <name val="Times New Roman CYR"/>
      <charset val="204"/>
    </font>
    <font>
      <b/>
      <sz val="11"/>
      <color rgb="FFFFFFCC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2"/>
      <color rgb="FF800000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</fills>
  <borders count="10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 applyNumberFormat="0" applyFill="0" applyBorder="0" applyAlignment="0" applyProtection="0"/>
  </cellStyleXfs>
  <cellXfs count="482">
    <xf numFmtId="0" fontId="0" fillId="0" borderId="0" xfId="0"/>
    <xf numFmtId="0" fontId="0" fillId="0" borderId="0" xfId="0" applyProtection="1"/>
    <xf numFmtId="0" fontId="1" fillId="0" borderId="0" xfId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Protection="1"/>
    <xf numFmtId="0" fontId="2" fillId="2" borderId="0" xfId="1" applyFont="1" applyFill="1" applyProtection="1"/>
    <xf numFmtId="0" fontId="3" fillId="2" borderId="0" xfId="0" applyFont="1" applyFill="1" applyProtection="1"/>
    <xf numFmtId="0" fontId="2" fillId="2" borderId="0" xfId="1" applyFont="1" applyFill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Protection="1"/>
    <xf numFmtId="164" fontId="6" fillId="5" borderId="3" xfId="0" applyNumberFormat="1" applyFont="1" applyFill="1" applyBorder="1" applyAlignment="1" applyProtection="1">
      <alignment horizontal="center"/>
    </xf>
    <xf numFmtId="164" fontId="7" fillId="6" borderId="3" xfId="0" applyNumberFormat="1" applyFont="1" applyFill="1" applyBorder="1" applyAlignment="1" applyProtection="1">
      <alignment horizontal="center"/>
    </xf>
    <xf numFmtId="164" fontId="9" fillId="7" borderId="0" xfId="2" applyNumberFormat="1" applyFont="1" applyFill="1" applyProtection="1"/>
    <xf numFmtId="164" fontId="6" fillId="8" borderId="3" xfId="0" applyNumberFormat="1" applyFont="1" applyFill="1" applyBorder="1" applyAlignment="1" applyProtection="1">
      <alignment horizontal="center"/>
    </xf>
    <xf numFmtId="164" fontId="10" fillId="8" borderId="3" xfId="0" applyNumberFormat="1" applyFont="1" applyFill="1" applyBorder="1" applyAlignment="1" applyProtection="1">
      <alignment horizontal="center"/>
    </xf>
    <xf numFmtId="164" fontId="11" fillId="9" borderId="3" xfId="0" applyNumberFormat="1" applyFont="1" applyFill="1" applyBorder="1" applyAlignment="1" applyProtection="1">
      <alignment horizontal="center"/>
    </xf>
    <xf numFmtId="164" fontId="12" fillId="9" borderId="3" xfId="0" applyNumberFormat="1" applyFont="1" applyFill="1" applyBorder="1" applyAlignment="1" applyProtection="1">
      <alignment horizontal="center"/>
    </xf>
    <xf numFmtId="0" fontId="13" fillId="3" borderId="4" xfId="2" applyFont="1" applyFill="1" applyBorder="1" applyProtection="1"/>
    <xf numFmtId="0" fontId="13" fillId="3" borderId="5" xfId="2" applyFont="1" applyFill="1" applyBorder="1" applyProtection="1"/>
    <xf numFmtId="0" fontId="13" fillId="3" borderId="6" xfId="2" applyFont="1" applyFill="1" applyBorder="1" applyProtection="1"/>
    <xf numFmtId="164" fontId="4" fillId="3" borderId="7" xfId="0" applyNumberFormat="1" applyFont="1" applyFill="1" applyBorder="1" applyAlignment="1" applyProtection="1">
      <alignment horizontal="center"/>
    </xf>
    <xf numFmtId="164" fontId="5" fillId="4" borderId="8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0" fontId="2" fillId="2" borderId="0" xfId="1" applyFont="1" applyFill="1" applyBorder="1" applyAlignment="1" applyProtection="1">
      <alignment horizontal="center"/>
    </xf>
    <xf numFmtId="164" fontId="20" fillId="4" borderId="2" xfId="0" applyNumberFormat="1" applyFont="1" applyFill="1" applyBorder="1" applyAlignment="1" applyProtection="1">
      <alignment horizontal="center"/>
    </xf>
    <xf numFmtId="164" fontId="21" fillId="5" borderId="3" xfId="0" applyNumberFormat="1" applyFont="1" applyFill="1" applyBorder="1" applyAlignment="1" applyProtection="1">
      <alignment horizontal="center"/>
    </xf>
    <xf numFmtId="164" fontId="22" fillId="6" borderId="3" xfId="0" applyNumberFormat="1" applyFont="1" applyFill="1" applyBorder="1" applyAlignment="1" applyProtection="1">
      <alignment horizontal="center"/>
    </xf>
    <xf numFmtId="164" fontId="21" fillId="8" borderId="3" xfId="0" applyNumberFormat="1" applyFont="1" applyFill="1" applyBorder="1" applyAlignment="1" applyProtection="1">
      <alignment horizontal="center"/>
    </xf>
    <xf numFmtId="164" fontId="22" fillId="8" borderId="3" xfId="0" applyNumberFormat="1" applyFont="1" applyFill="1" applyBorder="1" applyAlignment="1" applyProtection="1">
      <alignment horizontal="center"/>
    </xf>
    <xf numFmtId="164" fontId="23" fillId="9" borderId="3" xfId="0" applyNumberFormat="1" applyFont="1" applyFill="1" applyBorder="1" applyAlignment="1" applyProtection="1">
      <alignment horizontal="center"/>
    </xf>
    <xf numFmtId="164" fontId="22" fillId="9" borderId="3" xfId="0" applyNumberFormat="1" applyFont="1" applyFill="1" applyBorder="1" applyAlignment="1" applyProtection="1">
      <alignment horizontal="center"/>
    </xf>
    <xf numFmtId="164" fontId="24" fillId="4" borderId="8" xfId="0" applyNumberFormat="1" applyFont="1" applyFill="1" applyBorder="1" applyAlignment="1" applyProtection="1">
      <alignment horizontal="center"/>
    </xf>
    <xf numFmtId="165" fontId="25" fillId="2" borderId="0" xfId="0" applyNumberFormat="1" applyFont="1" applyFill="1" applyBorder="1" applyProtection="1"/>
    <xf numFmtId="165" fontId="26" fillId="2" borderId="0" xfId="0" applyNumberFormat="1" applyFont="1" applyFill="1" applyBorder="1" applyProtection="1"/>
    <xf numFmtId="3" fontId="25" fillId="10" borderId="0" xfId="0" applyNumberFormat="1" applyFont="1" applyFill="1" applyBorder="1" applyProtection="1"/>
    <xf numFmtId="1" fontId="27" fillId="3" borderId="4" xfId="0" applyNumberFormat="1" applyFont="1" applyFill="1" applyBorder="1" applyAlignment="1" applyProtection="1">
      <alignment horizontal="center"/>
      <protection locked="0"/>
    </xf>
    <xf numFmtId="1" fontId="27" fillId="3" borderId="5" xfId="0" applyNumberFormat="1" applyFont="1" applyFill="1" applyBorder="1" applyAlignment="1" applyProtection="1">
      <alignment horizontal="center"/>
      <protection locked="0"/>
    </xf>
    <xf numFmtId="1" fontId="27" fillId="3" borderId="9" xfId="0" applyNumberFormat="1" applyFont="1" applyFill="1" applyBorder="1" applyAlignment="1" applyProtection="1">
      <alignment horizontal="center"/>
      <protection locked="0"/>
    </xf>
    <xf numFmtId="1" fontId="28" fillId="10" borderId="0" xfId="0" applyNumberFormat="1" applyFont="1" applyFill="1" applyBorder="1" applyAlignment="1" applyProtection="1">
      <alignment horizontal="right"/>
    </xf>
    <xf numFmtId="0" fontId="3" fillId="10" borderId="0" xfId="0" applyFont="1" applyFill="1" applyAlignment="1" applyProtection="1">
      <alignment horizontal="right"/>
    </xf>
    <xf numFmtId="0" fontId="2" fillId="10" borderId="0" xfId="0" applyFont="1" applyFill="1" applyBorder="1" applyProtection="1"/>
    <xf numFmtId="1" fontId="26" fillId="10" borderId="0" xfId="0" applyNumberFormat="1" applyFont="1" applyFill="1" applyBorder="1" applyAlignment="1" applyProtection="1">
      <alignment horizontal="right"/>
    </xf>
    <xf numFmtId="0" fontId="29" fillId="10" borderId="0" xfId="2" applyFont="1" applyFill="1" applyAlignment="1" applyProtection="1">
      <alignment horizontal="right"/>
    </xf>
    <xf numFmtId="0" fontId="2" fillId="10" borderId="0" xfId="0" applyFont="1" applyFill="1" applyProtection="1"/>
    <xf numFmtId="1" fontId="26" fillId="10" borderId="0" xfId="0" applyNumberFormat="1" applyFont="1" applyFill="1" applyBorder="1" applyAlignment="1" applyProtection="1">
      <alignment horizontal="center"/>
    </xf>
    <xf numFmtId="1" fontId="26" fillId="10" borderId="10" xfId="0" applyNumberFormat="1" applyFont="1" applyFill="1" applyBorder="1" applyAlignment="1" applyProtection="1"/>
    <xf numFmtId="166" fontId="30" fillId="10" borderId="0" xfId="0" quotePrefix="1" applyNumberFormat="1" applyFont="1" applyFill="1" applyBorder="1" applyAlignment="1" applyProtection="1"/>
    <xf numFmtId="0" fontId="24" fillId="10" borderId="0" xfId="2" applyFont="1" applyFill="1" applyProtection="1"/>
    <xf numFmtId="1" fontId="26" fillId="10" borderId="0" xfId="0" applyNumberFormat="1" applyFont="1" applyFill="1" applyBorder="1" applyAlignment="1" applyProtection="1"/>
    <xf numFmtId="167" fontId="31" fillId="3" borderId="11" xfId="0" applyNumberFormat="1" applyFont="1" applyFill="1" applyBorder="1" applyAlignment="1" applyProtection="1">
      <alignment horizontal="center"/>
      <protection locked="0"/>
    </xf>
    <xf numFmtId="0" fontId="32" fillId="11" borderId="0" xfId="3" applyFont="1" applyFill="1" applyBorder="1" applyAlignment="1" applyProtection="1">
      <alignment horizontal="center"/>
    </xf>
    <xf numFmtId="166" fontId="30" fillId="10" borderId="0" xfId="0" quotePrefix="1" applyNumberFormat="1" applyFont="1" applyFill="1" applyBorder="1" applyAlignment="1" applyProtection="1">
      <alignment horizontal="center"/>
    </xf>
    <xf numFmtId="165" fontId="25" fillId="10" borderId="0" xfId="0" applyNumberFormat="1" applyFont="1" applyFill="1" applyProtection="1"/>
    <xf numFmtId="0" fontId="25" fillId="10" borderId="0" xfId="1" applyFont="1" applyFill="1" applyBorder="1" applyAlignment="1" applyProtection="1">
      <alignment horizontal="center"/>
    </xf>
    <xf numFmtId="166" fontId="33" fillId="10" borderId="12" xfId="0" quotePrefix="1" applyNumberFormat="1" applyFont="1" applyFill="1" applyBorder="1" applyAlignment="1" applyProtection="1"/>
    <xf numFmtId="166" fontId="34" fillId="10" borderId="13" xfId="0" quotePrefix="1" applyNumberFormat="1" applyFont="1" applyFill="1" applyBorder="1" applyAlignment="1" applyProtection="1"/>
    <xf numFmtId="0" fontId="26" fillId="10" borderId="0" xfId="0" applyFont="1" applyFill="1" applyAlignment="1" applyProtection="1">
      <alignment horizontal="right"/>
    </xf>
    <xf numFmtId="166" fontId="34" fillId="10" borderId="12" xfId="0" quotePrefix="1" applyNumberFormat="1" applyFont="1" applyFill="1" applyBorder="1" applyAlignment="1" applyProtection="1"/>
    <xf numFmtId="0" fontId="25" fillId="10" borderId="0" xfId="0" applyFont="1" applyFill="1" applyBorder="1" applyProtection="1"/>
    <xf numFmtId="0" fontId="32" fillId="11" borderId="13" xfId="3" applyFont="1" applyFill="1" applyBorder="1" applyAlignment="1" applyProtection="1">
      <alignment horizontal="center"/>
    </xf>
    <xf numFmtId="0" fontId="26" fillId="3" borderId="14" xfId="1" applyFont="1" applyFill="1" applyBorder="1" applyAlignment="1" applyProtection="1">
      <alignment horizontal="center"/>
    </xf>
    <xf numFmtId="0" fontId="26" fillId="3" borderId="15" xfId="1" applyFont="1" applyFill="1" applyBorder="1" applyAlignment="1" applyProtection="1">
      <alignment horizontal="center"/>
    </xf>
    <xf numFmtId="0" fontId="26" fillId="3" borderId="16" xfId="1" applyFont="1" applyFill="1" applyBorder="1" applyAlignment="1" applyProtection="1">
      <alignment horizontal="center"/>
    </xf>
    <xf numFmtId="168" fontId="25" fillId="3" borderId="17" xfId="0" applyNumberFormat="1" applyFont="1" applyFill="1" applyBorder="1" applyAlignment="1" applyProtection="1"/>
    <xf numFmtId="168" fontId="26" fillId="3" borderId="18" xfId="0" applyNumberFormat="1" applyFont="1" applyFill="1" applyBorder="1" applyAlignment="1" applyProtection="1"/>
    <xf numFmtId="168" fontId="3" fillId="10" borderId="0" xfId="0" applyNumberFormat="1" applyFont="1" applyFill="1" applyAlignment="1" applyProtection="1">
      <alignment horizontal="right"/>
    </xf>
    <xf numFmtId="168" fontId="25" fillId="3" borderId="19" xfId="0" applyNumberFormat="1" applyFont="1" applyFill="1" applyBorder="1" applyAlignment="1" applyProtection="1"/>
    <xf numFmtId="168" fontId="26" fillId="3" borderId="19" xfId="0" applyNumberFormat="1" applyFont="1" applyFill="1" applyBorder="1" applyAlignment="1" applyProtection="1"/>
    <xf numFmtId="0" fontId="26" fillId="3" borderId="14" xfId="0" applyFont="1" applyFill="1" applyBorder="1" applyAlignment="1" applyProtection="1">
      <alignment horizontal="left"/>
    </xf>
    <xf numFmtId="0" fontId="26" fillId="3" borderId="15" xfId="0" applyFont="1" applyFill="1" applyBorder="1" applyAlignment="1" applyProtection="1">
      <alignment horizontal="left"/>
    </xf>
    <xf numFmtId="0" fontId="26" fillId="3" borderId="16" xfId="0" applyFont="1" applyFill="1" applyBorder="1" applyAlignment="1" applyProtection="1">
      <alignment horizontal="left"/>
    </xf>
    <xf numFmtId="0" fontId="35" fillId="10" borderId="0" xfId="0" applyFont="1" applyFill="1" applyBorder="1" applyProtection="1"/>
    <xf numFmtId="0" fontId="25" fillId="2" borderId="0" xfId="0" applyFont="1" applyFill="1" applyBorder="1" applyProtection="1"/>
    <xf numFmtId="0" fontId="25" fillId="10" borderId="0" xfId="0" applyFont="1" applyFill="1" applyProtection="1"/>
    <xf numFmtId="38" fontId="36" fillId="3" borderId="20" xfId="4" applyNumberFormat="1" applyFont="1" applyFill="1" applyBorder="1" applyAlignment="1" applyProtection="1">
      <alignment horizontal="center"/>
    </xf>
    <xf numFmtId="38" fontId="36" fillId="3" borderId="21" xfId="4" applyNumberFormat="1" applyFont="1" applyFill="1" applyBorder="1" applyAlignment="1" applyProtection="1">
      <alignment horizontal="center"/>
    </xf>
    <xf numFmtId="38" fontId="36" fillId="3" borderId="22" xfId="4" applyNumberFormat="1" applyFont="1" applyFill="1" applyBorder="1" applyAlignment="1" applyProtection="1">
      <alignment horizontal="center"/>
    </xf>
    <xf numFmtId="168" fontId="25" fillId="3" borderId="23" xfId="0" applyNumberFormat="1" applyFont="1" applyFill="1" applyBorder="1" applyAlignment="1" applyProtection="1"/>
    <xf numFmtId="168" fontId="26" fillId="3" borderId="24" xfId="0" applyNumberFormat="1" applyFont="1" applyFill="1" applyBorder="1" applyAlignment="1" applyProtection="1"/>
    <xf numFmtId="168" fontId="25" fillId="3" borderId="25" xfId="0" applyNumberFormat="1" applyFont="1" applyFill="1" applyBorder="1" applyAlignment="1" applyProtection="1">
      <protection locked="0"/>
    </xf>
    <xf numFmtId="168" fontId="26" fillId="3" borderId="25" xfId="0" applyNumberFormat="1" applyFont="1" applyFill="1" applyBorder="1" applyAlignment="1" applyProtection="1">
      <protection locked="0"/>
    </xf>
    <xf numFmtId="38" fontId="4" fillId="3" borderId="26" xfId="4" applyNumberFormat="1" applyFont="1" applyFill="1" applyBorder="1" applyAlignment="1" applyProtection="1"/>
    <xf numFmtId="38" fontId="4" fillId="3" borderId="27" xfId="4" applyNumberFormat="1" applyFont="1" applyFill="1" applyBorder="1" applyAlignment="1" applyProtection="1"/>
    <xf numFmtId="38" fontId="4" fillId="3" borderId="28" xfId="4" applyNumberFormat="1" applyFont="1" applyFill="1" applyBorder="1" applyAlignment="1" applyProtection="1"/>
    <xf numFmtId="38" fontId="4" fillId="3" borderId="29" xfId="4" applyNumberFormat="1" applyFont="1" applyFill="1" applyBorder="1" applyAlignment="1" applyProtection="1">
      <alignment horizontal="center"/>
    </xf>
    <xf numFmtId="38" fontId="4" fillId="3" borderId="30" xfId="4" applyNumberFormat="1" applyFont="1" applyFill="1" applyBorder="1" applyAlignment="1" applyProtection="1">
      <alignment horizontal="center"/>
    </xf>
    <xf numFmtId="38" fontId="4" fillId="3" borderId="31" xfId="4" applyNumberFormat="1" applyFont="1" applyFill="1" applyBorder="1" applyAlignment="1" applyProtection="1">
      <alignment horizontal="center"/>
    </xf>
    <xf numFmtId="38" fontId="4" fillId="3" borderId="29" xfId="4" applyNumberFormat="1" applyFont="1" applyFill="1" applyBorder="1" applyAlignment="1" applyProtection="1"/>
    <xf numFmtId="38" fontId="4" fillId="3" borderId="30" xfId="4" applyNumberFormat="1" applyFont="1" applyFill="1" applyBorder="1" applyAlignment="1" applyProtection="1"/>
    <xf numFmtId="38" fontId="39" fillId="3" borderId="31" xfId="4" applyNumberFormat="1" applyFont="1" applyFill="1" applyBorder="1" applyAlignment="1" applyProtection="1"/>
    <xf numFmtId="38" fontId="4" fillId="3" borderId="32" xfId="4" applyNumberFormat="1" applyFont="1" applyFill="1" applyBorder="1" applyAlignment="1" applyProtection="1">
      <alignment horizontal="center"/>
    </xf>
    <xf numFmtId="38" fontId="4" fillId="3" borderId="33" xfId="4" applyNumberFormat="1" applyFont="1" applyFill="1" applyBorder="1" applyAlignment="1" applyProtection="1">
      <alignment horizontal="center"/>
    </xf>
    <xf numFmtId="38" fontId="4" fillId="3" borderId="34" xfId="4" applyNumberFormat="1" applyFont="1" applyFill="1" applyBorder="1" applyAlignment="1" applyProtection="1">
      <alignment horizontal="center"/>
    </xf>
    <xf numFmtId="168" fontId="25" fillId="3" borderId="35" xfId="0" applyNumberFormat="1" applyFont="1" applyFill="1" applyBorder="1" applyAlignment="1" applyProtection="1"/>
    <xf numFmtId="168" fontId="26" fillId="3" borderId="36" xfId="0" applyNumberFormat="1" applyFont="1" applyFill="1" applyBorder="1" applyAlignment="1" applyProtection="1"/>
    <xf numFmtId="168" fontId="25" fillId="3" borderId="37" xfId="0" applyNumberFormat="1" applyFont="1" applyFill="1" applyBorder="1" applyAlignment="1" applyProtection="1">
      <protection locked="0"/>
    </xf>
    <xf numFmtId="168" fontId="26" fillId="3" borderId="37" xfId="0" applyNumberFormat="1" applyFont="1" applyFill="1" applyBorder="1" applyAlignment="1" applyProtection="1">
      <protection locked="0"/>
    </xf>
    <xf numFmtId="38" fontId="4" fillId="3" borderId="32" xfId="4" applyNumberFormat="1" applyFont="1" applyFill="1" applyBorder="1" applyAlignment="1" applyProtection="1"/>
    <xf numFmtId="38" fontId="4" fillId="3" borderId="33" xfId="4" applyNumberFormat="1" applyFont="1" applyFill="1" applyBorder="1" applyAlignment="1" applyProtection="1"/>
    <xf numFmtId="38" fontId="4" fillId="3" borderId="34" xfId="4" applyNumberFormat="1" applyFont="1" applyFill="1" applyBorder="1" applyAlignment="1" applyProtection="1"/>
    <xf numFmtId="38" fontId="40" fillId="3" borderId="38" xfId="4" applyNumberFormat="1" applyFont="1" applyFill="1" applyBorder="1" applyAlignment="1" applyProtection="1">
      <alignment horizontal="left"/>
    </xf>
    <xf numFmtId="38" fontId="40" fillId="3" borderId="0" xfId="4" applyNumberFormat="1" applyFont="1" applyFill="1" applyBorder="1" applyAlignment="1" applyProtection="1">
      <alignment horizontal="left"/>
    </xf>
    <xf numFmtId="38" fontId="40" fillId="3" borderId="39" xfId="4" applyNumberFormat="1" applyFont="1" applyFill="1" applyBorder="1" applyAlignment="1" applyProtection="1">
      <alignment horizontal="left"/>
    </xf>
    <xf numFmtId="168" fontId="25" fillId="3" borderId="40" xfId="0" applyNumberFormat="1" applyFont="1" applyFill="1" applyBorder="1" applyAlignment="1" applyProtection="1"/>
    <xf numFmtId="168" fontId="26" fillId="3" borderId="41" xfId="0" applyNumberFormat="1" applyFont="1" applyFill="1" applyBorder="1" applyAlignment="1" applyProtection="1"/>
    <xf numFmtId="168" fontId="25" fillId="3" borderId="42" xfId="0" applyNumberFormat="1" applyFont="1" applyFill="1" applyBorder="1" applyAlignment="1" applyProtection="1"/>
    <xf numFmtId="168" fontId="26" fillId="3" borderId="42" xfId="0" applyNumberFormat="1" applyFont="1" applyFill="1" applyBorder="1" applyAlignment="1" applyProtection="1"/>
    <xf numFmtId="38" fontId="40" fillId="3" borderId="38" xfId="4" applyNumberFormat="1" applyFont="1" applyFill="1" applyBorder="1" applyAlignment="1" applyProtection="1"/>
    <xf numFmtId="38" fontId="40" fillId="3" borderId="0" xfId="4" applyNumberFormat="1" applyFont="1" applyFill="1" applyBorder="1" applyAlignment="1" applyProtection="1"/>
    <xf numFmtId="38" fontId="40" fillId="3" borderId="39" xfId="4" applyNumberFormat="1" applyFont="1" applyFill="1" applyBorder="1" applyAlignment="1" applyProtection="1"/>
    <xf numFmtId="0" fontId="26" fillId="12" borderId="43" xfId="1" applyFont="1" applyFill="1" applyBorder="1" applyAlignment="1" applyProtection="1">
      <alignment horizontal="center"/>
    </xf>
    <xf numFmtId="0" fontId="26" fillId="12" borderId="44" xfId="1" applyFont="1" applyFill="1" applyBorder="1" applyAlignment="1" applyProtection="1">
      <alignment horizontal="center"/>
    </xf>
    <xf numFmtId="0" fontId="26" fillId="12" borderId="45" xfId="1" applyFont="1" applyFill="1" applyBorder="1" applyAlignment="1" applyProtection="1">
      <alignment horizontal="center"/>
    </xf>
    <xf numFmtId="168" fontId="25" fillId="12" borderId="46" xfId="0" applyNumberFormat="1" applyFont="1" applyFill="1" applyBorder="1" applyAlignment="1" applyProtection="1"/>
    <xf numFmtId="168" fontId="26" fillId="12" borderId="47" xfId="0" applyNumberFormat="1" applyFont="1" applyFill="1" applyBorder="1" applyAlignment="1" applyProtection="1"/>
    <xf numFmtId="168" fontId="25" fillId="12" borderId="48" xfId="0" applyNumberFormat="1" applyFont="1" applyFill="1" applyBorder="1" applyAlignment="1" applyProtection="1"/>
    <xf numFmtId="168" fontId="26" fillId="12" borderId="48" xfId="0" applyNumberFormat="1" applyFont="1" applyFill="1" applyBorder="1" applyAlignment="1" applyProtection="1"/>
    <xf numFmtId="0" fontId="26" fillId="12" borderId="43" xfId="0" applyFont="1" applyFill="1" applyBorder="1" applyAlignment="1" applyProtection="1">
      <alignment horizontal="left"/>
    </xf>
    <xf numFmtId="0" fontId="26" fillId="12" borderId="44" xfId="0" applyFont="1" applyFill="1" applyBorder="1" applyAlignment="1" applyProtection="1">
      <alignment horizontal="left"/>
    </xf>
    <xf numFmtId="0" fontId="26" fillId="12" borderId="45" xfId="0" applyFont="1" applyFill="1" applyBorder="1" applyAlignment="1" applyProtection="1">
      <alignment horizontal="left"/>
    </xf>
    <xf numFmtId="38" fontId="41" fillId="13" borderId="49" xfId="4" applyNumberFormat="1" applyFont="1" applyFill="1" applyBorder="1" applyAlignment="1" applyProtection="1">
      <alignment horizontal="center"/>
    </xf>
    <xf numFmtId="38" fontId="41" fillId="13" borderId="10" xfId="4" applyNumberFormat="1" applyFont="1" applyFill="1" applyBorder="1" applyAlignment="1" applyProtection="1">
      <alignment horizontal="center"/>
    </xf>
    <xf numFmtId="38" fontId="41" fillId="13" borderId="50" xfId="4" applyNumberFormat="1" applyFont="1" applyFill="1" applyBorder="1" applyAlignment="1" applyProtection="1">
      <alignment horizontal="center"/>
    </xf>
    <xf numFmtId="168" fontId="25" fillId="13" borderId="40" xfId="0" applyNumberFormat="1" applyFont="1" applyFill="1" applyBorder="1" applyAlignment="1" applyProtection="1"/>
    <xf numFmtId="168" fontId="26" fillId="13" borderId="41" xfId="0" applyNumberFormat="1" applyFont="1" applyFill="1" applyBorder="1" applyAlignment="1" applyProtection="1"/>
    <xf numFmtId="168" fontId="25" fillId="13" borderId="42" xfId="0" applyNumberFormat="1" applyFont="1" applyFill="1" applyBorder="1" applyAlignment="1" applyProtection="1"/>
    <xf numFmtId="168" fontId="26" fillId="13" borderId="42" xfId="0" applyNumberFormat="1" applyFont="1" applyFill="1" applyBorder="1" applyAlignment="1" applyProtection="1"/>
    <xf numFmtId="38" fontId="4" fillId="13" borderId="26" xfId="4" applyNumberFormat="1" applyFont="1" applyFill="1" applyBorder="1" applyAlignment="1" applyProtection="1"/>
    <xf numFmtId="38" fontId="4" fillId="13" borderId="27" xfId="4" applyNumberFormat="1" applyFont="1" applyFill="1" applyBorder="1" applyAlignment="1" applyProtection="1"/>
    <xf numFmtId="38" fontId="41" fillId="13" borderId="28" xfId="4" applyNumberFormat="1" applyFont="1" applyFill="1" applyBorder="1" applyAlignment="1" applyProtection="1"/>
    <xf numFmtId="38" fontId="42" fillId="14" borderId="51" xfId="4" applyNumberFormat="1" applyFont="1" applyFill="1" applyBorder="1" applyAlignment="1" applyProtection="1">
      <alignment horizontal="center"/>
    </xf>
    <xf numFmtId="38" fontId="42" fillId="14" borderId="5" xfId="4" applyNumberFormat="1" applyFont="1" applyFill="1" applyBorder="1" applyAlignment="1" applyProtection="1">
      <alignment horizontal="center"/>
    </xf>
    <xf numFmtId="38" fontId="42" fillId="14" borderId="52" xfId="4" applyNumberFormat="1" applyFont="1" applyFill="1" applyBorder="1" applyAlignment="1" applyProtection="1">
      <alignment horizontal="center"/>
    </xf>
    <xf numFmtId="168" fontId="43" fillId="14" borderId="53" xfId="0" applyNumberFormat="1" applyFont="1" applyFill="1" applyBorder="1" applyAlignment="1" applyProtection="1"/>
    <xf numFmtId="168" fontId="44" fillId="14" borderId="54" xfId="0" applyNumberFormat="1" applyFont="1" applyFill="1" applyBorder="1" applyAlignment="1" applyProtection="1"/>
    <xf numFmtId="168" fontId="43" fillId="14" borderId="55" xfId="0" applyNumberFormat="1" applyFont="1" applyFill="1" applyBorder="1" applyAlignment="1" applyProtection="1"/>
    <xf numFmtId="168" fontId="44" fillId="14" borderId="55" xfId="0" applyNumberFormat="1" applyFont="1" applyFill="1" applyBorder="1" applyAlignment="1" applyProtection="1"/>
    <xf numFmtId="168" fontId="43" fillId="14" borderId="55" xfId="0" applyNumberFormat="1" applyFont="1" applyFill="1" applyBorder="1" applyAlignment="1" applyProtection="1">
      <protection locked="0"/>
    </xf>
    <xf numFmtId="168" fontId="44" fillId="14" borderId="55" xfId="0" applyNumberFormat="1" applyFont="1" applyFill="1" applyBorder="1" applyAlignment="1" applyProtection="1">
      <protection locked="0"/>
    </xf>
    <xf numFmtId="38" fontId="4" fillId="14" borderId="51" xfId="4" applyNumberFormat="1" applyFont="1" applyFill="1" applyBorder="1" applyAlignment="1" applyProtection="1"/>
    <xf numFmtId="38" fontId="4" fillId="14" borderId="5" xfId="4" applyNumberFormat="1" applyFont="1" applyFill="1" applyBorder="1" applyAlignment="1" applyProtection="1"/>
    <xf numFmtId="38" fontId="42" fillId="14" borderId="52" xfId="4" applyNumberFormat="1" applyFont="1" applyFill="1" applyBorder="1" applyAlignment="1" applyProtection="1"/>
    <xf numFmtId="38" fontId="4" fillId="3" borderId="20" xfId="4" applyNumberFormat="1" applyFont="1" applyFill="1" applyBorder="1" applyAlignment="1" applyProtection="1">
      <alignment horizontal="left"/>
    </xf>
    <xf numFmtId="38" fontId="4" fillId="3" borderId="21" xfId="4" applyNumberFormat="1" applyFont="1" applyFill="1" applyBorder="1" applyAlignment="1" applyProtection="1">
      <alignment horizontal="left"/>
    </xf>
    <xf numFmtId="38" fontId="4" fillId="3" borderId="22" xfId="4" applyNumberFormat="1" applyFont="1" applyFill="1" applyBorder="1" applyAlignment="1" applyProtection="1">
      <alignment horizontal="left"/>
    </xf>
    <xf numFmtId="38" fontId="4" fillId="3" borderId="31" xfId="4" applyNumberFormat="1" applyFont="1" applyFill="1" applyBorder="1" applyAlignment="1" applyProtection="1"/>
    <xf numFmtId="0" fontId="26" fillId="15" borderId="43" xfId="1" quotePrefix="1" applyFont="1" applyFill="1" applyBorder="1" applyAlignment="1" applyProtection="1">
      <alignment horizontal="center"/>
    </xf>
    <xf numFmtId="0" fontId="26" fillId="15" borderId="44" xfId="1" quotePrefix="1" applyFont="1" applyFill="1" applyBorder="1" applyAlignment="1" applyProtection="1">
      <alignment horizontal="center"/>
    </xf>
    <xf numFmtId="0" fontId="26" fillId="15" borderId="45" xfId="1" quotePrefix="1" applyFont="1" applyFill="1" applyBorder="1" applyAlignment="1" applyProtection="1">
      <alignment horizontal="center"/>
    </xf>
    <xf numFmtId="168" fontId="25" fillId="15" borderId="46" xfId="0" applyNumberFormat="1" applyFont="1" applyFill="1" applyBorder="1" applyAlignment="1" applyProtection="1"/>
    <xf numFmtId="168" fontId="26" fillId="15" borderId="47" xfId="0" applyNumberFormat="1" applyFont="1" applyFill="1" applyBorder="1" applyAlignment="1" applyProtection="1"/>
    <xf numFmtId="168" fontId="25" fillId="15" borderId="48" xfId="0" applyNumberFormat="1" applyFont="1" applyFill="1" applyBorder="1" applyAlignment="1" applyProtection="1"/>
    <xf numFmtId="168" fontId="26" fillId="15" borderId="48" xfId="0" applyNumberFormat="1" applyFont="1" applyFill="1" applyBorder="1" applyAlignment="1" applyProtection="1"/>
    <xf numFmtId="0" fontId="26" fillId="15" borderId="43" xfId="0" quotePrefix="1" applyFont="1" applyFill="1" applyBorder="1" applyAlignment="1" applyProtection="1">
      <alignment horizontal="left"/>
    </xf>
    <xf numFmtId="0" fontId="26" fillId="15" borderId="44" xfId="0" quotePrefix="1" applyFont="1" applyFill="1" applyBorder="1" applyAlignment="1" applyProtection="1">
      <alignment horizontal="left"/>
    </xf>
    <xf numFmtId="0" fontId="26" fillId="15" borderId="45" xfId="0" quotePrefix="1" applyFont="1" applyFill="1" applyBorder="1" applyAlignment="1" applyProtection="1">
      <alignment horizontal="left"/>
    </xf>
    <xf numFmtId="38" fontId="24" fillId="3" borderId="56" xfId="4" applyNumberFormat="1" applyFont="1" applyFill="1" applyBorder="1" applyAlignment="1" applyProtection="1">
      <alignment horizontal="center"/>
    </xf>
    <xf numFmtId="38" fontId="24" fillId="3" borderId="57" xfId="4" applyNumberFormat="1" applyFont="1" applyFill="1" applyBorder="1" applyAlignment="1" applyProtection="1">
      <alignment horizontal="center"/>
    </xf>
    <xf numFmtId="38" fontId="24" fillId="3" borderId="58" xfId="4" applyNumberFormat="1" applyFont="1" applyFill="1" applyBorder="1" applyAlignment="1" applyProtection="1">
      <alignment horizontal="center"/>
    </xf>
    <xf numFmtId="168" fontId="25" fillId="3" borderId="25" xfId="0" applyNumberFormat="1" applyFont="1" applyFill="1" applyBorder="1" applyAlignment="1" applyProtection="1"/>
    <xf numFmtId="168" fontId="26" fillId="3" borderId="25" xfId="0" applyNumberFormat="1" applyFont="1" applyFill="1" applyBorder="1" applyAlignment="1" applyProtection="1"/>
    <xf numFmtId="38" fontId="24" fillId="3" borderId="56" xfId="4" applyNumberFormat="1" applyFont="1" applyFill="1" applyBorder="1" applyAlignment="1" applyProtection="1"/>
    <xf numFmtId="38" fontId="24" fillId="3" borderId="57" xfId="4" applyNumberFormat="1" applyFont="1" applyFill="1" applyBorder="1" applyAlignment="1" applyProtection="1"/>
    <xf numFmtId="38" fontId="24" fillId="3" borderId="58" xfId="4" applyNumberFormat="1" applyFont="1" applyFill="1" applyBorder="1" applyAlignment="1" applyProtection="1"/>
    <xf numFmtId="38" fontId="24" fillId="16" borderId="51" xfId="4" applyNumberFormat="1" applyFont="1" applyFill="1" applyBorder="1" applyAlignment="1" applyProtection="1">
      <alignment horizontal="center"/>
    </xf>
    <xf numFmtId="38" fontId="24" fillId="16" borderId="5" xfId="4" applyNumberFormat="1" applyFont="1" applyFill="1" applyBorder="1" applyAlignment="1" applyProtection="1">
      <alignment horizontal="center"/>
    </xf>
    <xf numFmtId="38" fontId="24" fillId="16" borderId="52" xfId="4" applyNumberFormat="1" applyFont="1" applyFill="1" applyBorder="1" applyAlignment="1" applyProtection="1">
      <alignment horizontal="center"/>
    </xf>
    <xf numFmtId="168" fontId="25" fillId="16" borderId="53" xfId="0" applyNumberFormat="1" applyFont="1" applyFill="1" applyBorder="1" applyAlignment="1" applyProtection="1"/>
    <xf numFmtId="168" fontId="26" fillId="16" borderId="54" xfId="0" applyNumberFormat="1" applyFont="1" applyFill="1" applyBorder="1" applyAlignment="1" applyProtection="1"/>
    <xf numFmtId="168" fontId="25" fillId="16" borderId="55" xfId="0" applyNumberFormat="1" applyFont="1" applyFill="1" applyBorder="1" applyAlignment="1" applyProtection="1"/>
    <xf numFmtId="168" fontId="26" fillId="16" borderId="55" xfId="0" applyNumberFormat="1" applyFont="1" applyFill="1" applyBorder="1" applyAlignment="1" applyProtection="1"/>
    <xf numFmtId="38" fontId="24" fillId="16" borderId="51" xfId="4" applyNumberFormat="1" applyFont="1" applyFill="1" applyBorder="1" applyAlignment="1" applyProtection="1"/>
    <xf numFmtId="38" fontId="24" fillId="16" borderId="5" xfId="4" applyNumberFormat="1" applyFont="1" applyFill="1" applyBorder="1" applyAlignment="1" applyProtection="1"/>
    <xf numFmtId="38" fontId="24" fillId="16" borderId="52" xfId="4" applyNumberFormat="1" applyFont="1" applyFill="1" applyBorder="1" applyAlignment="1" applyProtection="1"/>
    <xf numFmtId="38" fontId="4" fillId="3" borderId="20" xfId="4" applyNumberFormat="1" applyFont="1" applyFill="1" applyBorder="1" applyAlignment="1" applyProtection="1"/>
    <xf numFmtId="38" fontId="4" fillId="3" borderId="21" xfId="4" applyNumberFormat="1" applyFont="1" applyFill="1" applyBorder="1" applyAlignment="1" applyProtection="1"/>
    <xf numFmtId="38" fontId="4" fillId="3" borderId="22" xfId="4" applyNumberFormat="1" applyFont="1" applyFill="1" applyBorder="1" applyAlignment="1" applyProtection="1"/>
    <xf numFmtId="168" fontId="25" fillId="3" borderId="42" xfId="0" applyNumberFormat="1" applyFont="1" applyFill="1" applyBorder="1" applyAlignment="1" applyProtection="1">
      <protection locked="0"/>
    </xf>
    <xf numFmtId="168" fontId="26" fillId="3" borderId="42" xfId="0" applyNumberFormat="1" applyFont="1" applyFill="1" applyBorder="1" applyAlignment="1" applyProtection="1">
      <protection locked="0"/>
    </xf>
    <xf numFmtId="38" fontId="24" fillId="3" borderId="38" xfId="4" applyNumberFormat="1" applyFont="1" applyFill="1" applyBorder="1" applyAlignment="1" applyProtection="1">
      <alignment horizontal="left"/>
    </xf>
    <xf numFmtId="38" fontId="24" fillId="3" borderId="0" xfId="4" applyNumberFormat="1" applyFont="1" applyFill="1" applyBorder="1" applyAlignment="1" applyProtection="1">
      <alignment horizontal="left"/>
    </xf>
    <xf numFmtId="38" fontId="24" fillId="3" borderId="39" xfId="4" applyNumberFormat="1" applyFont="1" applyFill="1" applyBorder="1" applyAlignment="1" applyProtection="1">
      <alignment horizontal="left"/>
    </xf>
    <xf numFmtId="38" fontId="24" fillId="3" borderId="38" xfId="4" applyNumberFormat="1" applyFont="1" applyFill="1" applyBorder="1" applyAlignment="1" applyProtection="1"/>
    <xf numFmtId="38" fontId="24" fillId="3" borderId="0" xfId="4" applyNumberFormat="1" applyFont="1" applyFill="1" applyBorder="1" applyAlignment="1" applyProtection="1"/>
    <xf numFmtId="38" fontId="24" fillId="3" borderId="39" xfId="4" applyNumberFormat="1" applyFont="1" applyFill="1" applyBorder="1" applyAlignment="1" applyProtection="1"/>
    <xf numFmtId="168" fontId="25" fillId="3" borderId="59" xfId="0" applyNumberFormat="1" applyFont="1" applyFill="1" applyBorder="1" applyAlignment="1" applyProtection="1"/>
    <xf numFmtId="168" fontId="26" fillId="3" borderId="60" xfId="0" applyNumberFormat="1" applyFont="1" applyFill="1" applyBorder="1" applyAlignment="1" applyProtection="1"/>
    <xf numFmtId="168" fontId="25" fillId="3" borderId="61" xfId="0" applyNumberFormat="1" applyFont="1" applyFill="1" applyBorder="1" applyAlignment="1" applyProtection="1"/>
    <xf numFmtId="168" fontId="26" fillId="3" borderId="61" xfId="0" applyNumberFormat="1" applyFont="1" applyFill="1" applyBorder="1" applyAlignment="1" applyProtection="1"/>
    <xf numFmtId="38" fontId="9" fillId="3" borderId="20" xfId="4" applyNumberFormat="1" applyFont="1" applyFill="1" applyBorder="1" applyAlignment="1" applyProtection="1">
      <alignment horizontal="center"/>
    </xf>
    <xf numFmtId="38" fontId="9" fillId="3" borderId="21" xfId="4" applyNumberFormat="1" applyFont="1" applyFill="1" applyBorder="1" applyAlignment="1" applyProtection="1">
      <alignment horizontal="center"/>
    </xf>
    <xf numFmtId="38" fontId="9" fillId="3" borderId="22" xfId="4" applyNumberFormat="1" applyFont="1" applyFill="1" applyBorder="1" applyAlignment="1" applyProtection="1">
      <alignment horizontal="center"/>
    </xf>
    <xf numFmtId="38" fontId="47" fillId="3" borderId="32" xfId="4" applyNumberFormat="1" applyFont="1" applyFill="1" applyBorder="1" applyAlignment="1" applyProtection="1">
      <alignment horizontal="center"/>
    </xf>
    <xf numFmtId="38" fontId="47" fillId="3" borderId="33" xfId="4" applyNumberFormat="1" applyFont="1" applyFill="1" applyBorder="1" applyAlignment="1" applyProtection="1">
      <alignment horizontal="center"/>
    </xf>
    <xf numFmtId="38" fontId="47" fillId="3" borderId="34" xfId="4" applyNumberFormat="1" applyFont="1" applyFill="1" applyBorder="1" applyAlignment="1" applyProtection="1">
      <alignment horizontal="center"/>
    </xf>
    <xf numFmtId="168" fontId="25" fillId="3" borderId="62" xfId="0" applyNumberFormat="1" applyFont="1" applyFill="1" applyBorder="1" applyAlignment="1" applyProtection="1"/>
    <xf numFmtId="168" fontId="26" fillId="3" borderId="63" xfId="0" applyNumberFormat="1" applyFont="1" applyFill="1" applyBorder="1" applyAlignment="1" applyProtection="1"/>
    <xf numFmtId="168" fontId="25" fillId="3" borderId="64" xfId="0" applyNumberFormat="1" applyFont="1" applyFill="1" applyBorder="1" applyAlignment="1" applyProtection="1">
      <protection locked="0"/>
    </xf>
    <xf numFmtId="168" fontId="26" fillId="3" borderId="64" xfId="0" applyNumberFormat="1" applyFont="1" applyFill="1" applyBorder="1" applyAlignment="1" applyProtection="1">
      <protection locked="0"/>
    </xf>
    <xf numFmtId="38" fontId="24" fillId="3" borderId="32" xfId="4" applyNumberFormat="1" applyFont="1" applyFill="1" applyBorder="1" applyAlignment="1" applyProtection="1">
      <alignment horizontal="left"/>
    </xf>
    <xf numFmtId="38" fontId="24" fillId="3" borderId="33" xfId="4" applyNumberFormat="1" applyFont="1" applyFill="1" applyBorder="1" applyAlignment="1" applyProtection="1">
      <alignment horizontal="left"/>
    </xf>
    <xf numFmtId="38" fontId="24" fillId="3" borderId="34" xfId="4" applyNumberFormat="1" applyFont="1" applyFill="1" applyBorder="1" applyAlignment="1" applyProtection="1">
      <alignment horizontal="left"/>
    </xf>
    <xf numFmtId="168" fontId="25" fillId="3" borderId="37" xfId="0" applyNumberFormat="1" applyFont="1" applyFill="1" applyBorder="1" applyAlignment="1" applyProtection="1"/>
    <xf numFmtId="168" fontId="26" fillId="3" borderId="37" xfId="0" applyNumberFormat="1" applyFont="1" applyFill="1" applyBorder="1" applyAlignment="1" applyProtection="1"/>
    <xf numFmtId="38" fontId="24" fillId="3" borderId="32" xfId="4" applyNumberFormat="1" applyFont="1" applyFill="1" applyBorder="1" applyAlignment="1" applyProtection="1"/>
    <xf numFmtId="38" fontId="24" fillId="3" borderId="33" xfId="4" applyNumberFormat="1" applyFont="1" applyFill="1" applyBorder="1" applyAlignment="1" applyProtection="1"/>
    <xf numFmtId="38" fontId="24" fillId="3" borderId="34" xfId="4" applyNumberFormat="1" applyFont="1" applyFill="1" applyBorder="1" applyAlignment="1" applyProtection="1"/>
    <xf numFmtId="0" fontId="25" fillId="10" borderId="65" xfId="0" applyFont="1" applyFill="1" applyBorder="1" applyProtection="1"/>
    <xf numFmtId="0" fontId="25" fillId="10" borderId="66" xfId="0" applyFont="1" applyFill="1" applyBorder="1" applyProtection="1"/>
    <xf numFmtId="0" fontId="26" fillId="17" borderId="43" xfId="1" applyFont="1" applyFill="1" applyBorder="1" applyAlignment="1" applyProtection="1">
      <alignment horizontal="center"/>
    </xf>
    <xf numFmtId="0" fontId="26" fillId="17" borderId="44" xfId="1" applyFont="1" applyFill="1" applyBorder="1" applyAlignment="1" applyProtection="1">
      <alignment horizontal="center"/>
    </xf>
    <xf numFmtId="0" fontId="26" fillId="17" borderId="45" xfId="1" applyFont="1" applyFill="1" applyBorder="1" applyAlignment="1" applyProtection="1">
      <alignment horizontal="center"/>
    </xf>
    <xf numFmtId="4" fontId="26" fillId="10" borderId="0" xfId="0" applyNumberFormat="1" applyFont="1" applyFill="1" applyBorder="1" applyAlignment="1" applyProtection="1"/>
    <xf numFmtId="168" fontId="25" fillId="17" borderId="46" xfId="0" applyNumberFormat="1" applyFont="1" applyFill="1" applyBorder="1" applyAlignment="1" applyProtection="1"/>
    <xf numFmtId="168" fontId="26" fillId="17" borderId="47" xfId="0" applyNumberFormat="1" applyFont="1" applyFill="1" applyBorder="1" applyAlignment="1" applyProtection="1"/>
    <xf numFmtId="168" fontId="25" fillId="17" borderId="48" xfId="0" applyNumberFormat="1" applyFont="1" applyFill="1" applyBorder="1" applyAlignment="1" applyProtection="1"/>
    <xf numFmtId="168" fontId="26" fillId="17" borderId="48" xfId="0" applyNumberFormat="1" applyFont="1" applyFill="1" applyBorder="1" applyAlignment="1" applyProtection="1"/>
    <xf numFmtId="0" fontId="26" fillId="17" borderId="43" xfId="0" applyFont="1" applyFill="1" applyBorder="1" applyAlignment="1" applyProtection="1">
      <alignment horizontal="left"/>
    </xf>
    <xf numFmtId="0" fontId="26" fillId="17" borderId="44" xfId="0" applyFont="1" applyFill="1" applyBorder="1" applyAlignment="1" applyProtection="1">
      <alignment horizontal="left"/>
    </xf>
    <xf numFmtId="0" fontId="26" fillId="17" borderId="45" xfId="0" applyFont="1" applyFill="1" applyBorder="1" applyAlignment="1" applyProtection="1">
      <alignment horizontal="left"/>
    </xf>
    <xf numFmtId="0" fontId="25" fillId="3" borderId="56" xfId="1" applyFont="1" applyFill="1" applyBorder="1" applyAlignment="1" applyProtection="1">
      <alignment horizontal="center"/>
    </xf>
    <xf numFmtId="0" fontId="25" fillId="3" borderId="57" xfId="1" applyFont="1" applyFill="1" applyBorder="1" applyAlignment="1" applyProtection="1">
      <alignment horizontal="center"/>
    </xf>
    <xf numFmtId="0" fontId="25" fillId="3" borderId="58" xfId="1" applyFont="1" applyFill="1" applyBorder="1" applyAlignment="1" applyProtection="1">
      <alignment horizontal="center"/>
    </xf>
    <xf numFmtId="0" fontId="25" fillId="3" borderId="56" xfId="0" applyFont="1" applyFill="1" applyBorder="1" applyAlignment="1" applyProtection="1">
      <alignment horizontal="left"/>
    </xf>
    <xf numFmtId="0" fontId="25" fillId="3" borderId="57" xfId="0" applyFont="1" applyFill="1" applyBorder="1" applyAlignment="1" applyProtection="1">
      <alignment horizontal="left"/>
    </xf>
    <xf numFmtId="0" fontId="25" fillId="3" borderId="58" xfId="0" applyFont="1" applyFill="1" applyBorder="1" applyAlignment="1" applyProtection="1">
      <alignment horizontal="left"/>
    </xf>
    <xf numFmtId="168" fontId="25" fillId="10" borderId="53" xfId="0" applyNumberFormat="1" applyFont="1" applyFill="1" applyBorder="1" applyAlignment="1" applyProtection="1"/>
    <xf numFmtId="168" fontId="26" fillId="10" borderId="54" xfId="0" applyNumberFormat="1" applyFont="1" applyFill="1" applyBorder="1" applyAlignment="1" applyProtection="1"/>
    <xf numFmtId="168" fontId="25" fillId="10" borderId="55" xfId="0" applyNumberFormat="1" applyFont="1" applyFill="1" applyBorder="1" applyAlignment="1" applyProtection="1"/>
    <xf numFmtId="168" fontId="26" fillId="10" borderId="55" xfId="0" applyNumberFormat="1" applyFont="1" applyFill="1" applyBorder="1" applyAlignment="1" applyProtection="1"/>
    <xf numFmtId="38" fontId="24" fillId="18" borderId="51" xfId="4" applyNumberFormat="1" applyFont="1" applyFill="1" applyBorder="1" applyAlignment="1" applyProtection="1"/>
    <xf numFmtId="38" fontId="24" fillId="18" borderId="5" xfId="4" applyNumberFormat="1" applyFont="1" applyFill="1" applyBorder="1" applyAlignment="1" applyProtection="1"/>
    <xf numFmtId="38" fontId="24" fillId="18" borderId="52" xfId="4" applyNumberFormat="1" applyFont="1" applyFill="1" applyBorder="1" applyAlignment="1" applyProtection="1"/>
    <xf numFmtId="38" fontId="40" fillId="18" borderId="52" xfId="4" applyNumberFormat="1" applyFont="1" applyFill="1" applyBorder="1" applyAlignment="1" applyProtection="1"/>
    <xf numFmtId="38" fontId="4" fillId="3" borderId="20" xfId="4" applyNumberFormat="1" applyFont="1" applyFill="1" applyBorder="1" applyAlignment="1" applyProtection="1">
      <alignment horizontal="center"/>
    </xf>
    <xf numFmtId="38" fontId="4" fillId="3" borderId="21" xfId="4" applyNumberFormat="1" applyFont="1" applyFill="1" applyBorder="1" applyAlignment="1" applyProtection="1">
      <alignment horizontal="center"/>
    </xf>
    <xf numFmtId="38" fontId="4" fillId="3" borderId="22" xfId="4" applyNumberFormat="1" applyFont="1" applyFill="1" applyBorder="1" applyAlignment="1" applyProtection="1">
      <alignment horizontal="center"/>
    </xf>
    <xf numFmtId="38" fontId="4" fillId="3" borderId="49" xfId="4" applyNumberFormat="1" applyFont="1" applyFill="1" applyBorder="1" applyAlignment="1" applyProtection="1"/>
    <xf numFmtId="38" fontId="4" fillId="3" borderId="10" xfId="4" applyNumberFormat="1" applyFont="1" applyFill="1" applyBorder="1" applyAlignment="1" applyProtection="1"/>
    <xf numFmtId="38" fontId="4" fillId="3" borderId="50" xfId="4" applyNumberFormat="1" applyFont="1" applyFill="1" applyBorder="1" applyAlignment="1" applyProtection="1"/>
    <xf numFmtId="166" fontId="50" fillId="17" borderId="14" xfId="1" applyNumberFormat="1" applyFont="1" applyFill="1" applyBorder="1" applyAlignment="1" applyProtection="1">
      <alignment horizontal="left"/>
    </xf>
    <xf numFmtId="166" fontId="50" fillId="17" borderId="15" xfId="1" applyNumberFormat="1" applyFont="1" applyFill="1" applyBorder="1" applyAlignment="1" applyProtection="1">
      <alignment horizontal="left"/>
    </xf>
    <xf numFmtId="166" fontId="50" fillId="17" borderId="16" xfId="1" applyNumberFormat="1" applyFont="1" applyFill="1" applyBorder="1" applyAlignment="1" applyProtection="1">
      <alignment horizontal="left"/>
    </xf>
    <xf numFmtId="1" fontId="25" fillId="10" borderId="0" xfId="0" quotePrefix="1" applyNumberFormat="1" applyFont="1" applyFill="1" applyBorder="1" applyAlignment="1" applyProtection="1">
      <alignment horizontal="right"/>
    </xf>
    <xf numFmtId="168" fontId="25" fillId="17" borderId="17" xfId="0" applyNumberFormat="1" applyFont="1" applyFill="1" applyBorder="1" applyAlignment="1" applyProtection="1"/>
    <xf numFmtId="168" fontId="26" fillId="17" borderId="18" xfId="0" applyNumberFormat="1" applyFont="1" applyFill="1" applyBorder="1" applyAlignment="1" applyProtection="1"/>
    <xf numFmtId="168" fontId="25" fillId="17" borderId="19" xfId="0" applyNumberFormat="1" applyFont="1" applyFill="1" applyBorder="1" applyAlignment="1" applyProtection="1"/>
    <xf numFmtId="168" fontId="26" fillId="17" borderId="19" xfId="0" applyNumberFormat="1" applyFont="1" applyFill="1" applyBorder="1" applyAlignment="1" applyProtection="1"/>
    <xf numFmtId="166" fontId="50" fillId="17" borderId="14" xfId="0" applyNumberFormat="1" applyFont="1" applyFill="1" applyBorder="1" applyAlignment="1" applyProtection="1">
      <alignment horizontal="left"/>
    </xf>
    <xf numFmtId="166" fontId="50" fillId="17" borderId="15" xfId="0" applyNumberFormat="1" applyFont="1" applyFill="1" applyBorder="1" applyAlignment="1" applyProtection="1">
      <alignment horizontal="left"/>
    </xf>
    <xf numFmtId="166" fontId="50" fillId="17" borderId="16" xfId="0" applyNumberFormat="1" applyFont="1" applyFill="1" applyBorder="1" applyAlignment="1" applyProtection="1">
      <alignment horizontal="left"/>
    </xf>
    <xf numFmtId="0" fontId="50" fillId="17" borderId="67" xfId="1" applyFont="1" applyFill="1" applyBorder="1" applyAlignment="1" applyProtection="1">
      <alignment horizontal="left"/>
    </xf>
    <xf numFmtId="0" fontId="50" fillId="17" borderId="68" xfId="1" applyFont="1" applyFill="1" applyBorder="1" applyAlignment="1" applyProtection="1">
      <alignment horizontal="left"/>
    </xf>
    <xf numFmtId="0" fontId="50" fillId="17" borderId="69" xfId="1" applyFont="1" applyFill="1" applyBorder="1" applyAlignment="1" applyProtection="1">
      <alignment horizontal="left"/>
    </xf>
    <xf numFmtId="168" fontId="25" fillId="17" borderId="70" xfId="0" applyNumberFormat="1" applyFont="1" applyFill="1" applyBorder="1" applyAlignment="1" applyProtection="1"/>
    <xf numFmtId="168" fontId="26" fillId="17" borderId="71" xfId="0" applyNumberFormat="1" applyFont="1" applyFill="1" applyBorder="1" applyAlignment="1" applyProtection="1"/>
    <xf numFmtId="168" fontId="25" fillId="17" borderId="72" xfId="0" applyNumberFormat="1" applyFont="1" applyFill="1" applyBorder="1" applyAlignment="1" applyProtection="1"/>
    <xf numFmtId="168" fontId="26" fillId="17" borderId="72" xfId="0" applyNumberFormat="1" applyFont="1" applyFill="1" applyBorder="1" applyAlignment="1" applyProtection="1"/>
    <xf numFmtId="0" fontId="50" fillId="17" borderId="67" xfId="0" applyFont="1" applyFill="1" applyBorder="1" applyAlignment="1" applyProtection="1">
      <alignment horizontal="left"/>
    </xf>
    <xf numFmtId="0" fontId="50" fillId="17" borderId="68" xfId="0" applyFont="1" applyFill="1" applyBorder="1" applyAlignment="1" applyProtection="1">
      <alignment horizontal="left"/>
    </xf>
    <xf numFmtId="0" fontId="50" fillId="17" borderId="69" xfId="0" applyFont="1" applyFill="1" applyBorder="1" applyAlignment="1" applyProtection="1">
      <alignment horizontal="left"/>
    </xf>
    <xf numFmtId="3" fontId="51" fillId="3" borderId="26" xfId="1" applyNumberFormat="1" applyFont="1" applyFill="1" applyBorder="1" applyAlignment="1" applyProtection="1">
      <alignment horizontal="center"/>
    </xf>
    <xf numFmtId="3" fontId="51" fillId="3" borderId="27" xfId="1" applyNumberFormat="1" applyFont="1" applyFill="1" applyBorder="1" applyAlignment="1" applyProtection="1">
      <alignment horizontal="center"/>
    </xf>
    <xf numFmtId="3" fontId="51" fillId="3" borderId="28" xfId="1" applyNumberFormat="1" applyFont="1" applyFill="1" applyBorder="1" applyAlignment="1" applyProtection="1">
      <alignment horizontal="center"/>
    </xf>
    <xf numFmtId="166" fontId="33" fillId="3" borderId="40" xfId="0" quotePrefix="1" applyNumberFormat="1" applyFont="1" applyFill="1" applyBorder="1" applyAlignment="1" applyProtection="1"/>
    <xf numFmtId="166" fontId="34" fillId="3" borderId="41" xfId="0" quotePrefix="1" applyNumberFormat="1" applyFont="1" applyFill="1" applyBorder="1" applyAlignment="1" applyProtection="1"/>
    <xf numFmtId="166" fontId="33" fillId="3" borderId="42" xfId="0" quotePrefix="1" applyNumberFormat="1" applyFont="1" applyFill="1" applyBorder="1" applyAlignment="1" applyProtection="1"/>
    <xf numFmtId="166" fontId="34" fillId="3" borderId="42" xfId="0" quotePrefix="1" applyNumberFormat="1" applyFont="1" applyFill="1" applyBorder="1" applyAlignment="1" applyProtection="1"/>
    <xf numFmtId="0" fontId="52" fillId="3" borderId="38" xfId="3" applyFont="1" applyFill="1" applyBorder="1" applyAlignment="1" applyProtection="1">
      <alignment horizontal="center"/>
    </xf>
    <xf numFmtId="0" fontId="52" fillId="3" borderId="0" xfId="3" applyFont="1" applyFill="1" applyBorder="1" applyAlignment="1" applyProtection="1">
      <alignment horizontal="center"/>
    </xf>
    <xf numFmtId="0" fontId="52" fillId="3" borderId="39" xfId="3" applyFont="1" applyFill="1" applyBorder="1" applyAlignment="1" applyProtection="1">
      <alignment horizontal="center"/>
    </xf>
    <xf numFmtId="38" fontId="40" fillId="4" borderId="38" xfId="4" applyNumberFormat="1" applyFont="1" applyFill="1" applyBorder="1" applyAlignment="1" applyProtection="1"/>
    <xf numFmtId="38" fontId="40" fillId="4" borderId="0" xfId="4" applyNumberFormat="1" applyFont="1" applyFill="1" applyBorder="1" applyAlignment="1" applyProtection="1"/>
    <xf numFmtId="0" fontId="53" fillId="15" borderId="45" xfId="0" quotePrefix="1" applyFont="1" applyFill="1" applyBorder="1" applyAlignment="1" applyProtection="1">
      <alignment horizontal="left"/>
    </xf>
    <xf numFmtId="38" fontId="55" fillId="14" borderId="51" xfId="4" applyNumberFormat="1" applyFont="1" applyFill="1" applyBorder="1" applyAlignment="1" applyProtection="1">
      <alignment horizontal="center"/>
    </xf>
    <xf numFmtId="38" fontId="55" fillId="14" borderId="5" xfId="4" applyNumberFormat="1" applyFont="1" applyFill="1" applyBorder="1" applyAlignment="1" applyProtection="1">
      <alignment horizontal="center"/>
    </xf>
    <xf numFmtId="38" fontId="55" fillId="14" borderId="52" xfId="4" applyNumberFormat="1" applyFont="1" applyFill="1" applyBorder="1" applyAlignment="1" applyProtection="1">
      <alignment horizontal="center"/>
    </xf>
    <xf numFmtId="168" fontId="43" fillId="14" borderId="73" xfId="0" applyNumberFormat="1" applyFont="1" applyFill="1" applyBorder="1" applyAlignment="1" applyProtection="1"/>
    <xf numFmtId="168" fontId="44" fillId="14" borderId="74" xfId="1" applyNumberFormat="1" applyFont="1" applyFill="1" applyBorder="1" applyAlignment="1" applyProtection="1"/>
    <xf numFmtId="168" fontId="43" fillId="14" borderId="75" xfId="0" applyNumberFormat="1" applyFont="1" applyFill="1" applyBorder="1" applyAlignment="1" applyProtection="1">
      <protection locked="0"/>
    </xf>
    <xf numFmtId="168" fontId="44" fillId="14" borderId="75" xfId="0" applyNumberFormat="1" applyFont="1" applyFill="1" applyBorder="1" applyAlignment="1" applyProtection="1">
      <protection locked="0"/>
    </xf>
    <xf numFmtId="38" fontId="55" fillId="14" borderId="51" xfId="4" applyNumberFormat="1" applyFont="1" applyFill="1" applyBorder="1" applyAlignment="1" applyProtection="1"/>
    <xf numFmtId="38" fontId="55" fillId="14" borderId="5" xfId="4" applyNumberFormat="1" applyFont="1" applyFill="1" applyBorder="1" applyAlignment="1" applyProtection="1"/>
    <xf numFmtId="38" fontId="55" fillId="14" borderId="52" xfId="4" applyNumberFormat="1" applyFont="1" applyFill="1" applyBorder="1" applyAlignment="1" applyProtection="1"/>
    <xf numFmtId="168" fontId="25" fillId="3" borderId="76" xfId="0" applyNumberFormat="1" applyFont="1" applyFill="1" applyBorder="1" applyAlignment="1" applyProtection="1"/>
    <xf numFmtId="168" fontId="26" fillId="3" borderId="77" xfId="0" applyNumberFormat="1" applyFont="1" applyFill="1" applyBorder="1" applyAlignment="1" applyProtection="1"/>
    <xf numFmtId="168" fontId="25" fillId="3" borderId="78" xfId="0" applyNumberFormat="1" applyFont="1" applyFill="1" applyBorder="1" applyAlignment="1" applyProtection="1">
      <protection locked="0"/>
    </xf>
    <xf numFmtId="168" fontId="26" fillId="3" borderId="78" xfId="0" applyNumberFormat="1" applyFont="1" applyFill="1" applyBorder="1" applyAlignment="1" applyProtection="1">
      <protection locked="0"/>
    </xf>
    <xf numFmtId="168" fontId="25" fillId="10" borderId="55" xfId="0" applyNumberFormat="1" applyFont="1" applyFill="1" applyBorder="1" applyAlignment="1" applyProtection="1">
      <protection locked="0"/>
    </xf>
    <xf numFmtId="168" fontId="26" fillId="10" borderId="55" xfId="0" applyNumberFormat="1" applyFont="1" applyFill="1" applyBorder="1" applyAlignment="1" applyProtection="1">
      <protection locked="0"/>
    </xf>
    <xf numFmtId="0" fontId="25" fillId="3" borderId="51" xfId="1" applyFont="1" applyFill="1" applyBorder="1" applyAlignment="1" applyProtection="1">
      <alignment horizontal="center"/>
    </xf>
    <xf numFmtId="0" fontId="25" fillId="3" borderId="5" xfId="1" applyFont="1" applyFill="1" applyBorder="1" applyAlignment="1" applyProtection="1">
      <alignment horizontal="center"/>
    </xf>
    <xf numFmtId="0" fontId="25" fillId="3" borderId="52" xfId="1" applyFont="1" applyFill="1" applyBorder="1" applyAlignment="1" applyProtection="1">
      <alignment horizontal="center"/>
    </xf>
    <xf numFmtId="0" fontId="25" fillId="3" borderId="38" xfId="0" applyFont="1" applyFill="1" applyBorder="1" applyAlignment="1" applyProtection="1">
      <alignment horizontal="left"/>
    </xf>
    <xf numFmtId="0" fontId="25" fillId="3" borderId="5" xfId="0" applyFont="1" applyFill="1" applyBorder="1" applyAlignment="1" applyProtection="1">
      <alignment horizontal="left"/>
    </xf>
    <xf numFmtId="0" fontId="25" fillId="3" borderId="52" xfId="0" applyFont="1" applyFill="1" applyBorder="1" applyAlignment="1" applyProtection="1">
      <alignment horizontal="left"/>
    </xf>
    <xf numFmtId="38" fontId="55" fillId="14" borderId="20" xfId="4" applyNumberFormat="1" applyFont="1" applyFill="1" applyBorder="1" applyAlignment="1" applyProtection="1">
      <alignment horizontal="center"/>
    </xf>
    <xf numFmtId="38" fontId="55" fillId="14" borderId="21" xfId="4" applyNumberFormat="1" applyFont="1" applyFill="1" applyBorder="1" applyAlignment="1" applyProtection="1">
      <alignment horizontal="center"/>
    </xf>
    <xf numFmtId="38" fontId="55" fillId="14" borderId="22" xfId="4" applyNumberFormat="1" applyFont="1" applyFill="1" applyBorder="1" applyAlignment="1" applyProtection="1">
      <alignment horizontal="center"/>
    </xf>
    <xf numFmtId="168" fontId="43" fillId="14" borderId="76" xfId="0" applyNumberFormat="1" applyFont="1" applyFill="1" applyBorder="1" applyAlignment="1" applyProtection="1"/>
    <xf numFmtId="168" fontId="44" fillId="14" borderId="77" xfId="0" applyNumberFormat="1" applyFont="1" applyFill="1" applyBorder="1" applyAlignment="1" applyProtection="1"/>
    <xf numFmtId="168" fontId="43" fillId="14" borderId="78" xfId="0" applyNumberFormat="1" applyFont="1" applyFill="1" applyBorder="1" applyAlignment="1" applyProtection="1">
      <protection locked="0"/>
    </xf>
    <xf numFmtId="168" fontId="44" fillId="14" borderId="78" xfId="0" applyNumberFormat="1" applyFont="1" applyFill="1" applyBorder="1" applyAlignment="1" applyProtection="1">
      <protection locked="0"/>
    </xf>
    <xf numFmtId="38" fontId="55" fillId="14" borderId="20" xfId="4" applyNumberFormat="1" applyFont="1" applyFill="1" applyBorder="1" applyAlignment="1" applyProtection="1"/>
    <xf numFmtId="38" fontId="55" fillId="14" borderId="21" xfId="4" applyNumberFormat="1" applyFont="1" applyFill="1" applyBorder="1" applyAlignment="1" applyProtection="1"/>
    <xf numFmtId="38" fontId="55" fillId="14" borderId="22" xfId="4" applyNumberFormat="1" applyFont="1" applyFill="1" applyBorder="1" applyAlignment="1" applyProtection="1"/>
    <xf numFmtId="38" fontId="55" fillId="14" borderId="29" xfId="4" applyNumberFormat="1" applyFont="1" applyFill="1" applyBorder="1" applyAlignment="1" applyProtection="1">
      <alignment horizontal="center"/>
    </xf>
    <xf numFmtId="38" fontId="55" fillId="14" borderId="30" xfId="4" applyNumberFormat="1" applyFont="1" applyFill="1" applyBorder="1" applyAlignment="1" applyProtection="1">
      <alignment horizontal="center"/>
    </xf>
    <xf numFmtId="38" fontId="55" fillId="14" borderId="31" xfId="4" applyNumberFormat="1" applyFont="1" applyFill="1" applyBorder="1" applyAlignment="1" applyProtection="1">
      <alignment horizontal="center"/>
    </xf>
    <xf numFmtId="168" fontId="43" fillId="14" borderId="62" xfId="0" applyNumberFormat="1" applyFont="1" applyFill="1" applyBorder="1" applyAlignment="1" applyProtection="1"/>
    <xf numFmtId="168" fontId="44" fillId="14" borderId="63" xfId="0" applyNumberFormat="1" applyFont="1" applyFill="1" applyBorder="1" applyAlignment="1" applyProtection="1"/>
    <xf numFmtId="168" fontId="43" fillId="14" borderId="64" xfId="0" applyNumberFormat="1" applyFont="1" applyFill="1" applyBorder="1" applyAlignment="1" applyProtection="1">
      <protection locked="0"/>
    </xf>
    <xf numFmtId="168" fontId="44" fillId="14" borderId="64" xfId="0" applyNumberFormat="1" applyFont="1" applyFill="1" applyBorder="1" applyAlignment="1" applyProtection="1">
      <protection locked="0"/>
    </xf>
    <xf numFmtId="38" fontId="55" fillId="14" borderId="29" xfId="4" applyNumberFormat="1" applyFont="1" applyFill="1" applyBorder="1" applyAlignment="1" applyProtection="1"/>
    <xf numFmtId="38" fontId="55" fillId="14" borderId="30" xfId="4" applyNumberFormat="1" applyFont="1" applyFill="1" applyBorder="1" applyAlignment="1" applyProtection="1"/>
    <xf numFmtId="38" fontId="55" fillId="14" borderId="31" xfId="4" applyNumberFormat="1" applyFont="1" applyFill="1" applyBorder="1" applyAlignment="1" applyProtection="1"/>
    <xf numFmtId="38" fontId="55" fillId="14" borderId="79" xfId="4" applyNumberFormat="1" applyFont="1" applyFill="1" applyBorder="1" applyAlignment="1" applyProtection="1">
      <alignment horizontal="center"/>
    </xf>
    <xf numFmtId="38" fontId="55" fillId="14" borderId="80" xfId="4" applyNumberFormat="1" applyFont="1" applyFill="1" applyBorder="1" applyAlignment="1" applyProtection="1">
      <alignment horizontal="center"/>
    </xf>
    <xf numFmtId="38" fontId="55" fillId="14" borderId="81" xfId="4" applyNumberFormat="1" applyFont="1" applyFill="1" applyBorder="1" applyAlignment="1" applyProtection="1">
      <alignment horizontal="center"/>
    </xf>
    <xf numFmtId="168" fontId="43" fillId="14" borderId="82" xfId="0" applyNumberFormat="1" applyFont="1" applyFill="1" applyBorder="1" applyAlignment="1" applyProtection="1"/>
    <xf numFmtId="168" fontId="44" fillId="14" borderId="83" xfId="0" applyNumberFormat="1" applyFont="1" applyFill="1" applyBorder="1" applyAlignment="1" applyProtection="1"/>
    <xf numFmtId="168" fontId="43" fillId="14" borderId="84" xfId="0" applyNumberFormat="1" applyFont="1" applyFill="1" applyBorder="1" applyAlignment="1" applyProtection="1">
      <protection locked="0"/>
    </xf>
    <xf numFmtId="168" fontId="44" fillId="14" borderId="84" xfId="0" applyNumberFormat="1" applyFont="1" applyFill="1" applyBorder="1" applyAlignment="1" applyProtection="1">
      <protection locked="0"/>
    </xf>
    <xf numFmtId="38" fontId="55" fillId="14" borderId="79" xfId="4" applyNumberFormat="1" applyFont="1" applyFill="1" applyBorder="1" applyAlignment="1" applyProtection="1"/>
    <xf numFmtId="38" fontId="55" fillId="14" borderId="80" xfId="4" applyNumberFormat="1" applyFont="1" applyFill="1" applyBorder="1" applyAlignment="1" applyProtection="1"/>
    <xf numFmtId="38" fontId="55" fillId="14" borderId="81" xfId="4" applyNumberFormat="1" applyFont="1" applyFill="1" applyBorder="1" applyAlignment="1" applyProtection="1"/>
    <xf numFmtId="38" fontId="4" fillId="14" borderId="26" xfId="4" applyNumberFormat="1" applyFont="1" applyFill="1" applyBorder="1" applyAlignment="1" applyProtection="1">
      <alignment horizontal="center"/>
    </xf>
    <xf numFmtId="38" fontId="4" fillId="14" borderId="27" xfId="4" applyNumberFormat="1" applyFont="1" applyFill="1" applyBorder="1" applyAlignment="1" applyProtection="1">
      <alignment horizontal="center"/>
    </xf>
    <xf numFmtId="38" fontId="4" fillId="14" borderId="28" xfId="4" applyNumberFormat="1" applyFont="1" applyFill="1" applyBorder="1" applyAlignment="1" applyProtection="1">
      <alignment horizontal="center"/>
    </xf>
    <xf numFmtId="168" fontId="25" fillId="14" borderId="23" xfId="0" applyNumberFormat="1" applyFont="1" applyFill="1" applyBorder="1" applyAlignment="1" applyProtection="1"/>
    <xf numFmtId="168" fontId="26" fillId="14" borderId="24" xfId="0" applyNumberFormat="1" applyFont="1" applyFill="1" applyBorder="1" applyAlignment="1" applyProtection="1"/>
    <xf numFmtId="168" fontId="25" fillId="14" borderId="25" xfId="0" applyNumberFormat="1" applyFont="1" applyFill="1" applyBorder="1" applyAlignment="1" applyProtection="1"/>
    <xf numFmtId="168" fontId="26" fillId="14" borderId="25" xfId="0" applyNumberFormat="1" applyFont="1" applyFill="1" applyBorder="1" applyAlignment="1" applyProtection="1"/>
    <xf numFmtId="38" fontId="4" fillId="14" borderId="38" xfId="4" applyNumberFormat="1" applyFont="1" applyFill="1" applyBorder="1" applyAlignment="1" applyProtection="1"/>
    <xf numFmtId="38" fontId="4" fillId="14" borderId="0" xfId="4" applyNumberFormat="1" applyFont="1" applyFill="1" applyBorder="1" applyAlignment="1" applyProtection="1"/>
    <xf numFmtId="38" fontId="4" fillId="14" borderId="28" xfId="4" applyNumberFormat="1" applyFont="1" applyFill="1" applyBorder="1" applyAlignment="1" applyProtection="1"/>
    <xf numFmtId="38" fontId="4" fillId="14" borderId="29" xfId="4" applyNumberFormat="1" applyFont="1" applyFill="1" applyBorder="1" applyAlignment="1" applyProtection="1">
      <alignment horizontal="center"/>
    </xf>
    <xf numFmtId="38" fontId="4" fillId="14" borderId="30" xfId="4" applyNumberFormat="1" applyFont="1" applyFill="1" applyBorder="1" applyAlignment="1" applyProtection="1">
      <alignment horizontal="center"/>
    </xf>
    <xf numFmtId="38" fontId="4" fillId="14" borderId="31" xfId="4" applyNumberFormat="1" applyFont="1" applyFill="1" applyBorder="1" applyAlignment="1" applyProtection="1">
      <alignment horizontal="center"/>
    </xf>
    <xf numFmtId="168" fontId="25" fillId="14" borderId="62" xfId="0" applyNumberFormat="1" applyFont="1" applyFill="1" applyBorder="1" applyAlignment="1" applyProtection="1"/>
    <xf numFmtId="168" fontId="26" fillId="14" borderId="63" xfId="0" applyNumberFormat="1" applyFont="1" applyFill="1" applyBorder="1" applyAlignment="1" applyProtection="1"/>
    <xf numFmtId="168" fontId="25" fillId="14" borderId="64" xfId="0" applyNumberFormat="1" applyFont="1" applyFill="1" applyBorder="1" applyAlignment="1" applyProtection="1"/>
    <xf numFmtId="168" fontId="26" fillId="14" borderId="64" xfId="0" applyNumberFormat="1" applyFont="1" applyFill="1" applyBorder="1" applyAlignment="1" applyProtection="1"/>
    <xf numFmtId="38" fontId="4" fillId="14" borderId="31" xfId="4" applyNumberFormat="1" applyFont="1" applyFill="1" applyBorder="1" applyAlignment="1" applyProtection="1"/>
    <xf numFmtId="38" fontId="4" fillId="14" borderId="32" xfId="4" applyNumberFormat="1" applyFont="1" applyFill="1" applyBorder="1" applyAlignment="1" applyProtection="1">
      <alignment horizontal="center"/>
    </xf>
    <xf numFmtId="38" fontId="4" fillId="14" borderId="33" xfId="4" applyNumberFormat="1" applyFont="1" applyFill="1" applyBorder="1" applyAlignment="1" applyProtection="1">
      <alignment horizontal="center"/>
    </xf>
    <xf numFmtId="38" fontId="4" fillId="14" borderId="34" xfId="4" applyNumberFormat="1" applyFont="1" applyFill="1" applyBorder="1" applyAlignment="1" applyProtection="1">
      <alignment horizontal="center"/>
    </xf>
    <xf numFmtId="168" fontId="25" fillId="14" borderId="35" xfId="0" applyNumberFormat="1" applyFont="1" applyFill="1" applyBorder="1" applyAlignment="1" applyProtection="1"/>
    <xf numFmtId="168" fontId="26" fillId="14" borderId="36" xfId="0" applyNumberFormat="1" applyFont="1" applyFill="1" applyBorder="1" applyAlignment="1" applyProtection="1"/>
    <xf numFmtId="168" fontId="25" fillId="14" borderId="37" xfId="0" applyNumberFormat="1" applyFont="1" applyFill="1" applyBorder="1" applyAlignment="1" applyProtection="1"/>
    <xf numFmtId="168" fontId="26" fillId="14" borderId="37" xfId="0" applyNumberFormat="1" applyFont="1" applyFill="1" applyBorder="1" applyAlignment="1" applyProtection="1"/>
    <xf numFmtId="38" fontId="4" fillId="14" borderId="34" xfId="4" applyNumberFormat="1" applyFont="1" applyFill="1" applyBorder="1" applyAlignment="1" applyProtection="1"/>
    <xf numFmtId="38" fontId="24" fillId="14" borderId="56" xfId="4" applyNumberFormat="1" applyFont="1" applyFill="1" applyBorder="1" applyAlignment="1" applyProtection="1">
      <alignment horizontal="center"/>
    </xf>
    <xf numFmtId="38" fontId="24" fillId="14" borderId="57" xfId="4" applyNumberFormat="1" applyFont="1" applyFill="1" applyBorder="1" applyAlignment="1" applyProtection="1">
      <alignment horizontal="center"/>
    </xf>
    <xf numFmtId="38" fontId="24" fillId="14" borderId="58" xfId="4" applyNumberFormat="1" applyFont="1" applyFill="1" applyBorder="1" applyAlignment="1" applyProtection="1">
      <alignment horizontal="center"/>
    </xf>
    <xf numFmtId="168" fontId="25" fillId="14" borderId="59" xfId="0" applyNumberFormat="1" applyFont="1" applyFill="1" applyBorder="1" applyAlignment="1" applyProtection="1"/>
    <xf numFmtId="168" fontId="26" fillId="14" borderId="60" xfId="0" applyNumberFormat="1" applyFont="1" applyFill="1" applyBorder="1" applyAlignment="1" applyProtection="1"/>
    <xf numFmtId="168" fontId="25" fillId="14" borderId="61" xfId="0" applyNumberFormat="1" applyFont="1" applyFill="1" applyBorder="1" applyAlignment="1" applyProtection="1"/>
    <xf numFmtId="168" fontId="26" fillId="14" borderId="61" xfId="0" applyNumberFormat="1" applyFont="1" applyFill="1" applyBorder="1" applyAlignment="1" applyProtection="1"/>
    <xf numFmtId="38" fontId="24" fillId="14" borderId="38" xfId="4" applyNumberFormat="1" applyFont="1" applyFill="1" applyBorder="1" applyAlignment="1" applyProtection="1"/>
    <xf numFmtId="38" fontId="24" fillId="14" borderId="0" xfId="4" applyNumberFormat="1" applyFont="1" applyFill="1" applyBorder="1" applyAlignment="1" applyProtection="1"/>
    <xf numFmtId="38" fontId="24" fillId="14" borderId="58" xfId="4" applyNumberFormat="1" applyFont="1" applyFill="1" applyBorder="1" applyAlignment="1" applyProtection="1"/>
    <xf numFmtId="0" fontId="25" fillId="3" borderId="79" xfId="1" applyFont="1" applyFill="1" applyBorder="1" applyAlignment="1" applyProtection="1">
      <alignment horizontal="center"/>
    </xf>
    <xf numFmtId="0" fontId="25" fillId="3" borderId="80" xfId="1" applyFont="1" applyFill="1" applyBorder="1" applyAlignment="1" applyProtection="1">
      <alignment horizontal="center"/>
    </xf>
    <xf numFmtId="0" fontId="25" fillId="3" borderId="81" xfId="1" applyFont="1" applyFill="1" applyBorder="1" applyAlignment="1" applyProtection="1">
      <alignment horizontal="center"/>
    </xf>
    <xf numFmtId="0" fontId="25" fillId="3" borderId="81" xfId="0" applyFont="1" applyFill="1" applyBorder="1" applyAlignment="1" applyProtection="1">
      <alignment horizontal="left"/>
    </xf>
    <xf numFmtId="38" fontId="39" fillId="3" borderId="22" xfId="4" applyNumberFormat="1" applyFont="1" applyFill="1" applyBorder="1" applyAlignment="1" applyProtection="1"/>
    <xf numFmtId="0" fontId="25" fillId="10" borderId="85" xfId="0" applyFont="1" applyFill="1" applyBorder="1" applyProtection="1"/>
    <xf numFmtId="0" fontId="25" fillId="10" borderId="86" xfId="0" applyFont="1" applyFill="1" applyBorder="1" applyProtection="1"/>
    <xf numFmtId="0" fontId="25" fillId="15" borderId="65" xfId="0" applyFont="1" applyFill="1" applyBorder="1" applyProtection="1"/>
    <xf numFmtId="0" fontId="25" fillId="15" borderId="66" xfId="0" applyFont="1" applyFill="1" applyBorder="1" applyProtection="1"/>
    <xf numFmtId="0" fontId="25" fillId="15" borderId="87" xfId="0" applyFont="1" applyFill="1" applyBorder="1" applyProtection="1"/>
    <xf numFmtId="0" fontId="25" fillId="15" borderId="88" xfId="0" applyFont="1" applyFill="1" applyBorder="1" applyProtection="1"/>
    <xf numFmtId="38" fontId="55" fillId="19" borderId="51" xfId="4" applyNumberFormat="1" applyFont="1" applyFill="1" applyBorder="1" applyAlignment="1" applyProtection="1">
      <alignment horizontal="center"/>
    </xf>
    <xf numFmtId="38" fontId="55" fillId="19" borderId="5" xfId="4" applyNumberFormat="1" applyFont="1" applyFill="1" applyBorder="1" applyAlignment="1" applyProtection="1">
      <alignment horizontal="center"/>
    </xf>
    <xf numFmtId="38" fontId="55" fillId="19" borderId="52" xfId="4" applyNumberFormat="1" applyFont="1" applyFill="1" applyBorder="1" applyAlignment="1" applyProtection="1">
      <alignment horizontal="center"/>
    </xf>
    <xf numFmtId="38" fontId="4" fillId="3" borderId="26" xfId="4" applyNumberFormat="1" applyFont="1" applyFill="1" applyBorder="1" applyAlignment="1" applyProtection="1">
      <alignment horizontal="center"/>
    </xf>
    <xf numFmtId="38" fontId="4" fillId="3" borderId="27" xfId="4" applyNumberFormat="1" applyFont="1" applyFill="1" applyBorder="1" applyAlignment="1" applyProtection="1">
      <alignment horizontal="center"/>
    </xf>
    <xf numFmtId="38" fontId="4" fillId="3" borderId="28" xfId="4" applyNumberFormat="1" applyFont="1" applyFill="1" applyBorder="1" applyAlignment="1" applyProtection="1">
      <alignment horizontal="center"/>
    </xf>
    <xf numFmtId="168" fontId="25" fillId="3" borderId="41" xfId="0" applyNumberFormat="1" applyFont="1" applyFill="1" applyBorder="1" applyAlignment="1" applyProtection="1"/>
    <xf numFmtId="168" fontId="25" fillId="3" borderId="60" xfId="0" applyNumberFormat="1" applyFont="1" applyFill="1" applyBorder="1" applyAlignment="1" applyProtection="1"/>
    <xf numFmtId="0" fontId="53" fillId="3" borderId="51" xfId="1" quotePrefix="1" applyFont="1" applyFill="1" applyBorder="1" applyAlignment="1" applyProtection="1">
      <alignment horizontal="left"/>
    </xf>
    <xf numFmtId="0" fontId="53" fillId="3" borderId="5" xfId="1" quotePrefix="1" applyFont="1" applyFill="1" applyBorder="1" applyAlignment="1" applyProtection="1">
      <alignment horizontal="left"/>
    </xf>
    <xf numFmtId="0" fontId="53" fillId="3" borderId="52" xfId="1" quotePrefix="1" applyFont="1" applyFill="1" applyBorder="1" applyAlignment="1" applyProtection="1">
      <alignment horizontal="left"/>
    </xf>
    <xf numFmtId="0" fontId="25" fillId="3" borderId="53" xfId="0" quotePrefix="1" applyFont="1" applyFill="1" applyBorder="1" applyAlignment="1" applyProtection="1">
      <alignment horizontal="center"/>
    </xf>
    <xf numFmtId="0" fontId="26" fillId="3" borderId="54" xfId="0" quotePrefix="1" applyFont="1" applyFill="1" applyBorder="1" applyAlignment="1" applyProtection="1">
      <alignment horizontal="center"/>
    </xf>
    <xf numFmtId="0" fontId="25" fillId="3" borderId="55" xfId="0" quotePrefix="1" applyFont="1" applyFill="1" applyBorder="1" applyAlignment="1" applyProtection="1">
      <alignment horizontal="center"/>
    </xf>
    <xf numFmtId="0" fontId="26" fillId="3" borderId="55" xfId="0" quotePrefix="1" applyFont="1" applyFill="1" applyBorder="1" applyAlignment="1" applyProtection="1">
      <alignment horizontal="center"/>
    </xf>
    <xf numFmtId="0" fontId="25" fillId="3" borderId="89" xfId="0" applyFont="1" applyFill="1" applyBorder="1" applyAlignment="1" applyProtection="1">
      <alignment horizontal="center"/>
    </xf>
    <xf numFmtId="0" fontId="25" fillId="3" borderId="90" xfId="0" applyFont="1" applyFill="1" applyBorder="1" applyAlignment="1" applyProtection="1">
      <alignment horizontal="center"/>
    </xf>
    <xf numFmtId="0" fontId="25" fillId="3" borderId="91" xfId="0" applyFont="1" applyFill="1" applyBorder="1" applyAlignment="1" applyProtection="1">
      <alignment horizontal="left"/>
    </xf>
    <xf numFmtId="0" fontId="53" fillId="3" borderId="51" xfId="1" applyFont="1" applyFill="1" applyBorder="1" applyAlignment="1" applyProtection="1">
      <alignment horizontal="center" vertical="center" wrapText="1"/>
    </xf>
    <xf numFmtId="0" fontId="53" fillId="3" borderId="5" xfId="1" applyFont="1" applyFill="1" applyBorder="1" applyAlignment="1" applyProtection="1">
      <alignment horizontal="center" vertical="center" wrapText="1"/>
    </xf>
    <xf numFmtId="0" fontId="53" fillId="3" borderId="52" xfId="1" applyFont="1" applyFill="1" applyBorder="1" applyAlignment="1" applyProtection="1">
      <alignment horizontal="center" vertical="center" wrapText="1"/>
    </xf>
    <xf numFmtId="0" fontId="26" fillId="10" borderId="0" xfId="0" applyFont="1" applyFill="1" applyBorder="1" applyAlignment="1" applyProtection="1">
      <alignment horizontal="center"/>
    </xf>
    <xf numFmtId="169" fontId="25" fillId="3" borderId="92" xfId="0" quotePrefix="1" applyNumberFormat="1" applyFont="1" applyFill="1" applyBorder="1" applyAlignment="1" applyProtection="1">
      <alignment horizontal="center"/>
    </xf>
    <xf numFmtId="170" fontId="26" fillId="3" borderId="93" xfId="0" quotePrefix="1" applyNumberFormat="1" applyFont="1" applyFill="1" applyBorder="1" applyAlignment="1" applyProtection="1">
      <alignment horizontal="center"/>
    </xf>
    <xf numFmtId="169" fontId="57" fillId="20" borderId="94" xfId="0" quotePrefix="1" applyNumberFormat="1" applyFont="1" applyFill="1" applyBorder="1" applyAlignment="1" applyProtection="1">
      <alignment horizontal="center"/>
    </xf>
    <xf numFmtId="170" fontId="58" fillId="20" borderId="94" xfId="0" quotePrefix="1" applyNumberFormat="1" applyFont="1" applyFill="1" applyBorder="1" applyAlignment="1" applyProtection="1">
      <alignment horizontal="center"/>
    </xf>
    <xf numFmtId="169" fontId="59" fillId="21" borderId="94" xfId="0" quotePrefix="1" applyNumberFormat="1" applyFont="1" applyFill="1" applyBorder="1" applyAlignment="1" applyProtection="1">
      <alignment horizontal="center"/>
    </xf>
    <xf numFmtId="170" fontId="60" fillId="21" borderId="94" xfId="0" quotePrefix="1" applyNumberFormat="1" applyFont="1" applyFill="1" applyBorder="1" applyAlignment="1" applyProtection="1">
      <alignment horizontal="center"/>
    </xf>
    <xf numFmtId="169" fontId="61" fillId="17" borderId="94" xfId="0" quotePrefix="1" applyNumberFormat="1" applyFont="1" applyFill="1" applyBorder="1" applyAlignment="1" applyProtection="1">
      <alignment horizontal="center"/>
    </xf>
    <xf numFmtId="171" fontId="62" fillId="17" borderId="94" xfId="0" quotePrefix="1" applyNumberFormat="1" applyFont="1" applyFill="1" applyBorder="1" applyAlignment="1" applyProtection="1">
      <alignment horizontal="center"/>
    </xf>
    <xf numFmtId="0" fontId="50" fillId="3" borderId="95" xfId="0" quotePrefix="1" applyFont="1" applyFill="1" applyBorder="1" applyAlignment="1" applyProtection="1">
      <alignment horizontal="center" vertical="top"/>
    </xf>
    <xf numFmtId="0" fontId="50" fillId="3" borderId="96" xfId="0" quotePrefix="1" applyFont="1" applyFill="1" applyBorder="1" applyAlignment="1" applyProtection="1">
      <alignment horizontal="center" vertical="top"/>
    </xf>
    <xf numFmtId="0" fontId="50" fillId="3" borderId="97" xfId="0" quotePrefix="1" applyFont="1" applyFill="1" applyBorder="1" applyAlignment="1" applyProtection="1">
      <alignment horizontal="left" vertical="top"/>
    </xf>
    <xf numFmtId="0" fontId="53" fillId="17" borderId="89" xfId="5" applyFont="1" applyFill="1" applyBorder="1" applyAlignment="1" applyProtection="1">
      <alignment horizontal="center" vertical="center"/>
    </xf>
    <xf numFmtId="0" fontId="53" fillId="17" borderId="90" xfId="5" applyFont="1" applyFill="1" applyBorder="1" applyAlignment="1" applyProtection="1">
      <alignment horizontal="center" vertical="center"/>
    </xf>
    <xf numFmtId="0" fontId="53" fillId="17" borderId="91" xfId="5" applyFont="1" applyFill="1" applyBorder="1" applyAlignment="1" applyProtection="1">
      <alignment horizontal="center" vertical="center"/>
    </xf>
    <xf numFmtId="165" fontId="26" fillId="10" borderId="0" xfId="0" applyNumberFormat="1" applyFont="1" applyFill="1" applyBorder="1" applyAlignment="1" applyProtection="1">
      <alignment horizontal="center" vertical="center" wrapText="1"/>
    </xf>
    <xf numFmtId="172" fontId="25" fillId="3" borderId="98" xfId="0" quotePrefix="1" applyNumberFormat="1" applyFont="1" applyFill="1" applyBorder="1" applyAlignment="1" applyProtection="1">
      <alignment horizontal="center" wrapText="1"/>
    </xf>
    <xf numFmtId="172" fontId="26" fillId="3" borderId="99" xfId="0" quotePrefix="1" applyNumberFormat="1" applyFont="1" applyFill="1" applyBorder="1" applyAlignment="1" applyProtection="1">
      <alignment horizontal="center" vertical="top" wrapText="1"/>
    </xf>
    <xf numFmtId="172" fontId="57" fillId="20" borderId="100" xfId="0" quotePrefix="1" applyNumberFormat="1" applyFont="1" applyFill="1" applyBorder="1" applyAlignment="1" applyProtection="1">
      <alignment horizontal="center" wrapText="1"/>
    </xf>
    <xf numFmtId="172" fontId="58" fillId="20" borderId="100" xfId="0" quotePrefix="1" applyNumberFormat="1" applyFont="1" applyFill="1" applyBorder="1" applyAlignment="1" applyProtection="1">
      <alignment horizontal="center" vertical="top" wrapText="1"/>
    </xf>
    <xf numFmtId="172" fontId="63" fillId="21" borderId="100" xfId="0" quotePrefix="1" applyNumberFormat="1" applyFont="1" applyFill="1" applyBorder="1" applyAlignment="1" applyProtection="1">
      <alignment horizontal="center" wrapText="1"/>
    </xf>
    <xf numFmtId="172" fontId="60" fillId="21" borderId="100" xfId="0" quotePrefix="1" applyNumberFormat="1" applyFont="1" applyFill="1" applyBorder="1" applyAlignment="1" applyProtection="1">
      <alignment horizontal="center" vertical="center" wrapText="1"/>
    </xf>
    <xf numFmtId="172" fontId="61" fillId="17" borderId="100" xfId="0" quotePrefix="1" applyNumberFormat="1" applyFont="1" applyFill="1" applyBorder="1" applyAlignment="1" applyProtection="1">
      <alignment horizontal="center" wrapText="1"/>
    </xf>
    <xf numFmtId="172" fontId="64" fillId="17" borderId="100" xfId="0" quotePrefix="1" applyNumberFormat="1" applyFont="1" applyFill="1" applyBorder="1" applyAlignment="1" applyProtection="1">
      <alignment horizontal="center" vertical="center" wrapText="1"/>
    </xf>
    <xf numFmtId="172" fontId="26" fillId="3" borderId="101" xfId="0" quotePrefix="1" applyNumberFormat="1" applyFont="1" applyFill="1" applyBorder="1" applyAlignment="1" applyProtection="1">
      <alignment horizontal="center"/>
    </xf>
    <xf numFmtId="172" fontId="26" fillId="3" borderId="12" xfId="0" quotePrefix="1" applyNumberFormat="1" applyFont="1" applyFill="1" applyBorder="1" applyAlignment="1" applyProtection="1">
      <alignment horizontal="center"/>
    </xf>
    <xf numFmtId="172" fontId="26" fillId="3" borderId="102" xfId="0" quotePrefix="1" applyNumberFormat="1" applyFont="1" applyFill="1" applyBorder="1" applyAlignment="1" applyProtection="1">
      <alignment horizontal="center"/>
    </xf>
    <xf numFmtId="165" fontId="26" fillId="10" borderId="0" xfId="1" applyNumberFormat="1" applyFont="1" applyFill="1" applyBorder="1" applyAlignment="1" applyProtection="1">
      <alignment horizontal="left"/>
    </xf>
    <xf numFmtId="165" fontId="26" fillId="10" borderId="0" xfId="0" applyNumberFormat="1" applyFont="1" applyFill="1" applyBorder="1" applyProtection="1"/>
    <xf numFmtId="0" fontId="26" fillId="10" borderId="96" xfId="0" applyFont="1" applyFill="1" applyBorder="1" applyProtection="1"/>
    <xf numFmtId="173" fontId="60" fillId="3" borderId="4" xfId="1" applyNumberFormat="1" applyFont="1" applyFill="1" applyBorder="1" applyAlignment="1" applyProtection="1">
      <alignment horizontal="center"/>
    </xf>
    <xf numFmtId="173" fontId="60" fillId="3" borderId="5" xfId="1" applyNumberFormat="1" applyFont="1" applyFill="1" applyBorder="1" applyAlignment="1" applyProtection="1">
      <alignment horizontal="center"/>
    </xf>
    <xf numFmtId="173" fontId="60" fillId="3" borderId="9" xfId="1" applyNumberFormat="1" applyFont="1" applyFill="1" applyBorder="1" applyAlignment="1" applyProtection="1">
      <alignment horizontal="center"/>
    </xf>
    <xf numFmtId="0" fontId="65" fillId="11" borderId="0" xfId="0" quotePrefix="1" applyFont="1" applyFill="1" applyAlignment="1" applyProtection="1">
      <alignment horizontal="center"/>
    </xf>
    <xf numFmtId="0" fontId="66" fillId="10" borderId="33" xfId="0" applyFont="1" applyFill="1" applyBorder="1" applyAlignment="1" applyProtection="1">
      <alignment horizontal="center"/>
      <protection locked="0"/>
    </xf>
    <xf numFmtId="166" fontId="67" fillId="10" borderId="0" xfId="4" applyNumberFormat="1" applyFont="1" applyFill="1" applyAlignment="1" applyProtection="1"/>
    <xf numFmtId="0" fontId="68" fillId="10" borderId="33" xfId="5" quotePrefix="1" applyFont="1" applyFill="1" applyBorder="1" applyAlignment="1" applyProtection="1">
      <alignment horizontal="center"/>
    </xf>
    <xf numFmtId="0" fontId="67" fillId="10" borderId="0" xfId="5" quotePrefix="1" applyFont="1" applyFill="1" applyAlignment="1" applyProtection="1"/>
    <xf numFmtId="0" fontId="9" fillId="2" borderId="0" xfId="6" applyFont="1" applyFill="1" applyProtection="1"/>
    <xf numFmtId="0" fontId="2" fillId="10" borderId="0" xfId="1" applyFont="1" applyFill="1" applyBorder="1" applyProtection="1"/>
    <xf numFmtId="0" fontId="9" fillId="10" borderId="0" xfId="6" applyFont="1" applyFill="1" applyProtection="1"/>
    <xf numFmtId="166" fontId="4" fillId="10" borderId="0" xfId="4" applyNumberFormat="1" applyFont="1" applyFill="1" applyAlignment="1" applyProtection="1"/>
    <xf numFmtId="0" fontId="9" fillId="10" borderId="0" xfId="6" applyFont="1" applyFill="1" applyBorder="1" applyAlignment="1" applyProtection="1">
      <alignment horizontal="center"/>
    </xf>
    <xf numFmtId="38" fontId="4" fillId="10" borderId="0" xfId="4" applyNumberFormat="1" applyFont="1" applyFill="1" applyProtection="1"/>
    <xf numFmtId="0" fontId="69" fillId="10" borderId="0" xfId="6" applyFont="1" applyFill="1" applyBorder="1" applyAlignment="1" applyProtection="1">
      <alignment horizontal="center"/>
    </xf>
    <xf numFmtId="166" fontId="70" fillId="10" borderId="0" xfId="4" applyNumberFormat="1" applyFont="1" applyFill="1" applyAlignment="1" applyProtection="1"/>
    <xf numFmtId="173" fontId="71" fillId="10" borderId="0" xfId="1" applyNumberFormat="1" applyFont="1" applyFill="1" applyBorder="1" applyAlignment="1" applyProtection="1">
      <alignment horizontal="center"/>
    </xf>
    <xf numFmtId="0" fontId="67" fillId="10" borderId="0" xfId="5" quotePrefix="1" applyFont="1" applyFill="1" applyAlignment="1" applyProtection="1">
      <alignment horizontal="center"/>
    </xf>
    <xf numFmtId="0" fontId="72" fillId="10" borderId="0" xfId="1" applyFont="1" applyFill="1" applyBorder="1" applyAlignment="1" applyProtection="1">
      <alignment horizontal="center"/>
    </xf>
    <xf numFmtId="174" fontId="73" fillId="3" borderId="11" xfId="2" applyNumberFormat="1" applyFont="1" applyFill="1" applyBorder="1" applyAlignment="1" applyProtection="1">
      <alignment horizontal="center" vertical="center"/>
    </xf>
    <xf numFmtId="0" fontId="74" fillId="10" borderId="0" xfId="6" applyFont="1" applyFill="1" applyAlignment="1" applyProtection="1">
      <alignment horizontal="right"/>
    </xf>
    <xf numFmtId="0" fontId="3" fillId="10" borderId="0" xfId="0" applyFont="1" applyFill="1" applyBorder="1" applyProtection="1"/>
    <xf numFmtId="0" fontId="3" fillId="10" borderId="0" xfId="0" quotePrefix="1" applyFont="1" applyFill="1" applyAlignment="1" applyProtection="1">
      <alignment horizontal="left"/>
    </xf>
    <xf numFmtId="0" fontId="36" fillId="10" borderId="0" xfId="5" quotePrefix="1" applyFont="1" applyFill="1" applyAlignment="1" applyProtection="1">
      <alignment vertical="center"/>
    </xf>
    <xf numFmtId="0" fontId="9" fillId="0" borderId="0" xfId="2" applyFont="1" applyFill="1" applyProtection="1"/>
    <xf numFmtId="0" fontId="9" fillId="10" borderId="0" xfId="2" applyFont="1" applyFill="1" applyProtection="1"/>
    <xf numFmtId="0" fontId="76" fillId="22" borderId="4" xfId="7" applyFont="1" applyFill="1" applyBorder="1" applyAlignment="1" applyProtection="1">
      <alignment horizontal="center" vertical="center"/>
      <protection locked="0"/>
    </xf>
    <xf numFmtId="0" fontId="76" fillId="22" borderId="5" xfId="7" applyFont="1" applyFill="1" applyBorder="1" applyAlignment="1" applyProtection="1">
      <alignment horizontal="center" vertical="center"/>
      <protection locked="0"/>
    </xf>
    <xf numFmtId="0" fontId="75" fillId="22" borderId="9" xfId="7" applyFill="1" applyBorder="1" applyAlignment="1" applyProtection="1">
      <alignment horizontal="center" vertical="center"/>
      <protection locked="0"/>
    </xf>
    <xf numFmtId="0" fontId="77" fillId="23" borderId="0" xfId="2" applyFont="1" applyFill="1" applyAlignment="1" applyProtection="1">
      <alignment horizontal="left"/>
    </xf>
    <xf numFmtId="38" fontId="78" fillId="3" borderId="4" xfId="7" applyNumberFormat="1" applyFont="1" applyFill="1" applyBorder="1" applyAlignment="1" applyProtection="1">
      <alignment horizontal="center" vertical="center"/>
      <protection locked="0"/>
    </xf>
    <xf numFmtId="38" fontId="78" fillId="3" borderId="5" xfId="7" applyNumberFormat="1" applyFont="1" applyFill="1" applyBorder="1" applyAlignment="1" applyProtection="1">
      <alignment horizontal="center" vertical="center"/>
      <protection locked="0"/>
    </xf>
    <xf numFmtId="38" fontId="75" fillId="3" borderId="9" xfId="7" applyNumberFormat="1" applyFill="1" applyBorder="1" applyAlignment="1" applyProtection="1">
      <alignment horizontal="center" vertical="center"/>
      <protection locked="0"/>
    </xf>
    <xf numFmtId="0" fontId="79" fillId="23" borderId="0" xfId="2" applyFont="1" applyFill="1" applyBorder="1" applyProtection="1"/>
    <xf numFmtId="0" fontId="80" fillId="4" borderId="85" xfId="2" applyFont="1" applyFill="1" applyBorder="1" applyAlignment="1" applyProtection="1">
      <alignment horizontal="center" vertical="center" wrapText="1"/>
      <protection locked="0"/>
    </xf>
    <xf numFmtId="0" fontId="80" fillId="4" borderId="10" xfId="2" applyFont="1" applyFill="1" applyBorder="1" applyAlignment="1" applyProtection="1">
      <alignment horizontal="center" vertical="center" wrapText="1"/>
      <protection locked="0"/>
    </xf>
    <xf numFmtId="0" fontId="80" fillId="4" borderId="86" xfId="2" applyFont="1" applyFill="1" applyBorder="1" applyAlignment="1" applyProtection="1">
      <alignment horizontal="center" vertical="center" wrapText="1"/>
      <protection locked="0"/>
    </xf>
    <xf numFmtId="0" fontId="81" fillId="23" borderId="0" xfId="2" applyFont="1" applyFill="1" applyBorder="1" applyAlignment="1" applyProtection="1"/>
    <xf numFmtId="0" fontId="81" fillId="23" borderId="57" xfId="2" applyFont="1" applyFill="1" applyBorder="1" applyAlignment="1" applyProtection="1"/>
    <xf numFmtId="0" fontId="9" fillId="23" borderId="0" xfId="2" applyFont="1" applyFill="1" applyBorder="1" applyAlignment="1" applyProtection="1">
      <alignment horizontal="center"/>
    </xf>
    <xf numFmtId="38" fontId="24" fillId="18" borderId="0" xfId="4" applyNumberFormat="1" applyFont="1" applyFill="1" applyBorder="1" applyAlignment="1" applyProtection="1"/>
    <xf numFmtId="0" fontId="82" fillId="24" borderId="65" xfId="2" applyFont="1" applyFill="1" applyBorder="1" applyAlignment="1" applyProtection="1">
      <alignment horizontal="center" vertical="top"/>
    </xf>
    <xf numFmtId="0" fontId="82" fillId="24" borderId="0" xfId="2" applyFont="1" applyFill="1" applyBorder="1" applyAlignment="1" applyProtection="1">
      <alignment horizontal="center" vertical="top"/>
    </xf>
    <xf numFmtId="0" fontId="82" fillId="24" borderId="66" xfId="2" applyFont="1" applyFill="1" applyBorder="1" applyAlignment="1" applyProtection="1">
      <alignment horizontal="center" vertical="top"/>
    </xf>
    <xf numFmtId="175" fontId="84" fillId="16" borderId="4" xfId="5" applyNumberFormat="1" applyFont="1" applyFill="1" applyBorder="1" applyAlignment="1" applyProtection="1">
      <alignment horizontal="center" vertical="center"/>
      <protection locked="0"/>
    </xf>
    <xf numFmtId="175" fontId="84" fillId="16" borderId="9" xfId="5" applyNumberFormat="1" applyFont="1" applyFill="1" applyBorder="1" applyAlignment="1" applyProtection="1">
      <alignment horizontal="center" vertical="center"/>
      <protection locked="0"/>
    </xf>
    <xf numFmtId="0" fontId="59" fillId="10" borderId="0" xfId="1" applyFont="1" applyFill="1" applyBorder="1" applyAlignment="1" applyProtection="1">
      <alignment horizontal="left"/>
    </xf>
    <xf numFmtId="0" fontId="36" fillId="4" borderId="11" xfId="2" applyNumberFormat="1" applyFont="1" applyFill="1" applyBorder="1" applyAlignment="1" applyProtection="1">
      <alignment horizontal="center" vertical="center"/>
      <protection locked="0"/>
    </xf>
    <xf numFmtId="0" fontId="79" fillId="23" borderId="0" xfId="2" applyFont="1" applyFill="1" applyProtection="1"/>
    <xf numFmtId="174" fontId="85" fillId="24" borderId="11" xfId="2" applyNumberFormat="1" applyFont="1" applyFill="1" applyBorder="1" applyAlignment="1" applyProtection="1">
      <alignment horizontal="center" vertical="center"/>
      <protection locked="0"/>
    </xf>
    <xf numFmtId="176" fontId="67" fillId="3" borderId="4" xfId="6" quotePrefix="1" applyNumberFormat="1" applyFont="1" applyFill="1" applyBorder="1" applyAlignment="1" applyProtection="1">
      <alignment horizontal="center" vertical="center"/>
      <protection locked="0"/>
    </xf>
    <xf numFmtId="176" fontId="67" fillId="3" borderId="9" xfId="6" quotePrefix="1" applyNumberFormat="1" applyFont="1" applyFill="1" applyBorder="1" applyAlignment="1" applyProtection="1">
      <alignment horizontal="center" vertical="center"/>
      <protection locked="0"/>
    </xf>
    <xf numFmtId="0" fontId="77" fillId="23" borderId="0" xfId="2" applyFont="1" applyFill="1" applyBorder="1" applyProtection="1"/>
    <xf numFmtId="0" fontId="86" fillId="24" borderId="103" xfId="2" applyFont="1" applyFill="1" applyBorder="1" applyAlignment="1" applyProtection="1">
      <alignment horizontal="center" wrapText="1"/>
      <protection locked="0"/>
    </xf>
    <xf numFmtId="0" fontId="86" fillId="24" borderId="80" xfId="2" applyFont="1" applyFill="1" applyBorder="1" applyAlignment="1" applyProtection="1">
      <alignment horizontal="center" wrapText="1"/>
      <protection locked="0"/>
    </xf>
    <xf numFmtId="0" fontId="86" fillId="24" borderId="104" xfId="2" quotePrefix="1" applyFont="1" applyFill="1" applyBorder="1" applyAlignment="1" applyProtection="1">
      <alignment horizontal="center" wrapText="1"/>
      <protection locked="0"/>
    </xf>
  </cellXfs>
  <cellStyles count="8">
    <cellStyle name="Hyperlink" xfId="7" builtinId="8"/>
    <cellStyle name="Normal" xfId="0" builtinId="0"/>
    <cellStyle name="Normal 2" xfId="5"/>
    <cellStyle name="Normal 4" xfId="1"/>
    <cellStyle name="Normal_B3_2013" xfId="3"/>
    <cellStyle name="Normal_COA-2001-ZAPOVED-No-81-29012002-ANNEX" xfId="6"/>
    <cellStyle name="Normal_TRIAL-BALANCE-2001-MAKET" xfId="2"/>
    <cellStyle name="Normal_ZADACHA" xfId="4"/>
  </cellStyles>
  <dxfs count="4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numFmt numFmtId="175" formatCode="0000"/>
    </dxf>
    <dxf>
      <numFmt numFmtId="179" formatCode="0000&quot; &quot;0000"/>
    </dxf>
    <dxf>
      <numFmt numFmtId="178" formatCode="0000&quot; &quot;0000&quot; &quot;0000"/>
    </dxf>
    <dxf>
      <numFmt numFmtId="177" formatCode="0000&quot; &quot;0000&quot; &quot;0000&quot; &quot;0000"/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_cash_report_2018_0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Cash-Flow-201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17"/>
  <sheetViews>
    <sheetView showZeros="0" tabSelected="1" view="pageBreakPreview" zoomScale="60" zoomScaleNormal="100" workbookViewId="0">
      <pane xSplit="5" ySplit="12" topLeftCell="F13" activePane="bottomRight" state="frozen"/>
      <selection pane="topRight" activeCell="D1" sqref="D1"/>
      <selection pane="bottomLeft" activeCell="A11" sqref="A11"/>
      <selection pane="bottomRight" activeCell="M143" sqref="M143:P143"/>
    </sheetView>
  </sheetViews>
  <sheetFormatPr defaultRowHeight="15" x14ac:dyDescent="0.25"/>
  <cols>
    <col min="1" max="1" width="3.7109375" style="1" customWidth="1"/>
    <col min="2" max="2" width="20.140625" style="1" customWidth="1"/>
    <col min="3" max="3" width="23.5703125" style="1" customWidth="1"/>
    <col min="4" max="4" width="30.85546875" style="1" customWidth="1"/>
    <col min="5" max="5" width="0.5703125" customWidth="1"/>
    <col min="6" max="7" width="16.85546875" style="1" customWidth="1"/>
    <col min="8" max="8" width="0.5703125" customWidth="1"/>
    <col min="9" max="10" width="16.85546875" style="1" customWidth="1"/>
    <col min="11" max="11" width="0.5703125" style="1" customWidth="1"/>
    <col min="12" max="13" width="16.85546875" style="1" customWidth="1"/>
    <col min="14" max="14" width="0.5703125" style="1" customWidth="1"/>
    <col min="15" max="16" width="16.85546875" style="1" customWidth="1"/>
    <col min="17" max="17" width="3.5703125" style="1" customWidth="1"/>
    <col min="18" max="18" width="61.85546875" style="2" customWidth="1"/>
    <col min="19" max="20" width="12.7109375" style="2" customWidth="1"/>
    <col min="21" max="22" width="3.140625" style="1" customWidth="1"/>
    <col min="23" max="23" width="9.140625" style="1"/>
    <col min="24" max="24" width="5.28515625" style="1" customWidth="1"/>
    <col min="25" max="16384" width="9.140625" style="1"/>
  </cols>
  <sheetData>
    <row r="1" spans="1:256" s="450" customFormat="1" ht="16.5" customHeight="1" x14ac:dyDescent="0.25">
      <c r="A1" s="42"/>
      <c r="B1" s="481" t="s">
        <v>260</v>
      </c>
      <c r="C1" s="480"/>
      <c r="D1" s="480"/>
      <c r="E1" s="480"/>
      <c r="F1" s="479"/>
      <c r="G1" s="478" t="s">
        <v>259</v>
      </c>
      <c r="H1" s="466"/>
      <c r="I1" s="477">
        <v>131060676</v>
      </c>
      <c r="J1" s="476"/>
      <c r="K1" s="464"/>
      <c r="L1" s="474" t="s">
        <v>258</v>
      </c>
      <c r="M1" s="475">
        <v>4700</v>
      </c>
      <c r="N1" s="464"/>
      <c r="O1" s="474" t="s">
        <v>257</v>
      </c>
      <c r="P1" s="473"/>
      <c r="Q1" s="451"/>
      <c r="R1" s="472" t="s">
        <v>256</v>
      </c>
      <c r="S1" s="471"/>
      <c r="T1" s="470"/>
      <c r="U1" s="451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450" customFormat="1" ht="14.25" customHeight="1" x14ac:dyDescent="0.25">
      <c r="A2" s="42"/>
      <c r="B2" s="469" t="s">
        <v>255</v>
      </c>
      <c r="C2" s="468"/>
      <c r="D2" s="468"/>
      <c r="E2" s="468"/>
      <c r="F2" s="467"/>
      <c r="G2" s="466"/>
      <c r="H2" s="466"/>
      <c r="I2" s="465"/>
      <c r="J2" s="464"/>
      <c r="K2" s="465"/>
      <c r="L2" s="465"/>
      <c r="M2" s="464"/>
      <c r="N2" s="463"/>
      <c r="O2" s="451"/>
      <c r="P2" s="451"/>
      <c r="Q2" s="451"/>
      <c r="R2" s="451"/>
      <c r="S2" s="451"/>
      <c r="T2" s="451"/>
      <c r="U2" s="451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450" customFormat="1" ht="19.5" customHeight="1" x14ac:dyDescent="0.25">
      <c r="A3" s="42"/>
      <c r="B3" s="462" t="s">
        <v>254</v>
      </c>
      <c r="C3" s="461"/>
      <c r="D3" s="461"/>
      <c r="E3" s="461"/>
      <c r="F3" s="460"/>
      <c r="G3" s="459" t="s">
        <v>253</v>
      </c>
      <c r="H3" s="458" t="s">
        <v>252</v>
      </c>
      <c r="I3" s="457"/>
      <c r="J3" s="457"/>
      <c r="K3" s="456"/>
      <c r="L3" s="455" t="s">
        <v>251</v>
      </c>
      <c r="M3" s="454" t="s">
        <v>250</v>
      </c>
      <c r="N3" s="453"/>
      <c r="O3" s="453"/>
      <c r="P3" s="452"/>
      <c r="Q3" s="451"/>
      <c r="R3" s="451"/>
      <c r="S3" s="451"/>
      <c r="T3" s="451"/>
      <c r="U3" s="451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434" customFormat="1" ht="4.5" customHeight="1" x14ac:dyDescent="0.2">
      <c r="A4" s="42"/>
      <c r="B4" s="449"/>
      <c r="C4" s="449"/>
      <c r="D4" s="449"/>
      <c r="E4" s="436"/>
      <c r="F4" s="436"/>
      <c r="G4" s="448"/>
      <c r="H4" s="436"/>
      <c r="I4" s="436"/>
      <c r="J4" s="436"/>
      <c r="K4" s="45"/>
      <c r="L4" s="447"/>
      <c r="M4" s="436"/>
      <c r="N4" s="436"/>
      <c r="O4" s="436"/>
      <c r="P4" s="436"/>
      <c r="Q4" s="436"/>
      <c r="R4" s="435"/>
      <c r="S4" s="435"/>
      <c r="T4" s="435"/>
      <c r="U4" s="42"/>
    </row>
    <row r="5" spans="1:256" s="434" customFormat="1" ht="18.75" customHeight="1" x14ac:dyDescent="0.25">
      <c r="A5" s="42"/>
      <c r="B5" s="433" t="s">
        <v>249</v>
      </c>
      <c r="C5" s="433"/>
      <c r="D5" s="443" t="s">
        <v>248</v>
      </c>
      <c r="E5" s="443"/>
      <c r="F5" s="443"/>
      <c r="G5" s="443"/>
      <c r="H5" s="443"/>
      <c r="I5" s="443"/>
      <c r="J5" s="443"/>
      <c r="K5" s="443"/>
      <c r="L5" s="443"/>
      <c r="M5" s="436"/>
      <c r="N5" s="436"/>
      <c r="O5" s="446" t="s">
        <v>247</v>
      </c>
      <c r="P5" s="445">
        <v>2018</v>
      </c>
      <c r="Q5" s="436"/>
      <c r="R5" s="444" t="s">
        <v>246</v>
      </c>
      <c r="S5" s="444"/>
      <c r="T5" s="444"/>
      <c r="U5" s="42"/>
    </row>
    <row r="6" spans="1:256" s="3" customFormat="1" ht="17.25" customHeight="1" x14ac:dyDescent="0.25">
      <c r="A6" s="42"/>
      <c r="B6" s="433" t="s">
        <v>245</v>
      </c>
      <c r="C6" s="433"/>
      <c r="D6" s="443" t="s">
        <v>244</v>
      </c>
      <c r="E6" s="443"/>
      <c r="F6" s="443"/>
      <c r="G6" s="443"/>
      <c r="H6" s="443"/>
      <c r="I6" s="443"/>
      <c r="J6" s="443"/>
      <c r="K6" s="443"/>
      <c r="L6" s="443"/>
      <c r="M6" s="437"/>
      <c r="N6" s="41"/>
      <c r="O6" s="42"/>
      <c r="P6" s="42"/>
      <c r="Q6" s="45"/>
      <c r="R6" s="442">
        <f>+P4</f>
        <v>0</v>
      </c>
      <c r="S6" s="442"/>
      <c r="T6" s="442"/>
      <c r="U6" s="42"/>
      <c r="V6" s="74"/>
      <c r="W6" s="74"/>
      <c r="X6" s="434"/>
      <c r="Y6" s="74"/>
      <c r="AB6" s="4"/>
    </row>
    <row r="7" spans="1:256" s="434" customFormat="1" ht="2.25" customHeight="1" x14ac:dyDescent="0.25">
      <c r="A7" s="438"/>
      <c r="B7" s="440"/>
      <c r="C7" s="440"/>
      <c r="D7" s="440"/>
      <c r="E7" s="436"/>
      <c r="F7" s="441"/>
      <c r="G7" s="440"/>
      <c r="H7" s="436"/>
      <c r="I7" s="439"/>
      <c r="J7" s="437"/>
      <c r="K7" s="438"/>
      <c r="L7" s="436"/>
      <c r="M7" s="437"/>
      <c r="N7" s="436"/>
      <c r="O7" s="438"/>
      <c r="P7" s="437"/>
      <c r="Q7" s="436"/>
      <c r="R7" s="435"/>
      <c r="S7" s="435"/>
      <c r="T7" s="435"/>
      <c r="U7" s="42"/>
    </row>
    <row r="8" spans="1:256" s="3" customFormat="1" ht="17.25" customHeight="1" x14ac:dyDescent="0.3">
      <c r="A8" s="42"/>
      <c r="B8" s="433"/>
      <c r="C8" s="433" t="s">
        <v>243</v>
      </c>
      <c r="D8" s="432" t="str">
        <f>+B1</f>
        <v>КОМИСИЯ ЗА ФИНАНСОВ НАДЗОР</v>
      </c>
      <c r="E8" s="432"/>
      <c r="F8" s="432"/>
      <c r="G8" s="432"/>
      <c r="H8" s="432"/>
      <c r="I8" s="432"/>
      <c r="J8" s="432"/>
      <c r="K8" s="432"/>
      <c r="L8" s="432"/>
      <c r="M8" s="431" t="s">
        <v>242</v>
      </c>
      <c r="N8" s="41"/>
      <c r="O8" s="430" t="s">
        <v>217</v>
      </c>
      <c r="P8" s="429" t="s">
        <v>241</v>
      </c>
      <c r="Q8" s="45"/>
      <c r="R8" s="428">
        <f>+P5</f>
        <v>2018</v>
      </c>
      <c r="S8" s="427"/>
      <c r="T8" s="426"/>
      <c r="U8" s="42"/>
      <c r="V8" s="74"/>
      <c r="W8" s="74"/>
      <c r="X8" s="74"/>
      <c r="Y8" s="74"/>
      <c r="AB8" s="4"/>
    </row>
    <row r="9" spans="1:256" s="3" customFormat="1" ht="4.5" customHeight="1" thickBot="1" x14ac:dyDescent="0.3">
      <c r="A9" s="42"/>
      <c r="B9" s="60"/>
      <c r="C9" s="60"/>
      <c r="D9" s="60"/>
      <c r="E9" s="42"/>
      <c r="F9" s="425"/>
      <c r="G9" s="425"/>
      <c r="H9" s="42"/>
      <c r="I9" s="425"/>
      <c r="J9" s="425"/>
      <c r="K9" s="41"/>
      <c r="L9" s="425"/>
      <c r="M9" s="425"/>
      <c r="N9" s="41"/>
      <c r="O9" s="425"/>
      <c r="P9" s="425"/>
      <c r="Q9" s="424"/>
      <c r="R9" s="423"/>
      <c r="S9" s="423"/>
      <c r="T9" s="423"/>
      <c r="U9" s="45"/>
      <c r="V9" s="74"/>
      <c r="W9" s="74"/>
      <c r="X9" s="74"/>
      <c r="Y9" s="74"/>
      <c r="Z9" s="74"/>
      <c r="AA9" s="74"/>
      <c r="AB9" s="4"/>
      <c r="AC9" s="74"/>
      <c r="AD9" s="74"/>
    </row>
    <row r="10" spans="1:256" s="3" customFormat="1" ht="57" customHeight="1" x14ac:dyDescent="0.25">
      <c r="A10" s="42"/>
      <c r="B10" s="422"/>
      <c r="C10" s="421"/>
      <c r="D10" s="420"/>
      <c r="E10" s="42"/>
      <c r="F10" s="419" t="s">
        <v>240</v>
      </c>
      <c r="G10" s="418" t="s">
        <v>240</v>
      </c>
      <c r="H10" s="42"/>
      <c r="I10" s="417" t="s">
        <v>239</v>
      </c>
      <c r="J10" s="416" t="s">
        <v>239</v>
      </c>
      <c r="K10" s="41"/>
      <c r="L10" s="415" t="s">
        <v>238</v>
      </c>
      <c r="M10" s="414" t="s">
        <v>238</v>
      </c>
      <c r="N10" s="41"/>
      <c r="O10" s="413" t="s">
        <v>237</v>
      </c>
      <c r="P10" s="412" t="s">
        <v>236</v>
      </c>
      <c r="Q10" s="411"/>
      <c r="R10" s="410" t="s">
        <v>235</v>
      </c>
      <c r="S10" s="409"/>
      <c r="T10" s="408"/>
      <c r="U10" s="45"/>
      <c r="V10" s="74"/>
      <c r="W10" s="74"/>
      <c r="X10" s="74"/>
      <c r="Y10" s="74"/>
      <c r="Z10" s="74"/>
      <c r="AA10" s="74"/>
      <c r="AB10" s="74"/>
      <c r="AC10" s="74"/>
      <c r="AD10" s="74"/>
    </row>
    <row r="11" spans="1:256" s="3" customFormat="1" ht="18" customHeight="1" thickBot="1" x14ac:dyDescent="0.3">
      <c r="A11" s="42"/>
      <c r="B11" s="407" t="s">
        <v>234</v>
      </c>
      <c r="C11" s="406"/>
      <c r="D11" s="405"/>
      <c r="E11" s="42"/>
      <c r="F11" s="404" t="str">
        <f>+O8</f>
        <v>31.03.2018 г.</v>
      </c>
      <c r="G11" s="403">
        <f>+P5-1</f>
        <v>2017</v>
      </c>
      <c r="H11" s="42"/>
      <c r="I11" s="402" t="str">
        <f>+O8</f>
        <v>31.03.2018 г.</v>
      </c>
      <c r="J11" s="401">
        <f>+P5-1</f>
        <v>2017</v>
      </c>
      <c r="K11" s="41"/>
      <c r="L11" s="400" t="str">
        <f>+O8</f>
        <v>31.03.2018 г.</v>
      </c>
      <c r="M11" s="399">
        <f>+P5-1</f>
        <v>2017</v>
      </c>
      <c r="N11" s="41"/>
      <c r="O11" s="398" t="str">
        <f>+O8</f>
        <v>31.03.2018 г.</v>
      </c>
      <c r="P11" s="397">
        <f>+P5-1</f>
        <v>2017</v>
      </c>
      <c r="Q11" s="396"/>
      <c r="R11" s="395" t="s">
        <v>233</v>
      </c>
      <c r="S11" s="394"/>
      <c r="T11" s="393"/>
      <c r="U11" s="75"/>
      <c r="V11" s="74"/>
      <c r="W11" s="74"/>
      <c r="X11" s="74"/>
      <c r="Y11" s="74"/>
      <c r="Z11" s="74"/>
      <c r="AA11" s="74"/>
      <c r="AB11" s="74"/>
      <c r="AC11" s="74"/>
      <c r="AD11" s="74"/>
    </row>
    <row r="12" spans="1:256" s="3" customFormat="1" ht="15.75" x14ac:dyDescent="0.25">
      <c r="A12" s="42"/>
      <c r="B12" s="392" t="s">
        <v>232</v>
      </c>
      <c r="C12" s="391"/>
      <c r="D12" s="390"/>
      <c r="E12" s="42"/>
      <c r="F12" s="389" t="s">
        <v>231</v>
      </c>
      <c r="G12" s="388" t="s">
        <v>230</v>
      </c>
      <c r="H12" s="42"/>
      <c r="I12" s="389" t="s">
        <v>229</v>
      </c>
      <c r="J12" s="388" t="s">
        <v>228</v>
      </c>
      <c r="K12" s="41"/>
      <c r="L12" s="389" t="s">
        <v>227</v>
      </c>
      <c r="M12" s="388" t="s">
        <v>226</v>
      </c>
      <c r="N12" s="41"/>
      <c r="O12" s="387" t="s">
        <v>225</v>
      </c>
      <c r="P12" s="386" t="s">
        <v>224</v>
      </c>
      <c r="Q12" s="42"/>
      <c r="R12" s="385"/>
      <c r="S12" s="384"/>
      <c r="T12" s="383"/>
      <c r="U12" s="75"/>
      <c r="V12" s="74"/>
      <c r="Y12" s="74"/>
      <c r="Z12" s="74"/>
      <c r="AA12" s="74"/>
      <c r="AB12" s="74"/>
      <c r="AC12" s="74"/>
      <c r="AD12" s="74"/>
    </row>
    <row r="13" spans="1:256" s="3" customFormat="1" ht="15.75" x14ac:dyDescent="0.25">
      <c r="A13" s="73"/>
      <c r="B13" s="111" t="s">
        <v>223</v>
      </c>
      <c r="C13" s="110"/>
      <c r="D13" s="109"/>
      <c r="E13" s="42"/>
      <c r="F13" s="189"/>
      <c r="G13" s="189"/>
      <c r="H13" s="42"/>
      <c r="I13" s="189"/>
      <c r="J13" s="189"/>
      <c r="K13" s="67"/>
      <c r="L13" s="189"/>
      <c r="M13" s="189"/>
      <c r="N13" s="67"/>
      <c r="O13" s="382"/>
      <c r="P13" s="187"/>
      <c r="Q13" s="43"/>
      <c r="R13" s="111" t="s">
        <v>223</v>
      </c>
      <c r="S13" s="110"/>
      <c r="T13" s="109"/>
      <c r="U13" s="75"/>
      <c r="V13" s="74"/>
      <c r="W13" s="374" t="s">
        <v>222</v>
      </c>
      <c r="X13" s="373"/>
      <c r="Y13" s="74"/>
      <c r="Z13" s="74"/>
      <c r="AA13" s="74"/>
      <c r="AB13" s="74"/>
      <c r="AC13" s="74"/>
      <c r="AD13" s="74"/>
    </row>
    <row r="14" spans="1:256" s="3" customFormat="1" ht="15.75" x14ac:dyDescent="0.25">
      <c r="A14" s="73"/>
      <c r="B14" s="186" t="s">
        <v>221</v>
      </c>
      <c r="C14" s="185"/>
      <c r="D14" s="184"/>
      <c r="E14" s="42"/>
      <c r="F14" s="107"/>
      <c r="G14" s="107"/>
      <c r="H14" s="42"/>
      <c r="I14" s="107"/>
      <c r="J14" s="107"/>
      <c r="K14" s="67"/>
      <c r="L14" s="107"/>
      <c r="M14" s="107"/>
      <c r="N14" s="67"/>
      <c r="O14" s="381"/>
      <c r="P14" s="105"/>
      <c r="Q14" s="43"/>
      <c r="R14" s="186" t="s">
        <v>221</v>
      </c>
      <c r="S14" s="185"/>
      <c r="T14" s="184"/>
      <c r="U14" s="75"/>
      <c r="V14" s="74"/>
      <c r="W14" s="372" t="s">
        <v>220</v>
      </c>
      <c r="X14" s="371"/>
      <c r="Y14" s="74"/>
      <c r="Z14" s="74"/>
      <c r="AA14" s="74"/>
      <c r="AB14" s="74"/>
      <c r="AC14" s="74"/>
      <c r="AD14" s="74"/>
    </row>
    <row r="15" spans="1:256" s="3" customFormat="1" ht="15.75" x14ac:dyDescent="0.25">
      <c r="A15" s="73"/>
      <c r="B15" s="101" t="s">
        <v>219</v>
      </c>
      <c r="C15" s="100"/>
      <c r="D15" s="99"/>
      <c r="E15" s="42"/>
      <c r="F15" s="98"/>
      <c r="G15" s="97"/>
      <c r="H15" s="42"/>
      <c r="I15" s="98"/>
      <c r="J15" s="97"/>
      <c r="K15" s="67"/>
      <c r="L15" s="98"/>
      <c r="M15" s="97"/>
      <c r="N15" s="67"/>
      <c r="O15" s="96">
        <f>+ROUND(+F15+I15+L15,0)</f>
        <v>0</v>
      </c>
      <c r="P15" s="95">
        <f>+ROUND(+G15+J15+M15,0)</f>
        <v>0</v>
      </c>
      <c r="Q15" s="43"/>
      <c r="R15" s="94" t="s">
        <v>218</v>
      </c>
      <c r="S15" s="93"/>
      <c r="T15" s="92"/>
      <c r="U15" s="75"/>
      <c r="V15" s="74"/>
      <c r="W15" s="370" t="s">
        <v>217</v>
      </c>
      <c r="X15" s="369"/>
      <c r="Y15" s="74"/>
      <c r="Z15" s="74"/>
      <c r="AA15" s="74"/>
      <c r="AB15" s="74"/>
      <c r="AC15" s="74"/>
      <c r="AD15" s="74"/>
    </row>
    <row r="16" spans="1:256" s="3" customFormat="1" ht="15.75" x14ac:dyDescent="0.25">
      <c r="A16" s="73"/>
      <c r="B16" s="85" t="s">
        <v>216</v>
      </c>
      <c r="C16" s="90"/>
      <c r="D16" s="89"/>
      <c r="E16" s="42"/>
      <c r="F16" s="82">
        <v>14104482</v>
      </c>
      <c r="G16" s="81">
        <v>4196086</v>
      </c>
      <c r="H16" s="42"/>
      <c r="I16" s="82"/>
      <c r="J16" s="81"/>
      <c r="K16" s="67"/>
      <c r="L16" s="82"/>
      <c r="M16" s="81"/>
      <c r="N16" s="67"/>
      <c r="O16" s="80">
        <f>+ROUND(+F16+I16+L16,0)</f>
        <v>14104482</v>
      </c>
      <c r="P16" s="79">
        <f>+ROUND(+G16+J16+M16,0)</f>
        <v>4196086</v>
      </c>
      <c r="Q16" s="43"/>
      <c r="R16" s="380" t="s">
        <v>215</v>
      </c>
      <c r="S16" s="379"/>
      <c r="T16" s="378"/>
      <c r="U16" s="75"/>
      <c r="V16" s="74"/>
      <c r="W16" s="374" t="s">
        <v>214</v>
      </c>
      <c r="X16" s="373"/>
      <c r="Y16" s="74"/>
      <c r="Z16" s="74"/>
      <c r="AA16" s="74"/>
      <c r="AB16" s="74"/>
      <c r="AC16" s="74"/>
      <c r="AD16" s="74"/>
    </row>
    <row r="17" spans="1:30" s="3" customFormat="1" ht="15.75" x14ac:dyDescent="0.25">
      <c r="A17" s="73"/>
      <c r="B17" s="285" t="s">
        <v>213</v>
      </c>
      <c r="C17" s="142"/>
      <c r="D17" s="141"/>
      <c r="E17" s="42"/>
      <c r="F17" s="140"/>
      <c r="G17" s="139"/>
      <c r="H17" s="42"/>
      <c r="I17" s="140"/>
      <c r="J17" s="139"/>
      <c r="K17" s="67"/>
      <c r="L17" s="140"/>
      <c r="M17" s="139"/>
      <c r="N17" s="67"/>
      <c r="O17" s="136">
        <f>+ROUND(+F17+I17+L17,0)</f>
        <v>0</v>
      </c>
      <c r="P17" s="135">
        <f>+ROUND(+G17+J17+M17,0)</f>
        <v>0</v>
      </c>
      <c r="Q17" s="43"/>
      <c r="R17" s="377" t="s">
        <v>212</v>
      </c>
      <c r="S17" s="376"/>
      <c r="T17" s="375"/>
      <c r="U17" s="75"/>
      <c r="V17" s="74"/>
      <c r="W17" s="372" t="s">
        <v>211</v>
      </c>
      <c r="X17" s="371"/>
      <c r="Y17" s="74"/>
      <c r="Z17" s="74"/>
      <c r="AA17" s="74"/>
      <c r="AB17" s="74"/>
      <c r="AC17" s="74"/>
      <c r="AD17" s="74"/>
    </row>
    <row r="18" spans="1:30" s="3" customFormat="1" ht="15.75" x14ac:dyDescent="0.25">
      <c r="A18" s="73"/>
      <c r="B18" s="147" t="s">
        <v>210</v>
      </c>
      <c r="C18" s="90"/>
      <c r="D18" s="89"/>
      <c r="E18" s="42"/>
      <c r="F18" s="98">
        <v>839586</v>
      </c>
      <c r="G18" s="97">
        <v>2882591</v>
      </c>
      <c r="H18" s="42"/>
      <c r="I18" s="98"/>
      <c r="J18" s="97"/>
      <c r="K18" s="67"/>
      <c r="L18" s="98"/>
      <c r="M18" s="97"/>
      <c r="N18" s="67"/>
      <c r="O18" s="96">
        <f>+ROUND(+F18+I18+L18,0)</f>
        <v>839586</v>
      </c>
      <c r="P18" s="95">
        <f>+ROUND(+G18+J18+M18,0)</f>
        <v>2882591</v>
      </c>
      <c r="Q18" s="43"/>
      <c r="R18" s="94" t="s">
        <v>209</v>
      </c>
      <c r="S18" s="93"/>
      <c r="T18" s="92"/>
      <c r="U18" s="75"/>
      <c r="V18" s="74"/>
      <c r="W18" s="370" t="s">
        <v>208</v>
      </c>
      <c r="X18" s="369"/>
      <c r="Y18" s="74"/>
      <c r="Z18" s="74"/>
      <c r="AA18" s="74"/>
      <c r="AB18" s="74"/>
      <c r="AC18" s="74"/>
      <c r="AD18" s="74"/>
    </row>
    <row r="19" spans="1:30" s="3" customFormat="1" ht="15.75" x14ac:dyDescent="0.25">
      <c r="A19" s="73"/>
      <c r="B19" s="147" t="s">
        <v>207</v>
      </c>
      <c r="C19" s="90"/>
      <c r="D19" s="89"/>
      <c r="E19" s="42"/>
      <c r="F19" s="200"/>
      <c r="G19" s="199"/>
      <c r="H19" s="42"/>
      <c r="I19" s="200"/>
      <c r="J19" s="199"/>
      <c r="K19" s="67"/>
      <c r="L19" s="200"/>
      <c r="M19" s="199"/>
      <c r="N19" s="67"/>
      <c r="O19" s="198">
        <f>+ROUND(+F19+I19+L19,0)</f>
        <v>0</v>
      </c>
      <c r="P19" s="197">
        <f>+ROUND(+G19+J19+M19,0)</f>
        <v>0</v>
      </c>
      <c r="Q19" s="43"/>
      <c r="R19" s="88" t="s">
        <v>206</v>
      </c>
      <c r="S19" s="87"/>
      <c r="T19" s="86"/>
      <c r="U19" s="75"/>
      <c r="V19" s="74"/>
      <c r="W19" s="374" t="s">
        <v>205</v>
      </c>
      <c r="X19" s="373"/>
      <c r="Y19" s="74"/>
      <c r="Z19" s="74"/>
      <c r="AA19" s="74"/>
      <c r="AB19" s="74"/>
      <c r="AC19" s="74"/>
      <c r="AD19" s="74"/>
    </row>
    <row r="20" spans="1:30" s="3" customFormat="1" ht="15.75" x14ac:dyDescent="0.25">
      <c r="A20" s="73"/>
      <c r="B20" s="147" t="s">
        <v>204</v>
      </c>
      <c r="C20" s="90"/>
      <c r="D20" s="89"/>
      <c r="E20" s="42"/>
      <c r="F20" s="200"/>
      <c r="G20" s="199"/>
      <c r="H20" s="42"/>
      <c r="I20" s="200"/>
      <c r="J20" s="199"/>
      <c r="K20" s="67"/>
      <c r="L20" s="200"/>
      <c r="M20" s="199"/>
      <c r="N20" s="67"/>
      <c r="O20" s="198">
        <f>+ROUND(+F20+I20+L20,0)</f>
        <v>0</v>
      </c>
      <c r="P20" s="197">
        <f>+ROUND(+G20+J20+M20,0)</f>
        <v>0</v>
      </c>
      <c r="Q20" s="43"/>
      <c r="R20" s="88" t="s">
        <v>203</v>
      </c>
      <c r="S20" s="87"/>
      <c r="T20" s="86"/>
      <c r="U20" s="75"/>
      <c r="V20" s="74"/>
      <c r="W20" s="372" t="s">
        <v>202</v>
      </c>
      <c r="X20" s="371"/>
      <c r="Y20" s="74"/>
      <c r="Z20" s="74"/>
      <c r="AA20" s="74"/>
      <c r="AB20" s="74"/>
      <c r="AC20" s="74"/>
      <c r="AD20" s="74"/>
    </row>
    <row r="21" spans="1:30" s="3" customFormat="1" ht="15.75" x14ac:dyDescent="0.25">
      <c r="A21" s="73"/>
      <c r="B21" s="147" t="s">
        <v>201</v>
      </c>
      <c r="C21" s="90"/>
      <c r="D21" s="89"/>
      <c r="E21" s="42"/>
      <c r="F21" s="200"/>
      <c r="G21" s="199"/>
      <c r="H21" s="42"/>
      <c r="I21" s="200"/>
      <c r="J21" s="199"/>
      <c r="K21" s="67"/>
      <c r="L21" s="200"/>
      <c r="M21" s="199"/>
      <c r="N21" s="67"/>
      <c r="O21" s="198">
        <f>+ROUND(+F21+I21+L21,0)</f>
        <v>0</v>
      </c>
      <c r="P21" s="197">
        <f>+ROUND(+G21+J21+M21,0)</f>
        <v>0</v>
      </c>
      <c r="Q21" s="43"/>
      <c r="R21" s="88" t="s">
        <v>200</v>
      </c>
      <c r="S21" s="87"/>
      <c r="T21" s="86"/>
      <c r="U21" s="75"/>
      <c r="V21" s="74"/>
      <c r="W21" s="370" t="s">
        <v>199</v>
      </c>
      <c r="X21" s="369"/>
      <c r="Y21" s="74"/>
      <c r="Z21" s="74"/>
      <c r="AA21" s="74"/>
      <c r="AB21" s="74"/>
      <c r="AC21" s="74"/>
      <c r="AD21" s="74"/>
    </row>
    <row r="22" spans="1:30" s="3" customFormat="1" ht="15.75" x14ac:dyDescent="0.25">
      <c r="A22" s="73"/>
      <c r="B22" s="147" t="s">
        <v>198</v>
      </c>
      <c r="C22" s="90"/>
      <c r="D22" s="89"/>
      <c r="E22" s="42"/>
      <c r="F22" s="200"/>
      <c r="G22" s="199"/>
      <c r="H22" s="42"/>
      <c r="I22" s="200"/>
      <c r="J22" s="199"/>
      <c r="K22" s="67"/>
      <c r="L22" s="200"/>
      <c r="M22" s="199">
        <v>0</v>
      </c>
      <c r="N22" s="67"/>
      <c r="O22" s="198">
        <f>+ROUND(+F22+I22+L22,0)</f>
        <v>0</v>
      </c>
      <c r="P22" s="197">
        <f>+ROUND(+G22+J22+M22,0)</f>
        <v>0</v>
      </c>
      <c r="Q22" s="43"/>
      <c r="R22" s="88" t="s">
        <v>197</v>
      </c>
      <c r="S22" s="87"/>
      <c r="T22" s="86"/>
      <c r="U22" s="75"/>
      <c r="V22" s="74"/>
      <c r="W22" s="374" t="s">
        <v>196</v>
      </c>
      <c r="X22" s="373"/>
      <c r="Y22" s="74"/>
      <c r="Z22" s="74"/>
      <c r="AA22" s="74"/>
      <c r="AB22" s="74"/>
      <c r="AC22" s="74"/>
      <c r="AD22" s="74"/>
    </row>
    <row r="23" spans="1:30" s="3" customFormat="1" ht="15.75" x14ac:dyDescent="0.25">
      <c r="A23" s="73"/>
      <c r="B23" s="147" t="s">
        <v>195</v>
      </c>
      <c r="C23" s="90"/>
      <c r="D23" s="89"/>
      <c r="E23" s="42"/>
      <c r="F23" s="200"/>
      <c r="G23" s="199"/>
      <c r="H23" s="42"/>
      <c r="I23" s="200"/>
      <c r="J23" s="199"/>
      <c r="K23" s="67"/>
      <c r="L23" s="200"/>
      <c r="M23" s="199"/>
      <c r="N23" s="67"/>
      <c r="O23" s="198">
        <f>+ROUND(+F23+I23+L23,0)</f>
        <v>0</v>
      </c>
      <c r="P23" s="197">
        <f>+ROUND(+G23+J23+M23,0)</f>
        <v>0</v>
      </c>
      <c r="Q23" s="43"/>
      <c r="R23" s="88" t="s">
        <v>194</v>
      </c>
      <c r="S23" s="87"/>
      <c r="T23" s="86"/>
      <c r="U23" s="75"/>
      <c r="V23" s="74"/>
      <c r="W23" s="372" t="s">
        <v>193</v>
      </c>
      <c r="X23" s="371"/>
      <c r="Y23" s="74"/>
      <c r="Z23" s="74"/>
      <c r="AA23" s="74"/>
      <c r="AB23" s="74"/>
      <c r="AC23" s="74"/>
      <c r="AD23" s="74"/>
    </row>
    <row r="24" spans="1:30" s="3" customFormat="1" ht="15.75" x14ac:dyDescent="0.25">
      <c r="A24" s="73"/>
      <c r="B24" s="178" t="s">
        <v>192</v>
      </c>
      <c r="C24" s="177"/>
      <c r="D24" s="176"/>
      <c r="E24" s="42"/>
      <c r="F24" s="82">
        <v>648</v>
      </c>
      <c r="G24" s="81">
        <v>1641</v>
      </c>
      <c r="H24" s="42"/>
      <c r="I24" s="82"/>
      <c r="J24" s="81"/>
      <c r="K24" s="67"/>
      <c r="L24" s="82"/>
      <c r="M24" s="81"/>
      <c r="N24" s="67"/>
      <c r="O24" s="80">
        <f>+ROUND(+F24+I24+L24,0)</f>
        <v>648</v>
      </c>
      <c r="P24" s="79">
        <f>+ROUND(+G24+J24+M24,0)</f>
        <v>1641</v>
      </c>
      <c r="Q24" s="43"/>
      <c r="R24" s="238" t="s">
        <v>191</v>
      </c>
      <c r="S24" s="237"/>
      <c r="T24" s="236"/>
      <c r="U24" s="75"/>
      <c r="V24" s="74"/>
      <c r="W24" s="370" t="s">
        <v>190</v>
      </c>
      <c r="X24" s="369"/>
      <c r="Y24" s="74"/>
      <c r="Z24" s="74"/>
      <c r="AA24" s="74"/>
      <c r="AB24" s="74"/>
      <c r="AC24" s="74"/>
      <c r="AD24" s="74"/>
    </row>
    <row r="25" spans="1:30" s="3" customFormat="1" ht="15.75" x14ac:dyDescent="0.25">
      <c r="A25" s="73"/>
      <c r="B25" s="234" t="s">
        <v>189</v>
      </c>
      <c r="C25" s="233"/>
      <c r="D25" s="232"/>
      <c r="E25" s="42"/>
      <c r="F25" s="231">
        <f>+ROUND(+SUM(F15,F16,F18,F19,F20,F21,F22,F23,F24),0)</f>
        <v>14944716</v>
      </c>
      <c r="G25" s="230">
        <f>+ROUND(+SUM(G15,G16,G18,G19,G20,G21,G22,G23,G24),0)</f>
        <v>7080318</v>
      </c>
      <c r="H25" s="42"/>
      <c r="I25" s="231">
        <f>+ROUND(+SUM(I15,I16,I18,I19,I20,I21,I22,I23,I24),0)</f>
        <v>0</v>
      </c>
      <c r="J25" s="230">
        <f>+ROUND(+SUM(J15,J16,J18,J19,J20,J21,J22,J23,J24),0)</f>
        <v>0</v>
      </c>
      <c r="K25" s="67"/>
      <c r="L25" s="231">
        <f>+ROUND(+SUM(L15,L16,L18,L19,L20,L21,L22,L23,L24),0)</f>
        <v>0</v>
      </c>
      <c r="M25" s="230">
        <f>+ROUND(+SUM(M15,M16,M18,M19,M20,M21,M22,M23,M24),0)</f>
        <v>0</v>
      </c>
      <c r="N25" s="67"/>
      <c r="O25" s="229">
        <f>+ROUND(+SUM(O15,O16,O18,O19,O20,O21,O22,O23,O24),0)</f>
        <v>14944716</v>
      </c>
      <c r="P25" s="228">
        <f>+ROUND(+SUM(P15,P16,P18,P19,P20,P21,P22,P23,P24),0)</f>
        <v>7080318</v>
      </c>
      <c r="Q25" s="43"/>
      <c r="R25" s="168" t="s">
        <v>188</v>
      </c>
      <c r="S25" s="167"/>
      <c r="T25" s="166"/>
      <c r="U25" s="75"/>
      <c r="V25" s="74"/>
      <c r="W25" s="74"/>
      <c r="X25" s="74"/>
      <c r="Y25" s="74"/>
      <c r="Z25" s="74"/>
      <c r="AA25" s="74"/>
      <c r="AB25" s="74"/>
      <c r="AC25" s="74"/>
      <c r="AD25" s="74"/>
    </row>
    <row r="26" spans="1:30" s="3" customFormat="1" ht="15.75" x14ac:dyDescent="0.25">
      <c r="A26" s="73"/>
      <c r="B26" s="186" t="s">
        <v>187</v>
      </c>
      <c r="C26" s="185"/>
      <c r="D26" s="184"/>
      <c r="E26" s="42"/>
      <c r="F26" s="190"/>
      <c r="G26" s="189"/>
      <c r="H26" s="42"/>
      <c r="I26" s="190"/>
      <c r="J26" s="189"/>
      <c r="K26" s="67"/>
      <c r="L26" s="190"/>
      <c r="M26" s="189"/>
      <c r="N26" s="67"/>
      <c r="O26" s="188"/>
      <c r="P26" s="187"/>
      <c r="Q26" s="43"/>
      <c r="R26" s="186" t="s">
        <v>187</v>
      </c>
      <c r="S26" s="185"/>
      <c r="T26" s="184"/>
      <c r="U26" s="75"/>
      <c r="V26" s="74"/>
      <c r="W26" s="74"/>
      <c r="X26" s="74"/>
      <c r="Y26" s="74"/>
      <c r="Z26" s="74"/>
      <c r="AA26" s="74"/>
      <c r="AB26" s="74"/>
      <c r="AC26" s="74"/>
      <c r="AD26" s="74"/>
    </row>
    <row r="27" spans="1:30" s="3" customFormat="1" ht="15.75" x14ac:dyDescent="0.25">
      <c r="A27" s="73"/>
      <c r="B27" s="101" t="s">
        <v>186</v>
      </c>
      <c r="C27" s="100"/>
      <c r="D27" s="99"/>
      <c r="E27" s="42"/>
      <c r="F27" s="98"/>
      <c r="G27" s="97"/>
      <c r="H27" s="42"/>
      <c r="I27" s="98"/>
      <c r="J27" s="97"/>
      <c r="K27" s="67"/>
      <c r="L27" s="98"/>
      <c r="M27" s="97"/>
      <c r="N27" s="67"/>
      <c r="O27" s="96">
        <f>+ROUND(+F27+I27+L27,0)</f>
        <v>0</v>
      </c>
      <c r="P27" s="95">
        <f>+ROUND(+G27+J27+M27,0)</f>
        <v>0</v>
      </c>
      <c r="Q27" s="43"/>
      <c r="R27" s="94" t="s">
        <v>185</v>
      </c>
      <c r="S27" s="93"/>
      <c r="T27" s="92"/>
      <c r="U27" s="75"/>
      <c r="V27" s="74"/>
      <c r="W27" s="74"/>
      <c r="X27" s="74"/>
      <c r="Y27" s="74"/>
      <c r="Z27" s="74"/>
      <c r="AA27" s="74"/>
      <c r="AB27" s="74"/>
      <c r="AC27" s="74"/>
      <c r="AD27" s="74"/>
    </row>
    <row r="28" spans="1:30" s="3" customFormat="1" ht="15.75" x14ac:dyDescent="0.25">
      <c r="A28" s="73"/>
      <c r="B28" s="147" t="s">
        <v>184</v>
      </c>
      <c r="C28" s="90"/>
      <c r="D28" s="89"/>
      <c r="E28" s="42"/>
      <c r="F28" s="200"/>
      <c r="G28" s="199"/>
      <c r="H28" s="42"/>
      <c r="I28" s="200"/>
      <c r="J28" s="199"/>
      <c r="K28" s="67"/>
      <c r="L28" s="200"/>
      <c r="M28" s="199"/>
      <c r="N28" s="67"/>
      <c r="O28" s="198">
        <f>+ROUND(+F28+I28+L28,0)</f>
        <v>0</v>
      </c>
      <c r="P28" s="197">
        <f>+ROUND(+G28+J28+M28,0)</f>
        <v>0</v>
      </c>
      <c r="Q28" s="43"/>
      <c r="R28" s="88" t="s">
        <v>183</v>
      </c>
      <c r="S28" s="87"/>
      <c r="T28" s="86"/>
      <c r="U28" s="75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 s="3" customFormat="1" ht="15.75" x14ac:dyDescent="0.25">
      <c r="A29" s="73"/>
      <c r="B29" s="368" t="s">
        <v>182</v>
      </c>
      <c r="C29" s="177"/>
      <c r="D29" s="176"/>
      <c r="E29" s="42"/>
      <c r="F29" s="82"/>
      <c r="G29" s="81"/>
      <c r="H29" s="42"/>
      <c r="I29" s="82"/>
      <c r="J29" s="81"/>
      <c r="K29" s="67"/>
      <c r="L29" s="82"/>
      <c r="M29" s="81"/>
      <c r="N29" s="67"/>
      <c r="O29" s="80">
        <f>+ROUND(+F29+I29+L29,0)</f>
        <v>0</v>
      </c>
      <c r="P29" s="79">
        <f>+ROUND(+G29+J29+M29,0)</f>
        <v>0</v>
      </c>
      <c r="Q29" s="43"/>
      <c r="R29" s="238" t="s">
        <v>181</v>
      </c>
      <c r="S29" s="237"/>
      <c r="T29" s="236"/>
      <c r="U29" s="75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 s="3" customFormat="1" ht="15.75" x14ac:dyDescent="0.25">
      <c r="A30" s="73"/>
      <c r="B30" s="234" t="s">
        <v>180</v>
      </c>
      <c r="C30" s="233"/>
      <c r="D30" s="232"/>
      <c r="E30" s="42"/>
      <c r="F30" s="231">
        <f>+ROUND(+SUM(F27:F29),0)</f>
        <v>0</v>
      </c>
      <c r="G30" s="230">
        <f>+ROUND(+SUM(G27:G29),0)</f>
        <v>0</v>
      </c>
      <c r="H30" s="42"/>
      <c r="I30" s="231">
        <f>+ROUND(+SUM(I27:I29),0)</f>
        <v>0</v>
      </c>
      <c r="J30" s="230">
        <f>+ROUND(+SUM(J27:J29),0)</f>
        <v>0</v>
      </c>
      <c r="K30" s="67"/>
      <c r="L30" s="231">
        <f>+ROUND(+SUM(L27:L29),0)</f>
        <v>0</v>
      </c>
      <c r="M30" s="230">
        <f>+ROUND(+SUM(M27:M29),0)</f>
        <v>0</v>
      </c>
      <c r="N30" s="67"/>
      <c r="O30" s="229">
        <f>+ROUND(+SUM(O27:O29),0)</f>
        <v>0</v>
      </c>
      <c r="P30" s="228">
        <f>+ROUND(+SUM(P27:P29),0)</f>
        <v>0</v>
      </c>
      <c r="Q30" s="43"/>
      <c r="R30" s="168" t="s">
        <v>179</v>
      </c>
      <c r="S30" s="167"/>
      <c r="T30" s="166"/>
      <c r="U30" s="75"/>
      <c r="V30" s="74"/>
      <c r="W30" s="74"/>
      <c r="X30" s="74"/>
      <c r="Y30" s="74"/>
      <c r="Z30" s="74"/>
      <c r="AA30" s="74"/>
      <c r="AB30" s="74"/>
      <c r="AC30" s="74"/>
      <c r="AD30" s="74"/>
    </row>
    <row r="31" spans="1:30" s="3" customFormat="1" ht="6" customHeight="1" x14ac:dyDescent="0.25">
      <c r="A31" s="73"/>
      <c r="B31" s="367"/>
      <c r="C31" s="226"/>
      <c r="D31" s="225"/>
      <c r="E31" s="42"/>
      <c r="F31" s="108"/>
      <c r="G31" s="107"/>
      <c r="H31" s="42"/>
      <c r="I31" s="108"/>
      <c r="J31" s="107"/>
      <c r="K31" s="67"/>
      <c r="L31" s="108"/>
      <c r="M31" s="107"/>
      <c r="N31" s="67"/>
      <c r="O31" s="106"/>
      <c r="P31" s="105"/>
      <c r="Q31" s="43"/>
      <c r="R31" s="366"/>
      <c r="S31" s="365"/>
      <c r="T31" s="364"/>
      <c r="U31" s="75"/>
      <c r="V31" s="74"/>
      <c r="W31" s="74"/>
      <c r="X31" s="74"/>
      <c r="Y31" s="74"/>
      <c r="Z31" s="74"/>
      <c r="AA31" s="74"/>
      <c r="AB31" s="74"/>
      <c r="AC31" s="74"/>
      <c r="AD31" s="74"/>
    </row>
    <row r="32" spans="1:30" s="3" customFormat="1" ht="15.75" hidden="1" x14ac:dyDescent="0.25">
      <c r="A32" s="73"/>
      <c r="B32" s="363" t="s">
        <v>178</v>
      </c>
      <c r="C32" s="362"/>
      <c r="D32" s="361"/>
      <c r="E32" s="42"/>
      <c r="F32" s="360"/>
      <c r="G32" s="359"/>
      <c r="H32" s="42"/>
      <c r="I32" s="360"/>
      <c r="J32" s="359"/>
      <c r="K32" s="67"/>
      <c r="L32" s="360"/>
      <c r="M32" s="359"/>
      <c r="N32" s="67"/>
      <c r="O32" s="358"/>
      <c r="P32" s="357"/>
      <c r="Q32" s="43"/>
      <c r="R32" s="356"/>
      <c r="S32" s="355"/>
      <c r="T32" s="354"/>
      <c r="U32" s="75"/>
      <c r="V32" s="74"/>
      <c r="W32" s="74"/>
      <c r="X32" s="74"/>
      <c r="Y32" s="74"/>
      <c r="Z32" s="74"/>
      <c r="AA32" s="74"/>
      <c r="AB32" s="74"/>
      <c r="AC32" s="74"/>
      <c r="AD32" s="74"/>
    </row>
    <row r="33" spans="1:30" s="3" customFormat="1" ht="15.75" hidden="1" x14ac:dyDescent="0.25">
      <c r="A33" s="73"/>
      <c r="B33" s="353" t="s">
        <v>177</v>
      </c>
      <c r="C33" s="336"/>
      <c r="D33" s="335"/>
      <c r="E33" s="42"/>
      <c r="F33" s="352"/>
      <c r="G33" s="351"/>
      <c r="H33" s="42"/>
      <c r="I33" s="352"/>
      <c r="J33" s="351"/>
      <c r="K33" s="67"/>
      <c r="L33" s="352"/>
      <c r="M33" s="351"/>
      <c r="N33" s="67"/>
      <c r="O33" s="350"/>
      <c r="P33" s="349"/>
      <c r="Q33" s="43"/>
      <c r="R33" s="348"/>
      <c r="S33" s="347"/>
      <c r="T33" s="346"/>
      <c r="U33" s="75"/>
      <c r="V33" s="74"/>
      <c r="W33" s="74"/>
      <c r="X33" s="74"/>
      <c r="Y33" s="74"/>
      <c r="Z33" s="74"/>
      <c r="AA33" s="74"/>
      <c r="AB33" s="74"/>
      <c r="AC33" s="74"/>
      <c r="AD33" s="74"/>
    </row>
    <row r="34" spans="1:30" s="3" customFormat="1" ht="15.75" hidden="1" x14ac:dyDescent="0.25">
      <c r="A34" s="73"/>
      <c r="B34" s="345" t="s">
        <v>176</v>
      </c>
      <c r="C34" s="336"/>
      <c r="D34" s="335"/>
      <c r="E34" s="42"/>
      <c r="F34" s="344"/>
      <c r="G34" s="343"/>
      <c r="H34" s="42"/>
      <c r="I34" s="344"/>
      <c r="J34" s="343"/>
      <c r="K34" s="67"/>
      <c r="L34" s="344"/>
      <c r="M34" s="343"/>
      <c r="N34" s="67"/>
      <c r="O34" s="342"/>
      <c r="P34" s="341"/>
      <c r="Q34" s="43"/>
      <c r="R34" s="340"/>
      <c r="S34" s="339"/>
      <c r="T34" s="338"/>
      <c r="U34" s="75"/>
      <c r="V34" s="74"/>
      <c r="W34" s="74"/>
      <c r="X34" s="74"/>
      <c r="Y34" s="74"/>
      <c r="Z34" s="74"/>
      <c r="AA34" s="74"/>
      <c r="AB34" s="74"/>
      <c r="AC34" s="74"/>
      <c r="AD34" s="74"/>
    </row>
    <row r="35" spans="1:30" s="3" customFormat="1" ht="15.75" hidden="1" x14ac:dyDescent="0.25">
      <c r="A35" s="73"/>
      <c r="B35" s="345" t="s">
        <v>175</v>
      </c>
      <c r="C35" s="336"/>
      <c r="D35" s="335"/>
      <c r="E35" s="42"/>
      <c r="F35" s="344"/>
      <c r="G35" s="343"/>
      <c r="H35" s="42"/>
      <c r="I35" s="344"/>
      <c r="J35" s="343"/>
      <c r="K35" s="67"/>
      <c r="L35" s="344"/>
      <c r="M35" s="343"/>
      <c r="N35" s="67"/>
      <c r="O35" s="342"/>
      <c r="P35" s="341"/>
      <c r="Q35" s="43"/>
      <c r="R35" s="340"/>
      <c r="S35" s="339"/>
      <c r="T35" s="338"/>
      <c r="U35" s="75"/>
      <c r="V35" s="74"/>
      <c r="W35" s="74"/>
      <c r="X35" s="74"/>
      <c r="Y35" s="74"/>
      <c r="Z35" s="74"/>
      <c r="AA35" s="74"/>
      <c r="AB35" s="74"/>
      <c r="AC35" s="74"/>
      <c r="AD35" s="74"/>
    </row>
    <row r="36" spans="1:30" s="3" customFormat="1" ht="15.75" hidden="1" x14ac:dyDescent="0.25">
      <c r="A36" s="73"/>
      <c r="B36" s="337" t="s">
        <v>174</v>
      </c>
      <c r="C36" s="336"/>
      <c r="D36" s="335"/>
      <c r="E36" s="42"/>
      <c r="F36" s="334"/>
      <c r="G36" s="333"/>
      <c r="H36" s="42"/>
      <c r="I36" s="334"/>
      <c r="J36" s="333"/>
      <c r="K36" s="67"/>
      <c r="L36" s="334"/>
      <c r="M36" s="333"/>
      <c r="N36" s="67"/>
      <c r="O36" s="332"/>
      <c r="P36" s="331"/>
      <c r="Q36" s="43"/>
      <c r="R36" s="330"/>
      <c r="S36" s="329"/>
      <c r="T36" s="328"/>
      <c r="U36" s="75"/>
      <c r="V36" s="74"/>
      <c r="W36" s="74"/>
      <c r="X36" s="74"/>
      <c r="Y36" s="74"/>
      <c r="Z36" s="74"/>
      <c r="AA36" s="74"/>
      <c r="AB36" s="74"/>
      <c r="AC36" s="74"/>
      <c r="AD36" s="74"/>
    </row>
    <row r="37" spans="1:30" s="3" customFormat="1" ht="15.75" x14ac:dyDescent="0.25">
      <c r="A37" s="73"/>
      <c r="B37" s="235" t="s">
        <v>173</v>
      </c>
      <c r="C37" s="233"/>
      <c r="D37" s="232"/>
      <c r="E37" s="42"/>
      <c r="F37" s="291">
        <v>-17553</v>
      </c>
      <c r="G37" s="290">
        <v>-316601</v>
      </c>
      <c r="H37" s="42"/>
      <c r="I37" s="291"/>
      <c r="J37" s="290"/>
      <c r="K37" s="67"/>
      <c r="L37" s="291"/>
      <c r="M37" s="290"/>
      <c r="N37" s="67"/>
      <c r="O37" s="229">
        <f>+ROUND(+F37+I37+L37,0)</f>
        <v>-17553</v>
      </c>
      <c r="P37" s="228">
        <f>+ROUND(+G37+J37+M37,0)</f>
        <v>-316601</v>
      </c>
      <c r="Q37" s="43"/>
      <c r="R37" s="168" t="s">
        <v>172</v>
      </c>
      <c r="S37" s="167"/>
      <c r="T37" s="166"/>
      <c r="U37" s="75"/>
      <c r="V37" s="74"/>
      <c r="W37" s="74"/>
      <c r="X37" s="74"/>
      <c r="Y37" s="74"/>
      <c r="Z37" s="74"/>
      <c r="AA37" s="74"/>
      <c r="AB37" s="74"/>
      <c r="AC37" s="74"/>
      <c r="AD37" s="74"/>
    </row>
    <row r="38" spans="1:30" s="3" customFormat="1" ht="15.75" x14ac:dyDescent="0.25">
      <c r="A38" s="73"/>
      <c r="B38" s="327" t="s">
        <v>171</v>
      </c>
      <c r="C38" s="326"/>
      <c r="D38" s="325"/>
      <c r="E38" s="42"/>
      <c r="F38" s="324"/>
      <c r="G38" s="323"/>
      <c r="H38" s="42"/>
      <c r="I38" s="324"/>
      <c r="J38" s="323"/>
      <c r="K38" s="67"/>
      <c r="L38" s="324"/>
      <c r="M38" s="323"/>
      <c r="N38" s="67"/>
      <c r="O38" s="322">
        <f>+ROUND(+F38+I38+L38,0)</f>
        <v>0</v>
      </c>
      <c r="P38" s="321">
        <f>+ROUND(+G38+J38+M38,0)</f>
        <v>0</v>
      </c>
      <c r="Q38" s="43"/>
      <c r="R38" s="320" t="s">
        <v>170</v>
      </c>
      <c r="S38" s="319"/>
      <c r="T38" s="318"/>
      <c r="U38" s="75"/>
      <c r="V38" s="74"/>
      <c r="W38" s="74"/>
      <c r="X38" s="74"/>
      <c r="Y38" s="74"/>
      <c r="Z38" s="74"/>
      <c r="AA38" s="74"/>
      <c r="AB38" s="74"/>
      <c r="AC38" s="74"/>
      <c r="AD38" s="74"/>
    </row>
    <row r="39" spans="1:30" s="3" customFormat="1" ht="15.75" x14ac:dyDescent="0.25">
      <c r="A39" s="73"/>
      <c r="B39" s="317" t="s">
        <v>169</v>
      </c>
      <c r="C39" s="316"/>
      <c r="D39" s="315"/>
      <c r="E39" s="42"/>
      <c r="F39" s="314"/>
      <c r="G39" s="313"/>
      <c r="H39" s="42"/>
      <c r="I39" s="314"/>
      <c r="J39" s="313"/>
      <c r="K39" s="67"/>
      <c r="L39" s="314"/>
      <c r="M39" s="313"/>
      <c r="N39" s="67"/>
      <c r="O39" s="312">
        <f>+ROUND(+F39+I39+L39,0)</f>
        <v>0</v>
      </c>
      <c r="P39" s="311">
        <f>+ROUND(+G39+J39+M39,0)</f>
        <v>0</v>
      </c>
      <c r="Q39" s="43"/>
      <c r="R39" s="310" t="s">
        <v>168</v>
      </c>
      <c r="S39" s="309"/>
      <c r="T39" s="308"/>
      <c r="U39" s="75"/>
      <c r="V39" s="74"/>
      <c r="W39" s="74"/>
      <c r="X39" s="74"/>
      <c r="Y39" s="74"/>
      <c r="Z39" s="74"/>
      <c r="AA39" s="74"/>
      <c r="AB39" s="74"/>
      <c r="AC39" s="74"/>
      <c r="AD39" s="74"/>
    </row>
    <row r="40" spans="1:30" s="3" customFormat="1" ht="15.75" x14ac:dyDescent="0.25">
      <c r="A40" s="73"/>
      <c r="B40" s="307" t="s">
        <v>167</v>
      </c>
      <c r="C40" s="306"/>
      <c r="D40" s="305"/>
      <c r="E40" s="42"/>
      <c r="F40" s="304"/>
      <c r="G40" s="303"/>
      <c r="H40" s="42"/>
      <c r="I40" s="304"/>
      <c r="J40" s="303"/>
      <c r="K40" s="67"/>
      <c r="L40" s="304"/>
      <c r="M40" s="303"/>
      <c r="N40" s="67"/>
      <c r="O40" s="302">
        <f>+ROUND(+F40+I40+L40,0)</f>
        <v>0</v>
      </c>
      <c r="P40" s="301">
        <f>+ROUND(+G40+J40+M40,0)</f>
        <v>0</v>
      </c>
      <c r="Q40" s="43"/>
      <c r="R40" s="300" t="s">
        <v>166</v>
      </c>
      <c r="S40" s="299"/>
      <c r="T40" s="298"/>
      <c r="U40" s="75"/>
      <c r="V40" s="74"/>
      <c r="W40" s="74"/>
      <c r="X40" s="74"/>
      <c r="Y40" s="74"/>
      <c r="Z40" s="74"/>
      <c r="AA40" s="74"/>
      <c r="AB40" s="74"/>
      <c r="AC40" s="74"/>
      <c r="AD40" s="74"/>
    </row>
    <row r="41" spans="1:30" s="3" customFormat="1" ht="6" customHeight="1" x14ac:dyDescent="0.25">
      <c r="A41" s="73"/>
      <c r="B41" s="297"/>
      <c r="C41" s="296"/>
      <c r="D41" s="295"/>
      <c r="E41" s="42"/>
      <c r="F41" s="108"/>
      <c r="G41" s="107"/>
      <c r="H41" s="42"/>
      <c r="I41" s="108"/>
      <c r="J41" s="107"/>
      <c r="K41" s="67"/>
      <c r="L41" s="108"/>
      <c r="M41" s="107"/>
      <c r="N41" s="67"/>
      <c r="O41" s="106"/>
      <c r="P41" s="105"/>
      <c r="Q41" s="43"/>
      <c r="R41" s="294"/>
      <c r="S41" s="293"/>
      <c r="T41" s="292"/>
      <c r="U41" s="75"/>
      <c r="V41" s="74"/>
      <c r="W41" s="74"/>
      <c r="X41" s="74"/>
      <c r="Y41" s="74"/>
      <c r="Z41" s="74"/>
      <c r="AA41" s="74"/>
      <c r="AB41" s="74"/>
      <c r="AC41" s="74"/>
      <c r="AD41" s="74"/>
    </row>
    <row r="42" spans="1:30" s="3" customFormat="1" ht="15.75" x14ac:dyDescent="0.25">
      <c r="A42" s="73"/>
      <c r="B42" s="234" t="s">
        <v>165</v>
      </c>
      <c r="C42" s="233"/>
      <c r="D42" s="232"/>
      <c r="E42" s="42"/>
      <c r="F42" s="291"/>
      <c r="G42" s="290"/>
      <c r="H42" s="42"/>
      <c r="I42" s="291"/>
      <c r="J42" s="290"/>
      <c r="K42" s="67"/>
      <c r="L42" s="291"/>
      <c r="M42" s="290"/>
      <c r="N42" s="67"/>
      <c r="O42" s="229">
        <f>+ROUND(+F42+I42+L42,0)</f>
        <v>0</v>
      </c>
      <c r="P42" s="228">
        <f>+ROUND(+G42+J42+M42,0)</f>
        <v>0</v>
      </c>
      <c r="Q42" s="43"/>
      <c r="R42" s="168" t="s">
        <v>164</v>
      </c>
      <c r="S42" s="167"/>
      <c r="T42" s="166"/>
      <c r="U42" s="75"/>
      <c r="V42" s="74"/>
      <c r="W42" s="74"/>
      <c r="X42" s="74"/>
      <c r="Y42" s="74"/>
      <c r="Z42" s="74"/>
      <c r="AA42" s="74"/>
      <c r="AB42" s="74"/>
      <c r="AC42" s="74"/>
      <c r="AD42" s="74"/>
    </row>
    <row r="43" spans="1:30" s="3" customFormat="1" ht="15.75" x14ac:dyDescent="0.25">
      <c r="A43" s="73"/>
      <c r="B43" s="186" t="s">
        <v>163</v>
      </c>
      <c r="C43" s="185"/>
      <c r="D43" s="184"/>
      <c r="E43" s="42"/>
      <c r="F43" s="190"/>
      <c r="G43" s="189"/>
      <c r="H43" s="42"/>
      <c r="I43" s="190"/>
      <c r="J43" s="189"/>
      <c r="K43" s="67"/>
      <c r="L43" s="190"/>
      <c r="M43" s="189"/>
      <c r="N43" s="67"/>
      <c r="O43" s="188"/>
      <c r="P43" s="187"/>
      <c r="Q43" s="43"/>
      <c r="R43" s="186" t="s">
        <v>163</v>
      </c>
      <c r="S43" s="185"/>
      <c r="T43" s="184"/>
      <c r="U43" s="75"/>
      <c r="V43" s="74"/>
      <c r="W43" s="74"/>
      <c r="X43" s="74"/>
      <c r="Y43" s="74"/>
      <c r="Z43" s="74"/>
      <c r="AA43" s="74"/>
      <c r="AB43" s="74"/>
      <c r="AC43" s="74"/>
      <c r="AD43" s="74"/>
    </row>
    <row r="44" spans="1:30" s="3" customFormat="1" ht="15.75" x14ac:dyDescent="0.25">
      <c r="A44" s="73"/>
      <c r="B44" s="101" t="s">
        <v>162</v>
      </c>
      <c r="C44" s="100"/>
      <c r="D44" s="99"/>
      <c r="E44" s="42"/>
      <c r="F44" s="98"/>
      <c r="G44" s="97"/>
      <c r="H44" s="42"/>
      <c r="I44" s="98"/>
      <c r="J44" s="97"/>
      <c r="K44" s="67"/>
      <c r="L44" s="98"/>
      <c r="M44" s="97"/>
      <c r="N44" s="67"/>
      <c r="O44" s="96">
        <f>+ROUND(+F44+I44+L44,0)</f>
        <v>0</v>
      </c>
      <c r="P44" s="95">
        <f>+ROUND(+G44+J44+M44,0)</f>
        <v>0</v>
      </c>
      <c r="Q44" s="43"/>
      <c r="R44" s="94" t="s">
        <v>161</v>
      </c>
      <c r="S44" s="93"/>
      <c r="T44" s="92"/>
      <c r="U44" s="75"/>
      <c r="V44" s="74"/>
      <c r="W44" s="74"/>
      <c r="X44" s="74"/>
      <c r="Y44" s="74"/>
      <c r="Z44" s="74"/>
      <c r="AA44" s="74"/>
      <c r="AB44" s="74"/>
      <c r="AC44" s="74"/>
      <c r="AD44" s="74"/>
    </row>
    <row r="45" spans="1:30" s="3" customFormat="1" ht="15.75" x14ac:dyDescent="0.25">
      <c r="A45" s="73"/>
      <c r="B45" s="147" t="s">
        <v>160</v>
      </c>
      <c r="C45" s="90"/>
      <c r="D45" s="89"/>
      <c r="E45" s="42"/>
      <c r="F45" s="200"/>
      <c r="G45" s="199"/>
      <c r="H45" s="42"/>
      <c r="I45" s="200"/>
      <c r="J45" s="199"/>
      <c r="K45" s="67"/>
      <c r="L45" s="200"/>
      <c r="M45" s="199"/>
      <c r="N45" s="67"/>
      <c r="O45" s="198">
        <f>+ROUND(+F45+I45+L45,0)</f>
        <v>0</v>
      </c>
      <c r="P45" s="197">
        <f>+ROUND(+G45+J45+M45,0)</f>
        <v>0</v>
      </c>
      <c r="Q45" s="43"/>
      <c r="R45" s="88" t="s">
        <v>159</v>
      </c>
      <c r="S45" s="87"/>
      <c r="T45" s="86"/>
      <c r="U45" s="75"/>
      <c r="V45" s="74"/>
      <c r="W45" s="74"/>
      <c r="X45" s="74"/>
      <c r="Y45" s="74"/>
      <c r="Z45" s="74"/>
      <c r="AA45" s="74"/>
      <c r="AB45" s="74"/>
      <c r="AC45" s="74"/>
      <c r="AD45" s="74"/>
    </row>
    <row r="46" spans="1:30" s="3" customFormat="1" ht="15.75" x14ac:dyDescent="0.25">
      <c r="A46" s="73"/>
      <c r="B46" s="91" t="s">
        <v>158</v>
      </c>
      <c r="C46" s="90"/>
      <c r="D46" s="89"/>
      <c r="E46" s="42"/>
      <c r="F46" s="200"/>
      <c r="G46" s="199"/>
      <c r="H46" s="42"/>
      <c r="I46" s="200"/>
      <c r="J46" s="199"/>
      <c r="K46" s="67"/>
      <c r="L46" s="200"/>
      <c r="M46" s="199"/>
      <c r="N46" s="67"/>
      <c r="O46" s="198">
        <f>+ROUND(+F46+I46+L46,0)</f>
        <v>0</v>
      </c>
      <c r="P46" s="197">
        <f>+ROUND(+G46+J46+M46,0)</f>
        <v>0</v>
      </c>
      <c r="Q46" s="43"/>
      <c r="R46" s="88" t="s">
        <v>157</v>
      </c>
      <c r="S46" s="87"/>
      <c r="T46" s="86"/>
      <c r="U46" s="75"/>
      <c r="V46" s="74"/>
      <c r="W46" s="74"/>
      <c r="X46" s="74"/>
      <c r="Y46" s="74"/>
      <c r="Z46" s="74"/>
      <c r="AA46" s="74"/>
      <c r="AB46" s="74"/>
      <c r="AC46" s="74"/>
      <c r="AD46" s="74"/>
    </row>
    <row r="47" spans="1:30" s="3" customFormat="1" ht="15.75" x14ac:dyDescent="0.25">
      <c r="A47" s="73"/>
      <c r="B47" s="178" t="s">
        <v>156</v>
      </c>
      <c r="C47" s="177"/>
      <c r="D47" s="176"/>
      <c r="E47" s="42"/>
      <c r="F47" s="82"/>
      <c r="G47" s="81"/>
      <c r="H47" s="42"/>
      <c r="I47" s="82"/>
      <c r="J47" s="81"/>
      <c r="K47" s="67"/>
      <c r="L47" s="82"/>
      <c r="M47" s="81"/>
      <c r="N47" s="67"/>
      <c r="O47" s="80">
        <f>+ROUND(+F47+I47+L47,0)</f>
        <v>0</v>
      </c>
      <c r="P47" s="79">
        <f>+ROUND(+G47+J47+M47,0)</f>
        <v>0</v>
      </c>
      <c r="Q47" s="43"/>
      <c r="R47" s="238" t="s">
        <v>155</v>
      </c>
      <c r="S47" s="237"/>
      <c r="T47" s="236"/>
      <c r="U47" s="75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s="3" customFormat="1" ht="15.75" x14ac:dyDescent="0.25">
      <c r="A48" s="73"/>
      <c r="B48" s="234" t="s">
        <v>154</v>
      </c>
      <c r="C48" s="233"/>
      <c r="D48" s="232"/>
      <c r="E48" s="42"/>
      <c r="F48" s="231">
        <f>+ROUND(+SUM(F44:F47),0)</f>
        <v>0</v>
      </c>
      <c r="G48" s="230">
        <f>+ROUND(+SUM(G44:G47),0)</f>
        <v>0</v>
      </c>
      <c r="H48" s="42"/>
      <c r="I48" s="231">
        <f>+ROUND(+SUM(I44:I47),0)</f>
        <v>0</v>
      </c>
      <c r="J48" s="230">
        <f>+ROUND(+SUM(J44:J47),0)</f>
        <v>0</v>
      </c>
      <c r="K48" s="67"/>
      <c r="L48" s="231">
        <f>+ROUND(+SUM(L44:L47),0)</f>
        <v>0</v>
      </c>
      <c r="M48" s="230">
        <f>+ROUND(+SUM(M44:M47),0)</f>
        <v>0</v>
      </c>
      <c r="N48" s="67"/>
      <c r="O48" s="229">
        <f>+ROUND(+SUM(O44:O47),0)</f>
        <v>0</v>
      </c>
      <c r="P48" s="228">
        <f>+ROUND(+SUM(P44:P47),0)</f>
        <v>0</v>
      </c>
      <c r="Q48" s="43"/>
      <c r="R48" s="168" t="s">
        <v>153</v>
      </c>
      <c r="S48" s="167"/>
      <c r="T48" s="166"/>
      <c r="U48" s="75"/>
      <c r="V48" s="74"/>
      <c r="W48" s="74"/>
      <c r="X48" s="74"/>
      <c r="Y48" s="74"/>
      <c r="Z48" s="74"/>
      <c r="AA48" s="74"/>
      <c r="AB48" s="74"/>
      <c r="AC48" s="74"/>
      <c r="AD48" s="74"/>
    </row>
    <row r="49" spans="1:30" s="3" customFormat="1" ht="6" customHeight="1" x14ac:dyDescent="0.25">
      <c r="A49" s="73"/>
      <c r="B49" s="227"/>
      <c r="C49" s="226"/>
      <c r="D49" s="225"/>
      <c r="E49" s="42"/>
      <c r="F49" s="205"/>
      <c r="G49" s="204"/>
      <c r="H49" s="42"/>
      <c r="I49" s="205"/>
      <c r="J49" s="204"/>
      <c r="K49" s="67"/>
      <c r="L49" s="205"/>
      <c r="M49" s="204"/>
      <c r="N49" s="67"/>
      <c r="O49" s="96"/>
      <c r="P49" s="95"/>
      <c r="Q49" s="43"/>
      <c r="R49" s="224"/>
      <c r="S49" s="223"/>
      <c r="T49" s="222"/>
      <c r="U49" s="75"/>
      <c r="V49" s="74"/>
      <c r="W49" s="74"/>
      <c r="X49" s="74"/>
      <c r="Y49" s="74"/>
      <c r="Z49" s="74"/>
      <c r="AA49" s="74"/>
      <c r="AB49" s="74"/>
      <c r="AC49" s="74"/>
      <c r="AD49" s="74"/>
    </row>
    <row r="50" spans="1:30" s="3" customFormat="1" ht="16.5" thickBot="1" x14ac:dyDescent="0.3">
      <c r="A50" s="73"/>
      <c r="B50" s="221" t="s">
        <v>152</v>
      </c>
      <c r="C50" s="220"/>
      <c r="D50" s="219"/>
      <c r="E50" s="42"/>
      <c r="F50" s="218">
        <f>+ROUND(F25+F30+F37+F42+F48,0)</f>
        <v>14927163</v>
      </c>
      <c r="G50" s="217">
        <f>+ROUND(G25+G30+G37+G42+G48,0)</f>
        <v>6763717</v>
      </c>
      <c r="H50" s="42"/>
      <c r="I50" s="218">
        <f>+ROUND(I25+I30+I37+I42+I48,0)</f>
        <v>0</v>
      </c>
      <c r="J50" s="217">
        <f>+ROUND(J25+J30+J37+J42+J48,0)</f>
        <v>0</v>
      </c>
      <c r="K50" s="67"/>
      <c r="L50" s="218">
        <f>+ROUND(L25+L30+L37+L42+L48,0)</f>
        <v>0</v>
      </c>
      <c r="M50" s="217">
        <f>+ROUND(M25+M30+M37+M42+M48,0)</f>
        <v>0</v>
      </c>
      <c r="N50" s="67"/>
      <c r="O50" s="216">
        <f>+ROUND(O25+O30+O37+O42+O48,0)</f>
        <v>14927163</v>
      </c>
      <c r="P50" s="215">
        <f>+ROUND(P25+P30+P37+P42+P48,0)</f>
        <v>6763717</v>
      </c>
      <c r="Q50" s="214"/>
      <c r="R50" s="213" t="s">
        <v>151</v>
      </c>
      <c r="S50" s="212"/>
      <c r="T50" s="211"/>
      <c r="U50" s="75"/>
      <c r="V50" s="74"/>
      <c r="W50" s="74"/>
      <c r="X50" s="74"/>
      <c r="Y50" s="74"/>
      <c r="Z50" s="74"/>
      <c r="AA50" s="74"/>
      <c r="AB50" s="74"/>
      <c r="AC50" s="74"/>
      <c r="AD50" s="74"/>
    </row>
    <row r="51" spans="1:30" s="3" customFormat="1" ht="15.75" x14ac:dyDescent="0.25">
      <c r="A51" s="73"/>
      <c r="B51" s="111" t="s">
        <v>150</v>
      </c>
      <c r="C51" s="110"/>
      <c r="D51" s="109"/>
      <c r="E51" s="42"/>
      <c r="F51" s="108"/>
      <c r="G51" s="107"/>
      <c r="H51" s="42"/>
      <c r="I51" s="108"/>
      <c r="J51" s="107"/>
      <c r="K51" s="67"/>
      <c r="L51" s="108"/>
      <c r="M51" s="107"/>
      <c r="N51" s="67"/>
      <c r="O51" s="106"/>
      <c r="P51" s="105"/>
      <c r="Q51" s="43"/>
      <c r="R51" s="111" t="s">
        <v>150</v>
      </c>
      <c r="S51" s="110"/>
      <c r="T51" s="109"/>
      <c r="U51" s="75"/>
      <c r="V51" s="74"/>
      <c r="W51" s="74"/>
      <c r="X51" s="74"/>
      <c r="Y51" s="74"/>
      <c r="Z51" s="74"/>
      <c r="AA51" s="74"/>
      <c r="AB51" s="74"/>
      <c r="AC51" s="74"/>
      <c r="AD51" s="74"/>
    </row>
    <row r="52" spans="1:30" s="3" customFormat="1" ht="15.75" x14ac:dyDescent="0.25">
      <c r="A52" s="73"/>
      <c r="B52" s="186" t="s">
        <v>149</v>
      </c>
      <c r="C52" s="185"/>
      <c r="D52" s="184"/>
      <c r="E52" s="42"/>
      <c r="F52" s="108"/>
      <c r="G52" s="107"/>
      <c r="H52" s="42"/>
      <c r="I52" s="108"/>
      <c r="J52" s="107"/>
      <c r="K52" s="67"/>
      <c r="L52" s="108"/>
      <c r="M52" s="107"/>
      <c r="N52" s="67"/>
      <c r="O52" s="106"/>
      <c r="P52" s="105"/>
      <c r="Q52" s="43"/>
      <c r="R52" s="186" t="s">
        <v>149</v>
      </c>
      <c r="S52" s="185"/>
      <c r="T52" s="184"/>
      <c r="U52" s="75"/>
      <c r="V52" s="74"/>
      <c r="W52" s="74"/>
      <c r="X52" s="74"/>
      <c r="Y52" s="74"/>
      <c r="Z52" s="74"/>
      <c r="AA52" s="74"/>
      <c r="AB52" s="74"/>
      <c r="AC52" s="74"/>
      <c r="AD52" s="74"/>
    </row>
    <row r="53" spans="1:30" s="3" customFormat="1" ht="15.75" x14ac:dyDescent="0.25">
      <c r="A53" s="73"/>
      <c r="B53" s="101" t="s">
        <v>148</v>
      </c>
      <c r="C53" s="100"/>
      <c r="D53" s="99"/>
      <c r="E53" s="42"/>
      <c r="F53" s="180">
        <v>1529168</v>
      </c>
      <c r="G53" s="179">
        <v>3440094</v>
      </c>
      <c r="H53" s="42"/>
      <c r="I53" s="180"/>
      <c r="J53" s="179"/>
      <c r="K53" s="67"/>
      <c r="L53" s="180"/>
      <c r="M53" s="179"/>
      <c r="N53" s="67"/>
      <c r="O53" s="106">
        <f>+ROUND(+F53+I53+L53,0)</f>
        <v>1529168</v>
      </c>
      <c r="P53" s="105">
        <f>+ROUND(+G53+J53+M53,0)</f>
        <v>3440094</v>
      </c>
      <c r="Q53" s="43"/>
      <c r="R53" s="94" t="s">
        <v>147</v>
      </c>
      <c r="S53" s="93"/>
      <c r="T53" s="92"/>
      <c r="U53" s="75"/>
      <c r="V53" s="74"/>
      <c r="W53" s="74"/>
      <c r="X53" s="74"/>
      <c r="Y53" s="74"/>
      <c r="Z53" s="74"/>
      <c r="AA53" s="74"/>
      <c r="AB53" s="74"/>
      <c r="AC53" s="74"/>
      <c r="AD53" s="74"/>
    </row>
    <row r="54" spans="1:30" s="3" customFormat="1" ht="15.75" x14ac:dyDescent="0.25">
      <c r="A54" s="73"/>
      <c r="B54" s="147" t="s">
        <v>146</v>
      </c>
      <c r="C54" s="90"/>
      <c r="D54" s="89"/>
      <c r="E54" s="42"/>
      <c r="F54" s="82">
        <v>20476</v>
      </c>
      <c r="G54" s="81">
        <v>8816</v>
      </c>
      <c r="H54" s="42"/>
      <c r="I54" s="82"/>
      <c r="J54" s="81"/>
      <c r="K54" s="67"/>
      <c r="L54" s="82"/>
      <c r="M54" s="81"/>
      <c r="N54" s="67"/>
      <c r="O54" s="80">
        <f>+ROUND(+F54+I54+L54,0)</f>
        <v>20476</v>
      </c>
      <c r="P54" s="79">
        <f>+ROUND(+G54+J54+M54,0)</f>
        <v>8816</v>
      </c>
      <c r="Q54" s="43"/>
      <c r="R54" s="88" t="s">
        <v>145</v>
      </c>
      <c r="S54" s="87"/>
      <c r="T54" s="86"/>
      <c r="U54" s="75"/>
      <c r="V54" s="74"/>
      <c r="W54" s="74"/>
      <c r="X54" s="74"/>
      <c r="Y54" s="74"/>
      <c r="Z54" s="74"/>
      <c r="AA54" s="74"/>
      <c r="AB54" s="74"/>
      <c r="AC54" s="74"/>
      <c r="AD54" s="74"/>
    </row>
    <row r="55" spans="1:30" s="3" customFormat="1" ht="15.75" x14ac:dyDescent="0.25">
      <c r="A55" s="73"/>
      <c r="B55" s="147" t="s">
        <v>144</v>
      </c>
      <c r="C55" s="90"/>
      <c r="D55" s="89"/>
      <c r="E55" s="42"/>
      <c r="F55" s="82">
        <v>4893</v>
      </c>
      <c r="G55" s="81">
        <v>4283</v>
      </c>
      <c r="H55" s="42"/>
      <c r="I55" s="82"/>
      <c r="J55" s="81"/>
      <c r="K55" s="67"/>
      <c r="L55" s="82"/>
      <c r="M55" s="81"/>
      <c r="N55" s="67"/>
      <c r="O55" s="80">
        <f>+ROUND(+F55+I55+L55,0)</f>
        <v>4893</v>
      </c>
      <c r="P55" s="79">
        <f>+ROUND(+G55+J55+M55,0)</f>
        <v>4283</v>
      </c>
      <c r="Q55" s="43"/>
      <c r="R55" s="88" t="s">
        <v>143</v>
      </c>
      <c r="S55" s="87"/>
      <c r="T55" s="86"/>
      <c r="U55" s="75"/>
      <c r="V55" s="74"/>
      <c r="W55" s="74"/>
      <c r="X55" s="74"/>
      <c r="Y55" s="74"/>
      <c r="Z55" s="74"/>
      <c r="AA55" s="74"/>
      <c r="AB55" s="74"/>
      <c r="AC55" s="74"/>
      <c r="AD55" s="74"/>
    </row>
    <row r="56" spans="1:30" s="3" customFormat="1" ht="15.75" x14ac:dyDescent="0.25">
      <c r="A56" s="73"/>
      <c r="B56" s="147" t="s">
        <v>142</v>
      </c>
      <c r="C56" s="90"/>
      <c r="D56" s="89"/>
      <c r="E56" s="42"/>
      <c r="F56" s="82">
        <v>2294164</v>
      </c>
      <c r="G56" s="81">
        <v>5759846</v>
      </c>
      <c r="H56" s="42"/>
      <c r="I56" s="82"/>
      <c r="J56" s="81"/>
      <c r="K56" s="67"/>
      <c r="L56" s="82"/>
      <c r="M56" s="81"/>
      <c r="N56" s="67"/>
      <c r="O56" s="80">
        <f>+ROUND(+F56+I56+L56,0)</f>
        <v>2294164</v>
      </c>
      <c r="P56" s="79">
        <f>+ROUND(+G56+J56+M56,0)</f>
        <v>5759846</v>
      </c>
      <c r="Q56" s="43"/>
      <c r="R56" s="88" t="s">
        <v>141</v>
      </c>
      <c r="S56" s="87"/>
      <c r="T56" s="86"/>
      <c r="U56" s="75"/>
      <c r="V56" s="74"/>
      <c r="W56" s="74"/>
      <c r="X56" s="74"/>
      <c r="Y56" s="74"/>
      <c r="Z56" s="74"/>
      <c r="AA56" s="74"/>
      <c r="AB56" s="74"/>
      <c r="AC56" s="74"/>
      <c r="AD56" s="74"/>
    </row>
    <row r="57" spans="1:30" s="3" customFormat="1" ht="15.75" x14ac:dyDescent="0.25">
      <c r="A57" s="73"/>
      <c r="B57" s="178" t="s">
        <v>140</v>
      </c>
      <c r="C57" s="177"/>
      <c r="D57" s="176"/>
      <c r="E57" s="42"/>
      <c r="F57" s="82">
        <v>330960</v>
      </c>
      <c r="G57" s="81">
        <v>1437419</v>
      </c>
      <c r="H57" s="42"/>
      <c r="I57" s="82"/>
      <c r="J57" s="81"/>
      <c r="K57" s="67"/>
      <c r="L57" s="82"/>
      <c r="M57" s="81"/>
      <c r="N57" s="67"/>
      <c r="O57" s="80">
        <f>+ROUND(+F57+I57+L57,0)</f>
        <v>330960</v>
      </c>
      <c r="P57" s="79">
        <f>+ROUND(+G57+J57+M57,0)</f>
        <v>1437419</v>
      </c>
      <c r="Q57" s="43"/>
      <c r="R57" s="238" t="s">
        <v>139</v>
      </c>
      <c r="S57" s="237"/>
      <c r="T57" s="236"/>
      <c r="U57" s="75"/>
      <c r="V57" s="74"/>
      <c r="W57" s="74"/>
      <c r="X57" s="74"/>
      <c r="Y57" s="74"/>
      <c r="Z57" s="74"/>
      <c r="AA57" s="74"/>
      <c r="AB57" s="74"/>
      <c r="AC57" s="74"/>
      <c r="AD57" s="74"/>
    </row>
    <row r="58" spans="1:30" s="3" customFormat="1" ht="15.75" x14ac:dyDescent="0.25">
      <c r="A58" s="73"/>
      <c r="B58" s="175" t="s">
        <v>138</v>
      </c>
      <c r="C58" s="174"/>
      <c r="D58" s="173"/>
      <c r="E58" s="42"/>
      <c r="F58" s="172">
        <f>+ROUND(+SUM(F53:F57),0)</f>
        <v>4179661</v>
      </c>
      <c r="G58" s="171">
        <f>+ROUND(+SUM(G53:G57),0)</f>
        <v>10650458</v>
      </c>
      <c r="H58" s="42"/>
      <c r="I58" s="172">
        <f>+ROUND(+SUM(I53:I57),0)</f>
        <v>0</v>
      </c>
      <c r="J58" s="171">
        <f>+ROUND(+SUM(J53:J57),0)</f>
        <v>0</v>
      </c>
      <c r="K58" s="67"/>
      <c r="L58" s="172">
        <f>+ROUND(+SUM(L53:L57),0)</f>
        <v>0</v>
      </c>
      <c r="M58" s="171">
        <f>+ROUND(+SUM(M53:M57),0)</f>
        <v>0</v>
      </c>
      <c r="N58" s="67"/>
      <c r="O58" s="170">
        <f>+ROUND(+SUM(O53:O57),0)</f>
        <v>4179661</v>
      </c>
      <c r="P58" s="169">
        <f>+ROUND(+SUM(P53:P57),0)</f>
        <v>10650458</v>
      </c>
      <c r="Q58" s="43"/>
      <c r="R58" s="168" t="s">
        <v>137</v>
      </c>
      <c r="S58" s="167"/>
      <c r="T58" s="166"/>
      <c r="U58" s="75"/>
      <c r="V58" s="74"/>
      <c r="W58" s="74"/>
      <c r="X58" s="74"/>
      <c r="Y58" s="74"/>
      <c r="Z58" s="74"/>
      <c r="AA58" s="74"/>
      <c r="AB58" s="74"/>
      <c r="AC58" s="74"/>
      <c r="AD58" s="74"/>
    </row>
    <row r="59" spans="1:30" s="3" customFormat="1" ht="15.75" x14ac:dyDescent="0.25">
      <c r="A59" s="73"/>
      <c r="B59" s="186" t="s">
        <v>136</v>
      </c>
      <c r="C59" s="185"/>
      <c r="D59" s="184"/>
      <c r="E59" s="42"/>
      <c r="F59" s="108"/>
      <c r="G59" s="107"/>
      <c r="H59" s="42"/>
      <c r="I59" s="108"/>
      <c r="J59" s="107"/>
      <c r="K59" s="67"/>
      <c r="L59" s="108"/>
      <c r="M59" s="107"/>
      <c r="N59" s="67"/>
      <c r="O59" s="106"/>
      <c r="P59" s="105"/>
      <c r="Q59" s="43"/>
      <c r="R59" s="186" t="s">
        <v>136</v>
      </c>
      <c r="S59" s="185"/>
      <c r="T59" s="184"/>
      <c r="U59" s="75"/>
      <c r="V59" s="74"/>
      <c r="W59" s="74"/>
      <c r="X59" s="74"/>
      <c r="Y59" s="74"/>
      <c r="Z59" s="74"/>
      <c r="AA59" s="74"/>
      <c r="AB59" s="74"/>
      <c r="AC59" s="74"/>
      <c r="AD59" s="74"/>
    </row>
    <row r="60" spans="1:30" s="3" customFormat="1" ht="15.75" x14ac:dyDescent="0.25">
      <c r="A60" s="73"/>
      <c r="B60" s="101" t="s">
        <v>135</v>
      </c>
      <c r="C60" s="100"/>
      <c r="D60" s="99"/>
      <c r="E60" s="42"/>
      <c r="F60" s="180"/>
      <c r="G60" s="179"/>
      <c r="H60" s="42"/>
      <c r="I60" s="180"/>
      <c r="J60" s="179"/>
      <c r="K60" s="67"/>
      <c r="L60" s="180"/>
      <c r="M60" s="179"/>
      <c r="N60" s="67"/>
      <c r="O60" s="106">
        <f>+ROUND(+F60+I60+L60,0)</f>
        <v>0</v>
      </c>
      <c r="P60" s="105">
        <f>+ROUND(+G60+J60+M60,0)</f>
        <v>0</v>
      </c>
      <c r="Q60" s="43"/>
      <c r="R60" s="94" t="s">
        <v>134</v>
      </c>
      <c r="S60" s="93"/>
      <c r="T60" s="92"/>
      <c r="U60" s="75"/>
      <c r="V60" s="74"/>
      <c r="W60" s="74"/>
      <c r="X60" s="74"/>
      <c r="Y60" s="74"/>
      <c r="Z60" s="74"/>
      <c r="AA60" s="74"/>
      <c r="AB60" s="74"/>
      <c r="AC60" s="74"/>
      <c r="AD60" s="74"/>
    </row>
    <row r="61" spans="1:30" s="3" customFormat="1" ht="15.75" x14ac:dyDescent="0.25">
      <c r="A61" s="73"/>
      <c r="B61" s="147" t="s">
        <v>133</v>
      </c>
      <c r="C61" s="90"/>
      <c r="D61" s="89"/>
      <c r="E61" s="42"/>
      <c r="F61" s="82">
        <v>2455</v>
      </c>
      <c r="G61" s="81">
        <v>118040</v>
      </c>
      <c r="H61" s="42"/>
      <c r="I61" s="82"/>
      <c r="J61" s="81"/>
      <c r="K61" s="67"/>
      <c r="L61" s="82"/>
      <c r="M61" s="81"/>
      <c r="N61" s="67"/>
      <c r="O61" s="80">
        <f>+ROUND(+F61+I61+L61,0)</f>
        <v>2455</v>
      </c>
      <c r="P61" s="79">
        <f>+ROUND(+G61+J61+M61,0)</f>
        <v>118040</v>
      </c>
      <c r="Q61" s="43"/>
      <c r="R61" s="88" t="s">
        <v>132</v>
      </c>
      <c r="S61" s="87"/>
      <c r="T61" s="86"/>
      <c r="U61" s="75"/>
      <c r="V61" s="74"/>
      <c r="W61" s="74"/>
      <c r="X61" s="74"/>
      <c r="Y61" s="74"/>
      <c r="Z61" s="74"/>
      <c r="AA61" s="74"/>
      <c r="AB61" s="74"/>
      <c r="AC61" s="74"/>
      <c r="AD61" s="74"/>
    </row>
    <row r="62" spans="1:30" s="3" customFormat="1" ht="15.75" x14ac:dyDescent="0.25">
      <c r="A62" s="73"/>
      <c r="B62" s="147" t="s">
        <v>131</v>
      </c>
      <c r="C62" s="90"/>
      <c r="D62" s="89"/>
      <c r="E62" s="42"/>
      <c r="F62" s="82"/>
      <c r="G62" s="81">
        <v>237584</v>
      </c>
      <c r="H62" s="42"/>
      <c r="I62" s="82"/>
      <c r="J62" s="81"/>
      <c r="K62" s="67"/>
      <c r="L62" s="82"/>
      <c r="M62" s="81"/>
      <c r="N62" s="67"/>
      <c r="O62" s="80">
        <f>+ROUND(+F62+I62+L62,0)</f>
        <v>0</v>
      </c>
      <c r="P62" s="79">
        <f>+ROUND(+G62+J62+M62,0)</f>
        <v>237584</v>
      </c>
      <c r="Q62" s="43"/>
      <c r="R62" s="88" t="s">
        <v>130</v>
      </c>
      <c r="S62" s="87"/>
      <c r="T62" s="86"/>
      <c r="U62" s="75"/>
      <c r="V62" s="74"/>
      <c r="W62" s="74"/>
      <c r="X62" s="74"/>
      <c r="Y62" s="74"/>
      <c r="Z62" s="74"/>
      <c r="AA62" s="74"/>
      <c r="AB62" s="74"/>
      <c r="AC62" s="74"/>
      <c r="AD62" s="74"/>
    </row>
    <row r="63" spans="1:30" s="3" customFormat="1" ht="15.75" x14ac:dyDescent="0.25">
      <c r="A63" s="73"/>
      <c r="B63" s="178" t="s">
        <v>129</v>
      </c>
      <c r="C63" s="177"/>
      <c r="D63" s="176"/>
      <c r="E63" s="42"/>
      <c r="F63" s="289"/>
      <c r="G63" s="288"/>
      <c r="H63" s="42"/>
      <c r="I63" s="289"/>
      <c r="J63" s="288"/>
      <c r="K63" s="67"/>
      <c r="L63" s="289"/>
      <c r="M63" s="288"/>
      <c r="N63" s="67"/>
      <c r="O63" s="287">
        <f>+ROUND(+F63+I63+L63,0)</f>
        <v>0</v>
      </c>
      <c r="P63" s="286">
        <f>+ROUND(+G63+J63+M63,0)</f>
        <v>0</v>
      </c>
      <c r="Q63" s="43"/>
      <c r="R63" s="238" t="s">
        <v>128</v>
      </c>
      <c r="S63" s="237"/>
      <c r="T63" s="236"/>
      <c r="U63" s="75"/>
      <c r="V63" s="74"/>
      <c r="W63" s="74"/>
      <c r="X63" s="74"/>
      <c r="Y63" s="74"/>
      <c r="Z63" s="74"/>
      <c r="AA63" s="74"/>
      <c r="AB63" s="74"/>
      <c r="AC63" s="74"/>
      <c r="AD63" s="74"/>
    </row>
    <row r="64" spans="1:30" s="3" customFormat="1" ht="15.75" x14ac:dyDescent="0.25">
      <c r="A64" s="73"/>
      <c r="B64" s="285" t="s">
        <v>127</v>
      </c>
      <c r="C64" s="284"/>
      <c r="D64" s="283"/>
      <c r="E64" s="42"/>
      <c r="F64" s="282"/>
      <c r="G64" s="281"/>
      <c r="H64" s="42"/>
      <c r="I64" s="282"/>
      <c r="J64" s="281"/>
      <c r="K64" s="67"/>
      <c r="L64" s="282"/>
      <c r="M64" s="281"/>
      <c r="N64" s="67"/>
      <c r="O64" s="280">
        <f>+ROUND(+F64+I64+L64,0)</f>
        <v>0</v>
      </c>
      <c r="P64" s="279">
        <f>+ROUND(+G64+J64+M64,0)</f>
        <v>0</v>
      </c>
      <c r="Q64" s="43"/>
      <c r="R64" s="278" t="s">
        <v>126</v>
      </c>
      <c r="S64" s="277"/>
      <c r="T64" s="276"/>
      <c r="U64" s="75"/>
      <c r="V64" s="74"/>
      <c r="W64" s="74"/>
      <c r="X64" s="74"/>
      <c r="Y64" s="74"/>
      <c r="Z64" s="74"/>
      <c r="AA64" s="74"/>
      <c r="AB64" s="74"/>
      <c r="AC64" s="74"/>
      <c r="AD64" s="74"/>
    </row>
    <row r="65" spans="1:30" s="3" customFormat="1" ht="15.75" x14ac:dyDescent="0.25">
      <c r="A65" s="73"/>
      <c r="B65" s="175" t="s">
        <v>125</v>
      </c>
      <c r="C65" s="174"/>
      <c r="D65" s="173"/>
      <c r="E65" s="42"/>
      <c r="F65" s="172">
        <f>+ROUND(+SUM(F60:F63),0)</f>
        <v>2455</v>
      </c>
      <c r="G65" s="171">
        <f>+ROUND(+SUM(G60:G63),0)</f>
        <v>355624</v>
      </c>
      <c r="H65" s="42"/>
      <c r="I65" s="172">
        <f>+ROUND(+SUM(I60:I63),0)</f>
        <v>0</v>
      </c>
      <c r="J65" s="171">
        <f>+ROUND(+SUM(J60:J63),0)</f>
        <v>0</v>
      </c>
      <c r="K65" s="67"/>
      <c r="L65" s="172">
        <f>+ROUND(+SUM(L60:L63),0)</f>
        <v>0</v>
      </c>
      <c r="M65" s="171">
        <f>+ROUND(+SUM(M60:M63),0)</f>
        <v>0</v>
      </c>
      <c r="N65" s="67"/>
      <c r="O65" s="170">
        <f>+ROUND(+SUM(O60:O63),0)</f>
        <v>2455</v>
      </c>
      <c r="P65" s="169">
        <f>+ROUND(+SUM(P60:P63),0)</f>
        <v>355624</v>
      </c>
      <c r="Q65" s="43"/>
      <c r="R65" s="168" t="s">
        <v>124</v>
      </c>
      <c r="S65" s="167"/>
      <c r="T65" s="166"/>
      <c r="U65" s="75"/>
      <c r="V65" s="74"/>
      <c r="W65" s="74"/>
      <c r="X65" s="74"/>
      <c r="Y65" s="74"/>
      <c r="Z65" s="74"/>
      <c r="AA65" s="74"/>
      <c r="AB65" s="74"/>
      <c r="AC65" s="74"/>
      <c r="AD65" s="74"/>
    </row>
    <row r="66" spans="1:30" s="3" customFormat="1" ht="15.75" x14ac:dyDescent="0.25">
      <c r="A66" s="73"/>
      <c r="B66" s="186" t="s">
        <v>123</v>
      </c>
      <c r="C66" s="185"/>
      <c r="D66" s="184"/>
      <c r="E66" s="42"/>
      <c r="F66" s="162"/>
      <c r="G66" s="161"/>
      <c r="H66" s="42"/>
      <c r="I66" s="162"/>
      <c r="J66" s="161"/>
      <c r="K66" s="67"/>
      <c r="L66" s="162"/>
      <c r="M66" s="161"/>
      <c r="N66" s="67"/>
      <c r="O66" s="80"/>
      <c r="P66" s="79"/>
      <c r="Q66" s="43"/>
      <c r="R66" s="186" t="s">
        <v>123</v>
      </c>
      <c r="S66" s="185"/>
      <c r="T66" s="184"/>
      <c r="U66" s="75"/>
      <c r="V66" s="74"/>
      <c r="W66" s="74"/>
      <c r="X66" s="74"/>
      <c r="Y66" s="74"/>
      <c r="Z66" s="74"/>
      <c r="AA66" s="74"/>
      <c r="AB66" s="74"/>
      <c r="AC66" s="74"/>
      <c r="AD66" s="74"/>
    </row>
    <row r="67" spans="1:30" s="3" customFormat="1" ht="15.75" x14ac:dyDescent="0.25">
      <c r="A67" s="73"/>
      <c r="B67" s="101" t="s">
        <v>122</v>
      </c>
      <c r="C67" s="100"/>
      <c r="D67" s="99"/>
      <c r="E67" s="42"/>
      <c r="F67" s="180"/>
      <c r="G67" s="179"/>
      <c r="H67" s="42"/>
      <c r="I67" s="180"/>
      <c r="J67" s="179"/>
      <c r="K67" s="67"/>
      <c r="L67" s="180"/>
      <c r="M67" s="179"/>
      <c r="N67" s="67"/>
      <c r="O67" s="106">
        <f>+ROUND(+F67+I67+L67,0)</f>
        <v>0</v>
      </c>
      <c r="P67" s="105">
        <f>+ROUND(+G67+J67+M67,0)</f>
        <v>0</v>
      </c>
      <c r="Q67" s="43"/>
      <c r="R67" s="94" t="s">
        <v>121</v>
      </c>
      <c r="S67" s="93"/>
      <c r="T67" s="92"/>
      <c r="U67" s="75"/>
      <c r="V67" s="74"/>
      <c r="W67" s="74"/>
      <c r="X67" s="74"/>
      <c r="Y67" s="74"/>
      <c r="Z67" s="74"/>
      <c r="AA67" s="74"/>
      <c r="AB67" s="74"/>
      <c r="AC67" s="74"/>
      <c r="AD67" s="74"/>
    </row>
    <row r="68" spans="1:30" s="3" customFormat="1" ht="15.75" x14ac:dyDescent="0.25">
      <c r="A68" s="73"/>
      <c r="B68" s="178" t="s">
        <v>120</v>
      </c>
      <c r="C68" s="177"/>
      <c r="D68" s="176"/>
      <c r="E68" s="42"/>
      <c r="F68" s="82"/>
      <c r="G68" s="81"/>
      <c r="H68" s="42"/>
      <c r="I68" s="82"/>
      <c r="J68" s="81"/>
      <c r="K68" s="67"/>
      <c r="L68" s="82"/>
      <c r="M68" s="81"/>
      <c r="N68" s="67"/>
      <c r="O68" s="80">
        <f>+ROUND(+F68+I68+L68,0)</f>
        <v>0</v>
      </c>
      <c r="P68" s="79">
        <f>+ROUND(+G68+J68+M68,0)</f>
        <v>0</v>
      </c>
      <c r="Q68" s="43"/>
      <c r="R68" s="88" t="s">
        <v>119</v>
      </c>
      <c r="S68" s="87"/>
      <c r="T68" s="86"/>
      <c r="U68" s="75"/>
      <c r="V68" s="74"/>
      <c r="W68" s="74"/>
      <c r="X68" s="74"/>
      <c r="Y68" s="74"/>
      <c r="Z68" s="74"/>
      <c r="AA68" s="74"/>
      <c r="AB68" s="74"/>
      <c r="AC68" s="74"/>
      <c r="AD68" s="74"/>
    </row>
    <row r="69" spans="1:30" s="3" customFormat="1" ht="15.75" x14ac:dyDescent="0.25">
      <c r="A69" s="73"/>
      <c r="B69" s="175" t="s">
        <v>118</v>
      </c>
      <c r="C69" s="174"/>
      <c r="D69" s="173"/>
      <c r="E69" s="42"/>
      <c r="F69" s="172">
        <f>+ROUND(+SUM(F67:F68),0)</f>
        <v>0</v>
      </c>
      <c r="G69" s="171">
        <f>+ROUND(+SUM(G67:G68),0)</f>
        <v>0</v>
      </c>
      <c r="H69" s="42"/>
      <c r="I69" s="172">
        <f>+ROUND(+SUM(I67:I68),0)</f>
        <v>0</v>
      </c>
      <c r="J69" s="171">
        <f>+ROUND(+SUM(J67:J68),0)</f>
        <v>0</v>
      </c>
      <c r="K69" s="67"/>
      <c r="L69" s="172">
        <f>+ROUND(+SUM(L67:L68),0)</f>
        <v>0</v>
      </c>
      <c r="M69" s="171">
        <f>+ROUND(+SUM(M67:M68),0)</f>
        <v>0</v>
      </c>
      <c r="N69" s="67"/>
      <c r="O69" s="170">
        <f>+ROUND(+SUM(O67:O68),0)</f>
        <v>0</v>
      </c>
      <c r="P69" s="169">
        <f>+ROUND(+SUM(P67:P68),0)</f>
        <v>0</v>
      </c>
      <c r="Q69" s="43"/>
      <c r="R69" s="168" t="s">
        <v>117</v>
      </c>
      <c r="S69" s="167"/>
      <c r="T69" s="166"/>
      <c r="U69" s="75"/>
      <c r="V69" s="74"/>
      <c r="W69" s="74"/>
      <c r="X69" s="74"/>
      <c r="Y69" s="74"/>
      <c r="Z69" s="74"/>
      <c r="AA69" s="74"/>
      <c r="AB69" s="74"/>
      <c r="AC69" s="74"/>
      <c r="AD69" s="74"/>
    </row>
    <row r="70" spans="1:30" s="3" customFormat="1" ht="15.75" x14ac:dyDescent="0.25">
      <c r="A70" s="73"/>
      <c r="B70" s="186" t="s">
        <v>116</v>
      </c>
      <c r="C70" s="185"/>
      <c r="D70" s="184"/>
      <c r="E70" s="42"/>
      <c r="F70" s="162"/>
      <c r="G70" s="161"/>
      <c r="H70" s="42"/>
      <c r="I70" s="162"/>
      <c r="J70" s="161"/>
      <c r="K70" s="67"/>
      <c r="L70" s="162"/>
      <c r="M70" s="161"/>
      <c r="N70" s="67"/>
      <c r="O70" s="80"/>
      <c r="P70" s="79"/>
      <c r="Q70" s="43"/>
      <c r="R70" s="186" t="s">
        <v>116</v>
      </c>
      <c r="S70" s="185"/>
      <c r="T70" s="184"/>
      <c r="U70" s="75"/>
      <c r="V70" s="74"/>
      <c r="W70" s="74"/>
      <c r="X70" s="74"/>
      <c r="Y70" s="74"/>
      <c r="Z70" s="74"/>
      <c r="AA70" s="74"/>
      <c r="AB70" s="74"/>
      <c r="AC70" s="74"/>
      <c r="AD70" s="74"/>
    </row>
    <row r="71" spans="1:30" s="3" customFormat="1" ht="15.75" x14ac:dyDescent="0.25">
      <c r="A71" s="73"/>
      <c r="B71" s="101" t="s">
        <v>115</v>
      </c>
      <c r="C71" s="100"/>
      <c r="D71" s="99"/>
      <c r="E71" s="42"/>
      <c r="F71" s="180"/>
      <c r="G71" s="179"/>
      <c r="H71" s="42"/>
      <c r="I71" s="180"/>
      <c r="J71" s="179"/>
      <c r="K71" s="67"/>
      <c r="L71" s="180"/>
      <c r="M71" s="179"/>
      <c r="N71" s="67"/>
      <c r="O71" s="106">
        <f>+ROUND(+F71+I71+L71,0)</f>
        <v>0</v>
      </c>
      <c r="P71" s="105">
        <f>+ROUND(+G71+J71+M71,0)</f>
        <v>0</v>
      </c>
      <c r="Q71" s="43"/>
      <c r="R71" s="94" t="s">
        <v>114</v>
      </c>
      <c r="S71" s="93"/>
      <c r="T71" s="92"/>
      <c r="U71" s="75"/>
      <c r="V71" s="74"/>
      <c r="W71" s="74"/>
      <c r="X71" s="74"/>
      <c r="Y71" s="74"/>
      <c r="Z71" s="74"/>
      <c r="AA71" s="74"/>
      <c r="AB71" s="74"/>
      <c r="AC71" s="74"/>
      <c r="AD71" s="74"/>
    </row>
    <row r="72" spans="1:30" s="3" customFormat="1" ht="15.75" x14ac:dyDescent="0.25">
      <c r="A72" s="73"/>
      <c r="B72" s="178" t="s">
        <v>113</v>
      </c>
      <c r="C72" s="177"/>
      <c r="D72" s="176"/>
      <c r="E72" s="42"/>
      <c r="F72" s="82"/>
      <c r="G72" s="81"/>
      <c r="H72" s="42"/>
      <c r="I72" s="82"/>
      <c r="J72" s="81"/>
      <c r="K72" s="67"/>
      <c r="L72" s="82"/>
      <c r="M72" s="81"/>
      <c r="N72" s="67"/>
      <c r="O72" s="80">
        <f>+ROUND(+F72+I72+L72,0)</f>
        <v>0</v>
      </c>
      <c r="P72" s="79">
        <f>+ROUND(+G72+J72+M72,0)</f>
        <v>0</v>
      </c>
      <c r="Q72" s="43"/>
      <c r="R72" s="88" t="s">
        <v>112</v>
      </c>
      <c r="S72" s="87"/>
      <c r="T72" s="86"/>
      <c r="U72" s="75"/>
      <c r="V72" s="74"/>
      <c r="W72" s="74"/>
      <c r="X72" s="74"/>
      <c r="Y72" s="74"/>
      <c r="Z72" s="74"/>
      <c r="AA72" s="74"/>
      <c r="AB72" s="74"/>
      <c r="AC72" s="74"/>
      <c r="AD72" s="74"/>
    </row>
    <row r="73" spans="1:30" s="3" customFormat="1" ht="15.75" x14ac:dyDescent="0.25">
      <c r="A73" s="73"/>
      <c r="B73" s="175" t="s">
        <v>111</v>
      </c>
      <c r="C73" s="174"/>
      <c r="D73" s="173"/>
      <c r="E73" s="42"/>
      <c r="F73" s="172">
        <f>+ROUND(+SUM(F71:F72),0)</f>
        <v>0</v>
      </c>
      <c r="G73" s="171">
        <f>+ROUND(+SUM(G71:G72),0)</f>
        <v>0</v>
      </c>
      <c r="H73" s="42"/>
      <c r="I73" s="172">
        <f>+ROUND(+SUM(I71:I72),0)</f>
        <v>0</v>
      </c>
      <c r="J73" s="171">
        <f>+ROUND(+SUM(J71:J72),0)</f>
        <v>0</v>
      </c>
      <c r="K73" s="67"/>
      <c r="L73" s="172">
        <f>+ROUND(+SUM(L71:L72),0)</f>
        <v>0</v>
      </c>
      <c r="M73" s="171">
        <f>+ROUND(+SUM(M71:M72),0)</f>
        <v>0</v>
      </c>
      <c r="N73" s="67"/>
      <c r="O73" s="170">
        <f>+ROUND(+SUM(O71:O72),0)</f>
        <v>0</v>
      </c>
      <c r="P73" s="169">
        <f>+ROUND(+SUM(P71:P72),0)</f>
        <v>0</v>
      </c>
      <c r="Q73" s="43"/>
      <c r="R73" s="168" t="s">
        <v>110</v>
      </c>
      <c r="S73" s="167"/>
      <c r="T73" s="166"/>
      <c r="U73" s="75"/>
      <c r="V73" s="74"/>
      <c r="W73" s="74"/>
      <c r="X73" s="74"/>
      <c r="Y73" s="74"/>
      <c r="Z73" s="74"/>
      <c r="AA73" s="74"/>
      <c r="AB73" s="74"/>
      <c r="AC73" s="74"/>
      <c r="AD73" s="74"/>
    </row>
    <row r="74" spans="1:30" s="3" customFormat="1" ht="15.75" x14ac:dyDescent="0.25">
      <c r="A74" s="73"/>
      <c r="B74" s="186" t="s">
        <v>109</v>
      </c>
      <c r="C74" s="185"/>
      <c r="D74" s="184"/>
      <c r="E74" s="42"/>
      <c r="F74" s="162"/>
      <c r="G74" s="161"/>
      <c r="H74" s="42"/>
      <c r="I74" s="162"/>
      <c r="J74" s="161"/>
      <c r="K74" s="67"/>
      <c r="L74" s="162"/>
      <c r="M74" s="161"/>
      <c r="N74" s="67"/>
      <c r="O74" s="80"/>
      <c r="P74" s="79"/>
      <c r="Q74" s="43"/>
      <c r="R74" s="186" t="s">
        <v>109</v>
      </c>
      <c r="S74" s="185"/>
      <c r="T74" s="184"/>
      <c r="U74" s="75"/>
      <c r="V74" s="74"/>
      <c r="W74" s="74"/>
      <c r="X74" s="74"/>
      <c r="Y74" s="74"/>
      <c r="Z74" s="74"/>
      <c r="AA74" s="74"/>
      <c r="AB74" s="74"/>
      <c r="AC74" s="74"/>
      <c r="AD74" s="74"/>
    </row>
    <row r="75" spans="1:30" s="3" customFormat="1" ht="15.75" x14ac:dyDescent="0.25">
      <c r="A75" s="73"/>
      <c r="B75" s="101" t="s">
        <v>108</v>
      </c>
      <c r="C75" s="100"/>
      <c r="D75" s="99"/>
      <c r="E75" s="42"/>
      <c r="F75" s="180"/>
      <c r="G75" s="179"/>
      <c r="H75" s="42"/>
      <c r="I75" s="180"/>
      <c r="J75" s="179"/>
      <c r="K75" s="67"/>
      <c r="L75" s="180"/>
      <c r="M75" s="179"/>
      <c r="N75" s="67"/>
      <c r="O75" s="106">
        <f>+ROUND(+F75+I75+L75,0)</f>
        <v>0</v>
      </c>
      <c r="P75" s="105">
        <f>+ROUND(+G75+J75+M75,0)</f>
        <v>0</v>
      </c>
      <c r="Q75" s="43"/>
      <c r="R75" s="94" t="s">
        <v>107</v>
      </c>
      <c r="S75" s="93"/>
      <c r="T75" s="92"/>
      <c r="U75" s="75"/>
      <c r="V75" s="74"/>
      <c r="W75" s="74"/>
      <c r="X75" s="74"/>
      <c r="Y75" s="74"/>
      <c r="Z75" s="74"/>
      <c r="AA75" s="74"/>
      <c r="AB75" s="74"/>
      <c r="AC75" s="74"/>
      <c r="AD75" s="74"/>
    </row>
    <row r="76" spans="1:30" s="3" customFormat="1" ht="15.75" x14ac:dyDescent="0.25">
      <c r="A76" s="73"/>
      <c r="B76" s="178" t="s">
        <v>106</v>
      </c>
      <c r="C76" s="177"/>
      <c r="D76" s="176"/>
      <c r="E76" s="42"/>
      <c r="F76" s="82"/>
      <c r="G76" s="81"/>
      <c r="H76" s="42"/>
      <c r="I76" s="82"/>
      <c r="J76" s="81"/>
      <c r="K76" s="67"/>
      <c r="L76" s="82"/>
      <c r="M76" s="81"/>
      <c r="N76" s="67"/>
      <c r="O76" s="80">
        <f>+ROUND(+F76+I76+L76,0)</f>
        <v>0</v>
      </c>
      <c r="P76" s="79">
        <f>+ROUND(+G76+J76+M76,0)</f>
        <v>0</v>
      </c>
      <c r="Q76" s="43"/>
      <c r="R76" s="88" t="s">
        <v>105</v>
      </c>
      <c r="S76" s="87"/>
      <c r="T76" s="86"/>
      <c r="U76" s="75"/>
      <c r="V76" s="74"/>
      <c r="W76" s="74"/>
      <c r="X76" s="74"/>
      <c r="Y76" s="74"/>
      <c r="Z76" s="74"/>
      <c r="AA76" s="74"/>
      <c r="AB76" s="74"/>
      <c r="AC76" s="74"/>
      <c r="AD76" s="74"/>
    </row>
    <row r="77" spans="1:30" s="3" customFormat="1" ht="15.75" x14ac:dyDescent="0.25">
      <c r="A77" s="73"/>
      <c r="B77" s="175" t="s">
        <v>104</v>
      </c>
      <c r="C77" s="174"/>
      <c r="D77" s="173"/>
      <c r="E77" s="42"/>
      <c r="F77" s="172">
        <f>+ROUND(+SUM(F75:F76),0)</f>
        <v>0</v>
      </c>
      <c r="G77" s="171">
        <f>+ROUND(+SUM(G75:G76),0)</f>
        <v>0</v>
      </c>
      <c r="H77" s="42"/>
      <c r="I77" s="172">
        <f>+ROUND(+SUM(I75:I76),0)</f>
        <v>0</v>
      </c>
      <c r="J77" s="171">
        <f>+ROUND(+SUM(J75:J76),0)</f>
        <v>0</v>
      </c>
      <c r="K77" s="67"/>
      <c r="L77" s="172">
        <f>+ROUND(+SUM(L75:L76),0)</f>
        <v>0</v>
      </c>
      <c r="M77" s="171">
        <f>+ROUND(+SUM(M75:M76),0)</f>
        <v>0</v>
      </c>
      <c r="N77" s="67"/>
      <c r="O77" s="170">
        <f>+ROUND(+SUM(O75:O76),0)</f>
        <v>0</v>
      </c>
      <c r="P77" s="169">
        <f>+ROUND(+SUM(P75:P76),0)</f>
        <v>0</v>
      </c>
      <c r="Q77" s="43"/>
      <c r="R77" s="168" t="s">
        <v>103</v>
      </c>
      <c r="S77" s="167"/>
      <c r="T77" s="166"/>
      <c r="U77" s="75"/>
      <c r="V77" s="74"/>
      <c r="W77" s="74"/>
      <c r="X77" s="74"/>
      <c r="Y77" s="74"/>
      <c r="Z77" s="74"/>
      <c r="AA77" s="74"/>
      <c r="AB77" s="74"/>
      <c r="AC77" s="74"/>
      <c r="AD77" s="74"/>
    </row>
    <row r="78" spans="1:30" s="3" customFormat="1" ht="6.75" customHeight="1" x14ac:dyDescent="0.25">
      <c r="A78" s="73"/>
      <c r="B78" s="165"/>
      <c r="C78" s="164"/>
      <c r="D78" s="163"/>
      <c r="E78" s="42"/>
      <c r="F78" s="162"/>
      <c r="G78" s="161"/>
      <c r="H78" s="42"/>
      <c r="I78" s="162"/>
      <c r="J78" s="161"/>
      <c r="K78" s="67"/>
      <c r="L78" s="162"/>
      <c r="M78" s="161"/>
      <c r="N78" s="67"/>
      <c r="O78" s="80"/>
      <c r="P78" s="79"/>
      <c r="Q78" s="43"/>
      <c r="R78" s="160"/>
      <c r="S78" s="159"/>
      <c r="T78" s="158"/>
      <c r="U78" s="75"/>
      <c r="V78" s="74"/>
      <c r="W78" s="74"/>
      <c r="X78" s="74"/>
      <c r="Y78" s="74"/>
      <c r="Z78" s="74"/>
      <c r="AA78" s="74"/>
      <c r="AB78" s="74"/>
      <c r="AC78" s="74"/>
      <c r="AD78" s="74"/>
    </row>
    <row r="79" spans="1:30" s="3" customFormat="1" ht="16.5" thickBot="1" x14ac:dyDescent="0.3">
      <c r="A79" s="73"/>
      <c r="B79" s="275" t="s">
        <v>102</v>
      </c>
      <c r="C79" s="156"/>
      <c r="D79" s="155"/>
      <c r="E79" s="42"/>
      <c r="F79" s="154">
        <f>+ROUND(F58+F65+F69+F73+F77,0)</f>
        <v>4182116</v>
      </c>
      <c r="G79" s="153">
        <f>+ROUND(G58+G65+G69+G73+G77,0)</f>
        <v>11006082</v>
      </c>
      <c r="H79" s="42"/>
      <c r="I79" s="154">
        <f>+ROUND(I58+I65+I69+I73+I77,0)</f>
        <v>0</v>
      </c>
      <c r="J79" s="153">
        <f>+ROUND(J58+J65+J69+J73+J77,0)</f>
        <v>0</v>
      </c>
      <c r="K79" s="67"/>
      <c r="L79" s="154">
        <f>+ROUND(L58+L65+L69+L73+L77,0)</f>
        <v>0</v>
      </c>
      <c r="M79" s="153">
        <f>+ROUND(M58+M65+M69+M73+M77,0)</f>
        <v>0</v>
      </c>
      <c r="N79" s="67"/>
      <c r="O79" s="152">
        <f>+ROUND(O58+O65+O69+O73+O77,0)</f>
        <v>4182116</v>
      </c>
      <c r="P79" s="151">
        <f>+ROUND(P58+P65+P69+P73+P77,0)</f>
        <v>11006082</v>
      </c>
      <c r="Q79" s="43"/>
      <c r="R79" s="150" t="s">
        <v>101</v>
      </c>
      <c r="S79" s="149"/>
      <c r="T79" s="148"/>
      <c r="U79" s="54"/>
      <c r="V79" s="34"/>
      <c r="W79" s="34"/>
      <c r="X79" s="34"/>
      <c r="Y79" s="34"/>
      <c r="Z79" s="34"/>
      <c r="AA79" s="34"/>
      <c r="AB79" s="35"/>
      <c r="AC79" s="34"/>
      <c r="AD79" s="34"/>
    </row>
    <row r="80" spans="1:30" s="3" customFormat="1" ht="15.75" x14ac:dyDescent="0.25">
      <c r="A80" s="73"/>
      <c r="B80" s="111" t="s">
        <v>100</v>
      </c>
      <c r="C80" s="274"/>
      <c r="D80" s="273"/>
      <c r="E80" s="42"/>
      <c r="F80" s="108"/>
      <c r="G80" s="107"/>
      <c r="H80" s="42"/>
      <c r="I80" s="108"/>
      <c r="J80" s="107"/>
      <c r="K80" s="67"/>
      <c r="L80" s="108"/>
      <c r="M80" s="107"/>
      <c r="N80" s="67"/>
      <c r="O80" s="106"/>
      <c r="P80" s="105"/>
      <c r="Q80" s="43"/>
      <c r="R80" s="111" t="s">
        <v>99</v>
      </c>
      <c r="S80" s="110"/>
      <c r="T80" s="109"/>
      <c r="U80" s="75"/>
      <c r="V80" s="74"/>
      <c r="W80" s="74"/>
      <c r="X80" s="74"/>
      <c r="Y80" s="74"/>
      <c r="Z80" s="74"/>
      <c r="AA80" s="74"/>
      <c r="AB80" s="74"/>
      <c r="AC80" s="74"/>
      <c r="AD80" s="74"/>
    </row>
    <row r="81" spans="1:30" s="3" customFormat="1" ht="15.75" x14ac:dyDescent="0.25">
      <c r="A81" s="73"/>
      <c r="B81" s="101" t="s">
        <v>98</v>
      </c>
      <c r="C81" s="100"/>
      <c r="D81" s="99"/>
      <c r="E81" s="42"/>
      <c r="F81" s="98">
        <v>-10734797</v>
      </c>
      <c r="G81" s="97">
        <v>4240388</v>
      </c>
      <c r="H81" s="42"/>
      <c r="I81" s="98"/>
      <c r="J81" s="97"/>
      <c r="K81" s="67"/>
      <c r="L81" s="98"/>
      <c r="M81" s="97"/>
      <c r="N81" s="67"/>
      <c r="O81" s="96">
        <f>+ROUND(+F81+I81+L81,0)</f>
        <v>-10734797</v>
      </c>
      <c r="P81" s="95">
        <f>+ROUND(+G81+J81+M81,0)</f>
        <v>4240388</v>
      </c>
      <c r="Q81" s="43"/>
      <c r="R81" s="94" t="s">
        <v>97</v>
      </c>
      <c r="S81" s="93"/>
      <c r="T81" s="92"/>
      <c r="U81" s="75"/>
      <c r="V81" s="74"/>
      <c r="W81" s="74"/>
      <c r="X81" s="74"/>
      <c r="Y81" s="74"/>
      <c r="Z81" s="74"/>
      <c r="AA81" s="74"/>
      <c r="AB81" s="74"/>
      <c r="AC81" s="74"/>
      <c r="AD81" s="74"/>
    </row>
    <row r="82" spans="1:30" s="3" customFormat="1" ht="15.75" x14ac:dyDescent="0.25">
      <c r="A82" s="73"/>
      <c r="B82" s="178" t="s">
        <v>96</v>
      </c>
      <c r="C82" s="177"/>
      <c r="D82" s="176"/>
      <c r="E82" s="42"/>
      <c r="F82" s="82"/>
      <c r="G82" s="81"/>
      <c r="H82" s="42"/>
      <c r="I82" s="82"/>
      <c r="J82" s="81"/>
      <c r="K82" s="67"/>
      <c r="L82" s="82"/>
      <c r="M82" s="81"/>
      <c r="N82" s="67"/>
      <c r="O82" s="80">
        <f>+ROUND(+F82+I82+L82,0)</f>
        <v>0</v>
      </c>
      <c r="P82" s="79">
        <f>+ROUND(+G82+J82+M82,0)</f>
        <v>0</v>
      </c>
      <c r="Q82" s="43"/>
      <c r="R82" s="88" t="s">
        <v>95</v>
      </c>
      <c r="S82" s="87"/>
      <c r="T82" s="86"/>
      <c r="U82" s="75"/>
      <c r="V82" s="74"/>
      <c r="W82" s="74"/>
      <c r="X82" s="74"/>
      <c r="Y82" s="74"/>
      <c r="Z82" s="74"/>
      <c r="AA82" s="74"/>
      <c r="AB82" s="74"/>
      <c r="AC82" s="74"/>
      <c r="AD82" s="74"/>
    </row>
    <row r="83" spans="1:30" s="3" customFormat="1" ht="16.5" thickBot="1" x14ac:dyDescent="0.3">
      <c r="A83" s="73"/>
      <c r="B83" s="121" t="s">
        <v>94</v>
      </c>
      <c r="C83" s="120"/>
      <c r="D83" s="119"/>
      <c r="E83" s="42"/>
      <c r="F83" s="118">
        <f>+ROUND(F81+F82,0)</f>
        <v>-10734797</v>
      </c>
      <c r="G83" s="117">
        <f>+ROUND(G81+G82,0)</f>
        <v>4240388</v>
      </c>
      <c r="H83" s="42"/>
      <c r="I83" s="118">
        <f>+ROUND(I81+I82,0)</f>
        <v>0</v>
      </c>
      <c r="J83" s="117">
        <f>+ROUND(J81+J82,0)</f>
        <v>0</v>
      </c>
      <c r="K83" s="67"/>
      <c r="L83" s="118">
        <f>+ROUND(L81+L82,0)</f>
        <v>0</v>
      </c>
      <c r="M83" s="117">
        <f>+ROUND(M81+M82,0)</f>
        <v>0</v>
      </c>
      <c r="N83" s="67"/>
      <c r="O83" s="116">
        <f>+ROUND(O81+O82,0)</f>
        <v>-10734797</v>
      </c>
      <c r="P83" s="115">
        <f>+ROUND(P81+P82,0)</f>
        <v>4240388</v>
      </c>
      <c r="Q83" s="43"/>
      <c r="R83" s="114" t="s">
        <v>93</v>
      </c>
      <c r="S83" s="113"/>
      <c r="T83" s="112"/>
      <c r="U83" s="54"/>
      <c r="V83" s="34"/>
      <c r="W83" s="34"/>
      <c r="X83" s="34"/>
      <c r="Y83" s="34"/>
      <c r="Z83" s="34"/>
      <c r="AA83" s="34"/>
      <c r="AB83" s="35"/>
      <c r="AC83" s="34"/>
      <c r="AD83" s="34"/>
    </row>
    <row r="84" spans="1:30" s="3" customFormat="1" ht="16.5" customHeight="1" thickBot="1" x14ac:dyDescent="0.3">
      <c r="A84" s="73"/>
      <c r="B84" s="272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271"/>
      <c r="D84" s="270"/>
      <c r="E84" s="42"/>
      <c r="F84" s="269">
        <f>+ROUND(F85,0)+ROUND(F86,0)</f>
        <v>0</v>
      </c>
      <c r="G84" s="268">
        <f>+ROUND(G85,0)+ROUND(G86,0)</f>
        <v>0</v>
      </c>
      <c r="H84" s="60"/>
      <c r="I84" s="269">
        <f>+ROUND(I85,0)+ROUND(I86,0)</f>
        <v>0</v>
      </c>
      <c r="J84" s="268">
        <f>+ROUND(J85,0)+ROUND(J86,0)</f>
        <v>0</v>
      </c>
      <c r="K84" s="58"/>
      <c r="L84" s="269">
        <f>+ROUND(L85,0)+ROUND(L86,0)</f>
        <v>0</v>
      </c>
      <c r="M84" s="268">
        <f>+ROUND(M85,0)+ROUND(M86,0)</f>
        <v>0</v>
      </c>
      <c r="N84" s="58"/>
      <c r="O84" s="267">
        <f>+ROUND(O85,0)+ROUND(O86,0)</f>
        <v>0</v>
      </c>
      <c r="P84" s="266">
        <f>+ROUND(P85,0)+ROUND(P86,0)</f>
        <v>0</v>
      </c>
      <c r="Q84" s="43"/>
      <c r="R84" s="265"/>
      <c r="S84" s="264"/>
      <c r="T84" s="263"/>
      <c r="U84" s="75"/>
      <c r="V84" s="74"/>
      <c r="W84" s="74"/>
      <c r="X84" s="74"/>
      <c r="Y84" s="74"/>
      <c r="Z84" s="74"/>
      <c r="AA84" s="74"/>
      <c r="AB84" s="74"/>
      <c r="AC84" s="74"/>
      <c r="AD84" s="74"/>
    </row>
    <row r="85" spans="1:30" s="3" customFormat="1" ht="19.5" thickTop="1" x14ac:dyDescent="0.3">
      <c r="A85" s="73"/>
      <c r="B85" s="262" t="s">
        <v>92</v>
      </c>
      <c r="C85" s="261"/>
      <c r="D85" s="260"/>
      <c r="E85" s="42"/>
      <c r="F85" s="259">
        <f>+ROUND(F50,0)-ROUND(F79,0)+ROUND(F83,0)</f>
        <v>10250</v>
      </c>
      <c r="G85" s="258">
        <f>+ROUND(G50,0)-ROUND(G79,0)+ROUND(G83,0)</f>
        <v>-1977</v>
      </c>
      <c r="H85" s="42"/>
      <c r="I85" s="259">
        <f>+ROUND(I50,0)-ROUND(I79,0)+ROUND(I83,0)</f>
        <v>0</v>
      </c>
      <c r="J85" s="258">
        <f>+ROUND(J50,0)-ROUND(J79,0)+ROUND(J83,0)</f>
        <v>0</v>
      </c>
      <c r="K85" s="67"/>
      <c r="L85" s="259">
        <f>+ROUND(L50,0)-ROUND(L79,0)+ROUND(L83,0)</f>
        <v>0</v>
      </c>
      <c r="M85" s="258">
        <f>+ROUND(M50,0)-ROUND(M79,0)+ROUND(M83,0)</f>
        <v>0</v>
      </c>
      <c r="N85" s="67"/>
      <c r="O85" s="257">
        <f>+ROUND(O50,0)-ROUND(O79,0)+ROUND(O83,0)</f>
        <v>10250</v>
      </c>
      <c r="P85" s="256">
        <f>+ROUND(P50,0)-ROUND(P79,0)+ROUND(P83,0)</f>
        <v>-1977</v>
      </c>
      <c r="Q85" s="245"/>
      <c r="R85" s="255" t="s">
        <v>91</v>
      </c>
      <c r="S85" s="254"/>
      <c r="T85" s="253"/>
      <c r="U85" s="54"/>
      <c r="V85" s="34"/>
      <c r="W85" s="34"/>
      <c r="X85" s="34"/>
      <c r="Y85" s="34"/>
      <c r="Z85" s="34"/>
      <c r="AA85" s="34"/>
      <c r="AB85" s="35"/>
      <c r="AC85" s="34"/>
      <c r="AD85" s="34"/>
    </row>
    <row r="86" spans="1:30" s="3" customFormat="1" ht="19.5" thickBot="1" x14ac:dyDescent="0.35">
      <c r="A86" s="73"/>
      <c r="B86" s="252" t="s">
        <v>90</v>
      </c>
      <c r="C86" s="251"/>
      <c r="D86" s="250"/>
      <c r="E86" s="42"/>
      <c r="F86" s="249">
        <f>+ROUND(F103,0)+ROUND(F122,0)+ROUND(F129,0)-ROUND(F134,0)</f>
        <v>-10250</v>
      </c>
      <c r="G86" s="248">
        <f>+ROUND(G103,0)+ROUND(G122,0)+ROUND(G129,0)-ROUND(G134,0)</f>
        <v>1977</v>
      </c>
      <c r="H86" s="42"/>
      <c r="I86" s="249">
        <f>+ROUND(I103,0)+ROUND(I122,0)+ROUND(I129,0)-ROUND(I134,0)</f>
        <v>0</v>
      </c>
      <c r="J86" s="248">
        <f>+ROUND(J103,0)+ROUND(J122,0)+ROUND(J129,0)-ROUND(J134,0)</f>
        <v>0</v>
      </c>
      <c r="K86" s="67"/>
      <c r="L86" s="249">
        <f>+ROUND(L103,0)+ROUND(L122,0)+ROUND(L129,0)-ROUND(L134,0)</f>
        <v>0</v>
      </c>
      <c r="M86" s="248">
        <f>+ROUND(M103,0)+ROUND(M122,0)+ROUND(M129,0)-ROUND(M134,0)</f>
        <v>0</v>
      </c>
      <c r="N86" s="67"/>
      <c r="O86" s="247">
        <f>+ROUND(O103,0)+ROUND(O122,0)+ROUND(O129,0)-ROUND(O134,0)</f>
        <v>-10250</v>
      </c>
      <c r="P86" s="246">
        <f>+ROUND(P103,0)+ROUND(P122,0)+ROUND(P129,0)-ROUND(P134,0)</f>
        <v>1977</v>
      </c>
      <c r="Q86" s="245"/>
      <c r="R86" s="244" t="s">
        <v>90</v>
      </c>
      <c r="S86" s="243"/>
      <c r="T86" s="242"/>
      <c r="U86" s="54"/>
      <c r="V86" s="34"/>
      <c r="W86" s="34"/>
      <c r="X86" s="34"/>
      <c r="Y86" s="34"/>
      <c r="Z86" s="34"/>
      <c r="AA86" s="34"/>
      <c r="AB86" s="35"/>
      <c r="AC86" s="34"/>
      <c r="AD86" s="34"/>
    </row>
    <row r="87" spans="1:30" s="3" customFormat="1" ht="16.5" thickTop="1" x14ac:dyDescent="0.25">
      <c r="A87" s="73"/>
      <c r="B87" s="111" t="s">
        <v>89</v>
      </c>
      <c r="C87" s="110"/>
      <c r="D87" s="109"/>
      <c r="E87" s="42"/>
      <c r="F87" s="190"/>
      <c r="G87" s="189"/>
      <c r="H87" s="42"/>
      <c r="I87" s="190"/>
      <c r="J87" s="189"/>
      <c r="K87" s="67"/>
      <c r="L87" s="190"/>
      <c r="M87" s="189"/>
      <c r="N87" s="67"/>
      <c r="O87" s="188"/>
      <c r="P87" s="187"/>
      <c r="Q87" s="43"/>
      <c r="R87" s="111" t="s">
        <v>89</v>
      </c>
      <c r="S87" s="110"/>
      <c r="T87" s="109"/>
      <c r="U87" s="75"/>
      <c r="V87" s="74"/>
      <c r="W87" s="74"/>
      <c r="X87" s="74"/>
      <c r="Y87" s="74"/>
      <c r="Z87" s="74"/>
      <c r="AA87" s="74"/>
      <c r="AB87" s="74"/>
      <c r="AC87" s="74"/>
      <c r="AD87" s="74"/>
    </row>
    <row r="88" spans="1:30" s="3" customFormat="1" ht="15.75" x14ac:dyDescent="0.25">
      <c r="A88" s="73"/>
      <c r="B88" s="208" t="s">
        <v>88</v>
      </c>
      <c r="C88" s="207"/>
      <c r="D88" s="206"/>
      <c r="E88" s="42"/>
      <c r="F88" s="205"/>
      <c r="G88" s="204"/>
      <c r="H88" s="42"/>
      <c r="I88" s="205"/>
      <c r="J88" s="204"/>
      <c r="K88" s="67"/>
      <c r="L88" s="205"/>
      <c r="M88" s="204"/>
      <c r="N88" s="67"/>
      <c r="O88" s="96"/>
      <c r="P88" s="95"/>
      <c r="Q88" s="43"/>
      <c r="R88" s="208" t="s">
        <v>88</v>
      </c>
      <c r="S88" s="207"/>
      <c r="T88" s="206"/>
      <c r="U88" s="75"/>
      <c r="V88" s="74"/>
      <c r="W88" s="74"/>
      <c r="X88" s="74"/>
      <c r="Y88" s="74"/>
      <c r="Z88" s="74"/>
      <c r="AA88" s="74"/>
      <c r="AB88" s="74"/>
      <c r="AC88" s="74"/>
      <c r="AD88" s="74"/>
    </row>
    <row r="89" spans="1:30" s="3" customFormat="1" ht="15.75" x14ac:dyDescent="0.25">
      <c r="A89" s="73"/>
      <c r="B89" s="147" t="s">
        <v>87</v>
      </c>
      <c r="C89" s="90"/>
      <c r="D89" s="89"/>
      <c r="E89" s="42"/>
      <c r="F89" s="200"/>
      <c r="G89" s="199"/>
      <c r="H89" s="42"/>
      <c r="I89" s="200"/>
      <c r="J89" s="199"/>
      <c r="K89" s="67"/>
      <c r="L89" s="200"/>
      <c r="M89" s="199"/>
      <c r="N89" s="67"/>
      <c r="O89" s="198">
        <f>+ROUND(+F89+I89+L89,0)</f>
        <v>0</v>
      </c>
      <c r="P89" s="197">
        <f>+ROUND(+G89+J89+M89,0)</f>
        <v>0</v>
      </c>
      <c r="Q89" s="43"/>
      <c r="R89" s="94" t="s">
        <v>86</v>
      </c>
      <c r="S89" s="93"/>
      <c r="T89" s="92"/>
      <c r="U89" s="75"/>
      <c r="V89" s="74"/>
      <c r="W89" s="74"/>
      <c r="X89" s="74"/>
      <c r="Y89" s="74"/>
      <c r="Z89" s="74"/>
      <c r="AA89" s="74"/>
      <c r="AB89" s="74"/>
      <c r="AC89" s="74"/>
      <c r="AD89" s="74"/>
    </row>
    <row r="90" spans="1:30" s="3" customFormat="1" ht="15.75" x14ac:dyDescent="0.25">
      <c r="A90" s="73"/>
      <c r="B90" s="178" t="s">
        <v>85</v>
      </c>
      <c r="C90" s="177"/>
      <c r="D90" s="176"/>
      <c r="E90" s="42"/>
      <c r="F90" s="82"/>
      <c r="G90" s="81"/>
      <c r="H90" s="42"/>
      <c r="I90" s="82"/>
      <c r="J90" s="81"/>
      <c r="K90" s="67"/>
      <c r="L90" s="82"/>
      <c r="M90" s="81"/>
      <c r="N90" s="67"/>
      <c r="O90" s="80">
        <f>+ROUND(+F90+I90+L90,0)</f>
        <v>0</v>
      </c>
      <c r="P90" s="79">
        <f>+ROUND(+G90+J90+M90,0)</f>
        <v>0</v>
      </c>
      <c r="Q90" s="43"/>
      <c r="R90" s="88" t="s">
        <v>84</v>
      </c>
      <c r="S90" s="87"/>
      <c r="T90" s="86"/>
      <c r="U90" s="75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s="3" customFormat="1" ht="15.75" x14ac:dyDescent="0.25">
      <c r="A91" s="73"/>
      <c r="B91" s="235" t="s">
        <v>83</v>
      </c>
      <c r="C91" s="233"/>
      <c r="D91" s="232"/>
      <c r="E91" s="42"/>
      <c r="F91" s="231">
        <f>+ROUND(+SUM(F89:F90),0)</f>
        <v>0</v>
      </c>
      <c r="G91" s="230">
        <f>+ROUND(+SUM(G89:G90),0)</f>
        <v>0</v>
      </c>
      <c r="H91" s="42"/>
      <c r="I91" s="231">
        <f>+ROUND(+SUM(I89:I90),0)</f>
        <v>0</v>
      </c>
      <c r="J91" s="230">
        <f>+ROUND(+SUM(J89:J90),0)</f>
        <v>0</v>
      </c>
      <c r="K91" s="67"/>
      <c r="L91" s="231">
        <f>+ROUND(+SUM(L89:L90),0)</f>
        <v>0</v>
      </c>
      <c r="M91" s="230">
        <f>+ROUND(+SUM(M89:M90),0)</f>
        <v>0</v>
      </c>
      <c r="N91" s="67"/>
      <c r="O91" s="229">
        <f>+ROUND(+SUM(O89:O90),0)</f>
        <v>0</v>
      </c>
      <c r="P91" s="228">
        <f>+ROUND(+SUM(P89:P90),0)</f>
        <v>0</v>
      </c>
      <c r="Q91" s="43"/>
      <c r="R91" s="168" t="s">
        <v>82</v>
      </c>
      <c r="S91" s="167"/>
      <c r="T91" s="166"/>
      <c r="U91" s="75"/>
      <c r="V91" s="74"/>
      <c r="W91" s="74"/>
      <c r="X91" s="74"/>
      <c r="Y91" s="74"/>
      <c r="Z91" s="74"/>
      <c r="AA91" s="74"/>
      <c r="AB91" s="74"/>
      <c r="AC91" s="74"/>
      <c r="AD91" s="74"/>
    </row>
    <row r="92" spans="1:30" s="3" customFormat="1" ht="15.75" x14ac:dyDescent="0.25">
      <c r="A92" s="73"/>
      <c r="B92" s="111" t="s">
        <v>81</v>
      </c>
      <c r="C92" s="185"/>
      <c r="D92" s="184"/>
      <c r="E92" s="42"/>
      <c r="F92" s="190"/>
      <c r="G92" s="189"/>
      <c r="H92" s="42"/>
      <c r="I92" s="190"/>
      <c r="J92" s="189"/>
      <c r="K92" s="67"/>
      <c r="L92" s="190"/>
      <c r="M92" s="189"/>
      <c r="N92" s="67"/>
      <c r="O92" s="188"/>
      <c r="P92" s="187"/>
      <c r="Q92" s="43"/>
      <c r="R92" s="186" t="s">
        <v>81</v>
      </c>
      <c r="S92" s="185"/>
      <c r="T92" s="184"/>
      <c r="U92" s="75"/>
      <c r="V92" s="74"/>
      <c r="W92" s="74"/>
      <c r="X92" s="74"/>
      <c r="Y92" s="74"/>
      <c r="Z92" s="74"/>
      <c r="AA92" s="74"/>
      <c r="AB92" s="74"/>
      <c r="AC92" s="74"/>
      <c r="AD92" s="74"/>
    </row>
    <row r="93" spans="1:30" s="3" customFormat="1" ht="15.75" x14ac:dyDescent="0.25">
      <c r="A93" s="73"/>
      <c r="B93" s="101" t="s">
        <v>80</v>
      </c>
      <c r="C93" s="100"/>
      <c r="D93" s="99"/>
      <c r="E93" s="42"/>
      <c r="F93" s="98"/>
      <c r="G93" s="97"/>
      <c r="H93" s="42"/>
      <c r="I93" s="98"/>
      <c r="J93" s="97"/>
      <c r="K93" s="67"/>
      <c r="L93" s="98"/>
      <c r="M93" s="97"/>
      <c r="N93" s="67"/>
      <c r="O93" s="96">
        <f>+ROUND(+F93+I93+L93,0)</f>
        <v>0</v>
      </c>
      <c r="P93" s="95">
        <f>+ROUND(+G93+J93+M93,0)</f>
        <v>0</v>
      </c>
      <c r="Q93" s="43"/>
      <c r="R93" s="94" t="s">
        <v>79</v>
      </c>
      <c r="S93" s="93"/>
      <c r="T93" s="92"/>
      <c r="U93" s="75"/>
      <c r="V93" s="74"/>
      <c r="W93" s="74"/>
      <c r="X93" s="74"/>
      <c r="Y93" s="74"/>
      <c r="Z93" s="74"/>
      <c r="AA93" s="74"/>
      <c r="AB93" s="74"/>
      <c r="AC93" s="74"/>
      <c r="AD93" s="74"/>
    </row>
    <row r="94" spans="1:30" s="3" customFormat="1" ht="15.75" x14ac:dyDescent="0.25">
      <c r="A94" s="73"/>
      <c r="B94" s="91" t="s">
        <v>78</v>
      </c>
      <c r="C94" s="90"/>
      <c r="D94" s="89"/>
      <c r="E94" s="42"/>
      <c r="F94" s="82"/>
      <c r="G94" s="81"/>
      <c r="H94" s="42"/>
      <c r="I94" s="82"/>
      <c r="J94" s="81"/>
      <c r="K94" s="67"/>
      <c r="L94" s="82"/>
      <c r="M94" s="81"/>
      <c r="N94" s="67"/>
      <c r="O94" s="80">
        <f>+ROUND(+F94+I94+L94,0)</f>
        <v>0</v>
      </c>
      <c r="P94" s="79">
        <f>+ROUND(+G94+J94+M94,0)</f>
        <v>0</v>
      </c>
      <c r="Q94" s="43"/>
      <c r="R94" s="88" t="s">
        <v>77</v>
      </c>
      <c r="S94" s="87"/>
      <c r="T94" s="86"/>
      <c r="U94" s="75"/>
      <c r="V94" s="74"/>
      <c r="W94" s="74"/>
      <c r="X94" s="74"/>
      <c r="Y94" s="74"/>
      <c r="Z94" s="74"/>
      <c r="AA94" s="74"/>
      <c r="AB94" s="74"/>
      <c r="AC94" s="74"/>
      <c r="AD94" s="74"/>
    </row>
    <row r="95" spans="1:30" s="3" customFormat="1" ht="15.75" x14ac:dyDescent="0.25">
      <c r="A95" s="73"/>
      <c r="B95" s="147" t="s">
        <v>76</v>
      </c>
      <c r="C95" s="90"/>
      <c r="D95" s="89"/>
      <c r="E95" s="42"/>
      <c r="F95" s="200"/>
      <c r="G95" s="199"/>
      <c r="H95" s="42"/>
      <c r="I95" s="200"/>
      <c r="J95" s="199"/>
      <c r="K95" s="67"/>
      <c r="L95" s="200"/>
      <c r="M95" s="199"/>
      <c r="N95" s="67"/>
      <c r="O95" s="198">
        <f>+ROUND(+F95+I95+L95,0)</f>
        <v>0</v>
      </c>
      <c r="P95" s="197">
        <f>+ROUND(+G95+J95+M95,0)</f>
        <v>0</v>
      </c>
      <c r="Q95" s="43"/>
      <c r="R95" s="88" t="s">
        <v>75</v>
      </c>
      <c r="S95" s="87"/>
      <c r="T95" s="86"/>
      <c r="U95" s="75"/>
      <c r="V95" s="74"/>
      <c r="W95" s="74"/>
      <c r="X95" s="74"/>
      <c r="Y95" s="74"/>
      <c r="Z95" s="74"/>
      <c r="AA95" s="74"/>
      <c r="AB95" s="74"/>
      <c r="AC95" s="74"/>
      <c r="AD95" s="74"/>
    </row>
    <row r="96" spans="1:30" s="3" customFormat="1" ht="15.75" x14ac:dyDescent="0.25">
      <c r="A96" s="73"/>
      <c r="B96" s="241" t="s">
        <v>74</v>
      </c>
      <c r="C96" s="240"/>
      <c r="D96" s="239"/>
      <c r="E96" s="42"/>
      <c r="F96" s="180"/>
      <c r="G96" s="179"/>
      <c r="H96" s="42"/>
      <c r="I96" s="180"/>
      <c r="J96" s="179"/>
      <c r="K96" s="67"/>
      <c r="L96" s="180"/>
      <c r="M96" s="179"/>
      <c r="N96" s="67"/>
      <c r="O96" s="106">
        <f>+ROUND(+F96+I96+L96,0)</f>
        <v>0</v>
      </c>
      <c r="P96" s="105">
        <f>+ROUND(+G96+J96+M96,0)</f>
        <v>0</v>
      </c>
      <c r="Q96" s="43"/>
      <c r="R96" s="238" t="s">
        <v>73</v>
      </c>
      <c r="S96" s="237"/>
      <c r="T96" s="236"/>
      <c r="U96" s="75"/>
      <c r="V96" s="74"/>
      <c r="W96" s="74"/>
      <c r="X96" s="74"/>
      <c r="Y96" s="74"/>
      <c r="Z96" s="74"/>
      <c r="AA96" s="74"/>
      <c r="AB96" s="74"/>
      <c r="AC96" s="74"/>
      <c r="AD96" s="74"/>
    </row>
    <row r="97" spans="1:30" s="3" customFormat="1" ht="15.75" x14ac:dyDescent="0.25">
      <c r="A97" s="73"/>
      <c r="B97" s="235" t="s">
        <v>72</v>
      </c>
      <c r="C97" s="233"/>
      <c r="D97" s="232"/>
      <c r="E97" s="42"/>
      <c r="F97" s="231">
        <f>+ROUND(+SUM(F93:F96),0)</f>
        <v>0</v>
      </c>
      <c r="G97" s="230">
        <f>+ROUND(+SUM(G93:G96),0)</f>
        <v>0</v>
      </c>
      <c r="H97" s="42"/>
      <c r="I97" s="231">
        <f>+ROUND(+SUM(I93:I96),0)</f>
        <v>0</v>
      </c>
      <c r="J97" s="230">
        <f>+ROUND(+SUM(J93:J96),0)</f>
        <v>0</v>
      </c>
      <c r="K97" s="67"/>
      <c r="L97" s="231">
        <f>+ROUND(+SUM(L93:L96),0)</f>
        <v>0</v>
      </c>
      <c r="M97" s="230">
        <f>+ROUND(+SUM(M93:M96),0)</f>
        <v>0</v>
      </c>
      <c r="N97" s="67"/>
      <c r="O97" s="229">
        <f>+ROUND(+SUM(O93:O96),0)</f>
        <v>0</v>
      </c>
      <c r="P97" s="228">
        <f>+ROUND(+SUM(P93:P96),0)</f>
        <v>0</v>
      </c>
      <c r="Q97" s="43"/>
      <c r="R97" s="168" t="s">
        <v>71</v>
      </c>
      <c r="S97" s="167"/>
      <c r="T97" s="166"/>
      <c r="U97" s="75"/>
      <c r="V97" s="74"/>
      <c r="W97" s="74"/>
      <c r="X97" s="74"/>
      <c r="Y97" s="74"/>
      <c r="Z97" s="74"/>
      <c r="AA97" s="74"/>
      <c r="AB97" s="74"/>
      <c r="AC97" s="74"/>
      <c r="AD97" s="74"/>
    </row>
    <row r="98" spans="1:30" s="3" customFormat="1" ht="15.75" x14ac:dyDescent="0.25">
      <c r="A98" s="73"/>
      <c r="B98" s="186" t="s">
        <v>70</v>
      </c>
      <c r="C98" s="185"/>
      <c r="D98" s="184"/>
      <c r="E98" s="42"/>
      <c r="F98" s="190"/>
      <c r="G98" s="189"/>
      <c r="H98" s="42"/>
      <c r="I98" s="190"/>
      <c r="J98" s="189"/>
      <c r="K98" s="67"/>
      <c r="L98" s="190"/>
      <c r="M98" s="189"/>
      <c r="N98" s="67"/>
      <c r="O98" s="188"/>
      <c r="P98" s="187"/>
      <c r="Q98" s="43"/>
      <c r="R98" s="186" t="s">
        <v>70</v>
      </c>
      <c r="S98" s="185"/>
      <c r="T98" s="184"/>
      <c r="U98" s="75"/>
      <c r="V98" s="74"/>
      <c r="W98" s="74"/>
      <c r="X98" s="74"/>
      <c r="Y98" s="74"/>
      <c r="Z98" s="74"/>
      <c r="AA98" s="74"/>
      <c r="AB98" s="74"/>
      <c r="AC98" s="74"/>
      <c r="AD98" s="74"/>
    </row>
    <row r="99" spans="1:30" s="3" customFormat="1" ht="15.75" x14ac:dyDescent="0.25">
      <c r="A99" s="73"/>
      <c r="B99" s="101" t="s">
        <v>69</v>
      </c>
      <c r="C99" s="100"/>
      <c r="D99" s="99"/>
      <c r="E99" s="42"/>
      <c r="F99" s="98"/>
      <c r="G99" s="97"/>
      <c r="H99" s="42"/>
      <c r="I99" s="98"/>
      <c r="J99" s="97"/>
      <c r="K99" s="67"/>
      <c r="L99" s="98"/>
      <c r="M99" s="97"/>
      <c r="N99" s="67"/>
      <c r="O99" s="96">
        <f>+ROUND(+F99+I99+L99,0)</f>
        <v>0</v>
      </c>
      <c r="P99" s="95">
        <f>+ROUND(+G99+J99+M99,0)</f>
        <v>0</v>
      </c>
      <c r="Q99" s="43"/>
      <c r="R99" s="94" t="s">
        <v>68</v>
      </c>
      <c r="S99" s="93"/>
      <c r="T99" s="92"/>
      <c r="U99" s="75"/>
      <c r="V99" s="74"/>
      <c r="W99" s="74"/>
      <c r="X99" s="74"/>
      <c r="Y99" s="74"/>
      <c r="Z99" s="74"/>
      <c r="AA99" s="74"/>
      <c r="AB99" s="74"/>
      <c r="AC99" s="74"/>
      <c r="AD99" s="74"/>
    </row>
    <row r="100" spans="1:30" s="3" customFormat="1" ht="15.75" x14ac:dyDescent="0.25">
      <c r="A100" s="73"/>
      <c r="B100" s="178" t="s">
        <v>67</v>
      </c>
      <c r="C100" s="177"/>
      <c r="D100" s="176"/>
      <c r="E100" s="42"/>
      <c r="F100" s="82"/>
      <c r="G100" s="81"/>
      <c r="H100" s="42"/>
      <c r="I100" s="82"/>
      <c r="J100" s="81"/>
      <c r="K100" s="67"/>
      <c r="L100" s="82"/>
      <c r="M100" s="81"/>
      <c r="N100" s="67"/>
      <c r="O100" s="80">
        <f>+ROUND(+F100+I100+L100,0)</f>
        <v>0</v>
      </c>
      <c r="P100" s="79">
        <f>+ROUND(+G100+J100+M100,0)</f>
        <v>0</v>
      </c>
      <c r="Q100" s="43"/>
      <c r="R100" s="88" t="s">
        <v>66</v>
      </c>
      <c r="S100" s="87"/>
      <c r="T100" s="86"/>
      <c r="U100" s="75"/>
      <c r="V100" s="74"/>
      <c r="W100" s="74"/>
      <c r="X100" s="74"/>
      <c r="Y100" s="74"/>
      <c r="Z100" s="74"/>
      <c r="AA100" s="74"/>
      <c r="AB100" s="74"/>
      <c r="AC100" s="74"/>
      <c r="AD100" s="74"/>
    </row>
    <row r="101" spans="1:30" s="3" customFormat="1" ht="15.75" x14ac:dyDescent="0.25">
      <c r="A101" s="73"/>
      <c r="B101" s="234" t="s">
        <v>65</v>
      </c>
      <c r="C101" s="233"/>
      <c r="D101" s="232"/>
      <c r="E101" s="42"/>
      <c r="F101" s="231">
        <f>+ROUND(+SUM(F99:F100),0)</f>
        <v>0</v>
      </c>
      <c r="G101" s="230">
        <f>+ROUND(+SUM(G99:G100),0)</f>
        <v>0</v>
      </c>
      <c r="H101" s="42"/>
      <c r="I101" s="231">
        <f>+ROUND(+SUM(I99:I100),0)</f>
        <v>0</v>
      </c>
      <c r="J101" s="230">
        <f>+ROUND(+SUM(J99:J100),0)</f>
        <v>0</v>
      </c>
      <c r="K101" s="67"/>
      <c r="L101" s="231">
        <f>+ROUND(+SUM(L99:L100),0)</f>
        <v>0</v>
      </c>
      <c r="M101" s="230">
        <f>+ROUND(+SUM(M99:M100),0)</f>
        <v>0</v>
      </c>
      <c r="N101" s="67"/>
      <c r="O101" s="229">
        <f>+ROUND(+SUM(O99:O100),0)</f>
        <v>0</v>
      </c>
      <c r="P101" s="228">
        <f>+ROUND(+SUM(P99:P100),0)</f>
        <v>0</v>
      </c>
      <c r="Q101" s="43"/>
      <c r="R101" s="168" t="s">
        <v>64</v>
      </c>
      <c r="S101" s="167"/>
      <c r="T101" s="166"/>
      <c r="U101" s="75"/>
      <c r="V101" s="74"/>
      <c r="W101" s="74"/>
      <c r="X101" s="74"/>
      <c r="Y101" s="74"/>
      <c r="Z101" s="74"/>
      <c r="AA101" s="74"/>
      <c r="AB101" s="74"/>
      <c r="AC101" s="74"/>
      <c r="AD101" s="74"/>
    </row>
    <row r="102" spans="1:30" s="3" customFormat="1" ht="8.25" customHeight="1" x14ac:dyDescent="0.25">
      <c r="A102" s="73"/>
      <c r="B102" s="227"/>
      <c r="C102" s="226"/>
      <c r="D102" s="225"/>
      <c r="E102" s="42"/>
      <c r="F102" s="205"/>
      <c r="G102" s="204"/>
      <c r="H102" s="42"/>
      <c r="I102" s="205"/>
      <c r="J102" s="204"/>
      <c r="K102" s="67"/>
      <c r="L102" s="205"/>
      <c r="M102" s="204"/>
      <c r="N102" s="67"/>
      <c r="O102" s="96"/>
      <c r="P102" s="95"/>
      <c r="Q102" s="43"/>
      <c r="R102" s="224"/>
      <c r="S102" s="223"/>
      <c r="T102" s="222"/>
      <c r="U102" s="75"/>
      <c r="V102" s="74"/>
      <c r="W102" s="74"/>
      <c r="X102" s="74"/>
      <c r="Y102" s="74"/>
      <c r="Z102" s="74"/>
      <c r="AA102" s="74"/>
      <c r="AB102" s="74"/>
      <c r="AC102" s="74"/>
      <c r="AD102" s="74"/>
    </row>
    <row r="103" spans="1:30" s="3" customFormat="1" ht="16.5" thickBot="1" x14ac:dyDescent="0.3">
      <c r="A103" s="73"/>
      <c r="B103" s="221" t="s">
        <v>63</v>
      </c>
      <c r="C103" s="220"/>
      <c r="D103" s="219"/>
      <c r="E103" s="42"/>
      <c r="F103" s="218">
        <f>+ROUND(F91+F97+F101,0)</f>
        <v>0</v>
      </c>
      <c r="G103" s="217">
        <f>+ROUND(G91+G97+G101,0)</f>
        <v>0</v>
      </c>
      <c r="H103" s="42"/>
      <c r="I103" s="218">
        <f>+ROUND(I91+I97+I101,0)</f>
        <v>0</v>
      </c>
      <c r="J103" s="217">
        <f>+ROUND(J91+J97+J101,0)</f>
        <v>0</v>
      </c>
      <c r="K103" s="67"/>
      <c r="L103" s="218">
        <f>+ROUND(L91+L97+L101,0)</f>
        <v>0</v>
      </c>
      <c r="M103" s="217">
        <f>+ROUND(M91+M97+M101,0)</f>
        <v>0</v>
      </c>
      <c r="N103" s="67"/>
      <c r="O103" s="216">
        <f>+ROUND(O91+O97+O101,0)</f>
        <v>0</v>
      </c>
      <c r="P103" s="215">
        <f>+ROUND(P91+P97+P101,0)</f>
        <v>0</v>
      </c>
      <c r="Q103" s="214"/>
      <c r="R103" s="213" t="s">
        <v>62</v>
      </c>
      <c r="S103" s="212"/>
      <c r="T103" s="211"/>
      <c r="U103" s="75"/>
      <c r="V103" s="74"/>
      <c r="W103" s="210" t="s">
        <v>61</v>
      </c>
      <c r="X103" s="209"/>
      <c r="Y103" s="74"/>
      <c r="Z103" s="74"/>
      <c r="AA103" s="74"/>
      <c r="AB103" s="74"/>
      <c r="AC103" s="74"/>
      <c r="AD103" s="74"/>
    </row>
    <row r="104" spans="1:30" s="3" customFormat="1" ht="15.75" x14ac:dyDescent="0.25">
      <c r="A104" s="73"/>
      <c r="B104" s="111" t="s">
        <v>60</v>
      </c>
      <c r="C104" s="110"/>
      <c r="D104" s="109"/>
      <c r="E104" s="42"/>
      <c r="F104" s="108"/>
      <c r="G104" s="107"/>
      <c r="H104" s="42"/>
      <c r="I104" s="108"/>
      <c r="J104" s="107"/>
      <c r="K104" s="67"/>
      <c r="L104" s="108"/>
      <c r="M104" s="107"/>
      <c r="N104" s="67"/>
      <c r="O104" s="106"/>
      <c r="P104" s="105"/>
      <c r="Q104" s="43"/>
      <c r="R104" s="104" t="s">
        <v>60</v>
      </c>
      <c r="S104" s="103"/>
      <c r="T104" s="102"/>
      <c r="U104" s="75"/>
      <c r="V104" s="74"/>
      <c r="W104" s="74"/>
      <c r="X104" s="74"/>
      <c r="Y104" s="74"/>
      <c r="Z104" s="74"/>
      <c r="AA104" s="74"/>
      <c r="AB104" s="74"/>
      <c r="AC104" s="74"/>
      <c r="AD104" s="74"/>
    </row>
    <row r="105" spans="1:30" s="3" customFormat="1" ht="15.75" x14ac:dyDescent="0.25">
      <c r="A105" s="73"/>
      <c r="B105" s="208" t="s">
        <v>59</v>
      </c>
      <c r="C105" s="207"/>
      <c r="D105" s="206"/>
      <c r="E105" s="42"/>
      <c r="F105" s="205"/>
      <c r="G105" s="204"/>
      <c r="H105" s="42"/>
      <c r="I105" s="205"/>
      <c r="J105" s="204"/>
      <c r="K105" s="67"/>
      <c r="L105" s="205"/>
      <c r="M105" s="204"/>
      <c r="N105" s="67"/>
      <c r="O105" s="96"/>
      <c r="P105" s="95"/>
      <c r="Q105" s="43"/>
      <c r="R105" s="203" t="s">
        <v>59</v>
      </c>
      <c r="S105" s="202"/>
      <c r="T105" s="201"/>
      <c r="U105" s="75"/>
      <c r="V105" s="74"/>
      <c r="W105" s="74"/>
      <c r="X105" s="74"/>
      <c r="Y105" s="74"/>
      <c r="Z105" s="74"/>
      <c r="AA105" s="74"/>
      <c r="AB105" s="74"/>
      <c r="AC105" s="74"/>
      <c r="AD105" s="74"/>
    </row>
    <row r="106" spans="1:30" s="3" customFormat="1" ht="15.75" x14ac:dyDescent="0.25">
      <c r="A106" s="73"/>
      <c r="B106" s="147" t="s">
        <v>58</v>
      </c>
      <c r="C106" s="90"/>
      <c r="D106" s="89"/>
      <c r="E106" s="42"/>
      <c r="F106" s="200"/>
      <c r="G106" s="199"/>
      <c r="H106" s="42"/>
      <c r="I106" s="200"/>
      <c r="J106" s="199"/>
      <c r="K106" s="67"/>
      <c r="L106" s="200"/>
      <c r="M106" s="199"/>
      <c r="N106" s="67"/>
      <c r="O106" s="198">
        <f>+ROUND(+F106+I106+L106,0)</f>
        <v>0</v>
      </c>
      <c r="P106" s="197">
        <f>+ROUND(+G106+J106+M106,0)</f>
        <v>0</v>
      </c>
      <c r="Q106" s="43"/>
      <c r="R106" s="94" t="s">
        <v>57</v>
      </c>
      <c r="S106" s="93"/>
      <c r="T106" s="92"/>
      <c r="U106" s="75"/>
      <c r="V106" s="74"/>
      <c r="W106" s="74"/>
      <c r="X106" s="74"/>
      <c r="Y106" s="74"/>
      <c r="Z106" s="74"/>
      <c r="AA106" s="74"/>
      <c r="AB106" s="74"/>
      <c r="AC106" s="74"/>
      <c r="AD106" s="74"/>
    </row>
    <row r="107" spans="1:30" s="3" customFormat="1" ht="15.75" x14ac:dyDescent="0.25">
      <c r="A107" s="73"/>
      <c r="B107" s="178" t="s">
        <v>56</v>
      </c>
      <c r="C107" s="177"/>
      <c r="D107" s="176"/>
      <c r="E107" s="42"/>
      <c r="F107" s="82"/>
      <c r="G107" s="81"/>
      <c r="H107" s="42"/>
      <c r="I107" s="82"/>
      <c r="J107" s="81"/>
      <c r="K107" s="67"/>
      <c r="L107" s="82"/>
      <c r="M107" s="81"/>
      <c r="N107" s="67"/>
      <c r="O107" s="80">
        <f>+ROUND(+F107+I107+L107,0)</f>
        <v>0</v>
      </c>
      <c r="P107" s="79">
        <f>+ROUND(+G107+J107+M107,0)</f>
        <v>0</v>
      </c>
      <c r="Q107" s="43"/>
      <c r="R107" s="88" t="s">
        <v>55</v>
      </c>
      <c r="S107" s="87"/>
      <c r="T107" s="86"/>
      <c r="U107" s="75"/>
      <c r="V107" s="74"/>
      <c r="W107" s="74"/>
      <c r="X107" s="74"/>
      <c r="Y107" s="74"/>
      <c r="Z107" s="74"/>
      <c r="AA107" s="74"/>
      <c r="AB107" s="74"/>
      <c r="AC107" s="74"/>
      <c r="AD107" s="74"/>
    </row>
    <row r="108" spans="1:30" s="3" customFormat="1" ht="15.75" x14ac:dyDescent="0.25">
      <c r="A108" s="73"/>
      <c r="B108" s="175" t="s">
        <v>54</v>
      </c>
      <c r="C108" s="174"/>
      <c r="D108" s="173"/>
      <c r="E108" s="42"/>
      <c r="F108" s="172">
        <f>+ROUND(+SUM(F106:F107),0)</f>
        <v>0</v>
      </c>
      <c r="G108" s="171">
        <f>+ROUND(+SUM(G106:G107),0)</f>
        <v>0</v>
      </c>
      <c r="H108" s="42"/>
      <c r="I108" s="172">
        <f>+ROUND(+SUM(I106:I107),0)</f>
        <v>0</v>
      </c>
      <c r="J108" s="171">
        <f>+ROUND(+SUM(J106:J107),0)</f>
        <v>0</v>
      </c>
      <c r="K108" s="67"/>
      <c r="L108" s="172">
        <f>+ROUND(+SUM(L106:L107),0)</f>
        <v>0</v>
      </c>
      <c r="M108" s="171">
        <f>+ROUND(+SUM(M106:M107),0)</f>
        <v>0</v>
      </c>
      <c r="N108" s="67"/>
      <c r="O108" s="170">
        <f>+ROUND(+SUM(O106:O107),0)</f>
        <v>0</v>
      </c>
      <c r="P108" s="169">
        <f>+ROUND(+SUM(P106:P107),0)</f>
        <v>0</v>
      </c>
      <c r="Q108" s="43"/>
      <c r="R108" s="168" t="s">
        <v>53</v>
      </c>
      <c r="S108" s="167"/>
      <c r="T108" s="166"/>
      <c r="U108" s="75"/>
      <c r="V108" s="74"/>
      <c r="W108" s="74"/>
      <c r="X108" s="74"/>
      <c r="Y108" s="74"/>
      <c r="Z108" s="74"/>
      <c r="AA108" s="74"/>
      <c r="AB108" s="74"/>
      <c r="AC108" s="74"/>
      <c r="AD108" s="74"/>
    </row>
    <row r="109" spans="1:30" s="3" customFormat="1" ht="15.75" x14ac:dyDescent="0.25">
      <c r="A109" s="73"/>
      <c r="B109" s="186" t="s">
        <v>52</v>
      </c>
      <c r="C109" s="185"/>
      <c r="D109" s="184"/>
      <c r="E109" s="42"/>
      <c r="F109" s="190"/>
      <c r="G109" s="189"/>
      <c r="H109" s="42"/>
      <c r="I109" s="190"/>
      <c r="J109" s="189"/>
      <c r="K109" s="67"/>
      <c r="L109" s="190"/>
      <c r="M109" s="189"/>
      <c r="N109" s="67"/>
      <c r="O109" s="188"/>
      <c r="P109" s="187"/>
      <c r="Q109" s="43"/>
      <c r="R109" s="183" t="s">
        <v>52</v>
      </c>
      <c r="S109" s="182"/>
      <c r="T109" s="181"/>
      <c r="U109" s="75"/>
      <c r="V109" s="74"/>
      <c r="W109" s="74"/>
      <c r="X109" s="74"/>
      <c r="Y109" s="74"/>
      <c r="Z109" s="74"/>
      <c r="AA109" s="74"/>
      <c r="AB109" s="74"/>
      <c r="AC109" s="74"/>
      <c r="AD109" s="74"/>
    </row>
    <row r="110" spans="1:30" s="3" customFormat="1" ht="15.75" x14ac:dyDescent="0.25">
      <c r="A110" s="73"/>
      <c r="B110" s="101" t="s">
        <v>51</v>
      </c>
      <c r="C110" s="100"/>
      <c r="D110" s="99"/>
      <c r="E110" s="42"/>
      <c r="F110" s="98"/>
      <c r="G110" s="97"/>
      <c r="H110" s="42"/>
      <c r="I110" s="98"/>
      <c r="J110" s="97"/>
      <c r="K110" s="67"/>
      <c r="L110" s="98"/>
      <c r="M110" s="97"/>
      <c r="N110" s="67"/>
      <c r="O110" s="96">
        <f>+ROUND(+F110+I110+L110,0)</f>
        <v>0</v>
      </c>
      <c r="P110" s="95">
        <f>+ROUND(+G110+J110+M110,0)</f>
        <v>0</v>
      </c>
      <c r="Q110" s="43"/>
      <c r="R110" s="196" t="s">
        <v>50</v>
      </c>
      <c r="S110" s="195"/>
      <c r="T110" s="194"/>
      <c r="U110" s="75"/>
      <c r="V110" s="74"/>
      <c r="W110" s="74"/>
      <c r="X110" s="74"/>
      <c r="Y110" s="74"/>
      <c r="Z110" s="74"/>
      <c r="AA110" s="74"/>
      <c r="AB110" s="74"/>
      <c r="AC110" s="74"/>
      <c r="AD110" s="74"/>
    </row>
    <row r="111" spans="1:30" s="3" customFormat="1" ht="15.75" x14ac:dyDescent="0.25">
      <c r="A111" s="73"/>
      <c r="B111" s="178" t="s">
        <v>49</v>
      </c>
      <c r="C111" s="177"/>
      <c r="D111" s="176"/>
      <c r="E111" s="42"/>
      <c r="F111" s="82"/>
      <c r="G111" s="81"/>
      <c r="H111" s="42"/>
      <c r="I111" s="82"/>
      <c r="J111" s="81"/>
      <c r="K111" s="67"/>
      <c r="L111" s="82"/>
      <c r="M111" s="81"/>
      <c r="N111" s="67"/>
      <c r="O111" s="80">
        <f>+ROUND(+F111+I111+L111,0)</f>
        <v>0</v>
      </c>
      <c r="P111" s="79">
        <f>+ROUND(+G111+J111+M111,0)</f>
        <v>0</v>
      </c>
      <c r="Q111" s="43"/>
      <c r="R111" s="193" t="s">
        <v>48</v>
      </c>
      <c r="S111" s="192"/>
      <c r="T111" s="191"/>
      <c r="U111" s="75"/>
      <c r="V111" s="74"/>
      <c r="W111" s="74"/>
      <c r="X111" s="74"/>
      <c r="Y111" s="74"/>
      <c r="Z111" s="74"/>
      <c r="AA111" s="74"/>
      <c r="AB111" s="74"/>
      <c r="AC111" s="74"/>
      <c r="AD111" s="74"/>
    </row>
    <row r="112" spans="1:30" s="3" customFormat="1" ht="15.75" x14ac:dyDescent="0.25">
      <c r="A112" s="73"/>
      <c r="B112" s="175" t="s">
        <v>47</v>
      </c>
      <c r="C112" s="174"/>
      <c r="D112" s="173"/>
      <c r="E112" s="42"/>
      <c r="F112" s="172">
        <f>+ROUND(+SUM(F110:F111),0)</f>
        <v>0</v>
      </c>
      <c r="G112" s="171">
        <f>+ROUND(+SUM(G110:G111),0)</f>
        <v>0</v>
      </c>
      <c r="H112" s="42"/>
      <c r="I112" s="172">
        <f>+ROUND(+SUM(I110:I111),0)</f>
        <v>0</v>
      </c>
      <c r="J112" s="171">
        <f>+ROUND(+SUM(J110:J111),0)</f>
        <v>0</v>
      </c>
      <c r="K112" s="67"/>
      <c r="L112" s="172">
        <f>+ROUND(+SUM(L110:L111),0)</f>
        <v>0</v>
      </c>
      <c r="M112" s="171">
        <f>+ROUND(+SUM(M110:M111),0)</f>
        <v>0</v>
      </c>
      <c r="N112" s="67"/>
      <c r="O112" s="170">
        <f>+ROUND(+SUM(O110:O111),0)</f>
        <v>0</v>
      </c>
      <c r="P112" s="169">
        <f>+ROUND(+SUM(P110:P111),0)</f>
        <v>0</v>
      </c>
      <c r="Q112" s="43"/>
      <c r="R112" s="168" t="s">
        <v>46</v>
      </c>
      <c r="S112" s="167"/>
      <c r="T112" s="166"/>
      <c r="U112" s="75"/>
      <c r="V112" s="74"/>
      <c r="W112" s="74"/>
      <c r="X112" s="74"/>
      <c r="Y112" s="74"/>
      <c r="Z112" s="74"/>
      <c r="AA112" s="74"/>
      <c r="AB112" s="74"/>
      <c r="AC112" s="74"/>
      <c r="AD112" s="74"/>
    </row>
    <row r="113" spans="1:30" s="3" customFormat="1" ht="15.75" x14ac:dyDescent="0.25">
      <c r="A113" s="73"/>
      <c r="B113" s="186" t="s">
        <v>45</v>
      </c>
      <c r="C113" s="185"/>
      <c r="D113" s="184"/>
      <c r="E113" s="42"/>
      <c r="F113" s="190"/>
      <c r="G113" s="189"/>
      <c r="H113" s="42"/>
      <c r="I113" s="190"/>
      <c r="J113" s="189"/>
      <c r="K113" s="67"/>
      <c r="L113" s="190"/>
      <c r="M113" s="189"/>
      <c r="N113" s="67"/>
      <c r="O113" s="188"/>
      <c r="P113" s="187"/>
      <c r="Q113" s="43"/>
      <c r="R113" s="183" t="s">
        <v>45</v>
      </c>
      <c r="S113" s="182"/>
      <c r="T113" s="181"/>
      <c r="U113" s="75"/>
      <c r="V113" s="74"/>
      <c r="W113" s="74"/>
      <c r="X113" s="74"/>
      <c r="Y113" s="74"/>
      <c r="Z113" s="74"/>
      <c r="AA113" s="74"/>
      <c r="AB113" s="74"/>
      <c r="AC113" s="74"/>
      <c r="AD113" s="74"/>
    </row>
    <row r="114" spans="1:30" s="3" customFormat="1" ht="15.75" x14ac:dyDescent="0.25">
      <c r="A114" s="73"/>
      <c r="B114" s="101" t="s">
        <v>44</v>
      </c>
      <c r="C114" s="100"/>
      <c r="D114" s="99"/>
      <c r="E114" s="42"/>
      <c r="F114" s="98"/>
      <c r="G114" s="97"/>
      <c r="H114" s="42"/>
      <c r="I114" s="98"/>
      <c r="J114" s="97"/>
      <c r="K114" s="67"/>
      <c r="L114" s="98"/>
      <c r="M114" s="97"/>
      <c r="N114" s="67"/>
      <c r="O114" s="96">
        <f>+ROUND(+F114+I114+L114,0)</f>
        <v>0</v>
      </c>
      <c r="P114" s="95">
        <f>+ROUND(+G114+J114+M114,0)</f>
        <v>0</v>
      </c>
      <c r="Q114" s="43"/>
      <c r="R114" s="94" t="s">
        <v>43</v>
      </c>
      <c r="S114" s="93"/>
      <c r="T114" s="92"/>
      <c r="U114" s="75"/>
      <c r="V114" s="74"/>
      <c r="W114" s="74"/>
      <c r="X114" s="74"/>
      <c r="Y114" s="74"/>
      <c r="Z114" s="74"/>
      <c r="AA114" s="74"/>
      <c r="AB114" s="74"/>
      <c r="AC114" s="74"/>
      <c r="AD114" s="74"/>
    </row>
    <row r="115" spans="1:30" s="3" customFormat="1" ht="15.75" x14ac:dyDescent="0.25">
      <c r="A115" s="73"/>
      <c r="B115" s="178" t="s">
        <v>42</v>
      </c>
      <c r="C115" s="177"/>
      <c r="D115" s="176"/>
      <c r="E115" s="42"/>
      <c r="F115" s="82"/>
      <c r="G115" s="81"/>
      <c r="H115" s="42"/>
      <c r="I115" s="82"/>
      <c r="J115" s="81"/>
      <c r="K115" s="67"/>
      <c r="L115" s="82"/>
      <c r="M115" s="81"/>
      <c r="N115" s="67"/>
      <c r="O115" s="80">
        <f>+ROUND(+F115+I115+L115,0)</f>
        <v>0</v>
      </c>
      <c r="P115" s="79">
        <f>+ROUND(+G115+J115+M115,0)</f>
        <v>0</v>
      </c>
      <c r="Q115" s="43"/>
      <c r="R115" s="88" t="s">
        <v>41</v>
      </c>
      <c r="S115" s="87"/>
      <c r="T115" s="86"/>
      <c r="U115" s="75"/>
      <c r="V115" s="74"/>
      <c r="W115" s="74"/>
      <c r="X115" s="74"/>
      <c r="Y115" s="74"/>
      <c r="Z115" s="74"/>
      <c r="AA115" s="74"/>
      <c r="AB115" s="74"/>
      <c r="AC115" s="74"/>
      <c r="AD115" s="74"/>
    </row>
    <row r="116" spans="1:30" s="3" customFormat="1" ht="15.75" x14ac:dyDescent="0.25">
      <c r="A116" s="73"/>
      <c r="B116" s="175" t="s">
        <v>40</v>
      </c>
      <c r="C116" s="174"/>
      <c r="D116" s="173"/>
      <c r="E116" s="42"/>
      <c r="F116" s="172">
        <f>+ROUND(+SUM(F114:F115),0)</f>
        <v>0</v>
      </c>
      <c r="G116" s="171">
        <f>+ROUND(+SUM(G114:G115),0)</f>
        <v>0</v>
      </c>
      <c r="H116" s="42"/>
      <c r="I116" s="172">
        <f>+ROUND(+SUM(I114:I115),0)</f>
        <v>0</v>
      </c>
      <c r="J116" s="171">
        <f>+ROUND(+SUM(J114:J115),0)</f>
        <v>0</v>
      </c>
      <c r="K116" s="67"/>
      <c r="L116" s="172">
        <f>+ROUND(+SUM(L114:L115),0)</f>
        <v>0</v>
      </c>
      <c r="M116" s="171">
        <f>+ROUND(+SUM(M114:M115),0)</f>
        <v>0</v>
      </c>
      <c r="N116" s="67"/>
      <c r="O116" s="170">
        <f>+ROUND(+SUM(O114:O115),0)</f>
        <v>0</v>
      </c>
      <c r="P116" s="169">
        <f>+ROUND(+SUM(P114:P115),0)</f>
        <v>0</v>
      </c>
      <c r="Q116" s="43"/>
      <c r="R116" s="168" t="s">
        <v>39</v>
      </c>
      <c r="S116" s="167"/>
      <c r="T116" s="166"/>
      <c r="U116" s="75"/>
      <c r="V116" s="74"/>
      <c r="W116" s="74"/>
      <c r="X116" s="74"/>
      <c r="Y116" s="74"/>
      <c r="Z116" s="74"/>
      <c r="AA116" s="74"/>
      <c r="AB116" s="74"/>
      <c r="AC116" s="74"/>
      <c r="AD116" s="74"/>
    </row>
    <row r="117" spans="1:30" s="3" customFormat="1" ht="15.75" x14ac:dyDescent="0.25">
      <c r="A117" s="73"/>
      <c r="B117" s="186" t="s">
        <v>38</v>
      </c>
      <c r="C117" s="185"/>
      <c r="D117" s="184"/>
      <c r="E117" s="42"/>
      <c r="F117" s="108"/>
      <c r="G117" s="107"/>
      <c r="H117" s="42"/>
      <c r="I117" s="108"/>
      <c r="J117" s="107"/>
      <c r="K117" s="67"/>
      <c r="L117" s="108"/>
      <c r="M117" s="107"/>
      <c r="N117" s="67"/>
      <c r="O117" s="106"/>
      <c r="P117" s="105"/>
      <c r="Q117" s="43"/>
      <c r="R117" s="183" t="s">
        <v>38</v>
      </c>
      <c r="S117" s="182"/>
      <c r="T117" s="181"/>
      <c r="U117" s="75"/>
      <c r="V117" s="74"/>
      <c r="W117" s="74"/>
      <c r="X117" s="74"/>
      <c r="Y117" s="74"/>
      <c r="Z117" s="74"/>
      <c r="AA117" s="74"/>
      <c r="AB117" s="74"/>
      <c r="AC117" s="74"/>
      <c r="AD117" s="74"/>
    </row>
    <row r="118" spans="1:30" s="3" customFormat="1" ht="15.75" x14ac:dyDescent="0.25">
      <c r="A118" s="73"/>
      <c r="B118" s="101" t="s">
        <v>37</v>
      </c>
      <c r="C118" s="100"/>
      <c r="D118" s="99"/>
      <c r="E118" s="42"/>
      <c r="F118" s="180"/>
      <c r="G118" s="179"/>
      <c r="H118" s="42"/>
      <c r="I118" s="180"/>
      <c r="J118" s="179"/>
      <c r="K118" s="67"/>
      <c r="L118" s="180">
        <v>-791</v>
      </c>
      <c r="M118" s="179">
        <v>23844</v>
      </c>
      <c r="N118" s="67"/>
      <c r="O118" s="106">
        <f>+ROUND(+F118+I118+L118,0)</f>
        <v>-791</v>
      </c>
      <c r="P118" s="105">
        <f>+ROUND(+G118+J118+M118,0)</f>
        <v>23844</v>
      </c>
      <c r="Q118" s="43"/>
      <c r="R118" s="94" t="s">
        <v>36</v>
      </c>
      <c r="S118" s="93"/>
      <c r="T118" s="92"/>
      <c r="U118" s="75"/>
      <c r="V118" s="74"/>
      <c r="W118" s="74"/>
      <c r="X118" s="74"/>
      <c r="Y118" s="74"/>
      <c r="Z118" s="74"/>
      <c r="AA118" s="74"/>
      <c r="AB118" s="74"/>
      <c r="AC118" s="74"/>
      <c r="AD118" s="74"/>
    </row>
    <row r="119" spans="1:30" s="3" customFormat="1" ht="15.75" x14ac:dyDescent="0.25">
      <c r="A119" s="73"/>
      <c r="B119" s="178" t="s">
        <v>35</v>
      </c>
      <c r="C119" s="177"/>
      <c r="D119" s="176"/>
      <c r="E119" s="42"/>
      <c r="F119" s="82"/>
      <c r="G119" s="81"/>
      <c r="H119" s="42"/>
      <c r="I119" s="82"/>
      <c r="J119" s="81"/>
      <c r="K119" s="67"/>
      <c r="L119" s="82"/>
      <c r="M119" s="81"/>
      <c r="N119" s="67"/>
      <c r="O119" s="80">
        <f>+ROUND(+F119+I119+L119,0)</f>
        <v>0</v>
      </c>
      <c r="P119" s="79">
        <f>+ROUND(+G119+J119+M119,0)</f>
        <v>0</v>
      </c>
      <c r="Q119" s="43"/>
      <c r="R119" s="88" t="s">
        <v>34</v>
      </c>
      <c r="S119" s="87"/>
      <c r="T119" s="86"/>
      <c r="U119" s="75"/>
      <c r="V119" s="74"/>
      <c r="W119" s="74"/>
      <c r="X119" s="74"/>
      <c r="Y119" s="74"/>
      <c r="Z119" s="74"/>
      <c r="AA119" s="74"/>
      <c r="AB119" s="74"/>
      <c r="AC119" s="74"/>
      <c r="AD119" s="74"/>
    </row>
    <row r="120" spans="1:30" s="3" customFormat="1" ht="15.75" x14ac:dyDescent="0.25">
      <c r="A120" s="73"/>
      <c r="B120" s="175" t="s">
        <v>33</v>
      </c>
      <c r="C120" s="174"/>
      <c r="D120" s="173"/>
      <c r="E120" s="42"/>
      <c r="F120" s="172">
        <f>+ROUND(+SUM(F118:F119),0)</f>
        <v>0</v>
      </c>
      <c r="G120" s="171">
        <f>+ROUND(+SUM(G118:G119),0)</f>
        <v>0</v>
      </c>
      <c r="H120" s="42"/>
      <c r="I120" s="172">
        <f>+ROUND(+SUM(I118:I119),0)</f>
        <v>0</v>
      </c>
      <c r="J120" s="171">
        <f>+ROUND(+SUM(J118:J119),0)</f>
        <v>0</v>
      </c>
      <c r="K120" s="67"/>
      <c r="L120" s="172">
        <f>+ROUND(+SUM(L118:L119),0)</f>
        <v>-791</v>
      </c>
      <c r="M120" s="171">
        <f>+ROUND(+SUM(M118:M119),0)</f>
        <v>23844</v>
      </c>
      <c r="N120" s="67"/>
      <c r="O120" s="170">
        <f>+ROUND(+SUM(O118:O119),0)</f>
        <v>-791</v>
      </c>
      <c r="P120" s="169">
        <f>+ROUND(+SUM(P118:P119),0)</f>
        <v>23844</v>
      </c>
      <c r="Q120" s="43"/>
      <c r="R120" s="168" t="s">
        <v>32</v>
      </c>
      <c r="S120" s="167"/>
      <c r="T120" s="166"/>
      <c r="U120" s="75"/>
      <c r="V120" s="74"/>
      <c r="W120" s="74"/>
      <c r="X120" s="74"/>
      <c r="Y120" s="74"/>
      <c r="Z120" s="74"/>
      <c r="AA120" s="74"/>
      <c r="AB120" s="74"/>
      <c r="AC120" s="74"/>
      <c r="AD120" s="74"/>
    </row>
    <row r="121" spans="1:30" s="3" customFormat="1" ht="9.75" customHeight="1" x14ac:dyDescent="0.25">
      <c r="A121" s="73"/>
      <c r="B121" s="165"/>
      <c r="C121" s="164"/>
      <c r="D121" s="163"/>
      <c r="E121" s="42"/>
      <c r="F121" s="162"/>
      <c r="G121" s="161"/>
      <c r="H121" s="42"/>
      <c r="I121" s="162"/>
      <c r="J121" s="161"/>
      <c r="K121" s="67"/>
      <c r="L121" s="162"/>
      <c r="M121" s="161"/>
      <c r="N121" s="67"/>
      <c r="O121" s="80"/>
      <c r="P121" s="79"/>
      <c r="Q121" s="43"/>
      <c r="R121" s="160"/>
      <c r="S121" s="159"/>
      <c r="T121" s="158"/>
      <c r="U121" s="75"/>
      <c r="V121" s="74"/>
      <c r="W121" s="74"/>
      <c r="X121" s="74"/>
      <c r="Y121" s="74"/>
      <c r="Z121" s="74"/>
      <c r="AA121" s="74"/>
      <c r="AB121" s="74"/>
      <c r="AC121" s="74"/>
      <c r="AD121" s="74"/>
    </row>
    <row r="122" spans="1:30" s="3" customFormat="1" ht="16.5" thickBot="1" x14ac:dyDescent="0.3">
      <c r="A122" s="73"/>
      <c r="B122" s="157" t="s">
        <v>31</v>
      </c>
      <c r="C122" s="156"/>
      <c r="D122" s="155"/>
      <c r="E122" s="42"/>
      <c r="F122" s="154">
        <f>+ROUND(F108+F112+F116+F120,0)</f>
        <v>0</v>
      </c>
      <c r="G122" s="153">
        <f>+ROUND(G108+G112+G116+G120,0)</f>
        <v>0</v>
      </c>
      <c r="H122" s="42"/>
      <c r="I122" s="154">
        <f>+ROUND(I108+I112+I116+I120,0)</f>
        <v>0</v>
      </c>
      <c r="J122" s="153">
        <f>+ROUND(J108+J112+J116+J120,0)</f>
        <v>0</v>
      </c>
      <c r="K122" s="67"/>
      <c r="L122" s="154">
        <f>+ROUND(L108+L112+L116+L120,0)</f>
        <v>-791</v>
      </c>
      <c r="M122" s="153">
        <f>+ROUND(M108+M112+M116+M120,0)</f>
        <v>23844</v>
      </c>
      <c r="N122" s="67"/>
      <c r="O122" s="152">
        <f>+ROUND(O108+O112+O116+O120,0)</f>
        <v>-791</v>
      </c>
      <c r="P122" s="151">
        <f>+ROUND(P108+P112+P116+P120,0)</f>
        <v>23844</v>
      </c>
      <c r="Q122" s="43"/>
      <c r="R122" s="150" t="s">
        <v>30</v>
      </c>
      <c r="S122" s="149"/>
      <c r="T122" s="148"/>
      <c r="U122" s="54"/>
      <c r="V122" s="34"/>
      <c r="W122" s="34"/>
      <c r="X122" s="34"/>
      <c r="Y122" s="34"/>
      <c r="Z122" s="34"/>
      <c r="AA122" s="34"/>
      <c r="AB122" s="35"/>
      <c r="AC122" s="34"/>
      <c r="AD122" s="34"/>
    </row>
    <row r="123" spans="1:30" s="3" customFormat="1" ht="15.75" x14ac:dyDescent="0.25">
      <c r="A123" s="73"/>
      <c r="B123" s="111" t="s">
        <v>29</v>
      </c>
      <c r="C123" s="110"/>
      <c r="D123" s="109"/>
      <c r="E123" s="42"/>
      <c r="F123" s="108"/>
      <c r="G123" s="107"/>
      <c r="H123" s="42"/>
      <c r="I123" s="108"/>
      <c r="J123" s="107"/>
      <c r="K123" s="67"/>
      <c r="L123" s="108"/>
      <c r="M123" s="107"/>
      <c r="N123" s="67"/>
      <c r="O123" s="106"/>
      <c r="P123" s="105"/>
      <c r="Q123" s="43"/>
      <c r="R123" s="104" t="s">
        <v>29</v>
      </c>
      <c r="S123" s="103"/>
      <c r="T123" s="102"/>
      <c r="U123" s="75"/>
      <c r="V123" s="74"/>
      <c r="W123" s="74"/>
      <c r="X123" s="74"/>
      <c r="Y123" s="74"/>
      <c r="Z123" s="74"/>
      <c r="AA123" s="74"/>
      <c r="AB123" s="74"/>
      <c r="AC123" s="74"/>
      <c r="AD123" s="74"/>
    </row>
    <row r="124" spans="1:30" s="3" customFormat="1" ht="15.75" x14ac:dyDescent="0.25">
      <c r="A124" s="73"/>
      <c r="B124" s="101" t="s">
        <v>28</v>
      </c>
      <c r="C124" s="100"/>
      <c r="D124" s="99"/>
      <c r="E124" s="42"/>
      <c r="F124" s="98"/>
      <c r="G124" s="97"/>
      <c r="H124" s="42"/>
      <c r="I124" s="98"/>
      <c r="J124" s="97"/>
      <c r="K124" s="67"/>
      <c r="L124" s="98"/>
      <c r="M124" s="97"/>
      <c r="N124" s="67"/>
      <c r="O124" s="96">
        <f>+ROUND(+F124+I124+L124,0)</f>
        <v>0</v>
      </c>
      <c r="P124" s="95">
        <f>+ROUND(+G124+J124+M124,0)</f>
        <v>0</v>
      </c>
      <c r="Q124" s="43"/>
      <c r="R124" s="94" t="s">
        <v>27</v>
      </c>
      <c r="S124" s="93"/>
      <c r="T124" s="92"/>
      <c r="U124" s="75"/>
      <c r="V124" s="74"/>
      <c r="W124" s="74"/>
      <c r="X124" s="74"/>
      <c r="Y124" s="74"/>
      <c r="Z124" s="74"/>
      <c r="AA124" s="74"/>
      <c r="AB124" s="74"/>
      <c r="AC124" s="74"/>
      <c r="AD124" s="74"/>
    </row>
    <row r="125" spans="1:30" s="3" customFormat="1" ht="15.75" x14ac:dyDescent="0.25">
      <c r="A125" s="73"/>
      <c r="B125" s="147" t="s">
        <v>26</v>
      </c>
      <c r="C125" s="90"/>
      <c r="D125" s="89"/>
      <c r="E125" s="42"/>
      <c r="F125" s="82"/>
      <c r="G125" s="81"/>
      <c r="H125" s="42"/>
      <c r="I125" s="82"/>
      <c r="J125" s="81"/>
      <c r="K125" s="67"/>
      <c r="L125" s="82"/>
      <c r="M125" s="81"/>
      <c r="N125" s="67"/>
      <c r="O125" s="80">
        <f>+ROUND(+F125+I125+L125,0)</f>
        <v>0</v>
      </c>
      <c r="P125" s="79">
        <f>+ROUND(+G125+J125+M125,0)</f>
        <v>0</v>
      </c>
      <c r="Q125" s="43"/>
      <c r="R125" s="88" t="s">
        <v>25</v>
      </c>
      <c r="S125" s="87"/>
      <c r="T125" s="86"/>
      <c r="U125" s="75"/>
      <c r="V125" s="74"/>
      <c r="W125" s="74"/>
      <c r="X125" s="74"/>
      <c r="Y125" s="74"/>
      <c r="Z125" s="74"/>
      <c r="AA125" s="74"/>
      <c r="AB125" s="74"/>
      <c r="AC125" s="74"/>
      <c r="AD125" s="74"/>
    </row>
    <row r="126" spans="1:30" s="3" customFormat="1" ht="15.75" x14ac:dyDescent="0.25">
      <c r="A126" s="73"/>
      <c r="B126" s="147" t="s">
        <v>24</v>
      </c>
      <c r="C126" s="90"/>
      <c r="D126" s="89"/>
      <c r="E126" s="42"/>
      <c r="F126" s="82"/>
      <c r="G126" s="81"/>
      <c r="H126" s="42"/>
      <c r="I126" s="82"/>
      <c r="J126" s="81"/>
      <c r="K126" s="67"/>
      <c r="L126" s="82"/>
      <c r="M126" s="81"/>
      <c r="N126" s="67"/>
      <c r="O126" s="80">
        <f>+ROUND(+F126+I126+L126,0)</f>
        <v>0</v>
      </c>
      <c r="P126" s="79">
        <f>+ROUND(+G126+J126+M126,0)</f>
        <v>0</v>
      </c>
      <c r="Q126" s="43"/>
      <c r="R126" s="146" t="s">
        <v>23</v>
      </c>
      <c r="S126" s="145"/>
      <c r="T126" s="144"/>
      <c r="U126" s="75"/>
      <c r="V126" s="74"/>
      <c r="W126" s="74"/>
      <c r="X126" s="74"/>
      <c r="Y126" s="74"/>
      <c r="Z126" s="74"/>
      <c r="AA126" s="74"/>
      <c r="AB126" s="74"/>
      <c r="AC126" s="74"/>
      <c r="AD126" s="74"/>
    </row>
    <row r="127" spans="1:30" s="3" customFormat="1" ht="15.75" x14ac:dyDescent="0.25">
      <c r="A127" s="73"/>
      <c r="B127" s="143" t="s">
        <v>22</v>
      </c>
      <c r="C127" s="142"/>
      <c r="D127" s="141"/>
      <c r="E127" s="42"/>
      <c r="F127" s="140"/>
      <c r="G127" s="139"/>
      <c r="H127" s="42"/>
      <c r="I127" s="138"/>
      <c r="J127" s="137"/>
      <c r="K127" s="67"/>
      <c r="L127" s="138"/>
      <c r="M127" s="137"/>
      <c r="N127" s="67"/>
      <c r="O127" s="136"/>
      <c r="P127" s="135"/>
      <c r="Q127" s="43"/>
      <c r="R127" s="134" t="s">
        <v>21</v>
      </c>
      <c r="S127" s="133"/>
      <c r="T127" s="132"/>
      <c r="U127" s="75"/>
      <c r="V127" s="74"/>
      <c r="W127" s="74"/>
      <c r="X127" s="74"/>
      <c r="Y127" s="74"/>
      <c r="Z127" s="74"/>
      <c r="AA127" s="74"/>
      <c r="AB127" s="74"/>
      <c r="AC127" s="74"/>
      <c r="AD127" s="74"/>
    </row>
    <row r="128" spans="1:30" s="3" customFormat="1" ht="15.75" x14ac:dyDescent="0.25">
      <c r="A128" s="73"/>
      <c r="B128" s="131" t="s">
        <v>20</v>
      </c>
      <c r="C128" s="130"/>
      <c r="D128" s="129"/>
      <c r="E128" s="42"/>
      <c r="F128" s="128"/>
      <c r="G128" s="127"/>
      <c r="H128" s="42"/>
      <c r="I128" s="128"/>
      <c r="J128" s="127"/>
      <c r="K128" s="67"/>
      <c r="L128" s="128"/>
      <c r="M128" s="127"/>
      <c r="N128" s="67"/>
      <c r="O128" s="126">
        <f>+ROUND(+F128+I128+L128,0)</f>
        <v>0</v>
      </c>
      <c r="P128" s="125">
        <f>+ROUND(+G128+J128+M128,0)</f>
        <v>0</v>
      </c>
      <c r="Q128" s="43"/>
      <c r="R128" s="124" t="s">
        <v>19</v>
      </c>
      <c r="S128" s="123"/>
      <c r="T128" s="122"/>
      <c r="U128" s="75"/>
      <c r="V128" s="74"/>
      <c r="W128" s="74"/>
      <c r="X128" s="74"/>
      <c r="Y128" s="74"/>
      <c r="Z128" s="74"/>
      <c r="AA128" s="74"/>
      <c r="AB128" s="74"/>
      <c r="AC128" s="74"/>
      <c r="AD128" s="74"/>
    </row>
    <row r="129" spans="1:30" s="3" customFormat="1" ht="16.5" thickBot="1" x14ac:dyDescent="0.3">
      <c r="A129" s="73"/>
      <c r="B129" s="121" t="s">
        <v>18</v>
      </c>
      <c r="C129" s="120"/>
      <c r="D129" s="119"/>
      <c r="E129" s="42"/>
      <c r="F129" s="118">
        <f>+ROUND(+SUM(F124,F125,F126,F128),0)</f>
        <v>0</v>
      </c>
      <c r="G129" s="117">
        <f>+ROUND(+SUM(G124,G125,G126,G128),0)</f>
        <v>0</v>
      </c>
      <c r="H129" s="42"/>
      <c r="I129" s="118">
        <f>+ROUND(+SUM(I124,I125,I126,I128),0)</f>
        <v>0</v>
      </c>
      <c r="J129" s="117">
        <f>+ROUND(+SUM(J124,J125,J126,J128),0)</f>
        <v>0</v>
      </c>
      <c r="K129" s="67"/>
      <c r="L129" s="118">
        <f>+ROUND(+SUM(L124,L125,L126,L128),0)</f>
        <v>0</v>
      </c>
      <c r="M129" s="117">
        <f>+ROUND(+SUM(M124,M125,M126,M128),0)</f>
        <v>0</v>
      </c>
      <c r="N129" s="67"/>
      <c r="O129" s="116">
        <f>+ROUND(+SUM(O124,O125,O126,O128),0)</f>
        <v>0</v>
      </c>
      <c r="P129" s="115">
        <f>+ROUND(+SUM(P124,P125,P126,P128),0)</f>
        <v>0</v>
      </c>
      <c r="Q129" s="43"/>
      <c r="R129" s="114" t="s">
        <v>17</v>
      </c>
      <c r="S129" s="113"/>
      <c r="T129" s="112"/>
      <c r="U129" s="54"/>
      <c r="V129" s="34"/>
      <c r="W129" s="34"/>
      <c r="X129" s="34"/>
      <c r="Y129" s="34"/>
      <c r="Z129" s="34"/>
      <c r="AA129" s="34"/>
      <c r="AB129" s="35"/>
      <c r="AC129" s="34"/>
      <c r="AD129" s="34"/>
    </row>
    <row r="130" spans="1:30" s="3" customFormat="1" ht="15.75" x14ac:dyDescent="0.25">
      <c r="A130" s="73"/>
      <c r="B130" s="111" t="s">
        <v>16</v>
      </c>
      <c r="C130" s="110"/>
      <c r="D130" s="109"/>
      <c r="E130" s="42"/>
      <c r="F130" s="108"/>
      <c r="G130" s="107"/>
      <c r="H130" s="42"/>
      <c r="I130" s="108"/>
      <c r="J130" s="107"/>
      <c r="K130" s="67"/>
      <c r="L130" s="108"/>
      <c r="M130" s="107"/>
      <c r="N130" s="67"/>
      <c r="O130" s="106"/>
      <c r="P130" s="105"/>
      <c r="Q130" s="43"/>
      <c r="R130" s="104" t="s">
        <v>16</v>
      </c>
      <c r="S130" s="103"/>
      <c r="T130" s="102"/>
      <c r="U130" s="75"/>
      <c r="V130" s="74"/>
      <c r="W130" s="74"/>
      <c r="X130" s="74"/>
      <c r="Y130" s="74"/>
      <c r="Z130" s="74"/>
      <c r="AA130" s="74"/>
      <c r="AB130" s="74"/>
      <c r="AC130" s="74"/>
      <c r="AD130" s="74"/>
    </row>
    <row r="131" spans="1:30" s="3" customFormat="1" ht="15.75" x14ac:dyDescent="0.25">
      <c r="A131" s="73"/>
      <c r="B131" s="101" t="s">
        <v>15</v>
      </c>
      <c r="C131" s="100"/>
      <c r="D131" s="99"/>
      <c r="E131" s="42"/>
      <c r="F131" s="98"/>
      <c r="G131" s="97">
        <v>1977</v>
      </c>
      <c r="H131" s="42"/>
      <c r="I131" s="98"/>
      <c r="J131" s="97"/>
      <c r="K131" s="67"/>
      <c r="L131" s="98">
        <v>81609</v>
      </c>
      <c r="M131" s="97">
        <v>57765</v>
      </c>
      <c r="N131" s="67"/>
      <c r="O131" s="96">
        <f>+ROUND(+F131+I131+L131,0)</f>
        <v>81609</v>
      </c>
      <c r="P131" s="95">
        <f>+ROUND(+G131+J131+M131,0)</f>
        <v>59742</v>
      </c>
      <c r="Q131" s="43"/>
      <c r="R131" s="94" t="s">
        <v>14</v>
      </c>
      <c r="S131" s="93"/>
      <c r="T131" s="92"/>
      <c r="U131" s="75"/>
      <c r="V131" s="74"/>
      <c r="W131" s="74"/>
      <c r="X131" s="74"/>
      <c r="Y131" s="74"/>
      <c r="Z131" s="74"/>
      <c r="AA131" s="74"/>
      <c r="AB131" s="74"/>
      <c r="AC131" s="74"/>
      <c r="AD131" s="74"/>
    </row>
    <row r="132" spans="1:30" s="3" customFormat="1" ht="15.75" x14ac:dyDescent="0.25">
      <c r="A132" s="73"/>
      <c r="B132" s="91" t="s">
        <v>13</v>
      </c>
      <c r="C132" s="90"/>
      <c r="D132" s="89"/>
      <c r="E132" s="42"/>
      <c r="F132" s="82"/>
      <c r="G132" s="81"/>
      <c r="H132" s="42"/>
      <c r="I132" s="82"/>
      <c r="J132" s="81"/>
      <c r="K132" s="67"/>
      <c r="L132" s="82"/>
      <c r="M132" s="81"/>
      <c r="N132" s="67"/>
      <c r="O132" s="80">
        <f>+ROUND(+F132+I132+L132,0)</f>
        <v>0</v>
      </c>
      <c r="P132" s="79">
        <f>+ROUND(+G132+J132+M132,0)</f>
        <v>0</v>
      </c>
      <c r="Q132" s="43"/>
      <c r="R132" s="88" t="s">
        <v>12</v>
      </c>
      <c r="S132" s="87"/>
      <c r="T132" s="86"/>
      <c r="U132" s="75"/>
      <c r="V132" s="74"/>
      <c r="W132" s="74"/>
      <c r="X132" s="74"/>
      <c r="Y132" s="74"/>
      <c r="Z132" s="74"/>
      <c r="AA132" s="74"/>
      <c r="AB132" s="74"/>
      <c r="AC132" s="74"/>
      <c r="AD132" s="74"/>
    </row>
    <row r="133" spans="1:30" s="3" customFormat="1" ht="15.75" x14ac:dyDescent="0.25">
      <c r="A133" s="73"/>
      <c r="B133" s="85" t="s">
        <v>11</v>
      </c>
      <c r="C133" s="84"/>
      <c r="D133" s="83"/>
      <c r="E133" s="42"/>
      <c r="F133" s="82">
        <v>10250</v>
      </c>
      <c r="G133" s="81"/>
      <c r="H133" s="42"/>
      <c r="I133" s="82"/>
      <c r="J133" s="81"/>
      <c r="K133" s="67"/>
      <c r="L133" s="82">
        <v>80818</v>
      </c>
      <c r="M133" s="81">
        <v>81609</v>
      </c>
      <c r="N133" s="67"/>
      <c r="O133" s="80">
        <f>+ROUND(+F133+I133+L133,0)</f>
        <v>91068</v>
      </c>
      <c r="P133" s="79">
        <f>+ROUND(+G133+J133+M133,0)</f>
        <v>81609</v>
      </c>
      <c r="Q133" s="43"/>
      <c r="R133" s="78" t="s">
        <v>10</v>
      </c>
      <c r="S133" s="77"/>
      <c r="T133" s="76"/>
      <c r="U133" s="75"/>
      <c r="V133" s="74"/>
      <c r="W133" s="74"/>
      <c r="X133" s="74"/>
      <c r="Y133" s="74"/>
      <c r="Z133" s="74"/>
      <c r="AA133" s="74"/>
      <c r="AB133" s="74"/>
      <c r="AC133" s="74"/>
      <c r="AD133" s="74"/>
    </row>
    <row r="134" spans="1:30" s="3" customFormat="1" ht="16.5" thickBot="1" x14ac:dyDescent="0.3">
      <c r="A134" s="73"/>
      <c r="B134" s="72" t="s">
        <v>9</v>
      </c>
      <c r="C134" s="71"/>
      <c r="D134" s="70"/>
      <c r="E134" s="42"/>
      <c r="F134" s="69">
        <f>+ROUND(+F133-F131-F132,0)</f>
        <v>10250</v>
      </c>
      <c r="G134" s="68">
        <f>+ROUND(+G133-G131-G132,0)</f>
        <v>-1977</v>
      </c>
      <c r="H134" s="42"/>
      <c r="I134" s="69">
        <f>+ROUND(+I133-I131-I132,0)</f>
        <v>0</v>
      </c>
      <c r="J134" s="68">
        <f>+ROUND(+J133-J131-J132,0)</f>
        <v>0</v>
      </c>
      <c r="K134" s="67"/>
      <c r="L134" s="69">
        <f>+ROUND(+L133-L131-L132,0)</f>
        <v>-791</v>
      </c>
      <c r="M134" s="68">
        <f>+ROUND(+M133-M131-M132,0)</f>
        <v>23844</v>
      </c>
      <c r="N134" s="67"/>
      <c r="O134" s="66">
        <f>+ROUND(+O133-O131-O132,0)</f>
        <v>9459</v>
      </c>
      <c r="P134" s="65">
        <f>+ROUND(+P133-P131-P132,0)</f>
        <v>21867</v>
      </c>
      <c r="Q134" s="43"/>
      <c r="R134" s="64" t="s">
        <v>8</v>
      </c>
      <c r="S134" s="63"/>
      <c r="T134" s="62"/>
      <c r="U134" s="54"/>
      <c r="V134" s="34"/>
      <c r="W134" s="34"/>
      <c r="X134" s="34"/>
      <c r="Y134" s="34"/>
      <c r="Z134" s="34"/>
      <c r="AA134" s="34"/>
      <c r="AB134" s="35"/>
      <c r="AC134" s="34"/>
      <c r="AD134" s="34"/>
    </row>
    <row r="135" spans="1:30" s="3" customFormat="1" ht="19.5" customHeight="1" thickTop="1" x14ac:dyDescent="0.25">
      <c r="A135" s="45"/>
      <c r="B135" s="61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61"/>
      <c r="D135" s="61"/>
      <c r="E135" s="42"/>
      <c r="F135" s="59">
        <f>+ROUND(F85,0)+ROUND(F86,0)</f>
        <v>0</v>
      </c>
      <c r="G135" s="56">
        <f>+ROUND(G85,0)+ROUND(G86,0)</f>
        <v>0</v>
      </c>
      <c r="H135" s="60"/>
      <c r="I135" s="59">
        <f>+ROUND(I85,0)+ROUND(I86,0)</f>
        <v>0</v>
      </c>
      <c r="J135" s="56">
        <f>+ROUND(J85,0)+ROUND(J86,0)</f>
        <v>0</v>
      </c>
      <c r="K135" s="58"/>
      <c r="L135" s="59">
        <f>+ROUND(L85,0)+ROUND(L86,0)</f>
        <v>0</v>
      </c>
      <c r="M135" s="56">
        <f>+ROUND(M85,0)+ROUND(M86,0)</f>
        <v>0</v>
      </c>
      <c r="N135" s="58"/>
      <c r="O135" s="57">
        <f>+ROUND(O85,0)+ROUND(O86,0)</f>
        <v>0</v>
      </c>
      <c r="P135" s="56">
        <f>+ROUND(P85,0)+ROUND(P86,0)</f>
        <v>0</v>
      </c>
      <c r="Q135" s="36"/>
      <c r="R135" s="55"/>
      <c r="S135" s="55"/>
      <c r="T135" s="55"/>
      <c r="U135" s="54"/>
      <c r="V135" s="34"/>
      <c r="W135" s="34"/>
      <c r="X135" s="34"/>
      <c r="Y135" s="34"/>
      <c r="Z135" s="34"/>
      <c r="AA135" s="34"/>
      <c r="AB135" s="35"/>
      <c r="AC135" s="34"/>
      <c r="AD135" s="34"/>
    </row>
    <row r="136" spans="1:30" s="3" customFormat="1" ht="19.5" customHeight="1" x14ac:dyDescent="0.25">
      <c r="A136" s="45"/>
      <c r="B136" s="52"/>
      <c r="C136" s="52"/>
      <c r="D136" s="52"/>
      <c r="E136" s="52"/>
      <c r="F136" s="48"/>
      <c r="G136" s="48"/>
      <c r="H136" s="42"/>
      <c r="I136" s="48"/>
      <c r="J136" s="48"/>
      <c r="K136" s="41"/>
      <c r="L136" s="48"/>
      <c r="M136" s="48"/>
      <c r="N136" s="41"/>
      <c r="O136" s="48"/>
      <c r="P136" s="48"/>
      <c r="Q136" s="36"/>
      <c r="R136" s="8"/>
      <c r="S136" s="8"/>
      <c r="T136" s="8"/>
      <c r="U136" s="5"/>
      <c r="V136" s="34"/>
      <c r="W136" s="34"/>
      <c r="X136" s="34"/>
      <c r="Y136" s="34"/>
      <c r="Z136" s="34"/>
      <c r="AA136" s="34"/>
      <c r="AB136" s="35"/>
      <c r="AC136" s="34"/>
      <c r="AD136" s="34"/>
    </row>
    <row r="137" spans="1:30" s="3" customFormat="1" ht="19.5" customHeight="1" x14ac:dyDescent="0.25">
      <c r="A137" s="45"/>
      <c r="B137" s="52"/>
      <c r="C137" s="52"/>
      <c r="D137" s="52"/>
      <c r="E137" s="52"/>
      <c r="F137" s="53">
        <f>+IF(F138&lt;&gt;0,"ГРЕШКА - ред 127",0)</f>
        <v>0</v>
      </c>
      <c r="G137" s="53">
        <f>+IF(G138&lt;&gt;0,"ГРЕШКА - ред 127",0)</f>
        <v>0</v>
      </c>
      <c r="H137" s="42"/>
      <c r="I137" s="48"/>
      <c r="J137" s="48"/>
      <c r="K137" s="41"/>
      <c r="L137" s="48"/>
      <c r="M137" s="48"/>
      <c r="N137" s="41"/>
      <c r="O137" s="48"/>
      <c r="P137" s="48"/>
      <c r="Q137" s="36"/>
      <c r="R137" s="8"/>
      <c r="S137" s="8"/>
      <c r="T137" s="8"/>
      <c r="U137" s="5"/>
      <c r="V137" s="34"/>
      <c r="W137" s="34"/>
      <c r="X137" s="34"/>
      <c r="Y137" s="34"/>
      <c r="Z137" s="34"/>
      <c r="AA137" s="34"/>
      <c r="AB137" s="35"/>
      <c r="AC137" s="34"/>
      <c r="AD137" s="34"/>
    </row>
    <row r="138" spans="1:30" s="3" customFormat="1" ht="19.5" customHeight="1" x14ac:dyDescent="0.25">
      <c r="A138" s="45"/>
      <c r="B138" s="52"/>
      <c r="C138" s="52"/>
      <c r="D138" s="52"/>
      <c r="E138" s="52"/>
      <c r="F138" s="53">
        <f>+IF(AND($M$1&lt;&gt;9900,F127&lt;&gt;0),F127,0)</f>
        <v>0</v>
      </c>
      <c r="G138" s="53">
        <f>+IF(AND($M$1&lt;&gt;9900,G127&lt;&gt;0),G127,0)</f>
        <v>0</v>
      </c>
      <c r="H138" s="42"/>
      <c r="I138" s="48"/>
      <c r="J138" s="48"/>
      <c r="K138" s="41"/>
      <c r="L138" s="48"/>
      <c r="M138" s="48"/>
      <c r="N138" s="41"/>
      <c r="O138" s="48"/>
      <c r="P138" s="48"/>
      <c r="Q138" s="36"/>
      <c r="R138" s="8"/>
      <c r="S138" s="8"/>
      <c r="T138" s="8"/>
      <c r="U138" s="5"/>
      <c r="V138" s="34"/>
      <c r="W138" s="34"/>
      <c r="X138" s="34"/>
      <c r="Y138" s="34"/>
      <c r="Z138" s="34"/>
      <c r="AA138" s="34"/>
      <c r="AB138" s="35"/>
      <c r="AC138" s="34"/>
      <c r="AD138" s="34"/>
    </row>
    <row r="139" spans="1:30" s="3" customFormat="1" ht="19.5" customHeight="1" x14ac:dyDescent="0.25">
      <c r="A139" s="45"/>
      <c r="B139" s="52"/>
      <c r="C139" s="52"/>
      <c r="D139" s="52"/>
      <c r="E139" s="52"/>
      <c r="F139" s="48"/>
      <c r="G139" s="48"/>
      <c r="H139" s="42"/>
      <c r="I139" s="48"/>
      <c r="J139" s="48"/>
      <c r="K139" s="41"/>
      <c r="L139" s="48"/>
      <c r="M139" s="48"/>
      <c r="N139" s="41"/>
      <c r="O139" s="48"/>
      <c r="P139" s="48"/>
      <c r="Q139" s="36"/>
      <c r="R139" s="8"/>
      <c r="S139" s="8"/>
      <c r="T139" s="8"/>
      <c r="U139" s="5"/>
      <c r="V139" s="34"/>
      <c r="W139" s="34"/>
      <c r="X139" s="34"/>
      <c r="Y139" s="34"/>
      <c r="Z139" s="34"/>
      <c r="AA139" s="34"/>
      <c r="AB139" s="35"/>
      <c r="AC139" s="34"/>
      <c r="AD139" s="34"/>
    </row>
    <row r="140" spans="1:30" s="3" customFormat="1" ht="19.5" customHeight="1" x14ac:dyDescent="0.25">
      <c r="A140" s="45"/>
      <c r="B140" s="52"/>
      <c r="C140" s="52"/>
      <c r="D140" s="52"/>
      <c r="E140" s="52"/>
      <c r="F140" s="48"/>
      <c r="G140" s="48"/>
      <c r="H140" s="42"/>
      <c r="I140" s="48"/>
      <c r="J140" s="48"/>
      <c r="K140" s="41"/>
      <c r="L140" s="48"/>
      <c r="M140" s="48"/>
      <c r="N140" s="41"/>
      <c r="O140" s="48"/>
      <c r="P140" s="48"/>
      <c r="Q140" s="36"/>
      <c r="R140" s="8"/>
      <c r="S140" s="8"/>
      <c r="T140" s="8"/>
      <c r="U140" s="5"/>
      <c r="V140" s="34"/>
      <c r="W140" s="34"/>
      <c r="X140" s="34"/>
      <c r="Y140" s="34"/>
      <c r="Z140" s="34"/>
      <c r="AA140" s="34"/>
      <c r="AB140" s="35"/>
      <c r="AC140" s="34"/>
      <c r="AD140" s="34"/>
    </row>
    <row r="141" spans="1:30" s="3" customFormat="1" ht="19.5" customHeight="1" x14ac:dyDescent="0.25">
      <c r="A141" s="45"/>
      <c r="B141" s="52"/>
      <c r="C141" s="52"/>
      <c r="D141" s="52"/>
      <c r="E141" s="52"/>
      <c r="F141" s="48"/>
      <c r="G141" s="48"/>
      <c r="H141" s="42"/>
      <c r="I141" s="48"/>
      <c r="J141" s="48"/>
      <c r="K141" s="41"/>
      <c r="L141" s="48"/>
      <c r="M141" s="48"/>
      <c r="N141" s="41"/>
      <c r="O141" s="48"/>
      <c r="P141" s="48"/>
      <c r="Q141" s="36"/>
      <c r="R141" s="8"/>
      <c r="S141" s="8"/>
      <c r="T141" s="8"/>
      <c r="U141" s="5"/>
      <c r="V141" s="34"/>
      <c r="W141" s="34"/>
      <c r="X141" s="34"/>
      <c r="Y141" s="34"/>
      <c r="Z141" s="34"/>
      <c r="AA141" s="34"/>
      <c r="AB141" s="35"/>
      <c r="AC141" s="34"/>
      <c r="AD141" s="34"/>
    </row>
    <row r="142" spans="1:30" s="3" customFormat="1" ht="19.5" customHeight="1" x14ac:dyDescent="0.3">
      <c r="A142" s="45"/>
      <c r="B142" s="44" t="s">
        <v>7</v>
      </c>
      <c r="C142" s="51">
        <v>19042018</v>
      </c>
      <c r="D142" s="43" t="s">
        <v>6</v>
      </c>
      <c r="E142" s="42"/>
      <c r="F142" s="50"/>
      <c r="G142" s="50"/>
      <c r="H142" s="42"/>
      <c r="I142" s="49"/>
      <c r="J142" s="49" t="s">
        <v>5</v>
      </c>
      <c r="K142" s="41"/>
      <c r="L142" s="48"/>
      <c r="M142" s="47"/>
      <c r="N142" s="47"/>
      <c r="O142" s="47"/>
      <c r="P142" s="46"/>
      <c r="Q142" s="36"/>
      <c r="R142" s="8"/>
      <c r="S142" s="8"/>
      <c r="T142" s="8"/>
      <c r="U142" s="5"/>
      <c r="V142" s="34"/>
      <c r="W142" s="34"/>
      <c r="X142" s="34"/>
      <c r="Y142" s="34"/>
      <c r="Z142" s="34"/>
      <c r="AA142" s="34"/>
      <c r="AB142" s="35"/>
      <c r="AC142" s="34"/>
      <c r="AD142" s="34"/>
    </row>
    <row r="143" spans="1:30" s="3" customFormat="1" ht="13.5" customHeight="1" x14ac:dyDescent="0.3">
      <c r="A143" s="45"/>
      <c r="B143" s="44"/>
      <c r="C143" s="43"/>
      <c r="D143" s="40" t="s">
        <v>4</v>
      </c>
      <c r="E143" s="42"/>
      <c r="F143" s="39"/>
      <c r="G143" s="38"/>
      <c r="H143" s="38"/>
      <c r="I143" s="37"/>
      <c r="J143" s="40"/>
      <c r="K143" s="41"/>
      <c r="L143" s="40" t="s">
        <v>4</v>
      </c>
      <c r="M143" s="39"/>
      <c r="N143" s="38"/>
      <c r="O143" s="38"/>
      <c r="P143" s="37"/>
      <c r="Q143" s="36"/>
      <c r="R143" s="8"/>
      <c r="S143" s="8"/>
      <c r="T143" s="8"/>
      <c r="U143" s="5"/>
      <c r="V143" s="34"/>
      <c r="W143" s="34"/>
      <c r="X143" s="34"/>
      <c r="Y143" s="34"/>
      <c r="Z143" s="34"/>
      <c r="AA143" s="34"/>
      <c r="AB143" s="35"/>
      <c r="AC143" s="34"/>
      <c r="AD143" s="34"/>
    </row>
    <row r="144" spans="1:30" s="3" customFormat="1" ht="23.25" customHeight="1" thickBot="1" x14ac:dyDescent="0.25">
      <c r="A144" s="5"/>
      <c r="B144" s="5"/>
      <c r="C144" s="5"/>
      <c r="D144" s="5"/>
      <c r="F144" s="7"/>
      <c r="G144" s="7"/>
      <c r="I144" s="7"/>
      <c r="J144" s="7"/>
      <c r="K144" s="7"/>
      <c r="L144" s="7"/>
      <c r="M144" s="7"/>
      <c r="N144" s="7"/>
      <c r="O144" s="7"/>
      <c r="P144" s="7"/>
      <c r="Q144" s="5"/>
      <c r="R144" s="8"/>
      <c r="S144" s="8"/>
      <c r="T144" s="8"/>
      <c r="U144" s="5"/>
      <c r="AB144" s="4"/>
    </row>
    <row r="145" spans="1:28" s="3" customFormat="1" ht="15.75" customHeight="1" x14ac:dyDescent="0.25">
      <c r="A145" s="5"/>
      <c r="B145" s="21" t="s">
        <v>3</v>
      </c>
      <c r="C145" s="20"/>
      <c r="D145" s="19"/>
      <c r="F145" s="32" t="str">
        <f>+IF(+ROUND(F148,0)=0,"O K","НЕРАВНЕНИЕ!")</f>
        <v>O K</v>
      </c>
      <c r="G145" s="31" t="str">
        <f>+IF(+ROUND(G148,0)=0,"O K","НЕРАВНЕНИЕ!")</f>
        <v>O K</v>
      </c>
      <c r="I145" s="30" t="str">
        <f>+IF(+ROUND(I148,0)=0,"O K","НЕРАВНЕНИЕ!")</f>
        <v>O K</v>
      </c>
      <c r="J145" s="29" t="str">
        <f>+IF(+ROUND(J148,0)=0,"O K","НЕРАВНЕНИЕ!")</f>
        <v>O K</v>
      </c>
      <c r="K145" s="14"/>
      <c r="L145" s="28" t="str">
        <f>+IF(+ROUND(L148,0)=0,"O K","НЕРАВНЕНИЕ!")</f>
        <v>O K</v>
      </c>
      <c r="M145" s="27" t="str">
        <f>+IF(+ROUND(M148,0)=0,"O K","НЕРАВНЕНИЕ!")</f>
        <v>O K</v>
      </c>
      <c r="N145" s="11"/>
      <c r="O145" s="33" t="str">
        <f>+IF(+ROUND(O148,0)=0,"O K","НЕРАВНЕНИЕ!")</f>
        <v>O K</v>
      </c>
      <c r="P145" s="22" t="str">
        <f>+IF(+ROUND(P148,0)=0,"O K","НЕРАВНЕНИЕ!")</f>
        <v>O K</v>
      </c>
      <c r="Q145" s="5"/>
      <c r="R145" s="25"/>
      <c r="S145" s="25"/>
      <c r="T145" s="25"/>
      <c r="U145" s="5"/>
      <c r="AB145" s="4"/>
    </row>
    <row r="146" spans="1:28" s="3" customFormat="1" ht="15.75" customHeight="1" thickBot="1" x14ac:dyDescent="0.3">
      <c r="A146" s="5"/>
      <c r="B146" s="21" t="s">
        <v>2</v>
      </c>
      <c r="C146" s="20"/>
      <c r="D146" s="19"/>
      <c r="F146" s="32" t="str">
        <f>+IF(+ROUND(F149,0)=0,"O K","НЕРАВНЕНИЕ!")</f>
        <v>O K</v>
      </c>
      <c r="G146" s="31" t="str">
        <f>+IF(+ROUND(G149,0)=0,"O K","НЕРАВНЕНИЕ!")</f>
        <v>O K</v>
      </c>
      <c r="I146" s="30" t="str">
        <f>+IF(+ROUND(I149,0)=0,"O K","НЕРАВНЕНИЕ!")</f>
        <v>O K</v>
      </c>
      <c r="J146" s="29" t="str">
        <f>+IF(+ROUND(J149,0)=0,"O K","НЕРАВНЕНИЕ!")</f>
        <v>O K</v>
      </c>
      <c r="K146" s="14"/>
      <c r="L146" s="28" t="str">
        <f>+IF(+ROUND(L149,0)=0,"O K","НЕРАВНЕНИЕ!")</f>
        <v>O K</v>
      </c>
      <c r="M146" s="27" t="str">
        <f>+IF(+ROUND(M149,0)=0,"O K","НЕРАВНЕНИЕ!")</f>
        <v>O K</v>
      </c>
      <c r="N146" s="11"/>
      <c r="O146" s="26" t="str">
        <f>+IF(+ROUND(O149,0)=0,"O K","НЕРАВНЕНИЕ!")</f>
        <v>O K</v>
      </c>
      <c r="P146" s="9" t="str">
        <f>+IF(+ROUND(P149,0)=0,"O K","НЕРАВНЕНИЕ!")</f>
        <v>O K</v>
      </c>
      <c r="Q146" s="5"/>
      <c r="R146" s="25"/>
      <c r="S146" s="25"/>
      <c r="T146" s="25"/>
      <c r="U146" s="5"/>
      <c r="AB146" s="4"/>
    </row>
    <row r="147" spans="1:28" s="3" customFormat="1" ht="13.5" thickBot="1" x14ac:dyDescent="0.25">
      <c r="A147" s="5"/>
      <c r="B147" s="5"/>
      <c r="C147" s="5"/>
      <c r="D147" s="5"/>
      <c r="F147" s="11"/>
      <c r="G147" s="11"/>
      <c r="I147" s="11"/>
      <c r="J147" s="24"/>
      <c r="K147" s="11"/>
      <c r="L147" s="24"/>
      <c r="M147" s="24"/>
      <c r="N147" s="11"/>
      <c r="O147" s="11"/>
      <c r="P147" s="24"/>
      <c r="Q147" s="5"/>
      <c r="R147" s="8"/>
      <c r="S147" s="8"/>
      <c r="T147" s="8"/>
      <c r="U147" s="5"/>
      <c r="AB147" s="4"/>
    </row>
    <row r="148" spans="1:28" s="3" customFormat="1" ht="15.75" x14ac:dyDescent="0.25">
      <c r="A148" s="5"/>
      <c r="B148" s="21" t="s">
        <v>1</v>
      </c>
      <c r="C148" s="20"/>
      <c r="D148" s="19"/>
      <c r="F148" s="18">
        <f>+ROUND(F85,0)+ROUND(F86,0)</f>
        <v>0</v>
      </c>
      <c r="G148" s="17">
        <f>+ROUND(G85,0)+ROUND(G86,0)</f>
        <v>0</v>
      </c>
      <c r="I148" s="16">
        <f>+ROUND(I85,0)+ROUND(I86,0)</f>
        <v>0</v>
      </c>
      <c r="J148" s="15">
        <f>+ROUND(J85,0)+ROUND(J86,0)</f>
        <v>0</v>
      </c>
      <c r="K148" s="14"/>
      <c r="L148" s="13">
        <f>+ROUND(L85,0)+ROUND(L86,0)</f>
        <v>0</v>
      </c>
      <c r="M148" s="12">
        <f>+ROUND(M85,0)+ROUND(M86,0)</f>
        <v>0</v>
      </c>
      <c r="N148" s="11"/>
      <c r="O148" s="23">
        <f>+ROUND(O85,0)+ROUND(O86,0)</f>
        <v>0</v>
      </c>
      <c r="P148" s="22">
        <f>+ROUND(P85,0)+ROUND(P86,0)</f>
        <v>0</v>
      </c>
      <c r="Q148" s="5"/>
      <c r="R148" s="8"/>
      <c r="S148" s="8"/>
      <c r="T148" s="8"/>
      <c r="U148" s="5"/>
      <c r="AB148" s="4"/>
    </row>
    <row r="149" spans="1:28" s="3" customFormat="1" ht="16.5" thickBot="1" x14ac:dyDescent="0.3">
      <c r="A149" s="5"/>
      <c r="B149" s="21" t="s">
        <v>0</v>
      </c>
      <c r="C149" s="20"/>
      <c r="D149" s="19"/>
      <c r="F149" s="18">
        <f>SUM(+ROUND(F85,0)+ROUND(F103,0)+ROUND(F122,0)+ROUND(F129,0)+ROUND(F131,0)+ROUND(F132,0))-ROUND(F133,0)</f>
        <v>0</v>
      </c>
      <c r="G149" s="17">
        <f>SUM(+ROUND(G85,0)+ROUND(G103,0)+ROUND(G122,0)+ROUND(G129,0)+ROUND(G131,0)+ROUND(G132,0))-ROUND(G133,0)</f>
        <v>0</v>
      </c>
      <c r="I149" s="16">
        <f>SUM(+ROUND(I85,0)+ROUND(I103,0)+ROUND(I122,0)+ROUND(I129,0)+ROUND(I131,0)+ROUND(I132,0))-ROUND(I133,0)</f>
        <v>0</v>
      </c>
      <c r="J149" s="15">
        <f>SUM(+ROUND(J85,0)+ROUND(J103,0)+ROUND(J122,0)+ROUND(J129,0)+ROUND(J131,0)+ROUND(J132,0))-ROUND(J133,0)</f>
        <v>0</v>
      </c>
      <c r="K149" s="14"/>
      <c r="L149" s="13">
        <f>SUM(+ROUND(L85,0)+ROUND(L103,0)+ROUND(L122,0)+ROUND(L129,0)+ROUND(L131,0)+ROUND(L132,0))-ROUND(L133,0)</f>
        <v>0</v>
      </c>
      <c r="M149" s="12">
        <f>SUM(+ROUND(M85,0)+ROUND(M103,0)+ROUND(M122,0)+ROUND(M129,0)+ROUND(M131,0)+ROUND(M132,0))-ROUND(M133,0)</f>
        <v>0</v>
      </c>
      <c r="N149" s="11"/>
      <c r="O149" s="10">
        <f>SUM(+ROUND(O85,0)+ROUND(O103,0)+ROUND(O122,0)+ROUND(O129,0)+ROUND(O131,0)+ROUND(O132,0))-ROUND(O133,0)</f>
        <v>0</v>
      </c>
      <c r="P149" s="9">
        <f>SUM(+ROUND(P85,0)+ROUND(P103,0)+ROUND(P122,0)+ROUND(P129,0)+ROUND(P131,0)+ROUND(P132,0))-ROUND(P133,0)</f>
        <v>0</v>
      </c>
      <c r="Q149" s="5"/>
      <c r="R149" s="8"/>
      <c r="S149" s="8"/>
      <c r="T149" s="8"/>
      <c r="U149" s="5"/>
      <c r="AB149" s="4"/>
    </row>
    <row r="150" spans="1:28" s="3" customFormat="1" ht="12.75" x14ac:dyDescent="0.2">
      <c r="A150" s="5"/>
      <c r="B150" s="5"/>
      <c r="C150" s="5"/>
      <c r="D150" s="5"/>
      <c r="F150" s="7"/>
      <c r="G150" s="7"/>
      <c r="I150" s="7"/>
      <c r="J150" s="7"/>
      <c r="K150" s="7"/>
      <c r="L150" s="7"/>
      <c r="M150" s="7"/>
      <c r="N150" s="7"/>
      <c r="O150" s="7"/>
      <c r="P150" s="7"/>
      <c r="Q150" s="5"/>
      <c r="R150" s="8"/>
      <c r="S150" s="8"/>
      <c r="T150" s="8"/>
      <c r="U150" s="5"/>
      <c r="AB150" s="4"/>
    </row>
    <row r="151" spans="1:28" s="3" customFormat="1" ht="12.75" x14ac:dyDescent="0.2">
      <c r="A151" s="5"/>
      <c r="B151" s="5"/>
      <c r="C151" s="5"/>
      <c r="D151" s="5"/>
      <c r="F151" s="7"/>
      <c r="G151" s="7"/>
      <c r="I151" s="7"/>
      <c r="J151" s="7"/>
      <c r="K151" s="7"/>
      <c r="L151" s="7"/>
      <c r="M151" s="7"/>
      <c r="N151" s="7"/>
      <c r="O151" s="7"/>
      <c r="P151" s="7"/>
      <c r="Q151" s="5"/>
      <c r="R151" s="8"/>
      <c r="S151" s="8"/>
      <c r="T151" s="8"/>
      <c r="U151" s="5"/>
      <c r="AB151" s="4"/>
    </row>
    <row r="152" spans="1:28" s="3" customFormat="1" ht="12.75" x14ac:dyDescent="0.2">
      <c r="A152" s="5"/>
      <c r="B152" s="5"/>
      <c r="C152" s="5"/>
      <c r="D152" s="5"/>
      <c r="F152" s="7"/>
      <c r="G152" s="7"/>
      <c r="I152" s="7"/>
      <c r="J152" s="7"/>
      <c r="K152" s="7"/>
      <c r="L152" s="7"/>
      <c r="M152" s="7"/>
      <c r="N152" s="7"/>
      <c r="O152" s="7"/>
      <c r="P152" s="7"/>
      <c r="Q152" s="5"/>
      <c r="R152" s="8"/>
      <c r="S152" s="8"/>
      <c r="T152" s="8"/>
      <c r="U152" s="5"/>
      <c r="AB152" s="4"/>
    </row>
    <row r="153" spans="1:28" s="3" customFormat="1" ht="12.75" x14ac:dyDescent="0.2">
      <c r="A153" s="5"/>
      <c r="B153" s="5"/>
      <c r="C153" s="5"/>
      <c r="D153" s="5"/>
      <c r="F153" s="7"/>
      <c r="G153" s="7"/>
      <c r="I153" s="7"/>
      <c r="J153" s="7"/>
      <c r="K153" s="7"/>
      <c r="L153" s="7"/>
      <c r="M153" s="7"/>
      <c r="N153" s="7"/>
      <c r="O153" s="7"/>
      <c r="P153" s="7"/>
      <c r="Q153" s="5"/>
      <c r="R153" s="8"/>
      <c r="S153" s="8"/>
      <c r="T153" s="8"/>
      <c r="U153" s="5"/>
      <c r="AB153" s="4"/>
    </row>
    <row r="154" spans="1:28" s="3" customFormat="1" ht="12.75" x14ac:dyDescent="0.2">
      <c r="A154" s="5"/>
      <c r="B154" s="5"/>
      <c r="C154" s="5"/>
      <c r="D154" s="5"/>
      <c r="F154" s="7"/>
      <c r="G154" s="7"/>
      <c r="I154" s="7"/>
      <c r="J154" s="7"/>
      <c r="K154" s="7"/>
      <c r="L154" s="7"/>
      <c r="M154" s="7"/>
      <c r="N154" s="7"/>
      <c r="O154" s="7"/>
      <c r="P154" s="7"/>
      <c r="Q154" s="5"/>
      <c r="R154" s="8"/>
      <c r="S154" s="8"/>
      <c r="T154" s="8"/>
      <c r="U154" s="5"/>
      <c r="AB154" s="4"/>
    </row>
    <row r="155" spans="1:28" s="3" customFormat="1" ht="12.75" x14ac:dyDescent="0.2">
      <c r="A155" s="5"/>
      <c r="B155" s="5"/>
      <c r="C155" s="5"/>
      <c r="D155" s="5"/>
      <c r="F155" s="7"/>
      <c r="G155" s="7"/>
      <c r="I155" s="7"/>
      <c r="J155" s="7"/>
      <c r="K155" s="7"/>
      <c r="L155" s="7"/>
      <c r="M155" s="7"/>
      <c r="N155" s="7"/>
      <c r="O155" s="7"/>
      <c r="P155" s="7"/>
      <c r="Q155" s="5"/>
      <c r="R155" s="8"/>
      <c r="S155" s="8"/>
      <c r="T155" s="8"/>
      <c r="U155" s="5"/>
      <c r="AB155" s="4"/>
    </row>
    <row r="156" spans="1:28" s="3" customFormat="1" ht="12.75" x14ac:dyDescent="0.2">
      <c r="A156" s="5"/>
      <c r="B156" s="5"/>
      <c r="C156" s="5"/>
      <c r="D156" s="5"/>
      <c r="F156" s="7"/>
      <c r="G156" s="7"/>
      <c r="I156" s="7"/>
      <c r="J156" s="7"/>
      <c r="K156" s="7"/>
      <c r="L156" s="7"/>
      <c r="M156" s="7"/>
      <c r="N156" s="7"/>
      <c r="O156" s="7"/>
      <c r="P156" s="7"/>
      <c r="Q156" s="5"/>
      <c r="R156" s="8"/>
      <c r="S156" s="8"/>
      <c r="T156" s="8"/>
      <c r="U156" s="5"/>
      <c r="AB156" s="4"/>
    </row>
    <row r="157" spans="1:28" s="3" customFormat="1" ht="12.75" x14ac:dyDescent="0.2">
      <c r="A157" s="5"/>
      <c r="B157" s="5"/>
      <c r="C157" s="5"/>
      <c r="D157" s="5"/>
      <c r="F157" s="7"/>
      <c r="G157" s="7"/>
      <c r="I157" s="7"/>
      <c r="J157" s="7"/>
      <c r="K157" s="7"/>
      <c r="L157" s="7"/>
      <c r="M157" s="7"/>
      <c r="N157" s="7"/>
      <c r="O157" s="7"/>
      <c r="P157" s="7"/>
      <c r="Q157" s="5"/>
      <c r="R157" s="8"/>
      <c r="S157" s="8"/>
      <c r="T157" s="8"/>
      <c r="U157" s="5"/>
      <c r="AB157" s="4"/>
    </row>
    <row r="158" spans="1:28" s="3" customFormat="1" ht="12.75" x14ac:dyDescent="0.2">
      <c r="A158" s="5"/>
      <c r="B158" s="5"/>
      <c r="C158" s="5"/>
      <c r="D158" s="5"/>
      <c r="F158" s="7"/>
      <c r="G158" s="7"/>
      <c r="I158" s="7"/>
      <c r="J158" s="7"/>
      <c r="K158" s="7"/>
      <c r="L158" s="7"/>
      <c r="M158" s="7"/>
      <c r="N158" s="7"/>
      <c r="O158" s="7"/>
      <c r="P158" s="7"/>
      <c r="Q158" s="5"/>
      <c r="R158" s="8"/>
      <c r="S158" s="8"/>
      <c r="T158" s="8"/>
      <c r="U158" s="5"/>
      <c r="AB158" s="4"/>
    </row>
    <row r="159" spans="1:28" s="3" customFormat="1" ht="12.75" x14ac:dyDescent="0.2">
      <c r="A159" s="5"/>
      <c r="B159" s="5"/>
      <c r="C159" s="5"/>
      <c r="D159" s="5"/>
      <c r="F159" s="7"/>
      <c r="G159" s="7"/>
      <c r="I159" s="7"/>
      <c r="J159" s="7"/>
      <c r="K159" s="7"/>
      <c r="L159" s="7"/>
      <c r="M159" s="7"/>
      <c r="N159" s="7"/>
      <c r="O159" s="7"/>
      <c r="P159" s="7"/>
      <c r="Q159" s="5"/>
      <c r="R159" s="8"/>
      <c r="S159" s="8"/>
      <c r="T159" s="8"/>
      <c r="U159" s="5"/>
      <c r="AB159" s="4"/>
    </row>
    <row r="160" spans="1:28" s="3" customFormat="1" ht="12.75" x14ac:dyDescent="0.2">
      <c r="A160" s="5"/>
      <c r="B160" s="5"/>
      <c r="C160" s="5"/>
      <c r="D160" s="5"/>
      <c r="F160" s="7"/>
      <c r="G160" s="7"/>
      <c r="I160" s="7"/>
      <c r="J160" s="7"/>
      <c r="K160" s="7"/>
      <c r="L160" s="7"/>
      <c r="M160" s="7"/>
      <c r="N160" s="7"/>
      <c r="O160" s="7"/>
      <c r="P160" s="7"/>
      <c r="Q160" s="5"/>
      <c r="R160" s="8"/>
      <c r="S160" s="8"/>
      <c r="T160" s="8"/>
      <c r="U160" s="5"/>
      <c r="AB160" s="4"/>
    </row>
    <row r="161" spans="1:28" s="3" customFormat="1" ht="12.75" x14ac:dyDescent="0.2">
      <c r="A161" s="5"/>
      <c r="B161" s="5"/>
      <c r="C161" s="5"/>
      <c r="D161" s="5"/>
      <c r="F161" s="7"/>
      <c r="G161" s="7"/>
      <c r="I161" s="7"/>
      <c r="J161" s="7"/>
      <c r="K161" s="7"/>
      <c r="L161" s="7"/>
      <c r="M161" s="7"/>
      <c r="N161" s="7"/>
      <c r="O161" s="7"/>
      <c r="P161" s="7"/>
      <c r="Q161" s="5"/>
      <c r="R161" s="8"/>
      <c r="S161" s="8"/>
      <c r="T161" s="8"/>
      <c r="U161" s="5"/>
      <c r="AB161" s="4"/>
    </row>
    <row r="162" spans="1:28" s="3" customFormat="1" ht="12.75" x14ac:dyDescent="0.2">
      <c r="A162" s="5"/>
      <c r="B162" s="5"/>
      <c r="C162" s="5"/>
      <c r="D162" s="5"/>
      <c r="F162" s="7"/>
      <c r="G162" s="7"/>
      <c r="I162" s="7"/>
      <c r="J162" s="7"/>
      <c r="K162" s="7"/>
      <c r="L162" s="7"/>
      <c r="M162" s="7"/>
      <c r="N162" s="7"/>
      <c r="O162" s="7"/>
      <c r="P162" s="7"/>
      <c r="Q162" s="5"/>
      <c r="R162" s="8"/>
      <c r="S162" s="8"/>
      <c r="T162" s="8"/>
      <c r="U162" s="5"/>
      <c r="AB162" s="4"/>
    </row>
    <row r="163" spans="1:28" s="3" customFormat="1" ht="12.75" x14ac:dyDescent="0.2">
      <c r="A163" s="5"/>
      <c r="B163" s="5"/>
      <c r="C163" s="5"/>
      <c r="D163" s="5"/>
      <c r="F163" s="7"/>
      <c r="G163" s="7"/>
      <c r="I163" s="7"/>
      <c r="J163" s="7"/>
      <c r="K163" s="7"/>
      <c r="L163" s="7"/>
      <c r="M163" s="7"/>
      <c r="N163" s="7"/>
      <c r="O163" s="7"/>
      <c r="P163" s="7"/>
      <c r="Q163" s="5"/>
      <c r="R163" s="8"/>
      <c r="S163" s="8"/>
      <c r="T163" s="8"/>
      <c r="U163" s="5"/>
      <c r="AB163" s="4"/>
    </row>
    <row r="164" spans="1:28" s="3" customFormat="1" ht="12.75" x14ac:dyDescent="0.2">
      <c r="A164" s="5"/>
      <c r="B164" s="5"/>
      <c r="C164" s="5"/>
      <c r="D164" s="5"/>
      <c r="F164" s="7"/>
      <c r="G164" s="7"/>
      <c r="I164" s="7"/>
      <c r="J164" s="7"/>
      <c r="K164" s="7"/>
      <c r="L164" s="7"/>
      <c r="M164" s="7"/>
      <c r="N164" s="7"/>
      <c r="O164" s="7"/>
      <c r="P164" s="7"/>
      <c r="Q164" s="5"/>
      <c r="R164" s="8"/>
      <c r="S164" s="8"/>
      <c r="T164" s="8"/>
      <c r="U164" s="5"/>
      <c r="AB164" s="4"/>
    </row>
    <row r="165" spans="1:28" s="3" customFormat="1" ht="12.75" x14ac:dyDescent="0.2">
      <c r="A165" s="5"/>
      <c r="B165" s="5"/>
      <c r="C165" s="5"/>
      <c r="D165" s="5"/>
      <c r="F165" s="7"/>
      <c r="G165" s="7"/>
      <c r="I165" s="7"/>
      <c r="J165" s="7"/>
      <c r="K165" s="7"/>
      <c r="L165" s="7"/>
      <c r="M165" s="7"/>
      <c r="N165" s="7"/>
      <c r="O165" s="7"/>
      <c r="P165" s="7"/>
      <c r="Q165" s="5"/>
      <c r="R165" s="8"/>
      <c r="S165" s="8"/>
      <c r="T165" s="8"/>
      <c r="U165" s="5"/>
      <c r="AB165" s="4"/>
    </row>
    <row r="166" spans="1:28" s="3" customFormat="1" ht="12.75" x14ac:dyDescent="0.2">
      <c r="A166" s="5"/>
      <c r="B166" s="5"/>
      <c r="C166" s="5"/>
      <c r="D166" s="5"/>
      <c r="F166" s="7"/>
      <c r="G166" s="7"/>
      <c r="I166" s="7"/>
      <c r="J166" s="7"/>
      <c r="K166" s="7"/>
      <c r="L166" s="7"/>
      <c r="M166" s="7"/>
      <c r="N166" s="7"/>
      <c r="O166" s="7"/>
      <c r="P166" s="7"/>
      <c r="Q166" s="5"/>
      <c r="R166" s="8"/>
      <c r="S166" s="8"/>
      <c r="T166" s="8"/>
      <c r="U166" s="5"/>
      <c r="AB166" s="4"/>
    </row>
    <row r="167" spans="1:28" s="3" customFormat="1" ht="12.75" x14ac:dyDescent="0.2">
      <c r="A167" s="5"/>
      <c r="B167" s="5"/>
      <c r="C167" s="5"/>
      <c r="D167" s="5"/>
      <c r="F167" s="7"/>
      <c r="G167" s="7"/>
      <c r="I167" s="7"/>
      <c r="J167" s="7"/>
      <c r="K167" s="7"/>
      <c r="L167" s="7"/>
      <c r="M167" s="7"/>
      <c r="N167" s="7"/>
      <c r="O167" s="7"/>
      <c r="P167" s="7"/>
      <c r="Q167" s="5"/>
      <c r="R167" s="8"/>
      <c r="S167" s="8"/>
      <c r="T167" s="8"/>
      <c r="U167" s="5"/>
      <c r="AB167" s="4"/>
    </row>
    <row r="168" spans="1:28" s="3" customFormat="1" ht="12.75" x14ac:dyDescent="0.2">
      <c r="A168" s="5"/>
      <c r="B168" s="5"/>
      <c r="C168" s="5"/>
      <c r="D168" s="5"/>
      <c r="F168" s="7"/>
      <c r="G168" s="7"/>
      <c r="I168" s="7"/>
      <c r="J168" s="7"/>
      <c r="K168" s="7"/>
      <c r="L168" s="7"/>
      <c r="M168" s="7"/>
      <c r="N168" s="7"/>
      <c r="O168" s="7"/>
      <c r="P168" s="7"/>
      <c r="Q168" s="5"/>
      <c r="R168" s="8"/>
      <c r="S168" s="8"/>
      <c r="T168" s="8"/>
      <c r="U168" s="5"/>
      <c r="AB168" s="4"/>
    </row>
    <row r="169" spans="1:28" s="3" customFormat="1" ht="12.75" x14ac:dyDescent="0.2">
      <c r="A169" s="5"/>
      <c r="B169" s="5"/>
      <c r="C169" s="5"/>
      <c r="D169" s="5"/>
      <c r="F169" s="7"/>
      <c r="G169" s="7"/>
      <c r="I169" s="7"/>
      <c r="J169" s="7"/>
      <c r="K169" s="7"/>
      <c r="L169" s="7"/>
      <c r="M169" s="7"/>
      <c r="N169" s="7"/>
      <c r="O169" s="7"/>
      <c r="P169" s="7"/>
      <c r="Q169" s="5"/>
      <c r="R169" s="8"/>
      <c r="S169" s="8"/>
      <c r="T169" s="8"/>
      <c r="U169" s="5"/>
      <c r="AB169" s="4"/>
    </row>
    <row r="170" spans="1:28" s="3" customFormat="1" ht="12.75" x14ac:dyDescent="0.2">
      <c r="A170" s="5"/>
      <c r="B170" s="5"/>
      <c r="C170" s="5"/>
      <c r="D170" s="5"/>
      <c r="F170" s="7"/>
      <c r="G170" s="7"/>
      <c r="I170" s="7"/>
      <c r="J170" s="7"/>
      <c r="K170" s="7"/>
      <c r="L170" s="7"/>
      <c r="M170" s="7"/>
      <c r="N170" s="7"/>
      <c r="O170" s="7"/>
      <c r="P170" s="7"/>
      <c r="Q170" s="5"/>
      <c r="R170" s="8"/>
      <c r="S170" s="8"/>
      <c r="T170" s="8"/>
      <c r="U170" s="5"/>
      <c r="AB170" s="4"/>
    </row>
    <row r="171" spans="1:28" s="3" customFormat="1" ht="12.75" x14ac:dyDescent="0.2">
      <c r="A171" s="5"/>
      <c r="B171" s="5"/>
      <c r="C171" s="5"/>
      <c r="D171" s="5"/>
      <c r="F171" s="7"/>
      <c r="G171" s="7"/>
      <c r="I171" s="7"/>
      <c r="J171" s="7"/>
      <c r="K171" s="7"/>
      <c r="L171" s="7"/>
      <c r="M171" s="7"/>
      <c r="N171" s="7"/>
      <c r="O171" s="7"/>
      <c r="P171" s="7"/>
      <c r="Q171" s="5"/>
      <c r="R171" s="8"/>
      <c r="S171" s="8"/>
      <c r="T171" s="8"/>
      <c r="U171" s="5"/>
      <c r="AB171" s="4"/>
    </row>
    <row r="172" spans="1:28" s="3" customFormat="1" ht="12.75" x14ac:dyDescent="0.2">
      <c r="A172" s="5"/>
      <c r="B172" s="5"/>
      <c r="C172" s="5"/>
      <c r="D172" s="5"/>
      <c r="F172" s="7"/>
      <c r="G172" s="7"/>
      <c r="I172" s="7"/>
      <c r="J172" s="7"/>
      <c r="K172" s="7"/>
      <c r="L172" s="7"/>
      <c r="M172" s="7"/>
      <c r="N172" s="7"/>
      <c r="O172" s="7"/>
      <c r="P172" s="7"/>
      <c r="Q172" s="5"/>
      <c r="R172" s="8"/>
      <c r="S172" s="8"/>
      <c r="T172" s="8"/>
      <c r="U172" s="5"/>
      <c r="AB172" s="4"/>
    </row>
    <row r="173" spans="1:28" s="3" customFormat="1" ht="12.75" x14ac:dyDescent="0.2">
      <c r="A173" s="5"/>
      <c r="B173" s="5"/>
      <c r="C173" s="5"/>
      <c r="D173" s="5"/>
      <c r="F173" s="7"/>
      <c r="G173" s="7"/>
      <c r="I173" s="7"/>
      <c r="J173" s="7"/>
      <c r="K173" s="7"/>
      <c r="L173" s="7"/>
      <c r="M173" s="7"/>
      <c r="N173" s="7"/>
      <c r="O173" s="7"/>
      <c r="P173" s="7"/>
      <c r="Q173" s="5"/>
      <c r="R173" s="8"/>
      <c r="S173" s="8"/>
      <c r="T173" s="8"/>
      <c r="U173" s="5"/>
      <c r="AB173" s="4"/>
    </row>
    <row r="174" spans="1:28" s="3" customFormat="1" ht="12.75" x14ac:dyDescent="0.2">
      <c r="A174" s="5"/>
      <c r="B174" s="5"/>
      <c r="C174" s="5"/>
      <c r="D174" s="5"/>
      <c r="F174" s="7"/>
      <c r="G174" s="7"/>
      <c r="I174" s="7"/>
      <c r="J174" s="7"/>
      <c r="K174" s="7"/>
      <c r="L174" s="7"/>
      <c r="M174" s="7"/>
      <c r="N174" s="7"/>
      <c r="O174" s="7"/>
      <c r="P174" s="7"/>
      <c r="Q174" s="5"/>
      <c r="R174" s="8"/>
      <c r="S174" s="8"/>
      <c r="T174" s="8"/>
      <c r="U174" s="5"/>
      <c r="AB174" s="4"/>
    </row>
    <row r="175" spans="1:28" s="3" customFormat="1" ht="12.75" x14ac:dyDescent="0.2">
      <c r="A175" s="5"/>
      <c r="B175" s="5"/>
      <c r="C175" s="5"/>
      <c r="D175" s="5"/>
      <c r="F175" s="7"/>
      <c r="G175" s="7"/>
      <c r="I175" s="7"/>
      <c r="J175" s="7"/>
      <c r="K175" s="7"/>
      <c r="L175" s="7"/>
      <c r="M175" s="7"/>
      <c r="N175" s="7"/>
      <c r="O175" s="7"/>
      <c r="P175" s="7"/>
      <c r="Q175" s="5"/>
      <c r="R175" s="8"/>
      <c r="S175" s="8"/>
      <c r="T175" s="8"/>
      <c r="U175" s="5"/>
      <c r="AB175" s="4"/>
    </row>
    <row r="176" spans="1:28" s="3" customFormat="1" ht="12.75" x14ac:dyDescent="0.2">
      <c r="A176" s="5"/>
      <c r="B176" s="5"/>
      <c r="C176" s="5"/>
      <c r="D176" s="5"/>
      <c r="F176" s="7"/>
      <c r="G176" s="7"/>
      <c r="I176" s="7"/>
      <c r="J176" s="7"/>
      <c r="K176" s="7"/>
      <c r="L176" s="7"/>
      <c r="M176" s="7"/>
      <c r="N176" s="7"/>
      <c r="O176" s="7"/>
      <c r="P176" s="7"/>
      <c r="Q176" s="5"/>
      <c r="R176" s="8"/>
      <c r="S176" s="8"/>
      <c r="T176" s="8"/>
      <c r="U176" s="5"/>
      <c r="AB176" s="4"/>
    </row>
    <row r="177" spans="1:28" s="3" customFormat="1" ht="12.75" x14ac:dyDescent="0.2">
      <c r="A177" s="5"/>
      <c r="B177" s="5"/>
      <c r="C177" s="5"/>
      <c r="D177" s="5"/>
      <c r="F177" s="7"/>
      <c r="G177" s="7"/>
      <c r="I177" s="7"/>
      <c r="J177" s="7"/>
      <c r="K177" s="7"/>
      <c r="L177" s="7"/>
      <c r="M177" s="7"/>
      <c r="N177" s="7"/>
      <c r="O177" s="7"/>
      <c r="P177" s="7"/>
      <c r="Q177" s="5"/>
      <c r="R177" s="8"/>
      <c r="S177" s="8"/>
      <c r="T177" s="8"/>
      <c r="U177" s="5"/>
      <c r="AB177" s="4"/>
    </row>
    <row r="178" spans="1:28" s="3" customFormat="1" ht="12.75" x14ac:dyDescent="0.2">
      <c r="A178" s="5"/>
      <c r="B178" s="5"/>
      <c r="C178" s="5"/>
      <c r="D178" s="5"/>
      <c r="F178" s="7"/>
      <c r="G178" s="7"/>
      <c r="I178" s="7"/>
      <c r="J178" s="7"/>
      <c r="K178" s="7"/>
      <c r="L178" s="7"/>
      <c r="M178" s="7"/>
      <c r="N178" s="7"/>
      <c r="O178" s="7"/>
      <c r="P178" s="7"/>
      <c r="Q178" s="5"/>
      <c r="R178" s="8"/>
      <c r="S178" s="8"/>
      <c r="T178" s="8"/>
      <c r="U178" s="5"/>
      <c r="AB178" s="4"/>
    </row>
    <row r="179" spans="1:28" s="3" customFormat="1" ht="12.75" x14ac:dyDescent="0.2">
      <c r="A179" s="5"/>
      <c r="B179" s="5"/>
      <c r="C179" s="5"/>
      <c r="D179" s="5"/>
      <c r="F179" s="7"/>
      <c r="G179" s="7"/>
      <c r="I179" s="7"/>
      <c r="J179" s="7"/>
      <c r="K179" s="7"/>
      <c r="L179" s="7"/>
      <c r="M179" s="7"/>
      <c r="N179" s="7"/>
      <c r="O179" s="7"/>
      <c r="P179" s="7"/>
      <c r="Q179" s="5"/>
      <c r="R179" s="8"/>
      <c r="S179" s="8"/>
      <c r="T179" s="8"/>
      <c r="U179" s="5"/>
      <c r="AB179" s="4"/>
    </row>
    <row r="180" spans="1:28" s="3" customFormat="1" ht="12.75" x14ac:dyDescent="0.2">
      <c r="A180" s="5"/>
      <c r="B180" s="5"/>
      <c r="C180" s="5"/>
      <c r="D180" s="5"/>
      <c r="F180" s="7"/>
      <c r="G180" s="7"/>
      <c r="I180" s="7"/>
      <c r="J180" s="7"/>
      <c r="K180" s="7"/>
      <c r="L180" s="7"/>
      <c r="M180" s="7"/>
      <c r="N180" s="7"/>
      <c r="O180" s="7"/>
      <c r="P180" s="7"/>
      <c r="Q180" s="5"/>
      <c r="R180" s="8"/>
      <c r="S180" s="8"/>
      <c r="T180" s="8"/>
      <c r="U180" s="5"/>
      <c r="AB180" s="4"/>
    </row>
    <row r="181" spans="1:28" s="3" customFormat="1" ht="12.75" x14ac:dyDescent="0.2">
      <c r="A181" s="5"/>
      <c r="B181" s="5"/>
      <c r="C181" s="5"/>
      <c r="D181" s="5"/>
      <c r="F181" s="7"/>
      <c r="G181" s="7"/>
      <c r="I181" s="7"/>
      <c r="J181" s="7"/>
      <c r="K181" s="7"/>
      <c r="L181" s="7"/>
      <c r="M181" s="7"/>
      <c r="N181" s="7"/>
      <c r="O181" s="7"/>
      <c r="P181" s="7"/>
      <c r="Q181" s="5"/>
      <c r="R181" s="8"/>
      <c r="S181" s="8"/>
      <c r="T181" s="8"/>
      <c r="U181" s="5"/>
      <c r="AB181" s="4"/>
    </row>
    <row r="182" spans="1:28" s="3" customFormat="1" ht="12.75" x14ac:dyDescent="0.2">
      <c r="A182" s="5"/>
      <c r="B182" s="5"/>
      <c r="C182" s="5"/>
      <c r="D182" s="5"/>
      <c r="F182" s="7"/>
      <c r="G182" s="7"/>
      <c r="I182" s="7"/>
      <c r="J182" s="7"/>
      <c r="K182" s="7"/>
      <c r="L182" s="7"/>
      <c r="M182" s="7"/>
      <c r="N182" s="7"/>
      <c r="O182" s="7"/>
      <c r="P182" s="7"/>
      <c r="Q182" s="5"/>
      <c r="R182" s="8"/>
      <c r="S182" s="8"/>
      <c r="T182" s="8"/>
      <c r="U182" s="5"/>
      <c r="AB182" s="4"/>
    </row>
    <row r="183" spans="1:28" s="3" customFormat="1" ht="12.75" x14ac:dyDescent="0.2">
      <c r="A183" s="5"/>
      <c r="B183" s="5"/>
      <c r="C183" s="5"/>
      <c r="D183" s="5"/>
      <c r="F183" s="7"/>
      <c r="G183" s="7"/>
      <c r="I183" s="7"/>
      <c r="J183" s="7"/>
      <c r="K183" s="7"/>
      <c r="L183" s="7"/>
      <c r="M183" s="7"/>
      <c r="N183" s="7"/>
      <c r="O183" s="7"/>
      <c r="P183" s="7"/>
      <c r="Q183" s="5"/>
      <c r="R183" s="8"/>
      <c r="S183" s="8"/>
      <c r="T183" s="8"/>
      <c r="U183" s="5"/>
      <c r="AB183" s="4"/>
    </row>
    <row r="184" spans="1:28" s="3" customFormat="1" ht="12.75" x14ac:dyDescent="0.2">
      <c r="A184" s="5"/>
      <c r="B184" s="5"/>
      <c r="C184" s="5"/>
      <c r="D184" s="5"/>
      <c r="F184" s="7"/>
      <c r="G184" s="7"/>
      <c r="I184" s="7"/>
      <c r="J184" s="7"/>
      <c r="K184" s="7"/>
      <c r="L184" s="7"/>
      <c r="M184" s="7"/>
      <c r="N184" s="7"/>
      <c r="O184" s="7"/>
      <c r="P184" s="7"/>
      <c r="Q184" s="5"/>
      <c r="R184" s="8"/>
      <c r="S184" s="8"/>
      <c r="T184" s="8"/>
      <c r="U184" s="5"/>
      <c r="AB184" s="4"/>
    </row>
    <row r="185" spans="1:28" s="3" customFormat="1" ht="12.75" x14ac:dyDescent="0.2">
      <c r="A185" s="5"/>
      <c r="B185" s="5"/>
      <c r="C185" s="5"/>
      <c r="D185" s="5"/>
      <c r="F185" s="7"/>
      <c r="G185" s="7"/>
      <c r="I185" s="7"/>
      <c r="J185" s="7"/>
      <c r="K185" s="7"/>
      <c r="L185" s="7"/>
      <c r="M185" s="7"/>
      <c r="N185" s="7"/>
      <c r="O185" s="7"/>
      <c r="P185" s="7"/>
      <c r="Q185" s="5"/>
      <c r="R185" s="8"/>
      <c r="S185" s="8"/>
      <c r="T185" s="8"/>
      <c r="U185" s="5"/>
      <c r="AB185" s="4"/>
    </row>
    <row r="186" spans="1:28" s="3" customFormat="1" ht="12.75" x14ac:dyDescent="0.2">
      <c r="A186" s="5"/>
      <c r="B186" s="5"/>
      <c r="C186" s="5"/>
      <c r="D186" s="5"/>
      <c r="F186" s="7"/>
      <c r="G186" s="7"/>
      <c r="I186" s="7"/>
      <c r="J186" s="7"/>
      <c r="K186" s="7"/>
      <c r="L186" s="7"/>
      <c r="M186" s="7"/>
      <c r="N186" s="7"/>
      <c r="O186" s="7"/>
      <c r="P186" s="7"/>
      <c r="Q186" s="5"/>
      <c r="R186" s="8"/>
      <c r="S186" s="8"/>
      <c r="T186" s="8"/>
      <c r="U186" s="5"/>
      <c r="AB186" s="4"/>
    </row>
    <row r="187" spans="1:28" s="3" customFormat="1" ht="12.75" x14ac:dyDescent="0.2">
      <c r="A187" s="5"/>
      <c r="B187" s="5"/>
      <c r="C187" s="5"/>
      <c r="D187" s="5"/>
      <c r="F187" s="7"/>
      <c r="G187" s="7"/>
      <c r="I187" s="7"/>
      <c r="J187" s="7"/>
      <c r="K187" s="7"/>
      <c r="L187" s="7"/>
      <c r="M187" s="7"/>
      <c r="N187" s="7"/>
      <c r="O187" s="7"/>
      <c r="P187" s="7"/>
      <c r="Q187" s="5"/>
      <c r="R187" s="8"/>
      <c r="S187" s="8"/>
      <c r="T187" s="8"/>
      <c r="U187" s="5"/>
      <c r="AB187" s="4"/>
    </row>
    <row r="188" spans="1:28" s="3" customFormat="1" ht="12.75" x14ac:dyDescent="0.2">
      <c r="A188" s="5"/>
      <c r="B188" s="5"/>
      <c r="C188" s="5"/>
      <c r="D188" s="5"/>
      <c r="F188" s="7"/>
      <c r="G188" s="7"/>
      <c r="I188" s="7"/>
      <c r="J188" s="7"/>
      <c r="K188" s="7"/>
      <c r="L188" s="7"/>
      <c r="M188" s="7"/>
      <c r="N188" s="7"/>
      <c r="O188" s="7"/>
      <c r="P188" s="7"/>
      <c r="Q188" s="5"/>
      <c r="R188" s="8"/>
      <c r="S188" s="8"/>
      <c r="T188" s="8"/>
      <c r="U188" s="5"/>
      <c r="AB188" s="4"/>
    </row>
    <row r="189" spans="1:28" s="3" customFormat="1" ht="12.75" x14ac:dyDescent="0.2">
      <c r="A189" s="5"/>
      <c r="B189" s="5"/>
      <c r="C189" s="5"/>
      <c r="D189" s="5"/>
      <c r="F189" s="7"/>
      <c r="G189" s="7"/>
      <c r="I189" s="7"/>
      <c r="J189" s="7"/>
      <c r="K189" s="7"/>
      <c r="L189" s="7"/>
      <c r="M189" s="7"/>
      <c r="N189" s="7"/>
      <c r="O189" s="7"/>
      <c r="P189" s="7"/>
      <c r="Q189" s="5"/>
      <c r="R189" s="8"/>
      <c r="S189" s="8"/>
      <c r="T189" s="8"/>
      <c r="U189" s="5"/>
      <c r="AB189" s="4"/>
    </row>
    <row r="190" spans="1:28" s="3" customFormat="1" ht="12.75" x14ac:dyDescent="0.2">
      <c r="A190" s="5"/>
      <c r="B190" s="5"/>
      <c r="C190" s="5"/>
      <c r="D190" s="5"/>
      <c r="F190" s="7"/>
      <c r="G190" s="7"/>
      <c r="I190" s="7"/>
      <c r="J190" s="7"/>
      <c r="K190" s="7"/>
      <c r="L190" s="7"/>
      <c r="M190" s="7"/>
      <c r="N190" s="7"/>
      <c r="O190" s="7"/>
      <c r="P190" s="7"/>
      <c r="Q190" s="5"/>
      <c r="R190" s="8"/>
      <c r="S190" s="8"/>
      <c r="T190" s="8"/>
      <c r="U190" s="5"/>
      <c r="AB190" s="4"/>
    </row>
    <row r="191" spans="1:28" s="3" customFormat="1" ht="12.75" x14ac:dyDescent="0.2">
      <c r="A191" s="5"/>
      <c r="B191" s="5"/>
      <c r="C191" s="5"/>
      <c r="D191" s="5"/>
      <c r="F191" s="7"/>
      <c r="G191" s="7"/>
      <c r="I191" s="7"/>
      <c r="J191" s="7"/>
      <c r="K191" s="7"/>
      <c r="L191" s="7"/>
      <c r="M191" s="7"/>
      <c r="N191" s="7"/>
      <c r="O191" s="7"/>
      <c r="P191" s="7"/>
      <c r="Q191" s="5"/>
      <c r="R191" s="8"/>
      <c r="S191" s="8"/>
      <c r="T191" s="8"/>
      <c r="U191" s="5"/>
      <c r="AB191" s="4"/>
    </row>
    <row r="192" spans="1:28" s="3" customFormat="1" ht="12.75" x14ac:dyDescent="0.2">
      <c r="A192" s="5"/>
      <c r="B192" s="5"/>
      <c r="C192" s="5"/>
      <c r="D192" s="5"/>
      <c r="F192" s="7"/>
      <c r="G192" s="7"/>
      <c r="I192" s="7"/>
      <c r="J192" s="7"/>
      <c r="K192" s="7"/>
      <c r="L192" s="7"/>
      <c r="M192" s="7"/>
      <c r="N192" s="7"/>
      <c r="O192" s="7"/>
      <c r="P192" s="7"/>
      <c r="Q192" s="5"/>
      <c r="R192" s="8"/>
      <c r="S192" s="8"/>
      <c r="T192" s="8"/>
      <c r="U192" s="5"/>
      <c r="AB192" s="4"/>
    </row>
    <row r="193" spans="1:28" s="3" customFormat="1" ht="12.75" x14ac:dyDescent="0.2">
      <c r="A193" s="5"/>
      <c r="B193" s="5"/>
      <c r="C193" s="5"/>
      <c r="D193" s="5"/>
      <c r="F193" s="7"/>
      <c r="G193" s="7"/>
      <c r="I193" s="7"/>
      <c r="J193" s="7"/>
      <c r="K193" s="7"/>
      <c r="L193" s="7"/>
      <c r="M193" s="7"/>
      <c r="N193" s="7"/>
      <c r="O193" s="7"/>
      <c r="P193" s="7"/>
      <c r="Q193" s="5"/>
      <c r="R193" s="8"/>
      <c r="S193" s="8"/>
      <c r="T193" s="8"/>
      <c r="U193" s="5"/>
      <c r="AB193" s="4"/>
    </row>
    <row r="194" spans="1:28" s="3" customFormat="1" ht="12.75" x14ac:dyDescent="0.2">
      <c r="A194" s="5"/>
      <c r="B194" s="5"/>
      <c r="C194" s="5"/>
      <c r="D194" s="5"/>
      <c r="F194" s="7"/>
      <c r="G194" s="7"/>
      <c r="I194" s="7"/>
      <c r="J194" s="7"/>
      <c r="K194" s="7"/>
      <c r="L194" s="7"/>
      <c r="M194" s="7"/>
      <c r="N194" s="7"/>
      <c r="O194" s="7"/>
      <c r="P194" s="7"/>
      <c r="Q194" s="5"/>
      <c r="R194" s="6"/>
      <c r="S194" s="6"/>
      <c r="T194" s="6"/>
      <c r="U194" s="5"/>
      <c r="AB194" s="4"/>
    </row>
    <row r="195" spans="1:28" s="3" customFormat="1" ht="12.75" x14ac:dyDescent="0.2">
      <c r="A195" s="5"/>
      <c r="B195" s="5"/>
      <c r="C195" s="5"/>
      <c r="D195" s="5"/>
      <c r="F195" s="7"/>
      <c r="G195" s="7"/>
      <c r="I195" s="7"/>
      <c r="J195" s="7"/>
      <c r="K195" s="7"/>
      <c r="L195" s="7"/>
      <c r="M195" s="7"/>
      <c r="N195" s="7"/>
      <c r="O195" s="7"/>
      <c r="P195" s="7"/>
      <c r="Q195" s="5"/>
      <c r="R195" s="6"/>
      <c r="S195" s="6"/>
      <c r="T195" s="6"/>
      <c r="U195" s="5"/>
      <c r="AB195" s="4"/>
    </row>
    <row r="196" spans="1:28" s="3" customFormat="1" ht="12.75" x14ac:dyDescent="0.2">
      <c r="A196" s="5"/>
      <c r="B196" s="5"/>
      <c r="C196" s="5"/>
      <c r="D196" s="5"/>
      <c r="F196" s="7"/>
      <c r="G196" s="7"/>
      <c r="I196" s="7"/>
      <c r="J196" s="7"/>
      <c r="K196" s="7"/>
      <c r="L196" s="7"/>
      <c r="M196" s="7"/>
      <c r="N196" s="7"/>
      <c r="O196" s="7"/>
      <c r="P196" s="7"/>
      <c r="Q196" s="5"/>
      <c r="R196" s="6"/>
      <c r="S196" s="6"/>
      <c r="T196" s="6"/>
      <c r="U196" s="5"/>
      <c r="AB196" s="4"/>
    </row>
    <row r="197" spans="1:28" s="3" customFormat="1" ht="12.75" x14ac:dyDescent="0.2">
      <c r="A197" s="5"/>
      <c r="B197" s="5"/>
      <c r="C197" s="5"/>
      <c r="D197" s="5"/>
      <c r="F197" s="7"/>
      <c r="G197" s="7"/>
      <c r="I197" s="7"/>
      <c r="J197" s="7"/>
      <c r="K197" s="7"/>
      <c r="L197" s="7"/>
      <c r="M197" s="7"/>
      <c r="N197" s="7"/>
      <c r="O197" s="7"/>
      <c r="P197" s="7"/>
      <c r="Q197" s="5"/>
      <c r="R197" s="6"/>
      <c r="S197" s="6"/>
      <c r="T197" s="6"/>
      <c r="U197" s="5"/>
      <c r="AB197" s="4"/>
    </row>
    <row r="198" spans="1:28" s="3" customFormat="1" ht="12.75" x14ac:dyDescent="0.2">
      <c r="A198" s="5"/>
      <c r="B198" s="5"/>
      <c r="C198" s="5"/>
      <c r="D198" s="5"/>
      <c r="F198" s="7"/>
      <c r="G198" s="7"/>
      <c r="I198" s="7"/>
      <c r="J198" s="7"/>
      <c r="K198" s="7"/>
      <c r="L198" s="7"/>
      <c r="M198" s="7"/>
      <c r="N198" s="7"/>
      <c r="O198" s="7"/>
      <c r="P198" s="7"/>
      <c r="Q198" s="5"/>
      <c r="R198" s="6"/>
      <c r="S198" s="6"/>
      <c r="T198" s="6"/>
      <c r="U198" s="5"/>
      <c r="AB198" s="4"/>
    </row>
    <row r="199" spans="1:28" s="3" customFormat="1" ht="12.75" x14ac:dyDescent="0.2">
      <c r="A199" s="5"/>
      <c r="B199" s="5"/>
      <c r="C199" s="5"/>
      <c r="D199" s="5"/>
      <c r="F199" s="7"/>
      <c r="G199" s="7"/>
      <c r="I199" s="7"/>
      <c r="J199" s="7"/>
      <c r="K199" s="7"/>
      <c r="L199" s="7"/>
      <c r="M199" s="7"/>
      <c r="N199" s="7"/>
      <c r="O199" s="7"/>
      <c r="P199" s="7"/>
      <c r="Q199" s="5"/>
      <c r="R199" s="6"/>
      <c r="S199" s="6"/>
      <c r="T199" s="6"/>
      <c r="U199" s="5"/>
      <c r="AB199" s="4"/>
    </row>
    <row r="200" spans="1:28" s="3" customFormat="1" ht="12.75" x14ac:dyDescent="0.2">
      <c r="A200" s="5"/>
      <c r="B200" s="5"/>
      <c r="C200" s="5"/>
      <c r="D200" s="5"/>
      <c r="F200" s="7"/>
      <c r="G200" s="7"/>
      <c r="I200" s="7"/>
      <c r="J200" s="7"/>
      <c r="K200" s="7"/>
      <c r="L200" s="7"/>
      <c r="M200" s="7"/>
      <c r="N200" s="7"/>
      <c r="O200" s="7"/>
      <c r="P200" s="7"/>
      <c r="Q200" s="5"/>
      <c r="R200" s="6"/>
      <c r="S200" s="6"/>
      <c r="T200" s="6"/>
      <c r="U200" s="5"/>
      <c r="AB200" s="4"/>
    </row>
    <row r="201" spans="1:28" s="3" customFormat="1" ht="12.75" x14ac:dyDescent="0.2">
      <c r="A201" s="5"/>
      <c r="B201" s="5"/>
      <c r="C201" s="5"/>
      <c r="D201" s="5"/>
      <c r="F201" s="7"/>
      <c r="G201" s="7"/>
      <c r="I201" s="7"/>
      <c r="J201" s="7"/>
      <c r="K201" s="7"/>
      <c r="L201" s="7"/>
      <c r="M201" s="7"/>
      <c r="N201" s="7"/>
      <c r="O201" s="7"/>
      <c r="P201" s="7"/>
      <c r="Q201" s="5"/>
      <c r="R201" s="6"/>
      <c r="S201" s="6"/>
      <c r="T201" s="6"/>
      <c r="U201" s="5"/>
      <c r="AB201" s="4"/>
    </row>
    <row r="202" spans="1:28" s="3" customFormat="1" ht="12.75" x14ac:dyDescent="0.2">
      <c r="A202" s="5"/>
      <c r="B202" s="5"/>
      <c r="C202" s="5"/>
      <c r="D202" s="5"/>
      <c r="F202" s="7"/>
      <c r="G202" s="7"/>
      <c r="I202" s="7"/>
      <c r="J202" s="7"/>
      <c r="K202" s="7"/>
      <c r="L202" s="7"/>
      <c r="M202" s="7"/>
      <c r="N202" s="7"/>
      <c r="O202" s="7"/>
      <c r="P202" s="7"/>
      <c r="Q202" s="5"/>
      <c r="R202" s="6"/>
      <c r="S202" s="6"/>
      <c r="T202" s="6"/>
      <c r="U202" s="5"/>
      <c r="AB202" s="4"/>
    </row>
    <row r="203" spans="1:28" s="3" customFormat="1" ht="12.75" x14ac:dyDescent="0.2">
      <c r="A203" s="5"/>
      <c r="B203" s="5"/>
      <c r="C203" s="5"/>
      <c r="D203" s="5"/>
      <c r="F203" s="7"/>
      <c r="G203" s="7"/>
      <c r="I203" s="7"/>
      <c r="J203" s="7"/>
      <c r="K203" s="7"/>
      <c r="L203" s="7"/>
      <c r="M203" s="7"/>
      <c r="N203" s="7"/>
      <c r="O203" s="7"/>
      <c r="P203" s="7"/>
      <c r="Q203" s="5"/>
      <c r="R203" s="6"/>
      <c r="S203" s="6"/>
      <c r="T203" s="6"/>
      <c r="U203" s="5"/>
      <c r="AB203" s="4"/>
    </row>
    <row r="204" spans="1:28" s="3" customFormat="1" ht="12.75" x14ac:dyDescent="0.2">
      <c r="A204" s="5"/>
      <c r="B204" s="5"/>
      <c r="C204" s="5"/>
      <c r="D204" s="5"/>
      <c r="F204" s="7"/>
      <c r="G204" s="7"/>
      <c r="I204" s="7"/>
      <c r="J204" s="7"/>
      <c r="K204" s="7"/>
      <c r="L204" s="7"/>
      <c r="M204" s="7"/>
      <c r="N204" s="7"/>
      <c r="O204" s="7"/>
      <c r="P204" s="7"/>
      <c r="Q204" s="5"/>
      <c r="R204" s="6"/>
      <c r="S204" s="6"/>
      <c r="T204" s="6"/>
      <c r="U204" s="5"/>
      <c r="AB204" s="4"/>
    </row>
    <row r="205" spans="1:28" s="3" customFormat="1" ht="12.75" x14ac:dyDescent="0.2">
      <c r="A205" s="5"/>
      <c r="B205" s="5"/>
      <c r="C205" s="5"/>
      <c r="D205" s="5"/>
      <c r="F205" s="7"/>
      <c r="G205" s="7"/>
      <c r="I205" s="7"/>
      <c r="J205" s="7"/>
      <c r="K205" s="7"/>
      <c r="L205" s="7"/>
      <c r="M205" s="7"/>
      <c r="N205" s="7"/>
      <c r="O205" s="7"/>
      <c r="P205" s="7"/>
      <c r="Q205" s="5"/>
      <c r="R205" s="6"/>
      <c r="S205" s="6"/>
      <c r="T205" s="6"/>
      <c r="U205" s="5"/>
      <c r="AB205" s="4"/>
    </row>
    <row r="206" spans="1:28" s="3" customFormat="1" ht="12.75" x14ac:dyDescent="0.2">
      <c r="A206" s="5"/>
      <c r="B206" s="5"/>
      <c r="C206" s="5"/>
      <c r="D206" s="5"/>
      <c r="F206" s="7"/>
      <c r="G206" s="7"/>
      <c r="I206" s="7"/>
      <c r="J206" s="7"/>
      <c r="K206" s="7"/>
      <c r="L206" s="7"/>
      <c r="M206" s="7"/>
      <c r="N206" s="7"/>
      <c r="O206" s="7"/>
      <c r="P206" s="7"/>
      <c r="Q206" s="5"/>
      <c r="R206" s="6"/>
      <c r="S206" s="6"/>
      <c r="T206" s="6"/>
      <c r="U206" s="5"/>
      <c r="AB206" s="4"/>
    </row>
    <row r="207" spans="1:28" s="3" customFormat="1" ht="12.75" x14ac:dyDescent="0.2">
      <c r="A207" s="5"/>
      <c r="B207" s="5"/>
      <c r="C207" s="5"/>
      <c r="D207" s="5"/>
      <c r="F207" s="7"/>
      <c r="G207" s="7"/>
      <c r="I207" s="7"/>
      <c r="J207" s="7"/>
      <c r="K207" s="7"/>
      <c r="L207" s="7"/>
      <c r="M207" s="7"/>
      <c r="N207" s="7"/>
      <c r="O207" s="7"/>
      <c r="P207" s="7"/>
      <c r="Q207" s="5"/>
      <c r="R207" s="6"/>
      <c r="S207" s="6"/>
      <c r="T207" s="6"/>
      <c r="U207" s="5"/>
      <c r="AB207" s="4"/>
    </row>
    <row r="208" spans="1:28" s="3" customFormat="1" ht="12.75" x14ac:dyDescent="0.2">
      <c r="A208" s="5"/>
      <c r="B208" s="5"/>
      <c r="C208" s="5"/>
      <c r="D208" s="5"/>
      <c r="F208" s="7"/>
      <c r="G208" s="7"/>
      <c r="I208" s="7"/>
      <c r="J208" s="7"/>
      <c r="K208" s="7"/>
      <c r="L208" s="7"/>
      <c r="M208" s="7"/>
      <c r="N208" s="7"/>
      <c r="O208" s="7"/>
      <c r="P208" s="7"/>
      <c r="Q208" s="5"/>
      <c r="R208" s="6"/>
      <c r="S208" s="6"/>
      <c r="T208" s="6"/>
      <c r="U208" s="5"/>
      <c r="AB208" s="4"/>
    </row>
    <row r="209" spans="1:28" s="3" customFormat="1" ht="12.75" x14ac:dyDescent="0.2">
      <c r="A209" s="5"/>
      <c r="B209" s="5"/>
      <c r="C209" s="5"/>
      <c r="D209" s="5"/>
      <c r="F209" s="7"/>
      <c r="G209" s="7"/>
      <c r="I209" s="7"/>
      <c r="J209" s="7"/>
      <c r="K209" s="7"/>
      <c r="L209" s="7"/>
      <c r="M209" s="7"/>
      <c r="N209" s="7"/>
      <c r="O209" s="7"/>
      <c r="P209" s="7"/>
      <c r="Q209" s="5"/>
      <c r="R209" s="6"/>
      <c r="S209" s="6"/>
      <c r="T209" s="6"/>
      <c r="U209" s="5"/>
      <c r="AB209" s="4"/>
    </row>
    <row r="210" spans="1:28" s="3" customFormat="1" ht="12.75" x14ac:dyDescent="0.2">
      <c r="A210" s="5"/>
      <c r="B210" s="5"/>
      <c r="C210" s="5"/>
      <c r="D210" s="5"/>
      <c r="F210" s="7"/>
      <c r="G210" s="7"/>
      <c r="I210" s="7"/>
      <c r="J210" s="7"/>
      <c r="K210" s="7"/>
      <c r="L210" s="7"/>
      <c r="M210" s="7"/>
      <c r="N210" s="7"/>
      <c r="O210" s="7"/>
      <c r="P210" s="7"/>
      <c r="Q210" s="5"/>
      <c r="R210" s="6"/>
      <c r="S210" s="6"/>
      <c r="T210" s="6"/>
      <c r="U210" s="5"/>
      <c r="AB210" s="4"/>
    </row>
    <row r="211" spans="1:28" s="3" customFormat="1" ht="12.75" x14ac:dyDescent="0.2">
      <c r="A211" s="5"/>
      <c r="B211" s="5"/>
      <c r="C211" s="5"/>
      <c r="D211" s="5"/>
      <c r="F211" s="7"/>
      <c r="G211" s="7"/>
      <c r="I211" s="7"/>
      <c r="J211" s="7"/>
      <c r="K211" s="7"/>
      <c r="L211" s="7"/>
      <c r="M211" s="7"/>
      <c r="N211" s="7"/>
      <c r="O211" s="7"/>
      <c r="P211" s="7"/>
      <c r="Q211" s="5"/>
      <c r="R211" s="6"/>
      <c r="S211" s="6"/>
      <c r="T211" s="6"/>
      <c r="U211" s="5"/>
      <c r="AB211" s="4"/>
    </row>
    <row r="212" spans="1:28" s="3" customFormat="1" ht="12.75" x14ac:dyDescent="0.2">
      <c r="A212" s="5"/>
      <c r="B212" s="5"/>
      <c r="C212" s="5"/>
      <c r="D212" s="5"/>
      <c r="F212" s="7"/>
      <c r="G212" s="7"/>
      <c r="I212" s="7"/>
      <c r="J212" s="7"/>
      <c r="K212" s="7"/>
      <c r="L212" s="7"/>
      <c r="M212" s="7"/>
      <c r="N212" s="7"/>
      <c r="O212" s="7"/>
      <c r="P212" s="7"/>
      <c r="Q212" s="5"/>
      <c r="R212" s="6"/>
      <c r="S212" s="6"/>
      <c r="T212" s="6"/>
      <c r="U212" s="5"/>
      <c r="AB212" s="4"/>
    </row>
    <row r="213" spans="1:28" s="3" customFormat="1" ht="12.75" x14ac:dyDescent="0.2">
      <c r="A213" s="5"/>
      <c r="B213" s="5"/>
      <c r="C213" s="5"/>
      <c r="D213" s="5"/>
      <c r="F213" s="7"/>
      <c r="G213" s="7"/>
      <c r="I213" s="7"/>
      <c r="J213" s="7"/>
      <c r="K213" s="7"/>
      <c r="L213" s="7"/>
      <c r="M213" s="7"/>
      <c r="N213" s="7"/>
      <c r="O213" s="7"/>
      <c r="P213" s="7"/>
      <c r="Q213" s="5"/>
      <c r="R213" s="6"/>
      <c r="S213" s="6"/>
      <c r="T213" s="6"/>
      <c r="U213" s="5"/>
      <c r="AB213" s="4"/>
    </row>
    <row r="214" spans="1:28" s="3" customFormat="1" ht="12.75" x14ac:dyDescent="0.2">
      <c r="A214" s="5"/>
      <c r="B214" s="5"/>
      <c r="C214" s="5"/>
      <c r="D214" s="5"/>
      <c r="F214" s="7"/>
      <c r="G214" s="7"/>
      <c r="I214" s="7"/>
      <c r="J214" s="7"/>
      <c r="K214" s="7"/>
      <c r="L214" s="7"/>
      <c r="M214" s="7"/>
      <c r="N214" s="7"/>
      <c r="O214" s="7"/>
      <c r="P214" s="7"/>
      <c r="Q214" s="5"/>
      <c r="R214" s="6"/>
      <c r="S214" s="6"/>
      <c r="T214" s="6"/>
      <c r="U214" s="5"/>
      <c r="AB214" s="4"/>
    </row>
    <row r="215" spans="1:28" s="3" customFormat="1" ht="12.75" x14ac:dyDescent="0.2">
      <c r="A215" s="5"/>
      <c r="B215" s="5"/>
      <c r="C215" s="5"/>
      <c r="D215" s="5"/>
      <c r="F215" s="7"/>
      <c r="G215" s="7"/>
      <c r="I215" s="7"/>
      <c r="J215" s="7"/>
      <c r="K215" s="7"/>
      <c r="L215" s="7"/>
      <c r="M215" s="7"/>
      <c r="N215" s="7"/>
      <c r="O215" s="7"/>
      <c r="P215" s="7"/>
      <c r="Q215" s="5"/>
      <c r="R215" s="6"/>
      <c r="S215" s="6"/>
      <c r="T215" s="6"/>
      <c r="U215" s="5"/>
      <c r="AB215" s="4"/>
    </row>
    <row r="216" spans="1:28" s="3" customFormat="1" ht="12.75" x14ac:dyDescent="0.2">
      <c r="A216" s="5"/>
      <c r="B216" s="5"/>
      <c r="C216" s="5"/>
      <c r="D216" s="5"/>
      <c r="F216" s="7"/>
      <c r="G216" s="7"/>
      <c r="I216" s="7"/>
      <c r="J216" s="7"/>
      <c r="K216" s="7"/>
      <c r="L216" s="7"/>
      <c r="M216" s="7"/>
      <c r="N216" s="7"/>
      <c r="O216" s="7"/>
      <c r="P216" s="7"/>
      <c r="Q216" s="5"/>
      <c r="R216" s="6"/>
      <c r="S216" s="6"/>
      <c r="T216" s="6"/>
      <c r="U216" s="5"/>
      <c r="AB216" s="4"/>
    </row>
    <row r="217" spans="1:28" s="3" customFormat="1" ht="12.75" x14ac:dyDescent="0.2">
      <c r="A217" s="5"/>
      <c r="B217" s="5"/>
      <c r="C217" s="5"/>
      <c r="D217" s="5"/>
      <c r="F217" s="7"/>
      <c r="G217" s="7"/>
      <c r="I217" s="7"/>
      <c r="J217" s="7"/>
      <c r="K217" s="7"/>
      <c r="L217" s="7"/>
      <c r="M217" s="7"/>
      <c r="N217" s="7"/>
      <c r="O217" s="7"/>
      <c r="P217" s="7"/>
      <c r="Q217" s="5"/>
      <c r="R217" s="6"/>
      <c r="S217" s="6"/>
      <c r="T217" s="6"/>
      <c r="U217" s="5"/>
      <c r="AB217" s="4"/>
    </row>
  </sheetData>
  <sheetProtection password="889B" sheet="1"/>
  <mergeCells count="104">
    <mergeCell ref="I1:J1"/>
    <mergeCell ref="M3:P3"/>
    <mergeCell ref="H3:K3"/>
    <mergeCell ref="B1:F1"/>
    <mergeCell ref="M143:P143"/>
    <mergeCell ref="F143:I143"/>
    <mergeCell ref="D8:L8"/>
    <mergeCell ref="B3:F3"/>
    <mergeCell ref="B84:D84"/>
    <mergeCell ref="B135:D135"/>
    <mergeCell ref="R5:T5"/>
    <mergeCell ref="R8:T8"/>
    <mergeCell ref="R10:T10"/>
    <mergeCell ref="R11:T11"/>
    <mergeCell ref="R15:T15"/>
    <mergeCell ref="B2:F2"/>
    <mergeCell ref="R6:T6"/>
    <mergeCell ref="D6:L6"/>
    <mergeCell ref="D5:L5"/>
    <mergeCell ref="R16:T16"/>
    <mergeCell ref="R18:T18"/>
    <mergeCell ref="R19:T19"/>
    <mergeCell ref="R20:T20"/>
    <mergeCell ref="R21:T21"/>
    <mergeCell ref="R22:T22"/>
    <mergeCell ref="R17:T17"/>
    <mergeCell ref="R23:T23"/>
    <mergeCell ref="R24:T24"/>
    <mergeCell ref="R25:T25"/>
    <mergeCell ref="R27:T27"/>
    <mergeCell ref="R28:T28"/>
    <mergeCell ref="R29:T29"/>
    <mergeCell ref="R30:T30"/>
    <mergeCell ref="R37:T37"/>
    <mergeCell ref="R38:T38"/>
    <mergeCell ref="R39:T39"/>
    <mergeCell ref="R40:T40"/>
    <mergeCell ref="R42:T42"/>
    <mergeCell ref="R44:T44"/>
    <mergeCell ref="R45:T45"/>
    <mergeCell ref="R46:T46"/>
    <mergeCell ref="R47:T47"/>
    <mergeCell ref="R48:T48"/>
    <mergeCell ref="R50:T50"/>
    <mergeCell ref="R53:T53"/>
    <mergeCell ref="R54:T54"/>
    <mergeCell ref="R55:T55"/>
    <mergeCell ref="R56:T56"/>
    <mergeCell ref="R57:T57"/>
    <mergeCell ref="R58:T58"/>
    <mergeCell ref="R60:T60"/>
    <mergeCell ref="R61:T61"/>
    <mergeCell ref="R62:T62"/>
    <mergeCell ref="R63:T63"/>
    <mergeCell ref="R65:T65"/>
    <mergeCell ref="R67:T67"/>
    <mergeCell ref="R68:T68"/>
    <mergeCell ref="R69:T69"/>
    <mergeCell ref="R71:T71"/>
    <mergeCell ref="R72:T72"/>
    <mergeCell ref="R73:T73"/>
    <mergeCell ref="R75:T75"/>
    <mergeCell ref="R76:T76"/>
    <mergeCell ref="R77:T77"/>
    <mergeCell ref="R79:T79"/>
    <mergeCell ref="R81:T81"/>
    <mergeCell ref="R82:T82"/>
    <mergeCell ref="R83:T83"/>
    <mergeCell ref="R89:T89"/>
    <mergeCell ref="R90:T90"/>
    <mergeCell ref="R91:T91"/>
    <mergeCell ref="R93:T93"/>
    <mergeCell ref="R94:T94"/>
    <mergeCell ref="R95:T95"/>
    <mergeCell ref="R129:T129"/>
    <mergeCell ref="R112:T112"/>
    <mergeCell ref="R126:T126"/>
    <mergeCell ref="R128:T128"/>
    <mergeCell ref="R96:T96"/>
    <mergeCell ref="R97:T97"/>
    <mergeCell ref="R99:T99"/>
    <mergeCell ref="R100:T100"/>
    <mergeCell ref="R101:T101"/>
    <mergeCell ref="R103:T103"/>
    <mergeCell ref="R114:T114"/>
    <mergeCell ref="R115:T115"/>
    <mergeCell ref="R116:T116"/>
    <mergeCell ref="R118:T118"/>
    <mergeCell ref="R119:T119"/>
    <mergeCell ref="R106:T106"/>
    <mergeCell ref="R107:T107"/>
    <mergeCell ref="R108:T108"/>
    <mergeCell ref="R110:T110"/>
    <mergeCell ref="R111:T111"/>
    <mergeCell ref="R127:T127"/>
    <mergeCell ref="R125:T125"/>
    <mergeCell ref="S1:T1"/>
    <mergeCell ref="R134:T134"/>
    <mergeCell ref="R120:T120"/>
    <mergeCell ref="R132:T132"/>
    <mergeCell ref="R122:T122"/>
    <mergeCell ref="R124:T124"/>
    <mergeCell ref="R133:T133"/>
    <mergeCell ref="R131:T131"/>
  </mergeCells>
  <conditionalFormatting sqref="I135:J141 F84:G84 I84:J84 F135:G141">
    <cfRule type="cellIs" dxfId="44" priority="47" stopIfTrue="1" operator="notEqual">
      <formula>0</formula>
    </cfRule>
  </conditionalFormatting>
  <conditionalFormatting sqref="B135:B141 C136:E141">
    <cfRule type="cellIs" dxfId="43" priority="36" operator="equal">
      <formula>0</formula>
    </cfRule>
    <cfRule type="cellIs" dxfId="42" priority="46" stopIfTrue="1" operator="notEqual">
      <formula>0</formula>
    </cfRule>
  </conditionalFormatting>
  <conditionalFormatting sqref="F145:G146">
    <cfRule type="cellIs" dxfId="41" priority="44" stopIfTrue="1" operator="equal">
      <formula>"НЕРАВНЕНИЕ!"</formula>
    </cfRule>
    <cfRule type="cellIs" priority="45" stopIfTrue="1" operator="equal">
      <formula>"НЕРАВНЕНИЕ!"</formula>
    </cfRule>
  </conditionalFormatting>
  <conditionalFormatting sqref="O145:O146 I145:J146">
    <cfRule type="cellIs" dxfId="40" priority="43" stopIfTrue="1" operator="equal">
      <formula>"НЕРАВНЕНИЕ!"</formula>
    </cfRule>
  </conditionalFormatting>
  <conditionalFormatting sqref="L145:L146 N145:N146">
    <cfRule type="cellIs" dxfId="39" priority="42" stopIfTrue="1" operator="equal">
      <formula>"НЕРАВНЕНИЕ!"</formula>
    </cfRule>
  </conditionalFormatting>
  <conditionalFormatting sqref="F148:G149">
    <cfRule type="cellIs" dxfId="38" priority="40" stopIfTrue="1" operator="equal">
      <formula>"НЕРАВНЕНИЕ !"</formula>
    </cfRule>
    <cfRule type="cellIs" priority="41" stopIfTrue="1" operator="equal">
      <formula>"НЕРАВНЕНИЕ !"</formula>
    </cfRule>
  </conditionalFormatting>
  <conditionalFormatting sqref="O148:O149 I148:J149">
    <cfRule type="cellIs" dxfId="37" priority="39" stopIfTrue="1" operator="equal">
      <formula>"НЕРАВНЕНИЕ !"</formula>
    </cfRule>
  </conditionalFormatting>
  <conditionalFormatting sqref="L148:L149 N148:N149">
    <cfRule type="cellIs" dxfId="36" priority="38" stopIfTrue="1" operator="equal">
      <formula>"НЕРАВНЕНИЕ !"</formula>
    </cfRule>
  </conditionalFormatting>
  <conditionalFormatting sqref="L148:L149 O148:O149 F148:G149 I148:J149">
    <cfRule type="cellIs" dxfId="35" priority="37" operator="notEqual">
      <formula>0</formula>
    </cfRule>
  </conditionalFormatting>
  <conditionalFormatting sqref="L84">
    <cfRule type="cellIs" dxfId="34" priority="33" stopIfTrue="1" operator="notEqual">
      <formula>0</formula>
    </cfRule>
  </conditionalFormatting>
  <conditionalFormatting sqref="O84">
    <cfRule type="cellIs" dxfId="33" priority="32" stopIfTrue="1" operator="notEqual">
      <formula>0</formula>
    </cfRule>
  </conditionalFormatting>
  <conditionalFormatting sqref="L135:L142">
    <cfRule type="cellIs" dxfId="32" priority="35" stopIfTrue="1" operator="notEqual">
      <formula>0</formula>
    </cfRule>
  </conditionalFormatting>
  <conditionalFormatting sqref="O135:O141">
    <cfRule type="cellIs" dxfId="31" priority="34" stopIfTrue="1" operator="notEqual">
      <formula>0</formula>
    </cfRule>
  </conditionalFormatting>
  <conditionalFormatting sqref="M135:M141 M84">
    <cfRule type="cellIs" dxfId="30" priority="31" stopIfTrue="1" operator="notEqual">
      <formula>0</formula>
    </cfRule>
  </conditionalFormatting>
  <conditionalFormatting sqref="M145:M146">
    <cfRule type="cellIs" dxfId="29" priority="30" stopIfTrue="1" operator="equal">
      <formula>"НЕРАВНЕНИЕ!"</formula>
    </cfRule>
  </conditionalFormatting>
  <conditionalFormatting sqref="M148:M149">
    <cfRule type="cellIs" dxfId="28" priority="29" stopIfTrue="1" operator="equal">
      <formula>"НЕРАВНЕНИЕ !"</formula>
    </cfRule>
  </conditionalFormatting>
  <conditionalFormatting sqref="M148:M149">
    <cfRule type="cellIs" dxfId="27" priority="28" operator="notEqual">
      <formula>0</formula>
    </cfRule>
  </conditionalFormatting>
  <conditionalFormatting sqref="P135:P141 P84">
    <cfRule type="cellIs" dxfId="26" priority="27" stopIfTrue="1" operator="notEqual">
      <formula>0</formula>
    </cfRule>
  </conditionalFormatting>
  <conditionalFormatting sqref="P145:P146">
    <cfRule type="cellIs" dxfId="25" priority="26" stopIfTrue="1" operator="equal">
      <formula>"НЕРАВНЕНИЕ!"</formula>
    </cfRule>
  </conditionalFormatting>
  <conditionalFormatting sqref="P148:P149">
    <cfRule type="cellIs" dxfId="24" priority="25" stopIfTrue="1" operator="equal">
      <formula>"НЕРАВНЕНИЕ !"</formula>
    </cfRule>
  </conditionalFormatting>
  <conditionalFormatting sqref="P148:P149">
    <cfRule type="cellIs" dxfId="23" priority="24" operator="notEqual">
      <formula>0</formula>
    </cfRule>
  </conditionalFormatting>
  <conditionalFormatting sqref="B1">
    <cfRule type="cellIs" dxfId="22" priority="23" stopIfTrue="1" operator="equal">
      <formula>0</formula>
    </cfRule>
  </conditionalFormatting>
  <conditionalFormatting sqref="B3">
    <cfRule type="cellIs" dxfId="21" priority="22" stopIfTrue="1" operator="equal">
      <formula>0</formula>
    </cfRule>
  </conditionalFormatting>
  <conditionalFormatting sqref="G2:H2">
    <cfRule type="cellIs" dxfId="20" priority="20" operator="equal">
      <formula>"отчетено НЕРАВНЕНИЕ в таблица 'Status'!"</formula>
    </cfRule>
    <cfRule type="cellIs" dxfId="19" priority="21" operator="equal">
      <formula>0</formula>
    </cfRule>
  </conditionalFormatting>
  <conditionalFormatting sqref="J2">
    <cfRule type="cellIs" dxfId="18" priority="19" operator="notEqual">
      <formula>0</formula>
    </cfRule>
  </conditionalFormatting>
  <conditionalFormatting sqref="M2:N2">
    <cfRule type="cellIs" dxfId="17" priority="18" operator="notEqual">
      <formula>0</formula>
    </cfRule>
  </conditionalFormatting>
  <conditionalFormatting sqref="H1">
    <cfRule type="cellIs" dxfId="16" priority="16" operator="equal">
      <formula>"отчетено НЕРАВНЕНИЕ в таблица 'Status'!"</formula>
    </cfRule>
    <cfRule type="cellIs" dxfId="15" priority="17" operator="equal">
      <formula>0</formula>
    </cfRule>
  </conditionalFormatting>
  <conditionalFormatting sqref="K1">
    <cfRule type="cellIs" dxfId="14" priority="15" operator="notEqual">
      <formula>0</formula>
    </cfRule>
  </conditionalFormatting>
  <conditionalFormatting sqref="M1">
    <cfRule type="cellIs" dxfId="13" priority="14" stopIfTrue="1" operator="equal">
      <formula>0</formula>
    </cfRule>
  </conditionalFormatting>
  <conditionalFormatting sqref="N1">
    <cfRule type="cellIs" dxfId="12" priority="13" operator="notEqual">
      <formula>0</formula>
    </cfRule>
  </conditionalFormatting>
  <conditionalFormatting sqref="P1">
    <cfRule type="cellIs" dxfId="11" priority="12" stopIfTrue="1" operator="equal">
      <formula>0</formula>
    </cfRule>
  </conditionalFormatting>
  <conditionalFormatting sqref="S1:T1">
    <cfRule type="cellIs" dxfId="10" priority="8" stopIfTrue="1" operator="between">
      <formula>1000000000000</formula>
      <formula>9999999999999990</formula>
    </cfRule>
    <cfRule type="cellIs" dxfId="9" priority="9" stopIfTrue="1" operator="between">
      <formula>10000000000</formula>
      <formula>999999999999</formula>
    </cfRule>
    <cfRule type="cellIs" dxfId="8" priority="10" stopIfTrue="1" operator="between">
      <formula>1000000</formula>
      <formula>99999999</formula>
    </cfRule>
    <cfRule type="cellIs" dxfId="7" priority="11" stopIfTrue="1" operator="between">
      <formula>100</formula>
      <formula>9999</formula>
    </cfRule>
  </conditionalFormatting>
  <conditionalFormatting sqref="B84">
    <cfRule type="cellIs" dxfId="6" priority="6" operator="equal">
      <formula>0</formula>
    </cfRule>
    <cfRule type="cellIs" dxfId="5" priority="7" stopIfTrue="1" operator="notEqual">
      <formula>0</formula>
    </cfRule>
  </conditionalFormatting>
  <conditionalFormatting sqref="B127 R127">
    <cfRule type="expression" dxfId="4" priority="5" stopIfTrue="1">
      <formula>$M$1=9900</formula>
    </cfRule>
  </conditionalFormatting>
  <conditionalFormatting sqref="F138">
    <cfRule type="cellIs" dxfId="3" priority="4" stopIfTrue="1" operator="notEqual">
      <formula>0</formula>
    </cfRule>
  </conditionalFormatting>
  <conditionalFormatting sqref="G138">
    <cfRule type="cellIs" dxfId="2" priority="3" stopIfTrue="1" operator="notEqual">
      <formula>0</formula>
    </cfRule>
  </conditionalFormatting>
  <conditionalFormatting sqref="G138">
    <cfRule type="cellIs" dxfId="1" priority="2" stopIfTrue="1" operator="notEqual">
      <formula>0</formula>
    </cfRule>
  </conditionalFormatting>
  <conditionalFormatting sqref="G138">
    <cfRule type="cellIs" dxfId="0" priority="1" stopIfTrue="1" operator="notEqual">
      <formula>0</formula>
    </cfRule>
  </conditionalFormatting>
  <dataValidations count="3">
    <dataValidation type="whole" operator="greaterThan" allowBlank="1" showInputMessage="1" showErrorMessage="1" sqref="C142">
      <formula1>2016</formula1>
    </dataValidation>
    <dataValidation type="whole" allowBlank="1" showInputMessage="1" showErrorMessage="1" error="въведете цяло число" sqref="L142 L13:M141 I13:J141 O13:P141 F13:G141">
      <formula1>-10000000000000000</formula1>
      <formula2>10000000000000000</formula2>
    </dataValidation>
    <dataValidation type="list" allowBlank="1" showInputMessage="1" showErrorMessage="1" sqref="O8">
      <formula1>$W$13:$W$24</formula1>
    </dataValidation>
  </dataValidations>
  <pageMargins left="0.15748031496062992" right="0.15748031496062992" top="0.31496062992125984" bottom="0.19685039370078741" header="0.15748031496062992" footer="0.15748031496062992"/>
  <pageSetup paperSize="9" scale="68" orientation="landscape" r:id="rId1"/>
  <headerFooter>
    <oddHeader>&amp;C&amp;"Times New Roman,Italic"&amp;10- &amp;P / &amp;N -</oddHeader>
  </headerFooter>
  <rowBreaks count="2" manualBreakCount="2">
    <brk id="58" min="1" max="15" man="1"/>
    <brk id="103" min="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Cash-Flow-2018-Leva</vt:lpstr>
      <vt:lpstr>'Cash-Flow-2018-Leva'!Print_Area</vt:lpstr>
      <vt:lpstr>'Cash-Flow-2018-Leva'!Print_Titles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2018-04-25T06:52:47Z</dcterms:created>
  <dcterms:modified xsi:type="dcterms:W3CDTF">2018-04-25T06:53:56Z</dcterms:modified>
</cp:coreProperties>
</file>