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420" windowHeight="873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I23" i="1"/>
  <c r="I22" i="1" s="1"/>
  <c r="J23" i="1"/>
  <c r="F24" i="1"/>
  <c r="H25" i="1"/>
  <c r="H22" i="1" s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H56" i="1" s="1"/>
  <c r="I62" i="1"/>
  <c r="J62" i="1"/>
  <c r="J56" i="1" s="1"/>
  <c r="E63" i="1"/>
  <c r="G63" i="1"/>
  <c r="H63" i="1"/>
  <c r="F63" i="1" s="1"/>
  <c r="I63" i="1"/>
  <c r="J63" i="1"/>
  <c r="F67" i="1"/>
  <c r="E69" i="1"/>
  <c r="G69" i="1"/>
  <c r="H69" i="1"/>
  <c r="H68" i="1" s="1"/>
  <c r="I69" i="1"/>
  <c r="J69" i="1"/>
  <c r="J68" i="1" s="1"/>
  <c r="K69" i="1"/>
  <c r="K68" i="1" s="1"/>
  <c r="L69" i="1"/>
  <c r="L68" i="1" s="1"/>
  <c r="M69" i="1"/>
  <c r="M68" i="1" s="1"/>
  <c r="E70" i="1"/>
  <c r="E68" i="1" s="1"/>
  <c r="E66" i="1" s="1"/>
  <c r="G70" i="1"/>
  <c r="G68" i="1" s="1"/>
  <c r="H70" i="1"/>
  <c r="F70" i="1" s="1"/>
  <c r="I70" i="1"/>
  <c r="I68" i="1" s="1"/>
  <c r="J70" i="1"/>
  <c r="K70" i="1"/>
  <c r="L70" i="1"/>
  <c r="M70" i="1"/>
  <c r="E71" i="1"/>
  <c r="G71" i="1"/>
  <c r="F71" i="1" s="1"/>
  <c r="H71" i="1"/>
  <c r="I71" i="1"/>
  <c r="J71" i="1"/>
  <c r="K71" i="1"/>
  <c r="L71" i="1"/>
  <c r="M71" i="1"/>
  <c r="E72" i="1"/>
  <c r="G72" i="1"/>
  <c r="H72" i="1"/>
  <c r="F72" i="1" s="1"/>
  <c r="I72" i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H74" i="1"/>
  <c r="F74" i="1" s="1"/>
  <c r="I74" i="1"/>
  <c r="J74" i="1"/>
  <c r="K74" i="1"/>
  <c r="L74" i="1"/>
  <c r="M74" i="1"/>
  <c r="E75" i="1"/>
  <c r="G75" i="1"/>
  <c r="F75" i="1" s="1"/>
  <c r="H75" i="1"/>
  <c r="I75" i="1"/>
  <c r="J75" i="1"/>
  <c r="K75" i="1"/>
  <c r="L75" i="1"/>
  <c r="M75" i="1"/>
  <c r="E76" i="1"/>
  <c r="G76" i="1"/>
  <c r="H76" i="1"/>
  <c r="F76" i="1" s="1"/>
  <c r="I76" i="1"/>
  <c r="J76" i="1"/>
  <c r="K76" i="1"/>
  <c r="L76" i="1"/>
  <c r="M76" i="1"/>
  <c r="K77" i="1"/>
  <c r="L77" i="1"/>
  <c r="M77" i="1"/>
  <c r="E78" i="1"/>
  <c r="G78" i="1"/>
  <c r="H78" i="1"/>
  <c r="H77" i="1" s="1"/>
  <c r="I78" i="1"/>
  <c r="J78" i="1"/>
  <c r="J77" i="1" s="1"/>
  <c r="E79" i="1"/>
  <c r="G79" i="1"/>
  <c r="H79" i="1"/>
  <c r="F79" i="1" s="1"/>
  <c r="I79" i="1"/>
  <c r="J79" i="1"/>
  <c r="E80" i="1"/>
  <c r="G80" i="1"/>
  <c r="H80" i="1"/>
  <c r="F80" i="1" s="1"/>
  <c r="I80" i="1"/>
  <c r="J80" i="1"/>
  <c r="F81" i="1"/>
  <c r="E82" i="1"/>
  <c r="E77" i="1" s="1"/>
  <c r="G82" i="1"/>
  <c r="F82" i="1" s="1"/>
  <c r="H82" i="1"/>
  <c r="I82" i="1"/>
  <c r="I77" i="1" s="1"/>
  <c r="J82" i="1"/>
  <c r="E83" i="1"/>
  <c r="G83" i="1"/>
  <c r="F83" i="1" s="1"/>
  <c r="H83" i="1"/>
  <c r="I83" i="1"/>
  <c r="J83" i="1"/>
  <c r="E84" i="1"/>
  <c r="G84" i="1"/>
  <c r="F84" i="1" s="1"/>
  <c r="H84" i="1"/>
  <c r="I84" i="1"/>
  <c r="J84" i="1"/>
  <c r="E85" i="1"/>
  <c r="G85" i="1"/>
  <c r="F85" i="1" s="1"/>
  <c r="H85" i="1"/>
  <c r="I85" i="1"/>
  <c r="J85" i="1"/>
  <c r="E86" i="1"/>
  <c r="G86" i="1"/>
  <c r="I86" i="1"/>
  <c r="K86" i="1"/>
  <c r="L86" i="1"/>
  <c r="M86" i="1"/>
  <c r="E87" i="1"/>
  <c r="G87" i="1"/>
  <c r="H87" i="1"/>
  <c r="H86" i="1" s="1"/>
  <c r="I87" i="1"/>
  <c r="J87" i="1"/>
  <c r="J86" i="1" s="1"/>
  <c r="E88" i="1"/>
  <c r="G88" i="1"/>
  <c r="H88" i="1"/>
  <c r="F88" i="1" s="1"/>
  <c r="I88" i="1"/>
  <c r="J88" i="1"/>
  <c r="E89" i="1"/>
  <c r="G89" i="1"/>
  <c r="H89" i="1"/>
  <c r="F89" i="1" s="1"/>
  <c r="I89" i="1"/>
  <c r="J89" i="1"/>
  <c r="E90" i="1"/>
  <c r="G90" i="1"/>
  <c r="H90" i="1"/>
  <c r="F90" i="1" s="1"/>
  <c r="I90" i="1"/>
  <c r="J90" i="1"/>
  <c r="E91" i="1"/>
  <c r="G91" i="1"/>
  <c r="H91" i="1"/>
  <c r="F91" i="1" s="1"/>
  <c r="I91" i="1"/>
  <c r="J91" i="1"/>
  <c r="E92" i="1"/>
  <c r="G92" i="1"/>
  <c r="H92" i="1"/>
  <c r="I92" i="1"/>
  <c r="J92" i="1"/>
  <c r="E93" i="1"/>
  <c r="G93" i="1"/>
  <c r="H93" i="1"/>
  <c r="F93" i="1" s="1"/>
  <c r="I93" i="1"/>
  <c r="J93" i="1"/>
  <c r="E94" i="1"/>
  <c r="G94" i="1"/>
  <c r="H94" i="1"/>
  <c r="F94" i="1" s="1"/>
  <c r="I94" i="1"/>
  <c r="J94" i="1"/>
  <c r="E95" i="1"/>
  <c r="G95" i="1"/>
  <c r="H95" i="1"/>
  <c r="F95" i="1" s="1"/>
  <c r="I95" i="1"/>
  <c r="J95" i="1"/>
  <c r="E96" i="1"/>
  <c r="G96" i="1"/>
  <c r="H96" i="1"/>
  <c r="F96" i="1" s="1"/>
  <c r="I96" i="1"/>
  <c r="J96" i="1"/>
  <c r="B107" i="1"/>
  <c r="G107" i="1"/>
  <c r="H107" i="1"/>
  <c r="J107" i="1"/>
  <c r="E110" i="1"/>
  <c r="E114" i="1"/>
  <c r="I114" i="1"/>
  <c r="M66" i="1" l="1"/>
  <c r="K66" i="1"/>
  <c r="L66" i="1"/>
  <c r="F92" i="1"/>
  <c r="J66" i="1"/>
  <c r="H66" i="1"/>
  <c r="L65" i="1"/>
  <c r="J65" i="1"/>
  <c r="J105" i="1"/>
  <c r="I64" i="1"/>
  <c r="G64" i="1"/>
  <c r="I66" i="1"/>
  <c r="M65" i="1"/>
  <c r="K65" i="1"/>
  <c r="H64" i="1"/>
  <c r="E22" i="1"/>
  <c r="E64" i="1" s="1"/>
  <c r="F87" i="1"/>
  <c r="F86" i="1" s="1"/>
  <c r="F78" i="1"/>
  <c r="F77" i="1" s="1"/>
  <c r="G77" i="1"/>
  <c r="G66" i="1" s="1"/>
  <c r="F69" i="1"/>
  <c r="F68" i="1" s="1"/>
  <c r="F62" i="1"/>
  <c r="F40" i="1"/>
  <c r="F39" i="1" s="1"/>
  <c r="F38" i="1" s="1"/>
  <c r="F57" i="1"/>
  <c r="F56" i="1" s="1"/>
  <c r="F26" i="1"/>
  <c r="F25" i="1" s="1"/>
  <c r="F23" i="1"/>
  <c r="F22" i="1" s="1"/>
  <c r="F64" i="1" s="1"/>
  <c r="H65" i="1" l="1"/>
  <c r="H105" i="1"/>
  <c r="I65" i="1"/>
  <c r="I105" i="1"/>
  <c r="F66" i="1"/>
  <c r="F105" i="1" s="1"/>
  <c r="E65" i="1"/>
  <c r="E105" i="1"/>
  <c r="G65" i="1"/>
  <c r="G105" i="1"/>
  <c r="F65" i="1" l="1"/>
  <c r="B65" i="1" s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<sst xmlns="http://schemas.openxmlformats.org/spreadsheetml/2006/main" count="247" uniqueCount="175">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</sst>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02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43159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20030800</v>
          </cell>
          <cell r="G91">
            <v>11145274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2300000</v>
          </cell>
          <cell r="G109">
            <v>463965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-17353</v>
          </cell>
          <cell r="H113">
            <v>-1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10095000</v>
          </cell>
          <cell r="G188">
            <v>1332556</v>
          </cell>
          <cell r="H188">
            <v>0</v>
          </cell>
          <cell r="I188">
            <v>0</v>
          </cell>
          <cell r="J188">
            <v>261240</v>
          </cell>
        </row>
        <row r="191">
          <cell r="E191">
            <v>343000</v>
          </cell>
          <cell r="G191">
            <v>28345</v>
          </cell>
          <cell r="H191">
            <v>0</v>
          </cell>
          <cell r="I191">
            <v>0</v>
          </cell>
          <cell r="J191">
            <v>1863</v>
          </cell>
        </row>
        <row r="197">
          <cell r="E197">
            <v>1543200</v>
          </cell>
          <cell r="G197">
            <v>0</v>
          </cell>
          <cell r="H197">
            <v>0</v>
          </cell>
          <cell r="I197">
            <v>0</v>
          </cell>
          <cell r="J197">
            <v>244959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3039600</v>
          </cell>
          <cell r="G206">
            <v>181719</v>
          </cell>
          <cell r="H206">
            <v>709</v>
          </cell>
          <cell r="I206">
            <v>20416</v>
          </cell>
          <cell r="J206">
            <v>0</v>
          </cell>
        </row>
        <row r="224">
          <cell r="E224">
            <v>45000</v>
          </cell>
          <cell r="G224">
            <v>54</v>
          </cell>
          <cell r="H224">
            <v>0</v>
          </cell>
          <cell r="I224">
            <v>923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1935000</v>
          </cell>
          <cell r="G273">
            <v>1086307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1034000</v>
          </cell>
          <cell r="G278">
            <v>1228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1996000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-2300000</v>
          </cell>
          <cell r="G377">
            <v>-8927207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508062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-1422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-7831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-3168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-34470</v>
          </cell>
          <cell r="H593">
            <v>2132</v>
          </cell>
          <cell r="I593">
            <v>32338</v>
          </cell>
          <cell r="J593">
            <v>0</v>
          </cell>
        </row>
        <row r="596">
          <cell r="E596">
            <v>0</v>
          </cell>
          <cell r="G596">
            <v>-2132</v>
          </cell>
          <cell r="H596">
            <v>2132</v>
          </cell>
          <cell r="J596">
            <v>0</v>
          </cell>
        </row>
        <row r="607">
          <cell r="B607">
            <v>43168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12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43159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22330800</v>
      </c>
      <c r="F22" s="358">
        <f>+F23+F25+F36+F37</f>
        <v>11591885</v>
      </c>
      <c r="G22" s="357">
        <f>+G23+G25+G36+G37</f>
        <v>11591886</v>
      </c>
      <c r="H22" s="356">
        <f>+H23+H25+H36+H37</f>
        <v>-1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22330800</v>
      </c>
      <c r="F25" s="344">
        <f>+F26+F30+F31+F32+F33</f>
        <v>11591885</v>
      </c>
      <c r="G25" s="343">
        <f>+G26+G30+G31+G32+G33</f>
        <v>11591886</v>
      </c>
      <c r="H25" s="342">
        <f>+H26+H30+H31+H32+H33</f>
        <v>-1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20030800</v>
      </c>
      <c r="F30" s="310">
        <f>+G30+H30+I30+J30</f>
        <v>11145274</v>
      </c>
      <c r="G30" s="231">
        <f>[1]OTCHET!G91+[1]OTCHET!G94+[1]OTCHET!G95</f>
        <v>11145274</v>
      </c>
      <c r="H30" s="230">
        <f>[1]OTCHET!H91+[1]OTCHET!H94+[1]OTCHET!H95</f>
        <v>0</v>
      </c>
      <c r="I30" s="230">
        <f>[1]OTCHET!I91+[1]OTCHET!I94+[1]OTCHET!I95</f>
        <v>0</v>
      </c>
      <c r="J30" s="229">
        <f>[1]OTCHET!J91+[1]OTCHET!J94+[1]OTCHET!J95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2300000</v>
      </c>
      <c r="F31" s="85">
        <f>+G31+H31+I31+J31</f>
        <v>463965</v>
      </c>
      <c r="G31" s="84">
        <f>[1]OTCHET!G109</f>
        <v>463965</v>
      </c>
      <c r="H31" s="83">
        <f>[1]OTCHET!H109</f>
        <v>0</v>
      </c>
      <c r="I31" s="83">
        <f>[1]OTCHET!I109</f>
        <v>0</v>
      </c>
      <c r="J31" s="82">
        <f>[1]OTCHET!J109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-17354</v>
      </c>
      <c r="G32" s="84">
        <f>[1]OTCHET!G113+[1]OTCHET!G122+[1]OTCHET!G138+[1]OTCHET!G139</f>
        <v>-17353</v>
      </c>
      <c r="H32" s="83">
        <f>[1]OTCHET!H113+[1]OTCHET!H122+[1]OTCHET!H138+[1]OTCHET!H139</f>
        <v>-1</v>
      </c>
      <c r="I32" s="83">
        <f>[1]OTCHET!I113+[1]OTCHET!I122+[1]OTCHET!I138+[1]OTCHET!I139</f>
        <v>0</v>
      </c>
      <c r="J32" s="82">
        <f>[1]OTCHET!J113+[1]OTCHET!J122+[1]OTCHET!J138+[1]OTCHET!J139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20030800</v>
      </c>
      <c r="F38" s="278">
        <f>F39+F43+F44+F46+SUM(F48:F52)+F55</f>
        <v>3160319</v>
      </c>
      <c r="G38" s="277">
        <f>G39+G43+G44+G46+SUM(G48:G52)+G55</f>
        <v>2630209</v>
      </c>
      <c r="H38" s="276">
        <f>H39+H43+H44+H46+SUM(H48:H52)+H55</f>
        <v>709</v>
      </c>
      <c r="I38" s="276">
        <f>I39+I43+I44+I46+SUM(I48:I52)+I55</f>
        <v>21339</v>
      </c>
      <c r="J38" s="275">
        <f>J39+J43+J44+J46+SUM(J48:J52)+J55</f>
        <v>508062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1868963</v>
      </c>
      <c r="G39" s="269">
        <f>SUM(G40:G42)</f>
        <v>1360901</v>
      </c>
      <c r="H39" s="268">
        <f>SUM(H40:H42)</f>
        <v>0</v>
      </c>
      <c r="I39" s="268">
        <f>SUM(I40:I42)</f>
        <v>0</v>
      </c>
      <c r="J39" s="267">
        <f>SUM(J40:J42)</f>
        <v>508062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10095000</v>
      </c>
      <c r="F40" s="262">
        <f>+G40+H40+I40+J40</f>
        <v>1593796</v>
      </c>
      <c r="G40" s="261">
        <f>[1]OTCHET!G188</f>
        <v>1332556</v>
      </c>
      <c r="H40" s="260">
        <f>[1]OTCHET!H188</f>
        <v>0</v>
      </c>
      <c r="I40" s="260">
        <f>[1]OTCHET!I188</f>
        <v>0</v>
      </c>
      <c r="J40" s="259">
        <f>[1]OTCHET!J188</f>
        <v>261240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343000</v>
      </c>
      <c r="F41" s="254">
        <f>+G41+H41+I41+J41</f>
        <v>30208</v>
      </c>
      <c r="G41" s="253">
        <f>[1]OTCHET!G191</f>
        <v>28345</v>
      </c>
      <c r="H41" s="252">
        <f>[1]OTCHET!H191</f>
        <v>0</v>
      </c>
      <c r="I41" s="252">
        <f>[1]OTCHET!I191</f>
        <v>0</v>
      </c>
      <c r="J41" s="251">
        <f>[1]OTCHET!J191</f>
        <v>1863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1543200</v>
      </c>
      <c r="F42" s="247">
        <f>+G42+H42+I42+J42</f>
        <v>244959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244959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5019600</v>
      </c>
      <c r="F43" s="243">
        <f>+G43+H43+I43+J43</f>
        <v>1290128</v>
      </c>
      <c r="G43" s="242">
        <f>+[1]OTCHET!G206+[1]OTCHET!G224+[1]OTCHET!G273</f>
        <v>1268080</v>
      </c>
      <c r="H43" s="241">
        <f>+[1]OTCHET!H206+[1]OTCHET!H224+[1]OTCHET!H273</f>
        <v>709</v>
      </c>
      <c r="I43" s="241">
        <f>+[1]OTCHET!I206+[1]OTCHET!I224+[1]OTCHET!I273</f>
        <v>21339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0</v>
      </c>
      <c r="G44" s="77">
        <f>+[1]OTCHET!G228+[1]OTCHET!G234+[1]OTCHET!G237+[1]OTCHET!G238+[1]OTCHET!G239+[1]OTCHET!G240+[1]OTCHET!G241</f>
        <v>0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3030000</v>
      </c>
      <c r="F49" s="85">
        <f>+G49+H49+I49+J49</f>
        <v>1228</v>
      </c>
      <c r="G49" s="84">
        <f>[1]OTCHET!G277+[1]OTCHET!G278+[1]OTCHET!G286+[1]OTCHET!G289</f>
        <v>1228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-8419145</v>
      </c>
      <c r="G56" s="197">
        <f>+G57+G58+G62</f>
        <v>-8927207</v>
      </c>
      <c r="H56" s="196">
        <f>+H57+H58+H62</f>
        <v>0</v>
      </c>
      <c r="I56" s="195">
        <f>+I57+I58+I62</f>
        <v>0</v>
      </c>
      <c r="J56" s="194">
        <f>+J57+J58+J62</f>
        <v>508062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-2300000</v>
      </c>
      <c r="F57" s="99">
        <f>+G57+H57+I57+J57</f>
        <v>-8927207</v>
      </c>
      <c r="G57" s="98">
        <f>+[1]OTCHET!G363+[1]OTCHET!G377+[1]OTCHET!G390</f>
        <v>-8927207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508062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508062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12421</v>
      </c>
      <c r="G64" s="161">
        <f>+G22-G38+G56-G63</f>
        <v>34470</v>
      </c>
      <c r="H64" s="160">
        <f>+H22-H38+H56-H63</f>
        <v>-710</v>
      </c>
      <c r="I64" s="160">
        <f>+I22-I38+I56-I63</f>
        <v>-21339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-12421</v>
      </c>
      <c r="G66" s="147">
        <f>SUM(+G68+G76+G77+G84+G85+G86+G89+G90+G91+G92+G93+G94+G95)</f>
        <v>-34470</v>
      </c>
      <c r="H66" s="146">
        <f>SUM(+H68+H76+H77+H84+H85+H86+H89+H90+H91+H92+H93+H94+H95)</f>
        <v>710</v>
      </c>
      <c r="I66" s="146">
        <f>SUM(+I68+I76+I77+I84+I85+I86+I89+I90+I91+I92+I93+I94+I95)</f>
        <v>21339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0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0</v>
      </c>
      <c r="G88" s="106">
        <f>+[1]OTCHET!G523+[1]OTCHET!G526+[1]OTCHET!G546</f>
        <v>0</v>
      </c>
      <c r="H88" s="105">
        <f>+[1]OTCHET!H523+[1]OTCHET!H526+[1]OTCHET!H546</f>
        <v>0</v>
      </c>
      <c r="I88" s="105">
        <f>+[1]OTCHET!I523+[1]OTCHET!I526+[1]OTCHET!I546</f>
        <v>0</v>
      </c>
      <c r="J88" s="104">
        <f>+[1]OTCHET!J523+[1]OTCHET!J526+[1]OTCHET!J546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-12421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-1422</v>
      </c>
      <c r="I91" s="83">
        <f>+[1]OTCHET!I575+[1]OTCHET!I576+[1]OTCHET!I577+[1]OTCHET!I578+[1]OTCHET!I579+[1]OTCHET!I580+[1]OTCHET!I581</f>
        <v>-10999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0</v>
      </c>
      <c r="G93" s="84">
        <f>+[1]OTCHET!G589+[1]OTCHET!G590</f>
        <v>0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0</v>
      </c>
      <c r="G94" s="84">
        <f>+[1]OTCHET!G591+[1]OTCHET!G592</f>
        <v>0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-34470</v>
      </c>
      <c r="H95" s="76">
        <f>[1]OTCHET!H593</f>
        <v>2132</v>
      </c>
      <c r="I95" s="76">
        <f>[1]OTCHET!I593</f>
        <v>32338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-2132</v>
      </c>
      <c r="H96" s="67">
        <f>+[1]OTCHET!H596</f>
        <v>2132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43168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2018-03-18T12:03:00Z</dcterms:created>
  <dcterms:modified xsi:type="dcterms:W3CDTF">2018-03-18T12:03:52Z</dcterms:modified>
</cp:coreProperties>
</file>