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8.01.2017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Statement'!$A$1:$D$126</definedName>
    <definedName name="_xlnm.Print_Area" localSheetId="1">Payments!$A$1:$AD$84</definedName>
    <definedName name="_xlnm.Print_Area" localSheetId="0">Premiums!$A$1:$AD$84</definedName>
    <definedName name="_xlnm.Print_Area" localSheetId="3">'Prem-Pay-Exp'!$A$1:$W$38</definedName>
    <definedName name="_xlnm.Print_Area" localSheetId="2">'Prem-Pay-Total'!$A$1:$H$90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5" i="4" l="1"/>
  <c r="AD4" i="5"/>
  <c r="AD6" i="5"/>
  <c r="F6" i="6" s="1"/>
  <c r="H6" i="6" s="1"/>
  <c r="AD8" i="5"/>
  <c r="F8" i="6" s="1"/>
  <c r="H8" i="6" s="1"/>
  <c r="AD10" i="5"/>
  <c r="F10" i="6" s="1"/>
  <c r="H10" i="6" s="1"/>
  <c r="AD12" i="5"/>
  <c r="F12" i="6" s="1"/>
  <c r="H12" i="6" s="1"/>
  <c r="AD14" i="5"/>
  <c r="F14" i="6" s="1"/>
  <c r="H14" i="6" s="1"/>
  <c r="AD16" i="5"/>
  <c r="F16" i="6" s="1"/>
  <c r="H16" i="6" s="1"/>
  <c r="AD18" i="5"/>
  <c r="AD20" i="5"/>
  <c r="AD22" i="5"/>
  <c r="AD26" i="5"/>
  <c r="AD28" i="5"/>
  <c r="AD30" i="5"/>
  <c r="A79" i="4"/>
  <c r="C23" i="6"/>
  <c r="E23" i="6" s="1"/>
  <c r="C27" i="6"/>
  <c r="E27" i="6" s="1"/>
  <c r="C29" i="6"/>
  <c r="E29" i="6" s="1"/>
  <c r="C31" i="6"/>
  <c r="E31" i="6" s="1"/>
  <c r="AD24" i="5"/>
  <c r="AD32" i="5"/>
  <c r="A77" i="4"/>
  <c r="C22" i="6"/>
  <c r="E22" i="6" s="1"/>
  <c r="A84" i="4"/>
  <c r="AD5" i="5"/>
  <c r="F5" i="6" s="1"/>
  <c r="H5" i="6" s="1"/>
  <c r="AD7" i="5"/>
  <c r="F7" i="6" s="1"/>
  <c r="H7" i="6" s="1"/>
  <c r="AD9" i="5"/>
  <c r="F9" i="6" s="1"/>
  <c r="H9" i="6" s="1"/>
  <c r="AD11" i="5"/>
  <c r="F11" i="6" s="1"/>
  <c r="H11" i="6" s="1"/>
  <c r="AD13" i="5"/>
  <c r="AD15" i="5"/>
  <c r="F15" i="6" s="1"/>
  <c r="H15" i="6" s="1"/>
  <c r="AD17" i="5"/>
  <c r="F17" i="6" s="1"/>
  <c r="H17" i="6" s="1"/>
  <c r="AD19" i="5"/>
  <c r="F19" i="6" s="1"/>
  <c r="H19" i="6" s="1"/>
  <c r="AD21" i="5"/>
  <c r="AD23" i="5"/>
  <c r="AD25" i="5"/>
  <c r="AD27" i="5"/>
  <c r="AD29" i="5"/>
  <c r="AD31" i="5"/>
  <c r="F31" i="6" s="1"/>
  <c r="H31" i="6" s="1"/>
  <c r="AD33" i="5"/>
  <c r="C33" i="6"/>
  <c r="C32" i="6"/>
  <c r="E32" i="6" s="1"/>
  <c r="C30" i="6"/>
  <c r="E30" i="6" s="1"/>
  <c r="C28" i="6"/>
  <c r="E28" i="6" s="1"/>
  <c r="C24" i="6"/>
  <c r="E24" i="6" s="1"/>
  <c r="C20" i="6"/>
  <c r="E20" i="6" s="1"/>
  <c r="C18" i="6"/>
  <c r="C16" i="6"/>
  <c r="E16" i="6" s="1"/>
  <c r="C12" i="6"/>
  <c r="E12" i="6" s="1"/>
  <c r="C10" i="6"/>
  <c r="E10" i="6" s="1"/>
  <c r="C8" i="6"/>
  <c r="E8" i="6" s="1"/>
  <c r="C6" i="6"/>
  <c r="E6" i="6" s="1"/>
  <c r="C4" i="6"/>
  <c r="C7" i="6" l="1"/>
  <c r="E7" i="6" s="1"/>
  <c r="C9" i="6"/>
  <c r="E9" i="6" s="1"/>
  <c r="C15" i="6"/>
  <c r="E15" i="6" s="1"/>
  <c r="C11" i="6"/>
  <c r="E11" i="6" s="1"/>
  <c r="C5" i="6"/>
  <c r="E5" i="6" s="1"/>
  <c r="C14" i="6"/>
  <c r="E14" i="6" s="1"/>
  <c r="E4" i="6"/>
  <c r="E18" i="6"/>
  <c r="F4" i="6"/>
  <c r="A81" i="4"/>
  <c r="A82" i="4"/>
  <c r="A80" i="4"/>
  <c r="F27" i="6"/>
  <c r="H27" i="6" s="1"/>
  <c r="F23" i="6"/>
  <c r="H23" i="6" s="1"/>
  <c r="F32" i="6"/>
  <c r="H32" i="6" s="1"/>
  <c r="F24" i="6"/>
  <c r="H24" i="6" s="1"/>
  <c r="F28" i="6"/>
  <c r="H28" i="6" s="1"/>
  <c r="F22" i="6"/>
  <c r="H22" i="6" s="1"/>
  <c r="C34" i="5"/>
  <c r="F29" i="6"/>
  <c r="H29" i="6" s="1"/>
  <c r="F25" i="6"/>
  <c r="H25" i="6" s="1"/>
  <c r="F30" i="6"/>
  <c r="H30" i="6" s="1"/>
  <c r="F26" i="6"/>
  <c r="H26" i="6" s="1"/>
  <c r="F20" i="6"/>
  <c r="H20" i="6" s="1"/>
  <c r="F33" i="6"/>
  <c r="F21" i="6"/>
  <c r="F13" i="6"/>
  <c r="F18" i="6"/>
  <c r="C26" i="6"/>
  <c r="E26" i="6" s="1"/>
  <c r="C19" i="6"/>
  <c r="E19" i="6" s="1"/>
  <c r="C21" i="6"/>
  <c r="AA34" i="5"/>
  <c r="T34" i="5"/>
  <c r="F34" i="5"/>
  <c r="A78" i="4"/>
  <c r="C13" i="6"/>
  <c r="A83" i="4"/>
  <c r="C17" i="6"/>
  <c r="E17" i="6" s="1"/>
  <c r="C25" i="6"/>
  <c r="E25" i="6" s="1"/>
  <c r="Y34" i="5"/>
  <c r="W34" i="5"/>
  <c r="J34" i="5"/>
  <c r="Q34" i="5"/>
  <c r="A82" i="5"/>
  <c r="A80" i="5"/>
  <c r="A76" i="5"/>
  <c r="Z34" i="5"/>
  <c r="L34" i="5"/>
  <c r="A83" i="5"/>
  <c r="X34" i="5"/>
  <c r="D34" i="5"/>
  <c r="AC34" i="5"/>
  <c r="O34" i="5"/>
  <c r="U34" i="5"/>
  <c r="K34" i="5"/>
  <c r="H34" i="5"/>
  <c r="I34" i="5"/>
  <c r="A81" i="5"/>
  <c r="A77" i="5"/>
  <c r="A75" i="5"/>
  <c r="AB34" i="5"/>
  <c r="N34" i="5"/>
  <c r="P34" i="5"/>
  <c r="V34" i="5"/>
  <c r="S34" i="5"/>
  <c r="E34" i="5"/>
  <c r="A78" i="5"/>
  <c r="R34" i="5"/>
  <c r="A84" i="5"/>
  <c r="A76" i="4"/>
  <c r="M34" i="5"/>
  <c r="G34" i="5"/>
  <c r="A79" i="5"/>
  <c r="E33" i="6"/>
  <c r="A87" i="6" s="1"/>
  <c r="E13" i="6" l="1"/>
  <c r="E21" i="6"/>
  <c r="H18" i="6"/>
  <c r="H21" i="6"/>
  <c r="H4" i="6"/>
  <c r="H13" i="6"/>
  <c r="H33" i="6"/>
  <c r="G34" i="6" s="1"/>
  <c r="A89" i="6"/>
  <c r="A82" i="6"/>
  <c r="A81" i="6"/>
  <c r="A86" i="6"/>
  <c r="C34" i="6"/>
  <c r="A85" i="6"/>
  <c r="A83" i="6"/>
  <c r="D34" i="6"/>
  <c r="A80" i="6"/>
  <c r="A84" i="6"/>
  <c r="A88" i="6"/>
  <c r="AD34" i="5"/>
  <c r="D88" i="6" l="1"/>
  <c r="D84" i="6"/>
  <c r="F34" i="6"/>
  <c r="H34" i="6" s="1"/>
  <c r="D87" i="6"/>
  <c r="D82" i="6"/>
  <c r="D80" i="6"/>
  <c r="D83" i="6"/>
  <c r="D81" i="6"/>
  <c r="D85" i="6"/>
  <c r="D89" i="6"/>
  <c r="D86" i="6"/>
  <c r="E34" i="6"/>
</calcChain>
</file>

<file path=xl/sharedStrings.xml><?xml version="1.0" encoding="utf-8"?>
<sst xmlns="http://schemas.openxmlformats.org/spreadsheetml/2006/main" count="772" uniqueCount="396">
  <si>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</si>
  <si>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</si>
  <si>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</si>
  <si>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</si>
  <si>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</si>
  <si>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</si>
  <si>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</si>
  <si>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</si>
  <si>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</si>
  <si>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</si>
  <si>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</si>
  <si>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</si>
  <si>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</si>
  <si>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</si>
  <si>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</si>
  <si>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</si>
  <si>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</si>
  <si>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</si>
  <si>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</si>
  <si>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</si>
  <si>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</si>
  <si>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</si>
  <si>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</si>
  <si>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</si>
  <si>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</si>
  <si>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</si>
  <si>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</si>
  <si>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</si>
  <si>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</si>
  <si>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</si>
  <si>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</si>
  <si>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</si>
  <si>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</si>
  <si>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</si>
  <si>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</si>
  <si>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</si>
  <si>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</si>
  <si>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</si>
  <si>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</si>
  <si>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</si>
  <si>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</si>
  <si>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</si>
  <si>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</si>
  <si>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</si>
  <si>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</si>
  <si>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</si>
  <si>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</si>
  <si>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</si>
  <si>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</si>
  <si>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</si>
  <si>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</si>
  <si>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</si>
  <si>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</si>
  <si>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</si>
  <si>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</si>
  <si>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</si>
  <si>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</si>
  <si>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</si>
  <si>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</si>
  <si>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</si>
  <si>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</si>
  <si>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</si>
  <si>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</si>
  <si>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</si>
  <si>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</si>
  <si>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</si>
  <si>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</si>
  <si>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</si>
  <si>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</si>
  <si>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</si>
  <si>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</si>
  <si>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</si>
  <si>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</si>
  <si>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</si>
  <si>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</si>
  <si>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</si>
  <si>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</si>
  <si>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</si>
  <si>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</si>
  <si>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</si>
  <si>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</si>
  <si>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</si>
  <si>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</si>
  <si>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</si>
  <si>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</si>
  <si>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</si>
  <si>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</si>
  <si>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</si>
  <si>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</si>
  <si>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</si>
  <si>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</si>
  <si>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</si>
  <si>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</si>
  <si>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</si>
  <si>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</si>
  <si>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</si>
  <si>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</si>
  <si>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</si>
  <si>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</si>
  <si>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</si>
  <si>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</si>
  <si>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</si>
  <si>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</si>
  <si>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</si>
  <si>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</si>
  <si>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</si>
  <si>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</si>
  <si>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</si>
  <si>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</si>
  <si>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</si>
  <si>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</si>
  <si>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</si>
  <si>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</si>
  <si>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</si>
  <si>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</si>
  <si>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</si>
  <si>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</si>
  <si>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</si>
  <si>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</si>
  <si>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</si>
  <si>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</si>
  <si>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</si>
  <si>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</si>
  <si>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</si>
  <si>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</si>
  <si>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</si>
  <si>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</si>
  <si>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</si>
  <si>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</si>
  <si>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</si>
  <si>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</si>
  <si>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</si>
  <si>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</si>
  <si>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</si>
  <si>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</si>
  <si>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</si>
  <si>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</si>
  <si>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</si>
  <si>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</si>
  <si>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</si>
  <si>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</si>
  <si>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</si>
  <si>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</si>
  <si>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</si>
  <si>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</si>
  <si>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</si>
  <si>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</si>
  <si>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</si>
  <si>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</si>
  <si>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</si>
  <si>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</si>
  <si>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</si>
  <si>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</si>
  <si>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</si>
  <si>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</si>
  <si>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</si>
  <si>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</si>
  <si>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</si>
  <si>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</si>
  <si>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</si>
  <si>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</si>
  <si>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</si>
  <si>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</si>
  <si>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</si>
  <si>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</si>
  <si>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</si>
  <si>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</si>
  <si>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</si>
  <si>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</si>
  <si>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</si>
  <si>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</si>
  <si>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</si>
  <si>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</si>
  <si>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</si>
  <si>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</si>
  <si>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</si>
  <si>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</si>
  <si>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</si>
  <si>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</si>
  <si>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</si>
  <si>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</si>
  <si>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</si>
  <si>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</si>
  <si>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</si>
  <si>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</si>
  <si>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</si>
  <si>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</si>
  <si>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</si>
  <si>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</si>
  <si>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</si>
  <si>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</si>
  <si>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</si>
  <si>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</si>
  <si>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</si>
  <si>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</si>
  <si>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</si>
  <si>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</si>
  <si>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</si>
  <si>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</si>
  <si>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</si>
  <si>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</si>
  <si>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</si>
  <si>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</si>
  <si>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</si>
  <si>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</si>
  <si>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</si>
  <si>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</si>
  <si>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</si>
  <si>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</si>
  <si>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</si>
  <si>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</si>
  <si>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</si>
  <si>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</si>
  <si>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</si>
  <si>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</si>
  <si>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</si>
  <si>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</si>
  <si>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</si>
  <si>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</si>
  <si>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</si>
  <si>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</si>
  <si>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</si>
  <si>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</si>
  <si>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</si>
  <si>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</si>
  <si>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</si>
  <si>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</si>
  <si>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</si>
  <si>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</si>
  <si>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</si>
  <si>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</si>
  <si>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</si>
  <si>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</si>
  <si>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</si>
  <si>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</si>
  <si>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</si>
  <si>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</si>
  <si>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</si>
  <si>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</si>
  <si>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</si>
  <si>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</si>
  <si>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</si>
  <si>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</si>
  <si>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</si>
  <si>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</si>
  <si>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</si>
  <si>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</si>
  <si>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</si>
  <si>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</si>
  <si>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</si>
  <si>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</si>
  <si>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</si>
  <si>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</si>
  <si>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</si>
  <si>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</si>
  <si>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</si>
  <si>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</si>
  <si>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</si>
  <si>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</si>
  <si>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</si>
  <si>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</si>
  <si>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</si>
  <si>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</si>
  <si>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</si>
  <si>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</si>
  <si>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</si>
  <si>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</si>
  <si>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</si>
  <si>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</si>
  <si>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</si>
  <si>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</si>
  <si>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</si>
  <si>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</si>
  <si>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</si>
  <si>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</si>
  <si>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</si>
  <si>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</si>
  <si>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</si>
  <si>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</si>
  <si>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</si>
  <si>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</si>
  <si>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</si>
  <si>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</si>
  <si>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</si>
  <si>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</si>
  <si>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</si>
  <si>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</si>
  <si>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</si>
  <si>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</si>
  <si>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</si>
  <si>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</si>
  <si>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</si>
  <si>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</si>
  <si>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</si>
  <si>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</si>
  <si>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</si>
  <si>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</si>
  <si>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</si>
  <si>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</si>
  <si>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</si>
  <si>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</si>
  <si>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</si>
  <si>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</si>
  <si>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</si>
  <si>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</si>
  <si>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</si>
  <si>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</si>
  <si>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</si>
  <si>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</si>
  <si>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</si>
  <si>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</si>
  <si>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</si>
  <si>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</si>
  <si>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</si>
  <si>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</si>
  <si>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</si>
  <si>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</si>
  <si>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</si>
  <si>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</si>
  <si>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</si>
  <si>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</si>
  <si>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</si>
  <si>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</si>
  <si>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</si>
  <si>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</si>
  <si>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</si>
  <si>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</si>
  <si>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</si>
  <si>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</si>
  <si>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</si>
  <si>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</si>
  <si>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</si>
  <si>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</si>
  <si>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</si>
  <si>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</si>
  <si>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</si>
  <si>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</si>
  <si>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</si>
  <si>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</si>
  <si>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</si>
  <si>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</si>
  <si>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</si>
  <si>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</si>
  <si>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</si>
  <si>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</si>
  <si>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</si>
  <si>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</si>
  <si>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</si>
  <si>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</si>
  <si>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</si>
  <si>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</si>
  <si>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</si>
  <si>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</si>
  <si>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</si>
  <si>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</si>
  <si>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</si>
  <si>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</si>
  <si>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</si>
  <si>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</si>
  <si>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</si>
  <si>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</si>
  <si>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</si>
  <si>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</si>
  <si>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</si>
  <si>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</si>
  <si>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</si>
  <si>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</si>
  <si>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</si>
  <si>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</si>
  <si>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</si>
  <si>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</si>
  <si>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</si>
  <si>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</si>
  <si>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</si>
  <si>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</si>
  <si>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</si>
  <si>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</si>
  <si>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</si>
  <si>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</si>
  <si>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</si>
  <si>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</si>
  <si>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</si>
  <si>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</si>
  <si>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</si>
  <si>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</si>
  <si>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</si>
  <si>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</si>
  <si>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</si>
  <si>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t>**Данните не включват тези на ЗК "Надежда" АД.</t>
  </si>
  <si>
    <t>*Данните не включват тези на ЗК "Надежда" АД.</t>
  </si>
  <si>
    <r>
      <t xml:space="preserve">БРУТЕН ПРЕМИЕН ПРИХОД,  РЕАЛИЗИРАН ОТ ЗАСТРАХОВАТЕЛИТЕ, КОИТО ИЗВЪРШВАТ ДЕЙНОСТ ПО ОБЩО ЗАСТРАХОВАНЕ КЪМ 31.10.2017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</si>
  <si>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31.10.2017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</si>
  <si>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31.10.2017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</si>
  <si>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31.10.2017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</si>
  <si>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31.10.2017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</si>
  <si>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31.10.2017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</si>
</sst>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499984740745262"/>
      <name val="Arial"/>
      <family val="2"/>
      <charset val="204"/>
    </font>
    <font>
      <sz val="12"/>
      <color theme="0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1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51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0" fontId="8" fillId="2" borderId="0" xfId="1" applyNumberFormat="1" applyFont="1" applyFill="1" applyBorder="1" applyProtection="1"/>
    <xf numFmtId="0" fontId="2" fillId="2" borderId="0" xfId="2" applyNumberFormat="1" applyFont="1" applyFill="1" applyBorder="1" applyAlignment="1" applyProtection="1"/>
    <xf numFmtId="0" fontId="9" fillId="2" borderId="0" xfId="2" applyNumberFormat="1" applyFont="1" applyFill="1" applyBorder="1" applyAlignment="1" applyProtection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6" fillId="2" borderId="0" xfId="5" applyNumberFormat="1" applyFont="1" applyFill="1" applyProtection="1">
      <alignment horizontal="center" vertical="center" wrapText="1"/>
    </xf>
    <xf numFmtId="3" fontId="6" fillId="2" borderId="0" xfId="5" applyNumberFormat="1" applyFont="1" applyFill="1" applyBorder="1" applyProtection="1">
      <alignment horizontal="center" vertical="center" wrapText="1"/>
    </xf>
    <xf numFmtId="3" fontId="6" fillId="3" borderId="0" xfId="5" applyNumberFormat="1" applyFont="1" applyFill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6" fillId="2" borderId="0" xfId="4" applyFont="1" applyFill="1"/>
    <xf numFmtId="0" fontId="16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6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8" fillId="2" borderId="0" xfId="4" applyFont="1" applyFill="1" applyAlignment="1">
      <alignment vertical="center"/>
    </xf>
    <xf numFmtId="0" fontId="18" fillId="4" borderId="0" xfId="4" applyFont="1" applyFill="1" applyAlignment="1">
      <alignment vertical="center"/>
    </xf>
    <xf numFmtId="0" fontId="16" fillId="4" borderId="0" xfId="4" applyFont="1" applyFill="1"/>
    <xf numFmtId="0" fontId="19" fillId="2" borderId="0" xfId="4" applyFont="1" applyFill="1"/>
    <xf numFmtId="0" fontId="20" fillId="2" borderId="0" xfId="4" applyFont="1" applyFill="1"/>
    <xf numFmtId="164" fontId="20" fillId="2" borderId="0" xfId="11" applyNumberFormat="1" applyFont="1" applyFill="1"/>
    <xf numFmtId="0" fontId="20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5" fillId="2" borderId="1" xfId="13" applyNumberFormat="1" applyFont="1" applyFill="1" applyBorder="1" applyAlignment="1">
      <alignment horizontal="center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7" fillId="2" borderId="0" xfId="5" applyNumberFormat="1" applyFont="1" applyFill="1" applyAlignment="1" applyProtection="1">
      <alignment horizontal="right" vertical="center" wrapText="1"/>
    </xf>
    <xf numFmtId="0" fontId="0" fillId="2" borderId="0" xfId="0" applyFill="1" applyAlignment="1"/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21" fillId="2" borderId="0" xfId="0" applyFont="1" applyFill="1"/>
    <xf numFmtId="0" fontId="6" fillId="2" borderId="0" xfId="13" applyFont="1" applyFill="1"/>
    <xf numFmtId="3" fontId="5" fillId="2" borderId="0" xfId="6" applyFont="1" applyFill="1" applyBorder="1" applyAlignment="1" applyProtection="1">
      <alignment horizontal="center" vertical="center" wrapText="1"/>
    </xf>
    <xf numFmtId="3" fontId="6" fillId="2" borderId="0" xfId="6" applyFont="1" applyFill="1" applyBorder="1" applyAlignment="1" applyProtection="1">
      <alignment horizontal="center" vertical="center" wrapText="1"/>
    </xf>
    <xf numFmtId="3" fontId="6" fillId="2" borderId="0" xfId="6" applyFont="1" applyFill="1" applyBorder="1" applyAlignment="1" applyProtection="1">
      <alignment horizontal="right" vertical="center"/>
    </xf>
    <xf numFmtId="3" fontId="5" fillId="2" borderId="0" xfId="5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Border="1" applyAlignment="1" applyProtection="1">
      <alignment horizontal="center" vertical="center" wrapText="1"/>
    </xf>
    <xf numFmtId="4" fontId="5" fillId="2" borderId="0" xfId="8" applyNumberFormat="1" applyFont="1" applyFill="1" applyBorder="1" applyProtection="1">
      <alignment horizontal="right" vertical="center"/>
    </xf>
    <xf numFmtId="3" fontId="6" fillId="2" borderId="0" xfId="8" applyNumberFormat="1" applyFont="1" applyFill="1" applyBorder="1" applyProtection="1">
      <alignment horizontal="right" vertical="center"/>
    </xf>
    <xf numFmtId="0" fontId="2" fillId="2" borderId="0" xfId="0" applyFont="1" applyFill="1"/>
    <xf numFmtId="10" fontId="13" fillId="2" borderId="0" xfId="7" applyNumberFormat="1" applyFont="1" applyFill="1" applyAlignment="1" applyProtection="1">
      <alignment horizontal="right"/>
    </xf>
    <xf numFmtId="3" fontId="5" fillId="0" borderId="1" xfId="13" applyNumberFormat="1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3" fontId="6" fillId="3" borderId="0" xfId="6" applyFont="1" applyFill="1" applyBorder="1" applyAlignment="1" applyProtection="1">
      <alignment horizontal="right" vertical="center"/>
    </xf>
    <xf numFmtId="0" fontId="0" fillId="3" borderId="0" xfId="0" applyFill="1"/>
    <xf numFmtId="3" fontId="22" fillId="3" borderId="0" xfId="5" applyNumberFormat="1" applyFont="1" applyFill="1" applyProtection="1">
      <alignment horizontal="center" vertical="center" wrapText="1"/>
    </xf>
    <xf numFmtId="3" fontId="5" fillId="2" borderId="0" xfId="5" applyNumberFormat="1" applyFont="1" applyFill="1" applyAlignment="1" applyProtection="1">
      <alignment vertical="center" wrapText="1"/>
    </xf>
    <xf numFmtId="0" fontId="2" fillId="2" borderId="0" xfId="1" applyNumberFormat="1" applyFont="1" applyFill="1" applyBorder="1" applyAlignment="1" applyProtection="1">
      <alignment wrapText="1"/>
    </xf>
    <xf numFmtId="164" fontId="20" fillId="2" borderId="0" xfId="7" applyNumberFormat="1" applyFont="1" applyFill="1"/>
    <xf numFmtId="2" fontId="6" fillId="2" borderId="0" xfId="10" applyNumberFormat="1" applyFont="1" applyFill="1"/>
    <xf numFmtId="0" fontId="23" fillId="2" borderId="0" xfId="4" applyFont="1" applyFill="1"/>
    <xf numFmtId="0" fontId="24" fillId="2" borderId="0" xfId="4" applyFont="1" applyFill="1"/>
    <xf numFmtId="0" fontId="17" fillId="2" borderId="1" xfId="10" applyFont="1" applyFill="1" applyBorder="1" applyAlignment="1">
      <alignment horizontal="center" vertical="center" wrapText="1"/>
    </xf>
    <xf numFmtId="10" fontId="17" fillId="2" borderId="1" xfId="10" applyNumberFormat="1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10" fontId="17" fillId="2" borderId="1" xfId="4" applyNumberFormat="1" applyFont="1" applyFill="1" applyBorder="1" applyAlignment="1">
      <alignment horizontal="center" vertical="center" wrapText="1"/>
    </xf>
    <xf numFmtId="10" fontId="17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3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0" fontId="2" fillId="2" borderId="10" xfId="1" applyNumberFormat="1" applyFont="1" applyFill="1" applyBorder="1" applyAlignment="1" applyProtection="1">
      <alignment horizontal="left" wrapText="1"/>
    </xf>
    <xf numFmtId="0" fontId="21" fillId="2" borderId="0" xfId="0" applyFont="1" applyFill="1" applyAlignment="1">
      <alignment horizontal="left"/>
    </xf>
    <xf numFmtId="3" fontId="6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7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4.9546113417451923E-2</c:v>
                </c:pt>
                <c:pt idx="1">
                  <c:v>0.69906947138608988</c:v>
                </c:pt>
                <c:pt idx="2">
                  <c:v>4.7270938080524998E-3</c:v>
                </c:pt>
                <c:pt idx="3">
                  <c:v>6.5355781329713295E-3</c:v>
                </c:pt>
                <c:pt idx="4">
                  <c:v>3.2818358423117185E-3</c:v>
                </c:pt>
                <c:pt idx="5">
                  <c:v>1.1976795878146922E-2</c:v>
                </c:pt>
                <c:pt idx="6">
                  <c:v>0.16708822968636577</c:v>
                </c:pt>
                <c:pt idx="7">
                  <c:v>2.4296005988770415E-2</c:v>
                </c:pt>
                <c:pt idx="8">
                  <c:v>2.12281932054116E-2</c:v>
                </c:pt>
                <c:pt idx="9">
                  <c:v>1.2250682654427943E-2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31.0</a:t>
            </a:r>
            <a:r>
              <a:rPr lang="en-US" sz="1100" b="1"/>
              <a:t>8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Payments!$A$75:$A$84</c:f>
              <c:numCache>
                <c:formatCode>0.0%</c:formatCode>
                <c:ptCount val="10"/>
                <c:pt idx="0">
                  <c:v>4.784784616438801E-2</c:v>
                </c:pt>
                <c:pt idx="1">
                  <c:v>0.83482821733982238</c:v>
                </c:pt>
                <c:pt idx="2">
                  <c:v>1.4472087251334173E-6</c:v>
                </c:pt>
                <c:pt idx="3">
                  <c:v>7.8172805581105411E-4</c:v>
                </c:pt>
                <c:pt idx="4">
                  <c:v>5.5048375067248065E-3</c:v>
                </c:pt>
                <c:pt idx="5">
                  <c:v>5.3570278440965005E-3</c:v>
                </c:pt>
                <c:pt idx="6">
                  <c:v>8.3556495807606698E-2</c:v>
                </c:pt>
                <c:pt idx="7">
                  <c:v>1.0881046699244487E-2</c:v>
                </c:pt>
                <c:pt idx="8">
                  <c:v>3.5372859438190462E-3</c:v>
                </c:pt>
                <c:pt idx="9">
                  <c:v>7.7040674297618227E-3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10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8.4133647714185578E-2</c:v>
                </c:pt>
                <c:pt idx="1">
                  <c:v>0.67362995279534132</c:v>
                </c:pt>
                <c:pt idx="2">
                  <c:v>4.5550722912614345E-3</c:v>
                </c:pt>
                <c:pt idx="3">
                  <c:v>6.2977448871776674E-3</c:v>
                </c:pt>
                <c:pt idx="4">
                  <c:v>3.1624080495964452E-3</c:v>
                </c:pt>
                <c:pt idx="5">
                  <c:v>1.1540953756768625E-2</c:v>
                </c:pt>
                <c:pt idx="6">
                  <c:v>0.16100779805633975</c:v>
                </c:pt>
                <c:pt idx="7">
                  <c:v>2.3411861105706422E-2</c:v>
                </c:pt>
                <c:pt idx="8">
                  <c:v>2.0455687699447639E-2</c:v>
                </c:pt>
                <c:pt idx="9">
                  <c:v>1.1804873644175E-2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31</a:t>
            </a:r>
            <a:r>
              <a:rPr lang="en-US" sz="1100" b="1" i="0" baseline="0">
                <a:effectLst/>
              </a:rPr>
              <a:t>.10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6.7497618100001891E-2</c:v>
                </c:pt>
                <c:pt idx="1">
                  <c:v>0.81760066667541809</c:v>
                </c:pt>
                <c:pt idx="2">
                  <c:v>1.4173302547837268E-6</c:v>
                </c:pt>
                <c:pt idx="3">
                  <c:v>7.6558882300279513E-4</c:v>
                </c:pt>
                <c:pt idx="4">
                  <c:v>5.3911869175816418E-3</c:v>
                </c:pt>
                <c:pt idx="5">
                  <c:v>5.2464288718663214E-3</c:v>
                </c:pt>
                <c:pt idx="6">
                  <c:v>8.183142309407572E-2</c:v>
                </c:pt>
                <c:pt idx="7">
                  <c:v>1.065640112771713E-2</c:v>
                </c:pt>
                <c:pt idx="8">
                  <c:v>3.4642566071689156E-3</c:v>
                </c:pt>
                <c:pt idx="9">
                  <c:v>7.5450124529125541E-3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8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107494</xdr:colOff>
      <xdr:row>35</xdr:row>
      <xdr:rowOff>95251</xdr:rowOff>
    </xdr:from>
    <xdr:to>
      <xdr:col>7</xdr:col>
      <xdr:colOff>69395</xdr:colOff>
      <xdr:row>63</xdr:row>
      <xdr:rowOff>176894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170089</xdr:rowOff>
    </xdr:from>
    <xdr:to>
      <xdr:col>5</xdr:col>
      <xdr:colOff>962025</xdr:colOff>
      <xdr:row>67</xdr:row>
      <xdr:rowOff>61232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88"/>
  <sheetViews>
    <sheetView tabSelected="1" view="pageBreakPreview" zoomScale="85" zoomScaleNormal="85" zoomScaleSheetLayoutView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35" sqref="B35"/>
    </sheetView>
  </sheetViews>
  <sheetFormatPr defaultRowHeight="15.75" x14ac:dyDescent="0.25"/>
  <cols>
    <col min="1" max="1" width="7.85546875" style="59" customWidth="1"/>
    <col min="2" max="2" width="54.5703125" style="59" customWidth="1"/>
    <col min="3" max="3" width="13.42578125" style="59" customWidth="1"/>
    <col min="4" max="4" width="15" style="59" customWidth="1"/>
    <col min="5" max="5" width="13.42578125" style="59" customWidth="1"/>
    <col min="6" max="6" width="15.7109375" style="59" customWidth="1"/>
    <col min="7" max="9" width="13.42578125" style="59" customWidth="1"/>
    <col min="10" max="10" width="16" style="59" customWidth="1"/>
    <col min="11" max="15" width="13.42578125" style="59" customWidth="1"/>
    <col min="16" max="16" width="16.140625" style="59" customWidth="1"/>
    <col min="17" max="19" width="13.42578125" style="59" customWidth="1"/>
    <col min="20" max="20" width="15.85546875" style="59" customWidth="1"/>
    <col min="21" max="21" width="13.42578125" style="59" customWidth="1"/>
    <col min="22" max="22" width="17" style="59" customWidth="1"/>
    <col min="23" max="23" width="16" style="59" customWidth="1"/>
    <col min="24" max="24" width="13.42578125" style="59" customWidth="1"/>
    <col min="25" max="25" width="14.85546875" style="59" customWidth="1"/>
    <col min="26" max="26" width="15.28515625" style="59" customWidth="1"/>
    <col min="27" max="28" width="13.42578125" style="59" customWidth="1"/>
    <col min="29" max="29" width="20" style="59" customWidth="1"/>
    <col min="30" max="30" width="15.7109375" style="59" customWidth="1"/>
    <col min="31" max="31" width="12.42578125" style="59" bestFit="1" customWidth="1"/>
    <col min="32" max="32" width="16" style="59" customWidth="1"/>
    <col min="33" max="16384" width="9.140625" style="59"/>
  </cols>
  <sheetData>
    <row r="1" spans="1:33" ht="21.75" customHeight="1" x14ac:dyDescent="0.25">
      <c r="A1" s="90" t="s">
        <v>390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</row>
    <row r="2" spans="1:33" x14ac:dyDescent="0.25"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77" t="s">
        <v>0</v>
      </c>
    </row>
    <row r="3" spans="1:33" ht="78.75" x14ac:dyDescent="0.25">
      <c r="A3" s="78" t="s">
        <v>296</v>
      </c>
      <c r="B3" s="78" t="s">
        <v>297</v>
      </c>
      <c r="C3" s="79" t="s">
        <v>300</v>
      </c>
      <c r="D3" s="79" t="s">
        <v>299</v>
      </c>
      <c r="E3" s="79" t="s">
        <v>298</v>
      </c>
      <c r="F3" s="79" t="s">
        <v>301</v>
      </c>
      <c r="G3" s="79" t="s">
        <v>302</v>
      </c>
      <c r="H3" s="79" t="s">
        <v>307</v>
      </c>
      <c r="I3" s="79" t="s">
        <v>304</v>
      </c>
      <c r="J3" s="79" t="s">
        <v>303</v>
      </c>
      <c r="K3" s="79" t="s">
        <v>305</v>
      </c>
      <c r="L3" s="79" t="s">
        <v>315</v>
      </c>
      <c r="M3" s="79" t="s">
        <v>306</v>
      </c>
      <c r="N3" s="79" t="s">
        <v>308</v>
      </c>
      <c r="O3" s="79" t="s">
        <v>321</v>
      </c>
      <c r="P3" s="79" t="s">
        <v>312</v>
      </c>
      <c r="Q3" s="79" t="s">
        <v>309</v>
      </c>
      <c r="R3" s="79" t="s">
        <v>384</v>
      </c>
      <c r="S3" s="79" t="s">
        <v>310</v>
      </c>
      <c r="T3" s="79" t="s">
        <v>311</v>
      </c>
      <c r="U3" s="79" t="s">
        <v>385</v>
      </c>
      <c r="V3" s="79" t="s">
        <v>316</v>
      </c>
      <c r="W3" s="79" t="s">
        <v>314</v>
      </c>
      <c r="X3" s="79" t="s">
        <v>313</v>
      </c>
      <c r="Y3" s="79" t="s">
        <v>317</v>
      </c>
      <c r="Z3" s="79" t="s">
        <v>319</v>
      </c>
      <c r="AA3" s="79" t="s">
        <v>320</v>
      </c>
      <c r="AB3" s="79" t="s">
        <v>318</v>
      </c>
      <c r="AC3" s="79" t="s">
        <v>386</v>
      </c>
      <c r="AD3" s="79" t="s">
        <v>322</v>
      </c>
      <c r="AE3" s="60"/>
    </row>
    <row r="4" spans="1:33" ht="18" customHeight="1" x14ac:dyDescent="0.25">
      <c r="A4" s="51">
        <v>1</v>
      </c>
      <c r="B4" s="5" t="s">
        <v>323</v>
      </c>
      <c r="C4" s="93">
        <v>944884</v>
      </c>
      <c r="D4" s="93">
        <v>3053259.8099999968</v>
      </c>
      <c r="E4" s="93">
        <v>3226141.5699999994</v>
      </c>
      <c r="F4" s="93">
        <v>4097502.7600000002</v>
      </c>
      <c r="G4" s="93">
        <v>2144412.81</v>
      </c>
      <c r="H4" s="93">
        <v>7165808.9900011551</v>
      </c>
      <c r="I4" s="93">
        <v>2235785.7799999998</v>
      </c>
      <c r="J4" s="93">
        <v>308830.36000000004</v>
      </c>
      <c r="K4" s="93">
        <v>1490446.34</v>
      </c>
      <c r="L4" s="93">
        <v>42268.35</v>
      </c>
      <c r="M4" s="93">
        <v>197475.97999999998</v>
      </c>
      <c r="N4" s="93">
        <v>156294.79</v>
      </c>
      <c r="O4" s="93">
        <v>302564.71000000002</v>
      </c>
      <c r="P4" s="93">
        <v>1536896.71</v>
      </c>
      <c r="Q4" s="93">
        <v>563081.81000000029</v>
      </c>
      <c r="R4" s="93">
        <v>0</v>
      </c>
      <c r="S4" s="93">
        <v>0</v>
      </c>
      <c r="T4" s="93">
        <v>0</v>
      </c>
      <c r="U4" s="93">
        <v>0</v>
      </c>
      <c r="V4" s="93">
        <v>625336.06044333102</v>
      </c>
      <c r="W4" s="93">
        <v>4334.3</v>
      </c>
      <c r="X4" s="93">
        <v>3918.64</v>
      </c>
      <c r="Y4" s="93">
        <v>4818</v>
      </c>
      <c r="Z4" s="93">
        <v>780431</v>
      </c>
      <c r="AA4" s="93">
        <v>0</v>
      </c>
      <c r="AB4" s="93">
        <v>31</v>
      </c>
      <c r="AC4" s="93">
        <v>0</v>
      </c>
      <c r="AD4" s="63">
        <v>28884523.770444486</v>
      </c>
      <c r="AE4" s="14"/>
      <c r="AF4" s="118"/>
      <c r="AG4" s="118"/>
    </row>
    <row r="5" spans="1:33" ht="47.25" x14ac:dyDescent="0.25">
      <c r="A5" s="55" t="s">
        <v>324</v>
      </c>
      <c r="B5" s="5" t="s">
        <v>325</v>
      </c>
      <c r="C5" s="89">
        <v>503571</v>
      </c>
      <c r="D5" s="89">
        <v>438560.94999999984</v>
      </c>
      <c r="E5" s="89">
        <v>185328.55</v>
      </c>
      <c r="F5" s="89">
        <v>433219.39999999997</v>
      </c>
      <c r="G5" s="89">
        <v>43723.15</v>
      </c>
      <c r="H5" s="52">
        <v>821142.41000000376</v>
      </c>
      <c r="I5" s="52">
        <v>237248.24</v>
      </c>
      <c r="J5" s="52">
        <v>56652.65</v>
      </c>
      <c r="K5" s="52">
        <v>254844.68000000002</v>
      </c>
      <c r="L5" s="52">
        <v>0</v>
      </c>
      <c r="M5" s="52">
        <v>36460.449999999997</v>
      </c>
      <c r="N5" s="52">
        <v>0</v>
      </c>
      <c r="O5" s="52">
        <v>12706.869999999999</v>
      </c>
      <c r="P5" s="53">
        <v>0</v>
      </c>
      <c r="Q5" s="52">
        <v>0</v>
      </c>
      <c r="R5" s="52">
        <v>0</v>
      </c>
      <c r="S5" s="52">
        <v>0</v>
      </c>
      <c r="T5" s="52">
        <v>0</v>
      </c>
      <c r="U5" s="52">
        <v>0</v>
      </c>
      <c r="V5" s="52">
        <v>0</v>
      </c>
      <c r="W5" s="52">
        <v>0</v>
      </c>
      <c r="X5" s="52">
        <v>0</v>
      </c>
      <c r="Y5" s="52">
        <v>0</v>
      </c>
      <c r="Z5" s="52">
        <v>0</v>
      </c>
      <c r="AA5" s="52">
        <v>0</v>
      </c>
      <c r="AB5" s="52">
        <v>0</v>
      </c>
      <c r="AC5" s="52">
        <v>0</v>
      </c>
      <c r="AD5" s="63">
        <v>3023458.3500000034</v>
      </c>
      <c r="AE5" s="14"/>
      <c r="AF5" s="118"/>
      <c r="AG5" s="118"/>
    </row>
    <row r="6" spans="1:33" ht="18" customHeight="1" x14ac:dyDescent="0.25">
      <c r="A6" s="51">
        <v>2</v>
      </c>
      <c r="B6" s="5" t="s">
        <v>359</v>
      </c>
      <c r="C6" s="89">
        <v>0</v>
      </c>
      <c r="D6" s="89">
        <v>0</v>
      </c>
      <c r="E6" s="89">
        <v>0</v>
      </c>
      <c r="F6" s="89">
        <v>0</v>
      </c>
      <c r="G6" s="89">
        <v>0</v>
      </c>
      <c r="H6" s="52">
        <v>8549697.5599999875</v>
      </c>
      <c r="I6" s="52">
        <v>3007642.72</v>
      </c>
      <c r="J6" s="52">
        <v>0</v>
      </c>
      <c r="K6" s="52">
        <v>689</v>
      </c>
      <c r="L6" s="52">
        <v>824285.50000000175</v>
      </c>
      <c r="M6" s="52">
        <v>0</v>
      </c>
      <c r="N6" s="52">
        <v>0</v>
      </c>
      <c r="O6" s="52">
        <v>199.5</v>
      </c>
      <c r="P6" s="53">
        <v>0</v>
      </c>
      <c r="Q6" s="52">
        <v>9971001.4000008963</v>
      </c>
      <c r="R6" s="52">
        <v>0</v>
      </c>
      <c r="S6" s="52">
        <v>10749971</v>
      </c>
      <c r="T6" s="52">
        <v>0</v>
      </c>
      <c r="U6" s="52">
        <v>0</v>
      </c>
      <c r="V6" s="52">
        <v>3236379.3906649607</v>
      </c>
      <c r="W6" s="52">
        <v>2591531.52</v>
      </c>
      <c r="X6" s="52">
        <v>2096398.97</v>
      </c>
      <c r="Y6" s="52">
        <v>1297735</v>
      </c>
      <c r="Z6" s="52">
        <v>696433</v>
      </c>
      <c r="AA6" s="52">
        <v>529096.45999999368</v>
      </c>
      <c r="AB6" s="52">
        <v>770</v>
      </c>
      <c r="AC6" s="52">
        <v>9635</v>
      </c>
      <c r="AD6" s="63">
        <v>43561466.020665839</v>
      </c>
      <c r="AE6" s="14"/>
      <c r="AF6" s="118"/>
      <c r="AG6" s="118"/>
    </row>
    <row r="7" spans="1:33" ht="32.25" customHeight="1" x14ac:dyDescent="0.25">
      <c r="A7" s="51">
        <v>3</v>
      </c>
      <c r="B7" s="5" t="s">
        <v>326</v>
      </c>
      <c r="C7" s="89">
        <v>37726490</v>
      </c>
      <c r="D7" s="89">
        <v>77643597.955000177</v>
      </c>
      <c r="E7" s="89">
        <v>92273884</v>
      </c>
      <c r="F7" s="89">
        <v>71792360.449999988</v>
      </c>
      <c r="G7" s="89">
        <v>71586442.270000011</v>
      </c>
      <c r="H7" s="52">
        <v>36392235.259999797</v>
      </c>
      <c r="I7" s="52">
        <v>22120601.600000001</v>
      </c>
      <c r="J7" s="52">
        <v>17035630.629999995</v>
      </c>
      <c r="K7" s="52">
        <v>9061269.2599999998</v>
      </c>
      <c r="L7" s="52">
        <v>666319.45000000077</v>
      </c>
      <c r="M7" s="52">
        <v>17220619.789999999</v>
      </c>
      <c r="N7" s="52">
        <v>218347.77</v>
      </c>
      <c r="O7" s="52">
        <v>9460262.7899999879</v>
      </c>
      <c r="P7" s="53">
        <v>1463637.4299999997</v>
      </c>
      <c r="Q7" s="52">
        <v>0</v>
      </c>
      <c r="R7" s="52">
        <v>0</v>
      </c>
      <c r="S7" s="52">
        <v>0</v>
      </c>
      <c r="T7" s="52">
        <v>0</v>
      </c>
      <c r="U7" s="52">
        <v>0</v>
      </c>
      <c r="V7" s="52">
        <v>0</v>
      </c>
      <c r="W7" s="52">
        <v>0</v>
      </c>
      <c r="X7" s="52">
        <v>0</v>
      </c>
      <c r="Y7" s="52">
        <v>0</v>
      </c>
      <c r="Z7" s="52">
        <v>0</v>
      </c>
      <c r="AA7" s="52">
        <v>0</v>
      </c>
      <c r="AB7" s="52">
        <v>0</v>
      </c>
      <c r="AC7" s="52">
        <v>0</v>
      </c>
      <c r="AD7" s="63">
        <v>464661698.65499997</v>
      </c>
      <c r="AE7" s="14"/>
      <c r="AF7" s="118"/>
      <c r="AG7" s="118"/>
    </row>
    <row r="8" spans="1:33" ht="18" customHeight="1" x14ac:dyDescent="0.25">
      <c r="A8" s="51">
        <v>4</v>
      </c>
      <c r="B8" s="5" t="s">
        <v>327</v>
      </c>
      <c r="C8" s="89">
        <v>0</v>
      </c>
      <c r="D8" s="89">
        <v>3763651.27</v>
      </c>
      <c r="E8" s="89">
        <v>0</v>
      </c>
      <c r="F8" s="89">
        <v>183118.42</v>
      </c>
      <c r="G8" s="89">
        <v>0</v>
      </c>
      <c r="H8" s="52">
        <v>2961761.29</v>
      </c>
      <c r="I8" s="52">
        <v>0</v>
      </c>
      <c r="J8" s="52">
        <v>0</v>
      </c>
      <c r="K8" s="52">
        <v>3393.41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52">
        <v>0</v>
      </c>
      <c r="R8" s="52">
        <v>0</v>
      </c>
      <c r="S8" s="52">
        <v>0</v>
      </c>
      <c r="T8" s="52">
        <v>0</v>
      </c>
      <c r="U8" s="52">
        <v>0</v>
      </c>
      <c r="V8" s="52">
        <v>0</v>
      </c>
      <c r="W8" s="52">
        <v>0</v>
      </c>
      <c r="X8" s="52">
        <v>0</v>
      </c>
      <c r="Y8" s="52">
        <v>0</v>
      </c>
      <c r="Z8" s="52">
        <v>0</v>
      </c>
      <c r="AA8" s="52">
        <v>0</v>
      </c>
      <c r="AB8" s="52">
        <v>0</v>
      </c>
      <c r="AC8" s="52">
        <v>0</v>
      </c>
      <c r="AD8" s="63">
        <v>6911924.3900000006</v>
      </c>
      <c r="AE8" s="14"/>
      <c r="AF8" s="118"/>
      <c r="AG8" s="118"/>
    </row>
    <row r="9" spans="1:33" ht="18" customHeight="1" x14ac:dyDescent="0.25">
      <c r="A9" s="51">
        <v>5</v>
      </c>
      <c r="B9" s="5" t="s">
        <v>328</v>
      </c>
      <c r="C9" s="89">
        <v>0</v>
      </c>
      <c r="D9" s="89">
        <v>1929241.1499999997</v>
      </c>
      <c r="E9" s="89">
        <v>2354370</v>
      </c>
      <c r="F9" s="89">
        <v>0</v>
      </c>
      <c r="G9" s="89">
        <v>0</v>
      </c>
      <c r="H9" s="52">
        <v>552000.2300000001</v>
      </c>
      <c r="I9" s="52">
        <v>25031.03</v>
      </c>
      <c r="J9" s="52">
        <v>510902.31000000006</v>
      </c>
      <c r="K9" s="52">
        <v>0</v>
      </c>
      <c r="L9" s="52">
        <v>0</v>
      </c>
      <c r="M9" s="52">
        <v>7139.98</v>
      </c>
      <c r="N9" s="52">
        <v>0</v>
      </c>
      <c r="O9" s="52">
        <v>66734.12</v>
      </c>
      <c r="P9" s="53">
        <v>0</v>
      </c>
      <c r="Q9" s="52">
        <v>0</v>
      </c>
      <c r="R9" s="52">
        <v>0</v>
      </c>
      <c r="S9" s="52">
        <v>0</v>
      </c>
      <c r="T9" s="52">
        <v>0</v>
      </c>
      <c r="U9" s="52">
        <v>0</v>
      </c>
      <c r="V9" s="52">
        <v>0</v>
      </c>
      <c r="W9" s="52">
        <v>0</v>
      </c>
      <c r="X9" s="52">
        <v>0</v>
      </c>
      <c r="Y9" s="52">
        <v>0</v>
      </c>
      <c r="Z9" s="52">
        <v>0</v>
      </c>
      <c r="AA9" s="52">
        <v>0</v>
      </c>
      <c r="AB9" s="52">
        <v>0</v>
      </c>
      <c r="AC9" s="52">
        <v>0</v>
      </c>
      <c r="AD9" s="63">
        <v>5445418.8200000012</v>
      </c>
      <c r="AE9" s="14"/>
      <c r="AF9" s="118"/>
      <c r="AG9" s="118"/>
    </row>
    <row r="10" spans="1:33" ht="18" customHeight="1" x14ac:dyDescent="0.25">
      <c r="A10" s="51">
        <v>6</v>
      </c>
      <c r="B10" s="5" t="s">
        <v>329</v>
      </c>
      <c r="C10" s="89">
        <v>30334</v>
      </c>
      <c r="D10" s="89">
        <v>613082.20999999985</v>
      </c>
      <c r="E10" s="89">
        <v>1023158</v>
      </c>
      <c r="F10" s="89">
        <v>412291.07</v>
      </c>
      <c r="G10" s="89">
        <v>1261415.69</v>
      </c>
      <c r="H10" s="52">
        <v>19495.05</v>
      </c>
      <c r="I10" s="52">
        <v>88898.35</v>
      </c>
      <c r="J10" s="52">
        <v>12017.289999999999</v>
      </c>
      <c r="K10" s="52">
        <v>0</v>
      </c>
      <c r="L10" s="52">
        <v>0</v>
      </c>
      <c r="M10" s="52">
        <v>24425.71</v>
      </c>
      <c r="N10" s="52">
        <v>0</v>
      </c>
      <c r="O10" s="52">
        <v>117218.76</v>
      </c>
      <c r="P10" s="53">
        <v>0</v>
      </c>
      <c r="Q10" s="52">
        <v>303.67</v>
      </c>
      <c r="R10" s="52">
        <v>0</v>
      </c>
      <c r="S10" s="52">
        <v>0</v>
      </c>
      <c r="T10" s="52">
        <v>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2">
        <v>0</v>
      </c>
      <c r="AC10" s="52">
        <v>0</v>
      </c>
      <c r="AD10" s="63">
        <v>3602639.7999999993</v>
      </c>
      <c r="AE10" s="14"/>
      <c r="AF10" s="118"/>
      <c r="AG10" s="118"/>
    </row>
    <row r="11" spans="1:33" ht="18" customHeight="1" x14ac:dyDescent="0.25">
      <c r="A11" s="51">
        <v>7</v>
      </c>
      <c r="B11" s="5" t="s">
        <v>330</v>
      </c>
      <c r="C11" s="89">
        <v>33930</v>
      </c>
      <c r="D11" s="89">
        <v>5714058.7799999993</v>
      </c>
      <c r="E11" s="89">
        <v>747090</v>
      </c>
      <c r="F11" s="89">
        <v>2539703.5</v>
      </c>
      <c r="G11" s="89">
        <v>5023464.5</v>
      </c>
      <c r="H11" s="52">
        <v>797568.58000000287</v>
      </c>
      <c r="I11" s="52">
        <v>1525836.22</v>
      </c>
      <c r="J11" s="52">
        <v>12991.69</v>
      </c>
      <c r="K11" s="52">
        <v>137618.98999999996</v>
      </c>
      <c r="L11" s="52">
        <v>15040.449999999993</v>
      </c>
      <c r="M11" s="52">
        <v>813497.22</v>
      </c>
      <c r="N11" s="52">
        <v>279.49</v>
      </c>
      <c r="O11" s="52">
        <v>47845.279999999999</v>
      </c>
      <c r="P11" s="53">
        <v>77400.290000000008</v>
      </c>
      <c r="Q11" s="52">
        <v>11105.69</v>
      </c>
      <c r="R11" s="52">
        <v>14668.73</v>
      </c>
      <c r="S11" s="52">
        <v>0</v>
      </c>
      <c r="T11" s="52">
        <v>0</v>
      </c>
      <c r="U11" s="52">
        <v>0</v>
      </c>
      <c r="V11" s="52">
        <v>0</v>
      </c>
      <c r="W11" s="52">
        <v>0</v>
      </c>
      <c r="X11" s="52">
        <v>0</v>
      </c>
      <c r="Y11" s="52">
        <v>290</v>
      </c>
      <c r="Z11" s="52">
        <v>0</v>
      </c>
      <c r="AA11" s="52">
        <v>0</v>
      </c>
      <c r="AB11" s="52">
        <v>0</v>
      </c>
      <c r="AC11" s="52">
        <v>0</v>
      </c>
      <c r="AD11" s="63">
        <v>17512389.410000004</v>
      </c>
      <c r="AE11" s="14"/>
      <c r="AF11" s="118"/>
      <c r="AG11" s="118"/>
    </row>
    <row r="12" spans="1:33" ht="18" customHeight="1" x14ac:dyDescent="0.25">
      <c r="A12" s="51">
        <v>8</v>
      </c>
      <c r="B12" s="5" t="s">
        <v>331</v>
      </c>
      <c r="C12" s="89">
        <v>1790397</v>
      </c>
      <c r="D12" s="89">
        <v>32264956.800000008</v>
      </c>
      <c r="E12" s="89">
        <v>12183112</v>
      </c>
      <c r="F12" s="89">
        <v>20735763.780000001</v>
      </c>
      <c r="G12" s="89">
        <v>32432986.849999998</v>
      </c>
      <c r="H12" s="52">
        <v>29218867.85000002</v>
      </c>
      <c r="I12" s="52">
        <v>13004557.000000002</v>
      </c>
      <c r="J12" s="52">
        <v>361892.05</v>
      </c>
      <c r="K12" s="52">
        <v>16626722.639999999</v>
      </c>
      <c r="L12" s="52">
        <v>312882.62999999948</v>
      </c>
      <c r="M12" s="52">
        <v>13597442.190000001</v>
      </c>
      <c r="N12" s="52">
        <v>44628866.710000001</v>
      </c>
      <c r="O12" s="52">
        <v>1273219.2200000009</v>
      </c>
      <c r="P12" s="53">
        <v>4333022.53</v>
      </c>
      <c r="Q12" s="52">
        <v>1127815.3599999996</v>
      </c>
      <c r="R12" s="52">
        <v>717892.57000000007</v>
      </c>
      <c r="S12" s="52">
        <v>0</v>
      </c>
      <c r="T12" s="52">
        <v>0</v>
      </c>
      <c r="U12" s="52">
        <v>2254138.42</v>
      </c>
      <c r="V12" s="52">
        <v>0</v>
      </c>
      <c r="W12" s="52">
        <v>0</v>
      </c>
      <c r="X12" s="52">
        <v>1530.05</v>
      </c>
      <c r="Y12" s="52">
        <v>0</v>
      </c>
      <c r="Z12" s="52">
        <v>0</v>
      </c>
      <c r="AA12" s="52">
        <v>41297.72</v>
      </c>
      <c r="AB12" s="52">
        <v>252</v>
      </c>
      <c r="AC12" s="52">
        <v>0</v>
      </c>
      <c r="AD12" s="63">
        <v>226907615.37000003</v>
      </c>
      <c r="AE12" s="14"/>
      <c r="AF12" s="118"/>
      <c r="AG12" s="118"/>
    </row>
    <row r="13" spans="1:33" ht="18" customHeight="1" x14ac:dyDescent="0.25">
      <c r="A13" s="55" t="s">
        <v>360</v>
      </c>
      <c r="B13" s="5" t="s">
        <v>370</v>
      </c>
      <c r="C13" s="89">
        <v>635748</v>
      </c>
      <c r="D13" s="89">
        <v>26685713.850000013</v>
      </c>
      <c r="E13" s="89">
        <v>6027518</v>
      </c>
      <c r="F13" s="89">
        <v>7390356.5</v>
      </c>
      <c r="G13" s="89">
        <v>14524611.419999998</v>
      </c>
      <c r="H13" s="52">
        <v>16788123.560000006</v>
      </c>
      <c r="I13" s="52">
        <v>0</v>
      </c>
      <c r="J13" s="52">
        <v>327426</v>
      </c>
      <c r="K13" s="52">
        <v>15053139.859999999</v>
      </c>
      <c r="L13" s="52">
        <v>0</v>
      </c>
      <c r="M13" s="52">
        <v>5965627.6900000004</v>
      </c>
      <c r="N13" s="52">
        <v>44628866.710000001</v>
      </c>
      <c r="O13" s="52">
        <v>1246865.0500000007</v>
      </c>
      <c r="P13" s="53">
        <v>1102674.7799999998</v>
      </c>
      <c r="Q13" s="52">
        <v>1127815.3599999996</v>
      </c>
      <c r="R13" s="52">
        <v>711614.54</v>
      </c>
      <c r="S13" s="52">
        <v>0</v>
      </c>
      <c r="T13" s="52">
        <v>0</v>
      </c>
      <c r="U13" s="52">
        <v>0</v>
      </c>
      <c r="V13" s="52">
        <v>0</v>
      </c>
      <c r="W13" s="52">
        <v>0</v>
      </c>
      <c r="X13" s="52">
        <v>0</v>
      </c>
      <c r="Y13" s="52">
        <v>0</v>
      </c>
      <c r="Z13" s="52">
        <v>0</v>
      </c>
      <c r="AA13" s="52">
        <v>41297.72</v>
      </c>
      <c r="AB13" s="52">
        <v>252</v>
      </c>
      <c r="AC13" s="52">
        <v>0</v>
      </c>
      <c r="AD13" s="63">
        <v>142257651.04000002</v>
      </c>
      <c r="AE13" s="14"/>
      <c r="AF13" s="118"/>
      <c r="AG13" s="118"/>
    </row>
    <row r="14" spans="1:33" ht="18" customHeight="1" x14ac:dyDescent="0.25">
      <c r="A14" s="55" t="s">
        <v>361</v>
      </c>
      <c r="B14" s="5" t="s">
        <v>371</v>
      </c>
      <c r="C14" s="89">
        <v>739862</v>
      </c>
      <c r="D14" s="89">
        <v>4717102.6499999948</v>
      </c>
      <c r="E14" s="89">
        <v>4647693</v>
      </c>
      <c r="F14" s="89">
        <v>10010683.34</v>
      </c>
      <c r="G14" s="89">
        <v>13389190.68</v>
      </c>
      <c r="H14" s="52">
        <v>7883731.3400000157</v>
      </c>
      <c r="I14" s="52">
        <v>11109703.300000001</v>
      </c>
      <c r="J14" s="52">
        <v>0</v>
      </c>
      <c r="K14" s="52">
        <v>352200.84000000008</v>
      </c>
      <c r="L14" s="52">
        <v>312882.62999999948</v>
      </c>
      <c r="M14" s="52">
        <v>5224071.0000000009</v>
      </c>
      <c r="N14" s="52">
        <v>0</v>
      </c>
      <c r="O14" s="52">
        <v>0</v>
      </c>
      <c r="P14" s="53">
        <v>3230347.7500000005</v>
      </c>
      <c r="Q14" s="52">
        <v>0</v>
      </c>
      <c r="R14" s="52">
        <v>6278.0300000000061</v>
      </c>
      <c r="S14" s="52">
        <v>0</v>
      </c>
      <c r="T14" s="52">
        <v>0</v>
      </c>
      <c r="U14" s="52">
        <v>2254138.42</v>
      </c>
      <c r="V14" s="52">
        <v>0</v>
      </c>
      <c r="W14" s="52">
        <v>0</v>
      </c>
      <c r="X14" s="52">
        <v>1530.05</v>
      </c>
      <c r="Y14" s="52">
        <v>0</v>
      </c>
      <c r="Z14" s="52">
        <v>0</v>
      </c>
      <c r="AA14" s="52">
        <v>0</v>
      </c>
      <c r="AB14" s="52">
        <v>0</v>
      </c>
      <c r="AC14" s="52">
        <v>0</v>
      </c>
      <c r="AD14" s="63">
        <v>63879415.030000024</v>
      </c>
      <c r="AE14" s="14"/>
      <c r="AF14" s="118"/>
      <c r="AG14" s="118"/>
    </row>
    <row r="15" spans="1:33" ht="18" customHeight="1" x14ac:dyDescent="0.25">
      <c r="A15" s="55" t="s">
        <v>362</v>
      </c>
      <c r="B15" s="5" t="s">
        <v>372</v>
      </c>
      <c r="C15" s="89">
        <v>13826</v>
      </c>
      <c r="D15" s="89">
        <v>0</v>
      </c>
      <c r="E15" s="89">
        <v>178714</v>
      </c>
      <c r="F15" s="89">
        <v>1530628.3599999999</v>
      </c>
      <c r="G15" s="89">
        <v>2248883.9499999997</v>
      </c>
      <c r="H15" s="52">
        <v>1857329.1300000006</v>
      </c>
      <c r="I15" s="52">
        <v>114340.48</v>
      </c>
      <c r="J15" s="52">
        <v>16878.89</v>
      </c>
      <c r="K15" s="52">
        <v>1020810.17</v>
      </c>
      <c r="L15" s="52">
        <v>0</v>
      </c>
      <c r="M15" s="52">
        <v>1460403.97</v>
      </c>
      <c r="N15" s="52">
        <v>0</v>
      </c>
      <c r="O15" s="52">
        <v>17611.079999999998</v>
      </c>
      <c r="P15" s="53">
        <v>0</v>
      </c>
      <c r="Q15" s="52">
        <v>0</v>
      </c>
      <c r="R15" s="52">
        <v>0</v>
      </c>
      <c r="S15" s="52">
        <v>0</v>
      </c>
      <c r="T15" s="52">
        <v>0</v>
      </c>
      <c r="U15" s="52">
        <v>0</v>
      </c>
      <c r="V15" s="52">
        <v>0</v>
      </c>
      <c r="W15" s="52">
        <v>0</v>
      </c>
      <c r="X15" s="52">
        <v>0</v>
      </c>
      <c r="Y15" s="52">
        <v>0</v>
      </c>
      <c r="Z15" s="52">
        <v>0</v>
      </c>
      <c r="AA15" s="52">
        <v>0</v>
      </c>
      <c r="AB15" s="52">
        <v>0</v>
      </c>
      <c r="AC15" s="52">
        <v>0</v>
      </c>
      <c r="AD15" s="63">
        <v>8459426.0300000012</v>
      </c>
      <c r="AE15" s="14"/>
      <c r="AF15" s="118"/>
      <c r="AG15" s="118"/>
    </row>
    <row r="16" spans="1:33" ht="18" customHeight="1" x14ac:dyDescent="0.25">
      <c r="A16" s="55" t="s">
        <v>363</v>
      </c>
      <c r="B16" s="5" t="s">
        <v>369</v>
      </c>
      <c r="C16" s="89">
        <v>400961</v>
      </c>
      <c r="D16" s="89">
        <v>862140.29999999993</v>
      </c>
      <c r="E16" s="89">
        <v>1329187</v>
      </c>
      <c r="F16" s="89">
        <v>1804095.58</v>
      </c>
      <c r="G16" s="89">
        <v>2270300.8000000012</v>
      </c>
      <c r="H16" s="52">
        <v>2689683.8199999989</v>
      </c>
      <c r="I16" s="52">
        <v>1780513.22</v>
      </c>
      <c r="J16" s="52">
        <v>17587.16</v>
      </c>
      <c r="K16" s="52">
        <v>200571.77000000002</v>
      </c>
      <c r="L16" s="52">
        <v>0</v>
      </c>
      <c r="M16" s="52">
        <v>947339.53</v>
      </c>
      <c r="N16" s="52">
        <v>0</v>
      </c>
      <c r="O16" s="52">
        <v>8743.09</v>
      </c>
      <c r="P16" s="53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>
        <v>0</v>
      </c>
      <c r="W16" s="52">
        <v>0</v>
      </c>
      <c r="X16" s="52">
        <v>0</v>
      </c>
      <c r="Y16" s="52">
        <v>0</v>
      </c>
      <c r="Z16" s="52">
        <v>0</v>
      </c>
      <c r="AA16" s="52">
        <v>0</v>
      </c>
      <c r="AB16" s="52">
        <v>0</v>
      </c>
      <c r="AC16" s="52">
        <v>0</v>
      </c>
      <c r="AD16" s="63">
        <v>12311123.27</v>
      </c>
      <c r="AE16" s="14"/>
      <c r="AF16" s="118"/>
      <c r="AG16" s="118"/>
    </row>
    <row r="17" spans="1:33" ht="18" customHeight="1" x14ac:dyDescent="0.25">
      <c r="A17" s="51">
        <v>9</v>
      </c>
      <c r="B17" s="4" t="s">
        <v>364</v>
      </c>
      <c r="C17" s="89">
        <v>1485431</v>
      </c>
      <c r="D17" s="89">
        <v>4762306.9000000022</v>
      </c>
      <c r="E17" s="89">
        <v>21209</v>
      </c>
      <c r="F17" s="89">
        <v>2165304.0499999998</v>
      </c>
      <c r="G17" s="89">
        <v>1926374.9600000002</v>
      </c>
      <c r="H17" s="52">
        <v>630563.58000000007</v>
      </c>
      <c r="I17" s="52">
        <v>1215943.8600000001</v>
      </c>
      <c r="J17" s="52">
        <v>1080608.52</v>
      </c>
      <c r="K17" s="52">
        <v>283167.65000000002</v>
      </c>
      <c r="L17" s="52">
        <v>0</v>
      </c>
      <c r="M17" s="52">
        <v>3024978.96</v>
      </c>
      <c r="N17" s="52">
        <v>82033.75</v>
      </c>
      <c r="O17" s="52">
        <v>128189.45000000007</v>
      </c>
      <c r="P17" s="53">
        <v>0</v>
      </c>
      <c r="Q17" s="52">
        <v>536843.25999999745</v>
      </c>
      <c r="R17" s="52">
        <v>46153.36</v>
      </c>
      <c r="S17" s="52">
        <v>0</v>
      </c>
      <c r="T17" s="52">
        <v>0</v>
      </c>
      <c r="U17" s="52">
        <v>17501.45</v>
      </c>
      <c r="V17" s="52">
        <v>0</v>
      </c>
      <c r="W17" s="52">
        <v>0</v>
      </c>
      <c r="X17" s="52">
        <v>0</v>
      </c>
      <c r="Y17" s="52">
        <v>1020</v>
      </c>
      <c r="Z17" s="52">
        <v>0</v>
      </c>
      <c r="AA17" s="52">
        <v>0</v>
      </c>
      <c r="AB17" s="52">
        <v>27</v>
      </c>
      <c r="AC17" s="52">
        <v>0</v>
      </c>
      <c r="AD17" s="63">
        <v>17407656.75</v>
      </c>
      <c r="AE17" s="14"/>
      <c r="AF17" s="118"/>
      <c r="AG17" s="118"/>
    </row>
    <row r="18" spans="1:33" ht="31.5" x14ac:dyDescent="0.25">
      <c r="A18" s="55" t="s">
        <v>365</v>
      </c>
      <c r="B18" s="5" t="s">
        <v>368</v>
      </c>
      <c r="C18" s="89">
        <v>1479353</v>
      </c>
      <c r="D18" s="89">
        <v>4657552.4700000025</v>
      </c>
      <c r="E18" s="89">
        <v>0</v>
      </c>
      <c r="F18" s="89">
        <v>1879922.14</v>
      </c>
      <c r="G18" s="89">
        <v>1871458.4400000002</v>
      </c>
      <c r="H18" s="52">
        <v>195679.52000000002</v>
      </c>
      <c r="I18" s="52">
        <v>1172937.04</v>
      </c>
      <c r="J18" s="52">
        <v>1080274.45</v>
      </c>
      <c r="K18" s="52">
        <v>200829.32</v>
      </c>
      <c r="L18" s="52">
        <v>0</v>
      </c>
      <c r="M18" s="52">
        <v>3013218.17</v>
      </c>
      <c r="N18" s="52">
        <v>82033.75</v>
      </c>
      <c r="O18" s="52">
        <v>128189.45000000007</v>
      </c>
      <c r="P18" s="53">
        <v>0</v>
      </c>
      <c r="Q18" s="52">
        <v>536843.25999999745</v>
      </c>
      <c r="R18" s="52">
        <v>46153.36</v>
      </c>
      <c r="S18" s="52">
        <v>0</v>
      </c>
      <c r="T18" s="52">
        <v>0</v>
      </c>
      <c r="U18" s="52">
        <v>17501.45</v>
      </c>
      <c r="V18" s="52">
        <v>0</v>
      </c>
      <c r="W18" s="52">
        <v>0</v>
      </c>
      <c r="X18" s="52">
        <v>0</v>
      </c>
      <c r="Y18" s="52">
        <v>1020</v>
      </c>
      <c r="Z18" s="52">
        <v>0</v>
      </c>
      <c r="AA18" s="52">
        <v>0</v>
      </c>
      <c r="AB18" s="52">
        <v>27</v>
      </c>
      <c r="AC18" s="52">
        <v>0</v>
      </c>
      <c r="AD18" s="63">
        <v>16362992.819999998</v>
      </c>
      <c r="AE18" s="14"/>
      <c r="AF18" s="118"/>
      <c r="AG18" s="118"/>
    </row>
    <row r="19" spans="1:33" ht="18" customHeight="1" x14ac:dyDescent="0.25">
      <c r="A19" s="55" t="s">
        <v>366</v>
      </c>
      <c r="B19" s="5" t="s">
        <v>367</v>
      </c>
      <c r="C19" s="89">
        <v>6078</v>
      </c>
      <c r="D19" s="89">
        <v>104754.43</v>
      </c>
      <c r="E19" s="89">
        <v>21209</v>
      </c>
      <c r="F19" s="89">
        <v>285381.90999999997</v>
      </c>
      <c r="G19" s="89">
        <v>54916.52</v>
      </c>
      <c r="H19" s="52">
        <v>434884.06</v>
      </c>
      <c r="I19" s="52">
        <v>43006.82</v>
      </c>
      <c r="J19" s="52">
        <v>334.07</v>
      </c>
      <c r="K19" s="52">
        <v>82338.330000000016</v>
      </c>
      <c r="L19" s="52">
        <v>0</v>
      </c>
      <c r="M19" s="52">
        <v>11760.789999999999</v>
      </c>
      <c r="N19" s="52">
        <v>0</v>
      </c>
      <c r="O19" s="52">
        <v>0</v>
      </c>
      <c r="P19" s="53">
        <v>0</v>
      </c>
      <c r="Q19" s="52">
        <v>0</v>
      </c>
      <c r="R19" s="52">
        <v>0</v>
      </c>
      <c r="S19" s="52">
        <v>0</v>
      </c>
      <c r="T19" s="52">
        <v>0</v>
      </c>
      <c r="U19" s="52">
        <v>0</v>
      </c>
      <c r="V19" s="52">
        <v>0</v>
      </c>
      <c r="W19" s="52">
        <v>0</v>
      </c>
      <c r="X19" s="52">
        <v>0</v>
      </c>
      <c r="Y19" s="52">
        <v>0</v>
      </c>
      <c r="Z19" s="52">
        <v>0</v>
      </c>
      <c r="AA19" s="52">
        <v>0</v>
      </c>
      <c r="AB19" s="52">
        <v>0</v>
      </c>
      <c r="AC19" s="52">
        <v>0</v>
      </c>
      <c r="AD19" s="63">
        <v>1044663.9299999999</v>
      </c>
      <c r="AE19" s="14"/>
      <c r="AF19" s="118"/>
      <c r="AG19" s="118"/>
    </row>
    <row r="20" spans="1:33" ht="32.25" customHeight="1" x14ac:dyDescent="0.25">
      <c r="A20" s="51">
        <v>10</v>
      </c>
      <c r="B20" s="5" t="s">
        <v>332</v>
      </c>
      <c r="C20" s="89">
        <v>133549171</v>
      </c>
      <c r="D20" s="89">
        <v>33411949.295000255</v>
      </c>
      <c r="E20" s="89">
        <v>40847877.5</v>
      </c>
      <c r="F20" s="89">
        <v>44970862.620000005</v>
      </c>
      <c r="G20" s="89">
        <v>17098550.68</v>
      </c>
      <c r="H20" s="52">
        <v>25436622.030000232</v>
      </c>
      <c r="I20" s="52">
        <v>56273673.460000001</v>
      </c>
      <c r="J20" s="52">
        <v>67631435.780000314</v>
      </c>
      <c r="K20" s="52">
        <v>55285218.93</v>
      </c>
      <c r="L20" s="52">
        <v>54717305.281303495</v>
      </c>
      <c r="M20" s="52">
        <v>7527332.21</v>
      </c>
      <c r="N20" s="52">
        <v>148598.69</v>
      </c>
      <c r="O20" s="52">
        <v>5029681.659999826</v>
      </c>
      <c r="P20" s="53">
        <v>6158162.1799999997</v>
      </c>
      <c r="Q20" s="52">
        <v>0</v>
      </c>
      <c r="R20" s="52">
        <v>9416776</v>
      </c>
      <c r="S20" s="52">
        <v>0</v>
      </c>
      <c r="T20" s="52">
        <v>0</v>
      </c>
      <c r="U20" s="52">
        <v>0</v>
      </c>
      <c r="V20" s="52">
        <v>0</v>
      </c>
      <c r="W20" s="52">
        <v>0</v>
      </c>
      <c r="X20" s="52">
        <v>0</v>
      </c>
      <c r="Y20" s="52">
        <v>0</v>
      </c>
      <c r="Z20" s="52">
        <v>0</v>
      </c>
      <c r="AA20" s="52">
        <v>9706.6999999999953</v>
      </c>
      <c r="AB20" s="52">
        <v>0</v>
      </c>
      <c r="AC20" s="52">
        <v>0</v>
      </c>
      <c r="AD20" s="63">
        <v>557512924.01630414</v>
      </c>
      <c r="AE20" s="14"/>
      <c r="AF20" s="118"/>
      <c r="AG20" s="118"/>
    </row>
    <row r="21" spans="1:33" ht="18" customHeight="1" x14ac:dyDescent="0.25">
      <c r="A21" s="55" t="s">
        <v>333</v>
      </c>
      <c r="B21" s="5" t="s">
        <v>334</v>
      </c>
      <c r="C21" s="89">
        <v>132909061</v>
      </c>
      <c r="D21" s="89">
        <v>33411984.515000254</v>
      </c>
      <c r="E21" s="89">
        <v>39937785.5</v>
      </c>
      <c r="F21" s="89">
        <v>44965264.899999999</v>
      </c>
      <c r="G21" s="89">
        <v>16495713.810000001</v>
      </c>
      <c r="H21" s="52">
        <v>24151837.430000238</v>
      </c>
      <c r="I21" s="52">
        <v>55818091.170000002</v>
      </c>
      <c r="J21" s="52">
        <v>64866746.250000305</v>
      </c>
      <c r="K21" s="52">
        <v>52233641.769999996</v>
      </c>
      <c r="L21" s="52">
        <v>54687585.531303495</v>
      </c>
      <c r="M21" s="52">
        <v>6539715.25</v>
      </c>
      <c r="N21" s="52">
        <v>148598.69</v>
      </c>
      <c r="O21" s="52">
        <v>4801503.7999998331</v>
      </c>
      <c r="P21" s="53">
        <v>6158162.1799999997</v>
      </c>
      <c r="Q21" s="52">
        <v>0</v>
      </c>
      <c r="R21" s="52">
        <v>9416776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v>9706.6999999999953</v>
      </c>
      <c r="AB21" s="52">
        <v>0</v>
      </c>
      <c r="AC21" s="52">
        <v>0</v>
      </c>
      <c r="AD21" s="63">
        <v>546552174.49630415</v>
      </c>
      <c r="AE21" s="14"/>
      <c r="AF21" s="118"/>
      <c r="AG21" s="118"/>
    </row>
    <row r="22" spans="1:33" ht="18" customHeight="1" x14ac:dyDescent="0.25">
      <c r="A22" s="55" t="s">
        <v>335</v>
      </c>
      <c r="B22" s="5" t="s">
        <v>336</v>
      </c>
      <c r="C22" s="89">
        <v>0</v>
      </c>
      <c r="D22" s="89">
        <v>-35.22</v>
      </c>
      <c r="E22" s="89">
        <v>458642</v>
      </c>
      <c r="F22" s="89">
        <v>0.02</v>
      </c>
      <c r="G22" s="89">
        <v>0</v>
      </c>
      <c r="H22" s="52">
        <v>0</v>
      </c>
      <c r="I22" s="52">
        <v>48903.39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2">
        <v>0</v>
      </c>
      <c r="AC22" s="52">
        <v>0</v>
      </c>
      <c r="AD22" s="63">
        <v>507510.19000000006</v>
      </c>
      <c r="AE22" s="14"/>
      <c r="AF22" s="118"/>
      <c r="AG22" s="118"/>
    </row>
    <row r="23" spans="1:33" ht="31.5" x14ac:dyDescent="0.25">
      <c r="A23" s="55" t="s">
        <v>337</v>
      </c>
      <c r="B23" s="5" t="s">
        <v>373</v>
      </c>
      <c r="C23" s="89">
        <v>640110</v>
      </c>
      <c r="D23" s="89">
        <v>0</v>
      </c>
      <c r="E23" s="89">
        <v>43334</v>
      </c>
      <c r="F23" s="89">
        <v>5597.7</v>
      </c>
      <c r="G23" s="89">
        <v>0</v>
      </c>
      <c r="H23" s="52">
        <v>0</v>
      </c>
      <c r="I23" s="52">
        <v>406678.9</v>
      </c>
      <c r="J23" s="52">
        <v>2636846.44</v>
      </c>
      <c r="K23" s="52">
        <v>2069297.85</v>
      </c>
      <c r="L23" s="52">
        <v>0</v>
      </c>
      <c r="M23" s="52">
        <v>3046</v>
      </c>
      <c r="N23" s="52">
        <v>0</v>
      </c>
      <c r="O23" s="52">
        <v>186680.48999999321</v>
      </c>
      <c r="P23" s="53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52">
        <v>0</v>
      </c>
      <c r="AB23" s="52">
        <v>0</v>
      </c>
      <c r="AC23" s="52">
        <v>0</v>
      </c>
      <c r="AD23" s="63">
        <v>5991591.3799999934</v>
      </c>
      <c r="AE23" s="14"/>
      <c r="AF23" s="118"/>
      <c r="AG23" s="118"/>
    </row>
    <row r="24" spans="1:33" ht="18" customHeight="1" x14ac:dyDescent="0.25">
      <c r="A24" s="55" t="s">
        <v>338</v>
      </c>
      <c r="B24" s="5" t="s">
        <v>339</v>
      </c>
      <c r="C24" s="89">
        <v>0</v>
      </c>
      <c r="D24" s="89">
        <v>0</v>
      </c>
      <c r="E24" s="89">
        <v>408116</v>
      </c>
      <c r="F24" s="89">
        <v>0</v>
      </c>
      <c r="G24" s="89">
        <v>602836.87</v>
      </c>
      <c r="H24" s="52">
        <v>1284784.5999999959</v>
      </c>
      <c r="I24" s="52">
        <v>0</v>
      </c>
      <c r="J24" s="52">
        <v>127843.09</v>
      </c>
      <c r="K24" s="52">
        <v>982279.30999999994</v>
      </c>
      <c r="L24" s="52">
        <v>29719.750000000004</v>
      </c>
      <c r="M24" s="52">
        <v>984570.96</v>
      </c>
      <c r="N24" s="52">
        <v>0</v>
      </c>
      <c r="O24" s="52">
        <v>41497.369999999995</v>
      </c>
      <c r="P24" s="53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52">
        <v>0</v>
      </c>
      <c r="AB24" s="52">
        <v>0</v>
      </c>
      <c r="AC24" s="52">
        <v>0</v>
      </c>
      <c r="AD24" s="63">
        <v>4461647.9499999965</v>
      </c>
      <c r="AE24" s="14"/>
      <c r="AF24" s="118"/>
      <c r="AG24" s="118"/>
    </row>
    <row r="25" spans="1:33" ht="32.25" customHeight="1" x14ac:dyDescent="0.25">
      <c r="A25" s="51">
        <v>11</v>
      </c>
      <c r="B25" s="5" t="s">
        <v>340</v>
      </c>
      <c r="C25" s="89">
        <v>0</v>
      </c>
      <c r="D25" s="89">
        <v>1523985.45</v>
      </c>
      <c r="E25" s="89">
        <v>89253</v>
      </c>
      <c r="F25" s="89">
        <v>0</v>
      </c>
      <c r="G25" s="89">
        <v>405013.69</v>
      </c>
      <c r="H25" s="52">
        <v>344094.05</v>
      </c>
      <c r="I25" s="52">
        <v>0</v>
      </c>
      <c r="J25" s="52">
        <v>1747469.5499999998</v>
      </c>
      <c r="K25" s="52">
        <v>0</v>
      </c>
      <c r="L25" s="52">
        <v>0</v>
      </c>
      <c r="M25" s="52">
        <v>1043.3</v>
      </c>
      <c r="N25" s="52">
        <v>0</v>
      </c>
      <c r="O25" s="52">
        <v>0</v>
      </c>
      <c r="P25" s="53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52">
        <v>0</v>
      </c>
      <c r="AB25" s="52">
        <v>0</v>
      </c>
      <c r="AC25" s="52">
        <v>0</v>
      </c>
      <c r="AD25" s="63">
        <v>4110859.0399999996</v>
      </c>
      <c r="AE25" s="14"/>
      <c r="AF25" s="118"/>
      <c r="AG25" s="118"/>
    </row>
    <row r="26" spans="1:33" ht="32.25" customHeight="1" x14ac:dyDescent="0.25">
      <c r="A26" s="51">
        <v>12</v>
      </c>
      <c r="B26" s="5" t="s">
        <v>341</v>
      </c>
      <c r="C26" s="89">
        <v>5694</v>
      </c>
      <c r="D26" s="89">
        <v>82298.13</v>
      </c>
      <c r="E26" s="89">
        <v>74299</v>
      </c>
      <c r="F26" s="89">
        <v>21558.42</v>
      </c>
      <c r="G26" s="89">
        <v>1002061.45</v>
      </c>
      <c r="H26" s="52">
        <v>0</v>
      </c>
      <c r="I26" s="52">
        <v>0</v>
      </c>
      <c r="J26" s="52">
        <v>5698.14</v>
      </c>
      <c r="K26" s="52">
        <v>0</v>
      </c>
      <c r="L26" s="52">
        <v>0</v>
      </c>
      <c r="M26" s="52">
        <v>4429.09</v>
      </c>
      <c r="N26" s="52">
        <v>0</v>
      </c>
      <c r="O26" s="52">
        <v>0</v>
      </c>
      <c r="P26" s="53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52">
        <v>0</v>
      </c>
      <c r="AB26" s="52">
        <v>0</v>
      </c>
      <c r="AC26" s="52">
        <v>0</v>
      </c>
      <c r="AD26" s="63">
        <v>1196038.23</v>
      </c>
      <c r="AE26" s="14"/>
      <c r="AF26" s="118"/>
      <c r="AG26" s="118"/>
    </row>
    <row r="27" spans="1:33" ht="18" customHeight="1" x14ac:dyDescent="0.25">
      <c r="A27" s="51">
        <v>13</v>
      </c>
      <c r="B27" s="5" t="s">
        <v>342</v>
      </c>
      <c r="C27" s="89">
        <v>1725605</v>
      </c>
      <c r="D27" s="89">
        <v>9900017.5199999847</v>
      </c>
      <c r="E27" s="89">
        <v>2234463</v>
      </c>
      <c r="F27" s="89">
        <v>2824331.37</v>
      </c>
      <c r="G27" s="89">
        <v>5282560.7300000004</v>
      </c>
      <c r="H27" s="52">
        <v>1884181.2800000017</v>
      </c>
      <c r="I27" s="52">
        <v>4628429.76</v>
      </c>
      <c r="J27" s="52">
        <v>955616.17</v>
      </c>
      <c r="K27" s="52">
        <v>1977191.17</v>
      </c>
      <c r="L27" s="52">
        <v>396767.28000000276</v>
      </c>
      <c r="M27" s="52">
        <v>1995513.46</v>
      </c>
      <c r="N27" s="52">
        <v>380556.21</v>
      </c>
      <c r="O27" s="52">
        <v>187169.65000000017</v>
      </c>
      <c r="P27" s="53">
        <v>245879.41999999998</v>
      </c>
      <c r="Q27" s="52">
        <v>0</v>
      </c>
      <c r="R27" s="52">
        <v>808944.03999999992</v>
      </c>
      <c r="S27" s="52">
        <v>0</v>
      </c>
      <c r="T27" s="52">
        <v>0</v>
      </c>
      <c r="U27" s="52">
        <v>58900.24</v>
      </c>
      <c r="V27" s="52">
        <v>0</v>
      </c>
      <c r="W27" s="52">
        <v>0</v>
      </c>
      <c r="X27" s="52">
        <v>0</v>
      </c>
      <c r="Y27" s="52">
        <v>0</v>
      </c>
      <c r="Z27" s="52">
        <v>0</v>
      </c>
      <c r="AA27" s="52">
        <v>39328.28</v>
      </c>
      <c r="AB27" s="52">
        <v>0</v>
      </c>
      <c r="AC27" s="52">
        <v>0</v>
      </c>
      <c r="AD27" s="63">
        <v>35525454.579999998</v>
      </c>
      <c r="AE27" s="14"/>
      <c r="AF27" s="118"/>
      <c r="AG27" s="118"/>
    </row>
    <row r="28" spans="1:33" ht="18" customHeight="1" x14ac:dyDescent="0.25">
      <c r="A28" s="51">
        <v>14</v>
      </c>
      <c r="B28" s="5" t="s">
        <v>343</v>
      </c>
      <c r="C28" s="89">
        <v>0</v>
      </c>
      <c r="D28" s="89">
        <v>0</v>
      </c>
      <c r="E28" s="89">
        <v>346794</v>
      </c>
      <c r="F28" s="89">
        <v>0</v>
      </c>
      <c r="G28" s="89">
        <v>0</v>
      </c>
      <c r="H28" s="52">
        <v>0</v>
      </c>
      <c r="I28" s="52">
        <v>186059.13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4453.84</v>
      </c>
      <c r="P28" s="53">
        <v>0</v>
      </c>
      <c r="Q28" s="52">
        <v>0</v>
      </c>
      <c r="R28" s="52">
        <v>0</v>
      </c>
      <c r="S28" s="52">
        <v>0</v>
      </c>
      <c r="T28" s="52">
        <v>4489250.4799999995</v>
      </c>
      <c r="U28" s="52">
        <v>0</v>
      </c>
      <c r="V28" s="52">
        <v>0</v>
      </c>
      <c r="W28" s="52">
        <v>0</v>
      </c>
      <c r="X28" s="52">
        <v>0</v>
      </c>
      <c r="Y28" s="52">
        <v>0</v>
      </c>
      <c r="Z28" s="52">
        <v>0</v>
      </c>
      <c r="AA28" s="52">
        <v>0</v>
      </c>
      <c r="AB28" s="52">
        <v>0</v>
      </c>
      <c r="AC28" s="52">
        <v>0</v>
      </c>
      <c r="AD28" s="63">
        <v>5026557.4499999993</v>
      </c>
      <c r="AE28" s="14"/>
      <c r="AF28" s="118"/>
      <c r="AG28" s="118"/>
    </row>
    <row r="29" spans="1:33" ht="18" customHeight="1" x14ac:dyDescent="0.25">
      <c r="A29" s="51">
        <v>15</v>
      </c>
      <c r="B29" s="5" t="s">
        <v>344</v>
      </c>
      <c r="C29" s="89">
        <v>0</v>
      </c>
      <c r="D29" s="89">
        <v>0</v>
      </c>
      <c r="E29" s="89">
        <v>2619</v>
      </c>
      <c r="F29" s="89">
        <v>0</v>
      </c>
      <c r="G29" s="89">
        <v>2035034.02</v>
      </c>
      <c r="H29" s="52">
        <v>0</v>
      </c>
      <c r="I29" s="52">
        <v>8983319.1099999994</v>
      </c>
      <c r="J29" s="52">
        <v>0</v>
      </c>
      <c r="K29" s="52">
        <v>0</v>
      </c>
      <c r="L29" s="52">
        <v>147656.19000000006</v>
      </c>
      <c r="M29" s="52">
        <v>0</v>
      </c>
      <c r="N29" s="52">
        <v>0</v>
      </c>
      <c r="O29" s="52">
        <v>80289.939999999988</v>
      </c>
      <c r="P29" s="53">
        <v>0</v>
      </c>
      <c r="Q29" s="52">
        <v>0</v>
      </c>
      <c r="R29" s="52">
        <v>0</v>
      </c>
      <c r="S29" s="52">
        <v>0</v>
      </c>
      <c r="T29" s="52">
        <v>0</v>
      </c>
      <c r="U29" s="52">
        <v>0</v>
      </c>
      <c r="V29" s="52">
        <v>0</v>
      </c>
      <c r="W29" s="52">
        <v>0</v>
      </c>
      <c r="X29" s="52">
        <v>0</v>
      </c>
      <c r="Y29" s="52">
        <v>0</v>
      </c>
      <c r="Z29" s="52">
        <v>0</v>
      </c>
      <c r="AA29" s="52">
        <v>0</v>
      </c>
      <c r="AB29" s="52">
        <v>0</v>
      </c>
      <c r="AC29" s="52">
        <v>0</v>
      </c>
      <c r="AD29" s="63">
        <v>11248918.259999998</v>
      </c>
      <c r="AE29" s="14"/>
      <c r="AF29" s="118"/>
      <c r="AG29" s="118"/>
    </row>
    <row r="30" spans="1:33" ht="18" customHeight="1" x14ac:dyDescent="0.25">
      <c r="A30" s="51">
        <v>16</v>
      </c>
      <c r="B30" s="5" t="s">
        <v>345</v>
      </c>
      <c r="C30" s="89">
        <v>164483</v>
      </c>
      <c r="D30" s="89">
        <v>72896.06</v>
      </c>
      <c r="E30" s="89">
        <v>2812271</v>
      </c>
      <c r="F30" s="89">
        <v>579253.25</v>
      </c>
      <c r="G30" s="89">
        <v>1806197.26</v>
      </c>
      <c r="H30" s="52">
        <v>390687.22000000003</v>
      </c>
      <c r="I30" s="52">
        <v>234700.15999999997</v>
      </c>
      <c r="J30" s="52">
        <v>21282.14</v>
      </c>
      <c r="K30" s="52">
        <v>2964664.4699999997</v>
      </c>
      <c r="L30" s="52">
        <v>0</v>
      </c>
      <c r="M30" s="52">
        <v>3236654.1</v>
      </c>
      <c r="N30" s="52">
        <v>6224.23</v>
      </c>
      <c r="O30" s="52">
        <v>21473.68</v>
      </c>
      <c r="P30" s="53">
        <v>1062855.1199999999</v>
      </c>
      <c r="Q30" s="52">
        <v>18649.809999999994</v>
      </c>
      <c r="R30" s="52">
        <v>0</v>
      </c>
      <c r="S30" s="52">
        <v>0</v>
      </c>
      <c r="T30" s="52">
        <v>0</v>
      </c>
      <c r="U30" s="52">
        <v>1364314.59</v>
      </c>
      <c r="V30" s="52">
        <v>0</v>
      </c>
      <c r="W30" s="52">
        <v>0</v>
      </c>
      <c r="X30" s="52">
        <v>0</v>
      </c>
      <c r="Y30" s="52">
        <v>4986</v>
      </c>
      <c r="Z30" s="52">
        <v>0</v>
      </c>
      <c r="AA30" s="52">
        <v>0</v>
      </c>
      <c r="AB30" s="52">
        <v>0</v>
      </c>
      <c r="AC30" s="52">
        <v>0</v>
      </c>
      <c r="AD30" s="63">
        <v>14761592.089999998</v>
      </c>
      <c r="AE30" s="14"/>
      <c r="AF30" s="118"/>
      <c r="AG30" s="118"/>
    </row>
    <row r="31" spans="1:33" ht="18" customHeight="1" x14ac:dyDescent="0.25">
      <c r="A31" s="51">
        <v>17</v>
      </c>
      <c r="B31" s="56" t="s">
        <v>346</v>
      </c>
      <c r="C31" s="89">
        <v>0</v>
      </c>
      <c r="D31" s="89">
        <v>0</v>
      </c>
      <c r="E31" s="89">
        <v>0</v>
      </c>
      <c r="F31" s="89">
        <v>0</v>
      </c>
      <c r="G31" s="89">
        <v>2651.81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3">
        <v>0</v>
      </c>
      <c r="Q31" s="52">
        <v>0</v>
      </c>
      <c r="R31" s="52">
        <v>0</v>
      </c>
      <c r="S31" s="52">
        <v>0</v>
      </c>
      <c r="T31" s="52">
        <v>0</v>
      </c>
      <c r="U31" s="52">
        <v>0</v>
      </c>
      <c r="V31" s="52">
        <v>0</v>
      </c>
      <c r="W31" s="52">
        <v>0</v>
      </c>
      <c r="X31" s="52">
        <v>0</v>
      </c>
      <c r="Y31" s="52">
        <v>0</v>
      </c>
      <c r="Z31" s="52">
        <v>0</v>
      </c>
      <c r="AA31" s="52">
        <v>0</v>
      </c>
      <c r="AB31" s="52">
        <v>0</v>
      </c>
      <c r="AC31" s="52">
        <v>0</v>
      </c>
      <c r="AD31" s="63">
        <v>2651.81</v>
      </c>
      <c r="AE31" s="14"/>
      <c r="AF31" s="118"/>
      <c r="AG31" s="118"/>
    </row>
    <row r="32" spans="1:33" ht="18" customHeight="1" x14ac:dyDescent="0.25">
      <c r="A32" s="51">
        <v>18</v>
      </c>
      <c r="B32" s="57" t="s">
        <v>347</v>
      </c>
      <c r="C32" s="89">
        <v>832503</v>
      </c>
      <c r="D32" s="89">
        <v>1480384.59</v>
      </c>
      <c r="E32" s="89">
        <v>3837440.05</v>
      </c>
      <c r="F32" s="89">
        <v>2560691.29</v>
      </c>
      <c r="G32" s="89">
        <v>2541074.66</v>
      </c>
      <c r="H32" s="52">
        <v>2635317.3199999682</v>
      </c>
      <c r="I32" s="52">
        <v>1947744.79</v>
      </c>
      <c r="J32" s="52">
        <v>615364.18999999994</v>
      </c>
      <c r="K32" s="52">
        <v>278841.74000000005</v>
      </c>
      <c r="L32" s="52">
        <v>4129.96</v>
      </c>
      <c r="M32" s="52">
        <v>52310.58</v>
      </c>
      <c r="N32" s="52">
        <v>0</v>
      </c>
      <c r="O32" s="52">
        <v>97132.680000000226</v>
      </c>
      <c r="P32" s="53">
        <v>589027.59000000008</v>
      </c>
      <c r="Q32" s="52">
        <v>440893.3499999902</v>
      </c>
      <c r="R32" s="52">
        <v>0</v>
      </c>
      <c r="S32" s="52">
        <v>0</v>
      </c>
      <c r="T32" s="52">
        <v>0</v>
      </c>
      <c r="U32" s="52">
        <v>0</v>
      </c>
      <c r="V32" s="52">
        <v>0</v>
      </c>
      <c r="W32" s="52">
        <v>0</v>
      </c>
      <c r="X32" s="52">
        <v>0</v>
      </c>
      <c r="Y32" s="52">
        <v>9</v>
      </c>
      <c r="Z32" s="52">
        <v>0</v>
      </c>
      <c r="AA32" s="52">
        <v>0</v>
      </c>
      <c r="AB32" s="52">
        <v>0</v>
      </c>
      <c r="AC32" s="52">
        <v>0</v>
      </c>
      <c r="AD32" s="63">
        <v>17912864.789999958</v>
      </c>
      <c r="AE32" s="14"/>
      <c r="AF32" s="118"/>
      <c r="AG32" s="118"/>
    </row>
    <row r="33" spans="1:50" s="62" customFormat="1" ht="18" customHeight="1" x14ac:dyDescent="0.25">
      <c r="A33" s="121" t="s">
        <v>52</v>
      </c>
      <c r="B33" s="121"/>
      <c r="C33" s="80">
        <v>178288922</v>
      </c>
      <c r="D33" s="80">
        <v>176215685.9200004</v>
      </c>
      <c r="E33" s="80">
        <v>162073981.12</v>
      </c>
      <c r="F33" s="80">
        <v>152882740.97999996</v>
      </c>
      <c r="G33" s="80">
        <v>144548241.38</v>
      </c>
      <c r="H33" s="54">
        <v>116978900.29000114</v>
      </c>
      <c r="I33" s="54">
        <v>115478222.97000001</v>
      </c>
      <c r="J33" s="54">
        <v>90299738.820000306</v>
      </c>
      <c r="K33" s="54">
        <v>88109223.599999994</v>
      </c>
      <c r="L33" s="54">
        <v>57126655.091303498</v>
      </c>
      <c r="M33" s="54">
        <v>47702862.57</v>
      </c>
      <c r="N33" s="54">
        <v>45621201.639999993</v>
      </c>
      <c r="O33" s="54">
        <v>16816435.279999811</v>
      </c>
      <c r="P33" s="81">
        <v>15466881.27</v>
      </c>
      <c r="Q33" s="54">
        <v>12669694.350000884</v>
      </c>
      <c r="R33" s="54">
        <v>11004434.699999999</v>
      </c>
      <c r="S33" s="54">
        <v>10749971</v>
      </c>
      <c r="T33" s="54">
        <v>4489250.4799999995</v>
      </c>
      <c r="U33" s="54">
        <v>3694854.7</v>
      </c>
      <c r="V33" s="54">
        <v>3861715.4511082917</v>
      </c>
      <c r="W33" s="54">
        <v>2595865.8199999998</v>
      </c>
      <c r="X33" s="54">
        <v>2101847.6599999997</v>
      </c>
      <c r="Y33" s="54">
        <v>1308858</v>
      </c>
      <c r="Z33" s="54">
        <v>1476864</v>
      </c>
      <c r="AA33" s="54">
        <v>619429.15999999363</v>
      </c>
      <c r="AB33" s="54">
        <v>1080</v>
      </c>
      <c r="AC33" s="54">
        <v>9635</v>
      </c>
      <c r="AD33" s="63">
        <v>1462193193.2524145</v>
      </c>
      <c r="AE33" s="14"/>
      <c r="AF33" s="118"/>
      <c r="AG33" s="118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</row>
    <row r="34" spans="1:50" s="62" customFormat="1" ht="17.25" customHeight="1" x14ac:dyDescent="0.25">
      <c r="A34" s="122" t="s">
        <v>348</v>
      </c>
      <c r="B34" s="122"/>
      <c r="C34" s="88">
        <v>0.12193253451236827</v>
      </c>
      <c r="D34" s="88">
        <v>0.12051463974335487</v>
      </c>
      <c r="E34" s="88">
        <v>0.11084306907454028</v>
      </c>
      <c r="F34" s="88">
        <v>0.10455714175493924</v>
      </c>
      <c r="G34" s="88">
        <v>9.8857142850238278E-2</v>
      </c>
      <c r="H34" s="88">
        <v>8.0002355933418298E-2</v>
      </c>
      <c r="I34" s="88">
        <v>7.8976036479240619E-2</v>
      </c>
      <c r="J34" s="88">
        <v>6.1756366557242003E-2</v>
      </c>
      <c r="K34" s="88">
        <v>6.025826409710959E-2</v>
      </c>
      <c r="L34" s="88">
        <v>3.9069156767331414E-2</v>
      </c>
      <c r="M34" s="88">
        <v>3.262418590794601E-2</v>
      </c>
      <c r="N34" s="88">
        <v>3.1200529349013684E-2</v>
      </c>
      <c r="O34" s="88">
        <v>1.1500829957082719E-2</v>
      </c>
      <c r="P34" s="88">
        <v>1.0577864362503563E-2</v>
      </c>
      <c r="Q34" s="88">
        <v>8.6648566061364157E-3</v>
      </c>
      <c r="R34" s="88">
        <v>7.525978612663623E-3</v>
      </c>
      <c r="S34" s="88">
        <v>7.3519498309853378E-3</v>
      </c>
      <c r="T34" s="88">
        <v>3.0702170552540878E-3</v>
      </c>
      <c r="U34" s="88">
        <v>2.5269264807486814E-3</v>
      </c>
      <c r="V34" s="88">
        <v>2.6410432417063334E-3</v>
      </c>
      <c r="W34" s="88">
        <v>1.7753234196268635E-3</v>
      </c>
      <c r="X34" s="88">
        <v>1.437462347451349E-3</v>
      </c>
      <c r="Y34" s="88">
        <v>8.9513342425610334E-4</v>
      </c>
      <c r="Z34" s="88">
        <v>1.010033425689086E-3</v>
      </c>
      <c r="AA34" s="88">
        <v>4.2363017613436754E-4</v>
      </c>
      <c r="AB34" s="88">
        <v>7.3861648719463197E-7</v>
      </c>
      <c r="AC34" s="88">
        <v>6.589416531592851E-6</v>
      </c>
      <c r="AD34" s="88">
        <v>0.99999999999999978</v>
      </c>
      <c r="AE34" s="14"/>
      <c r="AF34" s="118"/>
      <c r="AG34" s="118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</row>
    <row r="35" spans="1:50" ht="18" customHeight="1" x14ac:dyDescent="0.25">
      <c r="A35" s="9" t="s">
        <v>53</v>
      </c>
      <c r="G35" s="58"/>
      <c r="H35" s="58"/>
      <c r="I35" s="58"/>
      <c r="K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14"/>
      <c r="AF35" s="118"/>
      <c r="AG35" s="118"/>
    </row>
    <row r="36" spans="1:50" ht="15" customHeight="1" x14ac:dyDescent="0.25"/>
    <row r="37" spans="1:50" ht="15" customHeight="1" x14ac:dyDescent="0.25"/>
    <row r="38" spans="1:50" ht="15" customHeight="1" x14ac:dyDescent="0.25"/>
    <row r="39" spans="1:50" ht="15" customHeight="1" x14ac:dyDescent="0.25"/>
    <row r="40" spans="1:50" ht="15" customHeight="1" x14ac:dyDescent="0.25"/>
    <row r="41" spans="1:50" ht="15" customHeight="1" x14ac:dyDescent="0.25"/>
    <row r="42" spans="1:50" ht="15" customHeight="1" x14ac:dyDescent="0.25"/>
    <row r="43" spans="1:50" ht="15" customHeight="1" x14ac:dyDescent="0.25"/>
    <row r="44" spans="1:50" ht="15" customHeight="1" x14ac:dyDescent="0.25"/>
    <row r="45" spans="1:50" ht="15" customHeight="1" x14ac:dyDescent="0.25"/>
    <row r="46" spans="1:50" ht="15" customHeight="1" x14ac:dyDescent="0.25"/>
    <row r="47" spans="1:50" ht="15" customHeight="1" x14ac:dyDescent="0.25"/>
    <row r="48" spans="1:50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3" spans="1:4" x14ac:dyDescent="0.25">
      <c r="A73" s="75"/>
      <c r="B73" s="75"/>
      <c r="C73" s="75"/>
      <c r="D73" s="75"/>
    </row>
    <row r="74" spans="1:4" x14ac:dyDescent="0.25">
      <c r="A74" s="75"/>
      <c r="B74" s="75"/>
      <c r="C74" s="75"/>
      <c r="D74" s="75"/>
    </row>
    <row r="75" spans="1:4" x14ac:dyDescent="0.25">
      <c r="A75" s="74">
        <f>(AD4+AD6)/$AD$33</f>
        <v>4.9546113417451923E-2</v>
      </c>
      <c r="B75" s="75" t="s">
        <v>349</v>
      </c>
      <c r="C75" s="75"/>
      <c r="D75" s="75"/>
    </row>
    <row r="76" spans="1:4" x14ac:dyDescent="0.25">
      <c r="A76" s="74">
        <f>(AD7+AD20)/$AD$33</f>
        <v>0.69906947138608988</v>
      </c>
      <c r="B76" s="75" t="s">
        <v>350</v>
      </c>
      <c r="C76" s="75"/>
      <c r="D76" s="75"/>
    </row>
    <row r="77" spans="1:4" x14ac:dyDescent="0.25">
      <c r="A77" s="74">
        <f>AD8/$AD$33</f>
        <v>4.7270938080524998E-3</v>
      </c>
      <c r="B77" s="75" t="s">
        <v>351</v>
      </c>
      <c r="C77" s="75"/>
      <c r="D77" s="75"/>
    </row>
    <row r="78" spans="1:4" x14ac:dyDescent="0.25">
      <c r="A78" s="74">
        <f>(AD25+AD9)/$AD$33</f>
        <v>6.5355781329713295E-3</v>
      </c>
      <c r="B78" s="75" t="s">
        <v>352</v>
      </c>
      <c r="C78" s="75"/>
      <c r="D78" s="75"/>
    </row>
    <row r="79" spans="1:4" x14ac:dyDescent="0.25">
      <c r="A79" s="74">
        <f>(AD26+AD10)/$AD$33</f>
        <v>3.2818358423117185E-3</v>
      </c>
      <c r="B79" s="75" t="s">
        <v>353</v>
      </c>
      <c r="C79" s="75"/>
      <c r="D79" s="75"/>
    </row>
    <row r="80" spans="1:4" x14ac:dyDescent="0.25">
      <c r="A80" s="74">
        <f>AD11/$AD$33</f>
        <v>1.1976795878146922E-2</v>
      </c>
      <c r="B80" s="75" t="s">
        <v>354</v>
      </c>
      <c r="C80" s="75"/>
      <c r="D80" s="75"/>
    </row>
    <row r="81" spans="1:4" x14ac:dyDescent="0.25">
      <c r="A81" s="74">
        <f>(AD12+AD17)/$AD$33</f>
        <v>0.16708822968636577</v>
      </c>
      <c r="B81" s="75" t="s">
        <v>355</v>
      </c>
      <c r="C81" s="75"/>
      <c r="D81" s="75"/>
    </row>
    <row r="82" spans="1:4" x14ac:dyDescent="0.25">
      <c r="A82" s="74">
        <f>AD27/$AD$33</f>
        <v>2.4296005988770415E-2</v>
      </c>
      <c r="B82" s="75" t="s">
        <v>356</v>
      </c>
      <c r="C82" s="75"/>
      <c r="D82" s="75"/>
    </row>
    <row r="83" spans="1:4" x14ac:dyDescent="0.25">
      <c r="A83" s="74">
        <f>(AD28+AD29+AD30+AD31)/$AD$33</f>
        <v>2.12281932054116E-2</v>
      </c>
      <c r="B83" s="75" t="s">
        <v>357</v>
      </c>
      <c r="C83" s="75"/>
      <c r="D83" s="75"/>
    </row>
    <row r="84" spans="1:4" x14ac:dyDescent="0.25">
      <c r="A84" s="74">
        <f>AD32/$AD$33</f>
        <v>1.2250682654427943E-2</v>
      </c>
      <c r="B84" s="75" t="s">
        <v>358</v>
      </c>
      <c r="C84" s="75"/>
      <c r="D84" s="75"/>
    </row>
    <row r="85" spans="1:4" x14ac:dyDescent="0.25">
      <c r="A85" s="75"/>
      <c r="B85" s="75"/>
      <c r="C85" s="75"/>
      <c r="D85" s="75"/>
    </row>
    <row r="86" spans="1:4" x14ac:dyDescent="0.25">
      <c r="A86" s="75"/>
      <c r="B86" s="75"/>
      <c r="C86" s="75"/>
      <c r="D86" s="75"/>
    </row>
    <row r="87" spans="1:4" x14ac:dyDescent="0.25">
      <c r="A87" s="75"/>
      <c r="B87" s="75"/>
      <c r="C87" s="75"/>
      <c r="D87" s="75"/>
    </row>
    <row r="88" spans="1:4" x14ac:dyDescent="0.25">
      <c r="A88" s="75"/>
      <c r="B88" s="75"/>
      <c r="C88" s="75"/>
      <c r="D88" s="75"/>
    </row>
  </sheetData>
  <sortState columnSort="1" ref="C3:AC33">
    <sortCondition descending="1" ref="C33:AC33"/>
  </sortState>
  <mergeCells count="2">
    <mergeCell ref="A33:B33"/>
    <mergeCell ref="A34:B34"/>
  </mergeCells>
  <conditionalFormatting sqref="AE4:AE35">
    <cfRule type="cellIs" dxfId="78" priority="17" operator="notEqual">
      <formula>0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9" scale="27" orientation="landscape" r:id="rId1"/>
  <headerFooter alignWithMargins="0"/>
  <colBreaks count="1" manualBreakCount="1">
    <brk id="17" max="8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92"/>
  <sheetViews>
    <sheetView view="pageBreakPreview" zoomScale="70" zoomScaleNormal="55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28" sqref="C28"/>
    </sheetView>
  </sheetViews>
  <sheetFormatPr defaultRowHeight="15" x14ac:dyDescent="0.2"/>
  <cols>
    <col min="1" max="1" width="5.85546875" style="64" customWidth="1"/>
    <col min="2" max="2" width="52.140625" style="64" customWidth="1"/>
    <col min="3" max="3" width="22.140625" style="64" customWidth="1"/>
    <col min="4" max="4" width="15.7109375" style="64" customWidth="1"/>
    <col min="5" max="5" width="13.5703125" style="64" customWidth="1"/>
    <col min="6" max="6" width="18.42578125" style="64" customWidth="1"/>
    <col min="7" max="7" width="17" style="64" customWidth="1"/>
    <col min="8" max="8" width="21.7109375" style="64" customWidth="1"/>
    <col min="9" max="9" width="13.85546875" style="64" customWidth="1"/>
    <col min="10" max="11" width="19.5703125" style="64" customWidth="1"/>
    <col min="12" max="12" width="15.140625" style="64" customWidth="1"/>
    <col min="13" max="13" width="23.140625" style="64" customWidth="1"/>
    <col min="14" max="14" width="17.28515625" style="64" customWidth="1"/>
    <col min="15" max="15" width="22.140625" style="64" customWidth="1"/>
    <col min="16" max="16" width="14.140625" style="64" customWidth="1"/>
    <col min="17" max="17" width="19.42578125" style="64" customWidth="1"/>
    <col min="18" max="18" width="23" style="64" customWidth="1"/>
    <col min="19" max="19" width="24.28515625" style="64" customWidth="1"/>
    <col min="20" max="20" width="20.5703125" style="64" customWidth="1"/>
    <col min="21" max="21" width="23.7109375" style="64" customWidth="1"/>
    <col min="22" max="22" width="18" style="64" customWidth="1"/>
    <col min="23" max="23" width="15.5703125" style="64" customWidth="1"/>
    <col min="24" max="24" width="25" style="64" customWidth="1"/>
    <col min="25" max="25" width="14.42578125" style="64" customWidth="1"/>
    <col min="26" max="26" width="27.85546875" style="64" customWidth="1"/>
    <col min="27" max="27" width="18.7109375" style="64" customWidth="1"/>
    <col min="28" max="28" width="19.140625" style="64" customWidth="1"/>
    <col min="29" max="29" width="25.85546875" style="64" customWidth="1"/>
    <col min="30" max="30" width="13.85546875" style="64" bestFit="1" customWidth="1"/>
    <col min="31" max="31" width="12.140625" style="64" bestFit="1" customWidth="1"/>
    <col min="32" max="16384" width="9.140625" style="64"/>
  </cols>
  <sheetData>
    <row r="1" spans="1:32" ht="21.75" customHeight="1" x14ac:dyDescent="0.2">
      <c r="A1" s="91" t="s">
        <v>391</v>
      </c>
      <c r="B1" s="91"/>
      <c r="C1" s="91"/>
      <c r="D1" s="91"/>
      <c r="E1" s="91"/>
      <c r="F1" s="91"/>
      <c r="G1" s="91"/>
      <c r="H1" s="91"/>
      <c r="I1" s="91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</row>
    <row r="2" spans="1:32" ht="15.75" x14ac:dyDescent="0.2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86" t="s">
        <v>0</v>
      </c>
    </row>
    <row r="3" spans="1:32" s="65" customFormat="1" ht="47.25" x14ac:dyDescent="0.2">
      <c r="A3" s="84" t="s">
        <v>296</v>
      </c>
      <c r="B3" s="84" t="s">
        <v>297</v>
      </c>
      <c r="C3" s="79" t="s">
        <v>299</v>
      </c>
      <c r="D3" s="79" t="s">
        <v>300</v>
      </c>
      <c r="E3" s="79" t="s">
        <v>298</v>
      </c>
      <c r="F3" s="79" t="s">
        <v>301</v>
      </c>
      <c r="G3" s="79" t="s">
        <v>302</v>
      </c>
      <c r="H3" s="79" t="s">
        <v>304</v>
      </c>
      <c r="I3" s="79" t="s">
        <v>303</v>
      </c>
      <c r="J3" s="79" t="s">
        <v>305</v>
      </c>
      <c r="K3" s="79" t="s">
        <v>307</v>
      </c>
      <c r="L3" s="79" t="s">
        <v>306</v>
      </c>
      <c r="M3" s="79" t="s">
        <v>315</v>
      </c>
      <c r="N3" s="79" t="s">
        <v>309</v>
      </c>
      <c r="O3" s="79" t="s">
        <v>310</v>
      </c>
      <c r="P3" s="79" t="s">
        <v>384</v>
      </c>
      <c r="Q3" s="79" t="s">
        <v>321</v>
      </c>
      <c r="R3" s="79" t="s">
        <v>312</v>
      </c>
      <c r="S3" s="79" t="s">
        <v>314</v>
      </c>
      <c r="T3" s="79" t="s">
        <v>316</v>
      </c>
      <c r="U3" s="79" t="s">
        <v>311</v>
      </c>
      <c r="V3" s="79" t="s">
        <v>313</v>
      </c>
      <c r="W3" s="79" t="s">
        <v>308</v>
      </c>
      <c r="X3" s="79" t="s">
        <v>319</v>
      </c>
      <c r="Y3" s="79" t="s">
        <v>385</v>
      </c>
      <c r="Z3" s="79" t="s">
        <v>317</v>
      </c>
      <c r="AA3" s="79" t="s">
        <v>320</v>
      </c>
      <c r="AB3" s="79" t="s">
        <v>318</v>
      </c>
      <c r="AC3" s="79" t="s">
        <v>386</v>
      </c>
      <c r="AD3" s="85" t="s">
        <v>322</v>
      </c>
    </row>
    <row r="4" spans="1:32" ht="18" customHeight="1" x14ac:dyDescent="0.2">
      <c r="A4" s="66">
        <v>1</v>
      </c>
      <c r="B4" s="5" t="s">
        <v>323</v>
      </c>
      <c r="C4" s="93">
        <v>1330539.3499999999</v>
      </c>
      <c r="D4" s="93">
        <v>82285</v>
      </c>
      <c r="E4" s="93">
        <v>1508544.4000000004</v>
      </c>
      <c r="F4" s="93">
        <v>1225494.8347322971</v>
      </c>
      <c r="G4" s="93">
        <v>343131.81</v>
      </c>
      <c r="H4" s="93">
        <v>848091.65000000014</v>
      </c>
      <c r="I4" s="93">
        <v>117563.20000000001</v>
      </c>
      <c r="J4" s="93">
        <v>375052.73</v>
      </c>
      <c r="K4" s="93">
        <v>2238034.79</v>
      </c>
      <c r="L4" s="93">
        <v>12711.85</v>
      </c>
      <c r="M4" s="93">
        <v>889.39</v>
      </c>
      <c r="N4" s="93">
        <v>199841.88</v>
      </c>
      <c r="O4" s="93">
        <v>0</v>
      </c>
      <c r="P4" s="93">
        <v>164.1</v>
      </c>
      <c r="Q4" s="93">
        <v>41644.585534573991</v>
      </c>
      <c r="R4" s="93">
        <v>95107</v>
      </c>
      <c r="S4" s="93">
        <v>160</v>
      </c>
      <c r="T4" s="93">
        <v>36093.743896133914</v>
      </c>
      <c r="U4" s="93">
        <v>0</v>
      </c>
      <c r="V4" s="93">
        <v>10000</v>
      </c>
      <c r="W4" s="93">
        <v>105741.12</v>
      </c>
      <c r="X4" s="93">
        <v>112157</v>
      </c>
      <c r="Y4" s="93">
        <v>0</v>
      </c>
      <c r="Z4" s="93">
        <v>0</v>
      </c>
      <c r="AA4" s="93">
        <v>0</v>
      </c>
      <c r="AB4" s="93">
        <v>2327.9</v>
      </c>
      <c r="AC4" s="93">
        <v>0</v>
      </c>
      <c r="AD4" s="63">
        <f t="shared" ref="AD4:AD34" si="0">SUM(C4:AC4)</f>
        <v>8685576.3341630027</v>
      </c>
      <c r="AE4" s="14"/>
    </row>
    <row r="5" spans="1:32" s="59" customFormat="1" ht="47.25" x14ac:dyDescent="0.25">
      <c r="A5" s="55" t="s">
        <v>324</v>
      </c>
      <c r="B5" s="5" t="s">
        <v>325</v>
      </c>
      <c r="C5" s="93">
        <v>501795.6</v>
      </c>
      <c r="D5" s="93">
        <v>0</v>
      </c>
      <c r="E5" s="93">
        <v>61200</v>
      </c>
      <c r="F5" s="93">
        <v>75930.299234568796</v>
      </c>
      <c r="G5" s="93">
        <v>18200</v>
      </c>
      <c r="H5" s="93">
        <v>0</v>
      </c>
      <c r="I5" s="93">
        <v>0</v>
      </c>
      <c r="J5" s="93">
        <v>8600</v>
      </c>
      <c r="K5" s="93">
        <v>34725.32</v>
      </c>
      <c r="L5" s="93">
        <v>5540.8</v>
      </c>
      <c r="M5" s="93">
        <v>0</v>
      </c>
      <c r="N5" s="93">
        <v>0</v>
      </c>
      <c r="O5" s="93">
        <v>0</v>
      </c>
      <c r="P5" s="93">
        <v>0</v>
      </c>
      <c r="Q5" s="93">
        <v>1251.1729221263827</v>
      </c>
      <c r="R5" s="93">
        <v>0</v>
      </c>
      <c r="S5" s="93">
        <v>0</v>
      </c>
      <c r="T5" s="93">
        <v>0</v>
      </c>
      <c r="U5" s="93">
        <v>0</v>
      </c>
      <c r="V5" s="93">
        <v>0</v>
      </c>
      <c r="W5" s="93">
        <v>0</v>
      </c>
      <c r="X5" s="93">
        <v>0</v>
      </c>
      <c r="Y5" s="93">
        <v>0</v>
      </c>
      <c r="Z5" s="93">
        <v>0</v>
      </c>
      <c r="AA5" s="93">
        <v>0</v>
      </c>
      <c r="AB5" s="93">
        <v>0</v>
      </c>
      <c r="AC5" s="93">
        <v>0</v>
      </c>
      <c r="AD5" s="63">
        <f t="shared" si="0"/>
        <v>707243.19215669518</v>
      </c>
      <c r="AE5" s="14"/>
    </row>
    <row r="6" spans="1:32" s="59" customFormat="1" ht="18" customHeight="1" x14ac:dyDescent="0.25">
      <c r="A6" s="51">
        <v>2</v>
      </c>
      <c r="B6" s="5" t="s">
        <v>359</v>
      </c>
      <c r="C6" s="93">
        <v>0</v>
      </c>
      <c r="D6" s="93">
        <v>0</v>
      </c>
      <c r="E6" s="93">
        <v>0</v>
      </c>
      <c r="F6" s="93">
        <v>0</v>
      </c>
      <c r="G6" s="93">
        <v>0</v>
      </c>
      <c r="H6" s="93">
        <v>1608961.88</v>
      </c>
      <c r="I6" s="93">
        <v>0</v>
      </c>
      <c r="J6" s="93">
        <v>3084.8</v>
      </c>
      <c r="K6" s="93">
        <v>4607180.17</v>
      </c>
      <c r="L6" s="93">
        <v>0</v>
      </c>
      <c r="M6" s="93">
        <v>919474.82</v>
      </c>
      <c r="N6" s="93">
        <v>6481815.6299999738</v>
      </c>
      <c r="O6" s="93">
        <v>6161304.3099999996</v>
      </c>
      <c r="P6" s="93">
        <v>106576.12999999859</v>
      </c>
      <c r="Q6" s="93">
        <v>665.77744530621214</v>
      </c>
      <c r="R6" s="93">
        <v>0</v>
      </c>
      <c r="S6" s="93">
        <v>1745913.6599999301</v>
      </c>
      <c r="T6" s="93">
        <v>1694950.9461038655</v>
      </c>
      <c r="U6" s="93">
        <v>0</v>
      </c>
      <c r="V6" s="93">
        <v>1190922.27</v>
      </c>
      <c r="W6" s="93">
        <v>0</v>
      </c>
      <c r="X6" s="93">
        <v>342580</v>
      </c>
      <c r="Y6" s="93">
        <v>0</v>
      </c>
      <c r="Z6" s="93">
        <v>315271</v>
      </c>
      <c r="AA6" s="93">
        <v>234472.51000000129</v>
      </c>
      <c r="AB6" s="93">
        <v>227011.13999999722</v>
      </c>
      <c r="AC6" s="93">
        <v>981</v>
      </c>
      <c r="AD6" s="63">
        <f t="shared" si="0"/>
        <v>25641166.043549072</v>
      </c>
      <c r="AE6" s="14"/>
    </row>
    <row r="7" spans="1:32" s="59" customFormat="1" ht="32.25" customHeight="1" x14ac:dyDescent="0.25">
      <c r="A7" s="51">
        <v>3</v>
      </c>
      <c r="B7" s="5" t="s">
        <v>326</v>
      </c>
      <c r="C7" s="93">
        <v>40393036.400000006</v>
      </c>
      <c r="D7" s="93">
        <v>14078992</v>
      </c>
      <c r="E7" s="93">
        <v>51579909.430000104</v>
      </c>
      <c r="F7" s="93">
        <v>41141617.801236019</v>
      </c>
      <c r="G7" s="93">
        <v>42376867.120000005</v>
      </c>
      <c r="H7" s="93">
        <v>11289403.510000002</v>
      </c>
      <c r="I7" s="93">
        <v>12103934.599999998</v>
      </c>
      <c r="J7" s="93">
        <v>4369189.1000000006</v>
      </c>
      <c r="K7" s="93">
        <v>17243614.839999955</v>
      </c>
      <c r="L7" s="93">
        <v>9177262.0500000007</v>
      </c>
      <c r="M7" s="93">
        <v>666979.61</v>
      </c>
      <c r="N7" s="93">
        <v>0</v>
      </c>
      <c r="O7" s="93">
        <v>0</v>
      </c>
      <c r="P7" s="93">
        <v>188723.07999999987</v>
      </c>
      <c r="Q7" s="93">
        <v>3816232.1407061596</v>
      </c>
      <c r="R7" s="93">
        <v>1034113.04</v>
      </c>
      <c r="S7" s="93">
        <v>0</v>
      </c>
      <c r="T7" s="93">
        <v>0</v>
      </c>
      <c r="U7" s="93">
        <v>0</v>
      </c>
      <c r="V7" s="93">
        <v>0</v>
      </c>
      <c r="W7" s="93">
        <v>128036.32</v>
      </c>
      <c r="X7" s="93">
        <v>0</v>
      </c>
      <c r="Y7" s="93">
        <v>0</v>
      </c>
      <c r="Z7" s="93">
        <v>0</v>
      </c>
      <c r="AA7" s="93">
        <v>0</v>
      </c>
      <c r="AB7" s="93">
        <v>0</v>
      </c>
      <c r="AC7" s="93">
        <v>0</v>
      </c>
      <c r="AD7" s="63">
        <f t="shared" si="0"/>
        <v>249587911.04194224</v>
      </c>
      <c r="AE7" s="14"/>
      <c r="AF7" s="61"/>
    </row>
    <row r="8" spans="1:32" s="59" customFormat="1" ht="18" customHeight="1" x14ac:dyDescent="0.25">
      <c r="A8" s="51">
        <v>4</v>
      </c>
      <c r="B8" s="5" t="s">
        <v>327</v>
      </c>
      <c r="C8" s="93">
        <v>-17426.229999999996</v>
      </c>
      <c r="D8" s="93">
        <v>0</v>
      </c>
      <c r="E8" s="93">
        <v>0</v>
      </c>
      <c r="F8" s="93">
        <v>9817.1786372271854</v>
      </c>
      <c r="G8" s="93">
        <v>-6179.31</v>
      </c>
      <c r="H8" s="93">
        <v>0</v>
      </c>
      <c r="I8" s="93">
        <v>0</v>
      </c>
      <c r="J8" s="93">
        <v>0</v>
      </c>
      <c r="K8" s="93">
        <v>14826.609999999999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63">
        <f t="shared" si="0"/>
        <v>1038.2486372271869</v>
      </c>
      <c r="AE8" s="14"/>
      <c r="AF8" s="61"/>
    </row>
    <row r="9" spans="1:32" s="59" customFormat="1" ht="18" customHeight="1" x14ac:dyDescent="0.25">
      <c r="A9" s="51">
        <v>5</v>
      </c>
      <c r="B9" s="5" t="s">
        <v>328</v>
      </c>
      <c r="C9" s="93">
        <v>112406.5</v>
      </c>
      <c r="D9" s="93">
        <v>0</v>
      </c>
      <c r="E9" s="93">
        <v>106454.09000000001</v>
      </c>
      <c r="F9" s="93">
        <v>0</v>
      </c>
      <c r="G9" s="93">
        <v>0</v>
      </c>
      <c r="H9" s="93">
        <v>69884.05</v>
      </c>
      <c r="I9" s="93">
        <v>0</v>
      </c>
      <c r="J9" s="93">
        <v>0</v>
      </c>
      <c r="K9" s="93">
        <v>67271.63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1505.4234906604581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63">
        <f t="shared" si="0"/>
        <v>357521.69349066046</v>
      </c>
      <c r="AE9" s="14"/>
      <c r="AF9" s="61"/>
    </row>
    <row r="10" spans="1:32" s="59" customFormat="1" ht="18" customHeight="1" x14ac:dyDescent="0.25">
      <c r="A10" s="51">
        <v>6</v>
      </c>
      <c r="B10" s="5" t="s">
        <v>329</v>
      </c>
      <c r="C10" s="93">
        <v>3529616.4699999997</v>
      </c>
      <c r="D10" s="93">
        <v>173</v>
      </c>
      <c r="E10" s="93">
        <v>127132.31000000001</v>
      </c>
      <c r="F10" s="93">
        <v>49411.816395789399</v>
      </c>
      <c r="G10" s="93">
        <v>118944.06</v>
      </c>
      <c r="H10" s="93">
        <v>97301.16</v>
      </c>
      <c r="I10" s="93">
        <v>0</v>
      </c>
      <c r="J10" s="93">
        <v>0</v>
      </c>
      <c r="K10" s="93">
        <v>1095.26</v>
      </c>
      <c r="L10" s="93">
        <v>23359.25</v>
      </c>
      <c r="M10" s="93">
        <v>0</v>
      </c>
      <c r="N10" s="93">
        <v>0</v>
      </c>
      <c r="O10" s="93">
        <v>0</v>
      </c>
      <c r="P10" s="93">
        <v>0</v>
      </c>
      <c r="Q10" s="93">
        <v>2185.3520004715947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93">
        <v>0</v>
      </c>
      <c r="AA10" s="93">
        <v>0</v>
      </c>
      <c r="AB10" s="93">
        <v>0</v>
      </c>
      <c r="AC10" s="93">
        <v>0</v>
      </c>
      <c r="AD10" s="63">
        <f t="shared" si="0"/>
        <v>3949218.6783962608</v>
      </c>
      <c r="AE10" s="14"/>
      <c r="AF10" s="61"/>
    </row>
    <row r="11" spans="1:32" s="59" customFormat="1" ht="18" customHeight="1" x14ac:dyDescent="0.25">
      <c r="A11" s="51">
        <v>7</v>
      </c>
      <c r="B11" s="5" t="s">
        <v>330</v>
      </c>
      <c r="C11" s="93">
        <v>1272913.4300000002</v>
      </c>
      <c r="D11" s="93">
        <v>193</v>
      </c>
      <c r="E11" s="93">
        <v>236808.74</v>
      </c>
      <c r="F11" s="93">
        <v>1255513.9997096625</v>
      </c>
      <c r="G11" s="93">
        <v>191623.38</v>
      </c>
      <c r="H11" s="93">
        <v>172087.75</v>
      </c>
      <c r="I11" s="93">
        <v>0</v>
      </c>
      <c r="J11" s="93">
        <v>105762.06999999999</v>
      </c>
      <c r="K11" s="93">
        <v>262705.57999999996</v>
      </c>
      <c r="L11" s="93">
        <v>269697.02</v>
      </c>
      <c r="M11" s="93">
        <v>4286.8599999999997</v>
      </c>
      <c r="N11" s="93">
        <v>0</v>
      </c>
      <c r="O11" s="93">
        <v>0</v>
      </c>
      <c r="P11" s="93">
        <v>7132.2899999999991</v>
      </c>
      <c r="Q11" s="93">
        <v>982.67190615144489</v>
      </c>
      <c r="R11" s="93">
        <v>63503.080000000009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63">
        <f t="shared" si="0"/>
        <v>3843209.871615814</v>
      </c>
      <c r="AE11" s="14"/>
      <c r="AF11" s="61"/>
    </row>
    <row r="12" spans="1:32" s="59" customFormat="1" ht="18" customHeight="1" x14ac:dyDescent="0.25">
      <c r="A12" s="51">
        <v>8</v>
      </c>
      <c r="B12" s="5" t="s">
        <v>331</v>
      </c>
      <c r="C12" s="93">
        <v>6696450.0000000009</v>
      </c>
      <c r="D12" s="93">
        <v>500080</v>
      </c>
      <c r="E12" s="93">
        <v>2655582.87</v>
      </c>
      <c r="F12" s="93">
        <v>12278172.389312917</v>
      </c>
      <c r="G12" s="93">
        <v>11281451.140000001</v>
      </c>
      <c r="H12" s="93">
        <v>5485800.1012853067</v>
      </c>
      <c r="I12" s="93">
        <v>3324.42</v>
      </c>
      <c r="J12" s="93">
        <v>1995993.3699999992</v>
      </c>
      <c r="K12" s="93">
        <v>8373573.1899999985</v>
      </c>
      <c r="L12" s="93">
        <v>6076134.5899999999</v>
      </c>
      <c r="M12" s="93">
        <v>19632.7</v>
      </c>
      <c r="N12" s="93">
        <v>78424.209999999992</v>
      </c>
      <c r="O12" s="93">
        <v>0</v>
      </c>
      <c r="P12" s="93">
        <v>320111.67000000004</v>
      </c>
      <c r="Q12" s="93">
        <v>187274.68834052366</v>
      </c>
      <c r="R12" s="93">
        <v>697660.87000000034</v>
      </c>
      <c r="S12" s="93">
        <v>0</v>
      </c>
      <c r="T12" s="93">
        <v>0</v>
      </c>
      <c r="U12" s="93">
        <v>0</v>
      </c>
      <c r="V12" s="93">
        <v>0</v>
      </c>
      <c r="W12" s="93">
        <v>523894.46</v>
      </c>
      <c r="X12" s="93">
        <v>0</v>
      </c>
      <c r="Y12" s="93">
        <v>241343.02</v>
      </c>
      <c r="Z12" s="93">
        <v>0</v>
      </c>
      <c r="AA12" s="93">
        <v>0</v>
      </c>
      <c r="AB12" s="93">
        <v>10610.5</v>
      </c>
      <c r="AC12" s="93">
        <v>0</v>
      </c>
      <c r="AD12" s="63">
        <f t="shared" si="0"/>
        <v>57425514.188938759</v>
      </c>
      <c r="AE12" s="14"/>
      <c r="AF12" s="61"/>
    </row>
    <row r="13" spans="1:32" s="59" customFormat="1" ht="18" customHeight="1" x14ac:dyDescent="0.25">
      <c r="A13" s="55" t="s">
        <v>360</v>
      </c>
      <c r="B13" s="5" t="s">
        <v>370</v>
      </c>
      <c r="C13" s="93">
        <v>3778512.78</v>
      </c>
      <c r="D13" s="93">
        <v>131456</v>
      </c>
      <c r="E13" s="93">
        <v>876259.39000000025</v>
      </c>
      <c r="F13" s="93">
        <v>5899407.7028846052</v>
      </c>
      <c r="G13" s="93">
        <v>3533426.54</v>
      </c>
      <c r="H13" s="93">
        <v>0</v>
      </c>
      <c r="I13" s="93">
        <v>3324.42</v>
      </c>
      <c r="J13" s="93">
        <v>1174993.1199999992</v>
      </c>
      <c r="K13" s="93">
        <v>3418701.7700000014</v>
      </c>
      <c r="L13" s="93">
        <v>3484455.2</v>
      </c>
      <c r="M13" s="93">
        <v>0</v>
      </c>
      <c r="N13" s="93">
        <v>78424.209999999992</v>
      </c>
      <c r="O13" s="93">
        <v>0</v>
      </c>
      <c r="P13" s="93">
        <v>304082.48000000004</v>
      </c>
      <c r="Q13" s="93">
        <v>186860.48402009788</v>
      </c>
      <c r="R13" s="93">
        <v>332721.48999999993</v>
      </c>
      <c r="S13" s="93">
        <v>0</v>
      </c>
      <c r="T13" s="93">
        <v>0</v>
      </c>
      <c r="U13" s="93">
        <v>0</v>
      </c>
      <c r="V13" s="93">
        <v>0</v>
      </c>
      <c r="W13" s="93">
        <v>523894.46</v>
      </c>
      <c r="X13" s="93">
        <v>0</v>
      </c>
      <c r="Y13" s="93">
        <v>120</v>
      </c>
      <c r="Z13" s="93">
        <v>0</v>
      </c>
      <c r="AA13" s="93">
        <v>0</v>
      </c>
      <c r="AB13" s="93">
        <v>10610.5</v>
      </c>
      <c r="AC13" s="93">
        <v>0</v>
      </c>
      <c r="AD13" s="63">
        <f t="shared" si="0"/>
        <v>23737250.546904702</v>
      </c>
      <c r="AE13" s="14"/>
      <c r="AF13" s="61"/>
    </row>
    <row r="14" spans="1:32" s="59" customFormat="1" ht="18" customHeight="1" x14ac:dyDescent="0.25">
      <c r="A14" s="55" t="s">
        <v>361</v>
      </c>
      <c r="B14" s="5" t="s">
        <v>371</v>
      </c>
      <c r="C14" s="93">
        <v>1720866.1500000006</v>
      </c>
      <c r="D14" s="93">
        <v>68370</v>
      </c>
      <c r="E14" s="93">
        <v>1426887.4699999997</v>
      </c>
      <c r="F14" s="93">
        <v>3691170.2560837255</v>
      </c>
      <c r="G14" s="93">
        <v>5186485.9900000012</v>
      </c>
      <c r="H14" s="93">
        <v>3470747.9340046402</v>
      </c>
      <c r="I14" s="93">
        <v>0</v>
      </c>
      <c r="J14" s="93">
        <v>106506.05999999997</v>
      </c>
      <c r="K14" s="93">
        <v>1649158.0899999994</v>
      </c>
      <c r="L14" s="93">
        <v>912012.06000000017</v>
      </c>
      <c r="M14" s="93">
        <v>19632.7</v>
      </c>
      <c r="N14" s="93">
        <v>0</v>
      </c>
      <c r="O14" s="93">
        <v>0</v>
      </c>
      <c r="P14" s="93">
        <v>16029.189999999999</v>
      </c>
      <c r="Q14" s="93">
        <v>0</v>
      </c>
      <c r="R14" s="93">
        <v>364939.38000000035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241223.02</v>
      </c>
      <c r="Z14" s="93">
        <v>0</v>
      </c>
      <c r="AA14" s="93">
        <v>0</v>
      </c>
      <c r="AB14" s="93">
        <v>0</v>
      </c>
      <c r="AC14" s="93">
        <v>0</v>
      </c>
      <c r="AD14" s="63">
        <f t="shared" si="0"/>
        <v>18874028.300088365</v>
      </c>
      <c r="AE14" s="14"/>
      <c r="AF14" s="61"/>
    </row>
    <row r="15" spans="1:32" s="59" customFormat="1" ht="18" customHeight="1" x14ac:dyDescent="0.25">
      <c r="A15" s="55" t="s">
        <v>362</v>
      </c>
      <c r="B15" s="5" t="s">
        <v>372</v>
      </c>
      <c r="C15" s="93">
        <v>0</v>
      </c>
      <c r="D15" s="93">
        <v>79</v>
      </c>
      <c r="E15" s="93">
        <v>8932.41</v>
      </c>
      <c r="F15" s="93">
        <v>84038.302487477107</v>
      </c>
      <c r="G15" s="93">
        <v>-108478.96999999997</v>
      </c>
      <c r="H15" s="93">
        <v>0</v>
      </c>
      <c r="I15" s="93">
        <v>0</v>
      </c>
      <c r="J15" s="93">
        <v>7312.04</v>
      </c>
      <c r="K15" s="93">
        <v>689481.03999999992</v>
      </c>
      <c r="L15" s="93">
        <v>443197.00999999995</v>
      </c>
      <c r="M15" s="93">
        <v>0</v>
      </c>
      <c r="N15" s="93">
        <v>0</v>
      </c>
      <c r="O15" s="93">
        <v>0</v>
      </c>
      <c r="P15" s="93">
        <v>0</v>
      </c>
      <c r="Q15" s="93">
        <v>299.40975516471912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63">
        <f t="shared" si="0"/>
        <v>1124860.2422426417</v>
      </c>
      <c r="AE15" s="14"/>
      <c r="AF15" s="61"/>
    </row>
    <row r="16" spans="1:32" s="59" customFormat="1" ht="18" customHeight="1" x14ac:dyDescent="0.25">
      <c r="A16" s="55" t="s">
        <v>363</v>
      </c>
      <c r="B16" s="5" t="s">
        <v>369</v>
      </c>
      <c r="C16" s="93">
        <v>1197071.0700000003</v>
      </c>
      <c r="D16" s="93">
        <v>300175</v>
      </c>
      <c r="E16" s="93">
        <v>343503.6</v>
      </c>
      <c r="F16" s="93">
        <v>2603556.1278571086</v>
      </c>
      <c r="G16" s="93">
        <v>2670017.58</v>
      </c>
      <c r="H16" s="93">
        <v>2015052.1672806661</v>
      </c>
      <c r="I16" s="93">
        <v>0</v>
      </c>
      <c r="J16" s="93">
        <v>707182.14999999991</v>
      </c>
      <c r="K16" s="93">
        <v>2616232.2899999986</v>
      </c>
      <c r="L16" s="93">
        <v>1236470.3199999998</v>
      </c>
      <c r="M16" s="93">
        <v>0</v>
      </c>
      <c r="N16" s="93">
        <v>0</v>
      </c>
      <c r="O16" s="93">
        <v>0</v>
      </c>
      <c r="P16" s="93">
        <v>0</v>
      </c>
      <c r="Q16" s="93">
        <v>114.79456526104691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93">
        <v>0</v>
      </c>
      <c r="AB16" s="93">
        <v>0</v>
      </c>
      <c r="AC16" s="93">
        <v>0</v>
      </c>
      <c r="AD16" s="63">
        <f t="shared" si="0"/>
        <v>13689375.099703036</v>
      </c>
      <c r="AE16" s="14"/>
      <c r="AF16" s="61"/>
    </row>
    <row r="17" spans="1:31" s="59" customFormat="1" ht="18" customHeight="1" x14ac:dyDescent="0.25">
      <c r="A17" s="51">
        <v>9</v>
      </c>
      <c r="B17" s="4" t="s">
        <v>364</v>
      </c>
      <c r="C17" s="93">
        <v>546159.95000000019</v>
      </c>
      <c r="D17" s="93">
        <v>148097</v>
      </c>
      <c r="E17" s="93">
        <v>9771</v>
      </c>
      <c r="F17" s="93">
        <v>184045.12334746917</v>
      </c>
      <c r="G17" s="93">
        <v>240810.37</v>
      </c>
      <c r="H17" s="93">
        <v>28731.288714693801</v>
      </c>
      <c r="I17" s="93">
        <v>172754.3</v>
      </c>
      <c r="J17" s="93">
        <v>116763.95999999999</v>
      </c>
      <c r="K17" s="93">
        <v>225801.12</v>
      </c>
      <c r="L17" s="93">
        <v>805012.7</v>
      </c>
      <c r="M17" s="93">
        <v>0</v>
      </c>
      <c r="N17" s="93">
        <v>986.81</v>
      </c>
      <c r="O17" s="93">
        <v>0</v>
      </c>
      <c r="P17" s="93">
        <v>4076.27</v>
      </c>
      <c r="Q17" s="93">
        <v>14460.621509850087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21663.5</v>
      </c>
      <c r="X17" s="93">
        <v>0</v>
      </c>
      <c r="Y17" s="93">
        <v>0</v>
      </c>
      <c r="Z17" s="93">
        <v>0</v>
      </c>
      <c r="AA17" s="93">
        <v>0</v>
      </c>
      <c r="AB17" s="93">
        <v>0</v>
      </c>
      <c r="AC17" s="93">
        <v>0</v>
      </c>
      <c r="AD17" s="63">
        <f t="shared" si="0"/>
        <v>2519134.013572013</v>
      </c>
      <c r="AE17" s="14"/>
    </row>
    <row r="18" spans="1:31" s="59" customFormat="1" ht="31.5" x14ac:dyDescent="0.25">
      <c r="A18" s="55" t="s">
        <v>365</v>
      </c>
      <c r="B18" s="5" t="s">
        <v>368</v>
      </c>
      <c r="C18" s="93">
        <v>509047.43000000017</v>
      </c>
      <c r="D18" s="93">
        <v>144422</v>
      </c>
      <c r="E18" s="93">
        <v>0</v>
      </c>
      <c r="F18" s="93">
        <v>142783.46542900198</v>
      </c>
      <c r="G18" s="93">
        <v>212311.87</v>
      </c>
      <c r="H18" s="93">
        <v>22306.652443265884</v>
      </c>
      <c r="I18" s="93">
        <v>172754.3</v>
      </c>
      <c r="J18" s="93">
        <v>57426.96</v>
      </c>
      <c r="K18" s="93">
        <v>442.59</v>
      </c>
      <c r="L18" s="93">
        <v>805012.7</v>
      </c>
      <c r="M18" s="93">
        <v>0</v>
      </c>
      <c r="N18" s="93">
        <v>986.81</v>
      </c>
      <c r="O18" s="93">
        <v>0</v>
      </c>
      <c r="P18" s="93">
        <v>4076.27</v>
      </c>
      <c r="Q18" s="93">
        <v>14460.621509850087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21663.5</v>
      </c>
      <c r="X18" s="93">
        <v>0</v>
      </c>
      <c r="Y18" s="93">
        <v>0</v>
      </c>
      <c r="Z18" s="93">
        <v>0</v>
      </c>
      <c r="AA18" s="93">
        <v>0</v>
      </c>
      <c r="AB18" s="93">
        <v>0</v>
      </c>
      <c r="AC18" s="93">
        <v>0</v>
      </c>
      <c r="AD18" s="63">
        <f t="shared" si="0"/>
        <v>2107695.1693821182</v>
      </c>
      <c r="AE18" s="14"/>
    </row>
    <row r="19" spans="1:31" s="59" customFormat="1" ht="18" customHeight="1" x14ac:dyDescent="0.25">
      <c r="A19" s="55" t="s">
        <v>366</v>
      </c>
      <c r="B19" s="5" t="s">
        <v>367</v>
      </c>
      <c r="C19" s="93">
        <v>37112.520000000004</v>
      </c>
      <c r="D19" s="93">
        <v>3675</v>
      </c>
      <c r="E19" s="93">
        <v>9771</v>
      </c>
      <c r="F19" s="93">
        <v>41261.657918467201</v>
      </c>
      <c r="G19" s="93">
        <v>28498.5</v>
      </c>
      <c r="H19" s="93">
        <v>6424.6362714279167</v>
      </c>
      <c r="I19" s="93">
        <v>0</v>
      </c>
      <c r="J19" s="93">
        <v>59337</v>
      </c>
      <c r="K19" s="93">
        <v>225358.53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3">
        <v>0</v>
      </c>
      <c r="AD19" s="63">
        <f t="shared" si="0"/>
        <v>411438.84418989508</v>
      </c>
      <c r="AE19" s="14"/>
    </row>
    <row r="20" spans="1:31" s="59" customFormat="1" ht="32.25" customHeight="1" x14ac:dyDescent="0.25">
      <c r="A20" s="51">
        <v>10</v>
      </c>
      <c r="B20" s="5" t="s">
        <v>332</v>
      </c>
      <c r="C20" s="93">
        <v>33828292.670000017</v>
      </c>
      <c r="D20" s="93">
        <v>74995126</v>
      </c>
      <c r="E20" s="93">
        <v>25904109.770000026</v>
      </c>
      <c r="F20" s="93">
        <v>25789650.903452531</v>
      </c>
      <c r="G20" s="93">
        <v>10256961.52</v>
      </c>
      <c r="H20" s="93">
        <v>36494946.549999997</v>
      </c>
      <c r="I20" s="93">
        <v>40799760.739999995</v>
      </c>
      <c r="J20" s="93">
        <v>45720806.159999996</v>
      </c>
      <c r="K20" s="93">
        <v>18065953.189999968</v>
      </c>
      <c r="L20" s="93">
        <v>14124681.739999998</v>
      </c>
      <c r="M20" s="93">
        <v>15315798.01</v>
      </c>
      <c r="N20" s="93">
        <v>0</v>
      </c>
      <c r="O20" s="93">
        <v>0</v>
      </c>
      <c r="P20" s="93">
        <v>5036872.089999998</v>
      </c>
      <c r="Q20" s="93">
        <v>1866027.4651170615</v>
      </c>
      <c r="R20" s="93">
        <v>870853.5499999997</v>
      </c>
      <c r="S20" s="93">
        <v>0</v>
      </c>
      <c r="T20" s="93">
        <v>0</v>
      </c>
      <c r="U20" s="93">
        <v>0</v>
      </c>
      <c r="V20" s="93">
        <v>0</v>
      </c>
      <c r="W20" s="93">
        <v>259810.16999999998</v>
      </c>
      <c r="X20" s="93">
        <v>0</v>
      </c>
      <c r="Y20" s="93">
        <v>0</v>
      </c>
      <c r="Z20" s="93">
        <v>0</v>
      </c>
      <c r="AA20" s="93">
        <v>371.91</v>
      </c>
      <c r="AB20" s="93">
        <v>0</v>
      </c>
      <c r="AC20" s="93">
        <v>0</v>
      </c>
      <c r="AD20" s="63">
        <f t="shared" si="0"/>
        <v>349330022.43856961</v>
      </c>
      <c r="AE20" s="14"/>
    </row>
    <row r="21" spans="1:31" s="59" customFormat="1" ht="18" customHeight="1" x14ac:dyDescent="0.25">
      <c r="A21" s="55" t="s">
        <v>333</v>
      </c>
      <c r="B21" s="5" t="s">
        <v>334</v>
      </c>
      <c r="C21" s="93">
        <v>33383723.130000014</v>
      </c>
      <c r="D21" s="93">
        <v>74995126</v>
      </c>
      <c r="E21" s="93">
        <v>25340911.580000028</v>
      </c>
      <c r="F21" s="93">
        <v>25731541.800982296</v>
      </c>
      <c r="G21" s="93">
        <v>9773772.7300000004</v>
      </c>
      <c r="H21" s="93">
        <v>36469641.630000003</v>
      </c>
      <c r="I21" s="93">
        <v>40770221.489999995</v>
      </c>
      <c r="J21" s="93">
        <v>45114093.689999998</v>
      </c>
      <c r="K21" s="93">
        <v>17515034.309999965</v>
      </c>
      <c r="L21" s="93">
        <v>13804110.01</v>
      </c>
      <c r="M21" s="93">
        <v>15313510.57</v>
      </c>
      <c r="N21" s="93">
        <v>0</v>
      </c>
      <c r="O21" s="93">
        <v>0</v>
      </c>
      <c r="P21" s="93">
        <v>5027503.0599999987</v>
      </c>
      <c r="Q21" s="93">
        <v>1558751.5787888125</v>
      </c>
      <c r="R21" s="93">
        <v>870853.5499999997</v>
      </c>
      <c r="S21" s="93">
        <v>0</v>
      </c>
      <c r="T21" s="93">
        <v>0</v>
      </c>
      <c r="U21" s="93">
        <v>0</v>
      </c>
      <c r="V21" s="93">
        <v>0</v>
      </c>
      <c r="W21" s="93">
        <v>259810.16999999998</v>
      </c>
      <c r="X21" s="93">
        <v>0</v>
      </c>
      <c r="Y21" s="93">
        <v>0</v>
      </c>
      <c r="Z21" s="93">
        <v>0</v>
      </c>
      <c r="AA21" s="93">
        <v>371.91</v>
      </c>
      <c r="AB21" s="93">
        <v>0</v>
      </c>
      <c r="AC21" s="93">
        <v>0</v>
      </c>
      <c r="AD21" s="63">
        <f t="shared" si="0"/>
        <v>345928977.2097711</v>
      </c>
      <c r="AE21" s="14"/>
    </row>
    <row r="22" spans="1:31" s="59" customFormat="1" ht="18" customHeight="1" x14ac:dyDescent="0.25">
      <c r="A22" s="55" t="s">
        <v>335</v>
      </c>
      <c r="B22" s="5" t="s">
        <v>336</v>
      </c>
      <c r="C22" s="93">
        <v>444569.54</v>
      </c>
      <c r="D22" s="93">
        <v>0</v>
      </c>
      <c r="E22" s="93">
        <v>461055.79000000004</v>
      </c>
      <c r="F22" s="93">
        <v>58109.102470231679</v>
      </c>
      <c r="G22" s="93">
        <v>22710.48</v>
      </c>
      <c r="H22" s="93">
        <v>14512.51</v>
      </c>
      <c r="I22" s="93">
        <v>0</v>
      </c>
      <c r="J22" s="93">
        <v>0</v>
      </c>
      <c r="K22" s="93">
        <v>57492.999999999993</v>
      </c>
      <c r="L22" s="93">
        <v>4097.2700000000004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93">
        <v>0</v>
      </c>
      <c r="AC22" s="93">
        <v>0</v>
      </c>
      <c r="AD22" s="63">
        <f t="shared" si="0"/>
        <v>1062547.6924702318</v>
      </c>
      <c r="AE22" s="14"/>
    </row>
    <row r="23" spans="1:31" s="59" customFormat="1" ht="31.5" x14ac:dyDescent="0.25">
      <c r="A23" s="55" t="s">
        <v>337</v>
      </c>
      <c r="B23" s="5" t="s">
        <v>373</v>
      </c>
      <c r="C23" s="93">
        <v>0</v>
      </c>
      <c r="D23" s="93">
        <v>0</v>
      </c>
      <c r="E23" s="93">
        <v>4836.72</v>
      </c>
      <c r="F23" s="93">
        <v>0</v>
      </c>
      <c r="G23" s="93">
        <v>0</v>
      </c>
      <c r="H23" s="93">
        <v>10792.41</v>
      </c>
      <c r="I23" s="93">
        <v>29539.25</v>
      </c>
      <c r="J23" s="93">
        <v>318277.10000000003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9369.0300000000007</v>
      </c>
      <c r="Q23" s="93">
        <v>4125.2498804717898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93">
        <v>0</v>
      </c>
      <c r="AB23" s="93">
        <v>0</v>
      </c>
      <c r="AC23" s="93">
        <v>0</v>
      </c>
      <c r="AD23" s="63">
        <f t="shared" si="0"/>
        <v>376939.75988047186</v>
      </c>
      <c r="AE23" s="14"/>
    </row>
    <row r="24" spans="1:31" s="59" customFormat="1" ht="18" customHeight="1" x14ac:dyDescent="0.25">
      <c r="A24" s="55" t="s">
        <v>338</v>
      </c>
      <c r="B24" s="5" t="s">
        <v>339</v>
      </c>
      <c r="C24" s="93">
        <v>0</v>
      </c>
      <c r="D24" s="93">
        <v>0</v>
      </c>
      <c r="E24" s="93">
        <v>97305.68</v>
      </c>
      <c r="F24" s="93">
        <v>0</v>
      </c>
      <c r="G24" s="93">
        <v>460478.31</v>
      </c>
      <c r="H24" s="93">
        <v>0</v>
      </c>
      <c r="I24" s="93">
        <v>0</v>
      </c>
      <c r="J24" s="93">
        <v>288435.37</v>
      </c>
      <c r="K24" s="93">
        <v>493425.87999999995</v>
      </c>
      <c r="L24" s="93">
        <v>316474.46000000002</v>
      </c>
      <c r="M24" s="93">
        <v>2287.44</v>
      </c>
      <c r="N24" s="93">
        <v>0</v>
      </c>
      <c r="O24" s="93">
        <v>0</v>
      </c>
      <c r="P24" s="93">
        <v>0</v>
      </c>
      <c r="Q24" s="93">
        <v>303150.63644777727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93">
        <v>0</v>
      </c>
      <c r="AB24" s="93">
        <v>0</v>
      </c>
      <c r="AC24" s="93">
        <v>0</v>
      </c>
      <c r="AD24" s="63">
        <f t="shared" si="0"/>
        <v>1961557.7764477772</v>
      </c>
      <c r="AE24" s="14"/>
    </row>
    <row r="25" spans="1:31" s="59" customFormat="1" ht="32.25" customHeight="1" x14ac:dyDescent="0.25">
      <c r="A25" s="51">
        <v>11</v>
      </c>
      <c r="B25" s="5" t="s">
        <v>340</v>
      </c>
      <c r="C25" s="93">
        <v>156707.19999999998</v>
      </c>
      <c r="D25" s="93">
        <v>0</v>
      </c>
      <c r="E25" s="93">
        <v>46594.21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93">
        <v>0</v>
      </c>
      <c r="AB25" s="93">
        <v>0</v>
      </c>
      <c r="AC25" s="93">
        <v>0</v>
      </c>
      <c r="AD25" s="63">
        <f t="shared" si="0"/>
        <v>203301.40999999997</v>
      </c>
      <c r="AE25" s="14"/>
    </row>
    <row r="26" spans="1:31" s="59" customFormat="1" ht="32.25" customHeight="1" x14ac:dyDescent="0.25">
      <c r="A26" s="51">
        <v>12</v>
      </c>
      <c r="B26" s="5" t="s">
        <v>341</v>
      </c>
      <c r="C26" s="93">
        <v>0</v>
      </c>
      <c r="D26" s="93">
        <v>32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63">
        <f t="shared" si="0"/>
        <v>32</v>
      </c>
      <c r="AE26" s="14"/>
    </row>
    <row r="27" spans="1:31" s="59" customFormat="1" ht="18" customHeight="1" x14ac:dyDescent="0.25">
      <c r="A27" s="51">
        <v>13</v>
      </c>
      <c r="B27" s="5" t="s">
        <v>342</v>
      </c>
      <c r="C27" s="93">
        <v>2453932.2199999997</v>
      </c>
      <c r="D27" s="93">
        <v>180726</v>
      </c>
      <c r="E27" s="93">
        <v>188886.54</v>
      </c>
      <c r="F27" s="93">
        <v>318524.45867928909</v>
      </c>
      <c r="G27" s="93">
        <v>1941833.6999999997</v>
      </c>
      <c r="H27" s="93">
        <v>1813913.38</v>
      </c>
      <c r="I27" s="93">
        <v>1141.1100000000001</v>
      </c>
      <c r="J27" s="93">
        <v>70311.08</v>
      </c>
      <c r="K27" s="93">
        <v>427031.69</v>
      </c>
      <c r="L27" s="93">
        <v>338275.03000000009</v>
      </c>
      <c r="M27" s="93">
        <v>166.8</v>
      </c>
      <c r="N27" s="93">
        <v>0</v>
      </c>
      <c r="O27" s="93">
        <v>0</v>
      </c>
      <c r="P27" s="93">
        <v>34330.600000000006</v>
      </c>
      <c r="Q27" s="93">
        <v>23460.020322675846</v>
      </c>
      <c r="R27" s="93">
        <v>3765.66</v>
      </c>
      <c r="S27" s="93">
        <v>0</v>
      </c>
      <c r="T27" s="93">
        <v>0</v>
      </c>
      <c r="U27" s="93">
        <v>0</v>
      </c>
      <c r="V27" s="93">
        <v>0</v>
      </c>
      <c r="W27" s="93">
        <v>8365.6200000000008</v>
      </c>
      <c r="X27" s="93">
        <v>0</v>
      </c>
      <c r="Y27" s="93">
        <v>1557.62</v>
      </c>
      <c r="Z27" s="93">
        <v>0</v>
      </c>
      <c r="AA27" s="93">
        <v>0</v>
      </c>
      <c r="AB27" s="93">
        <v>0</v>
      </c>
      <c r="AC27" s="93">
        <v>0</v>
      </c>
      <c r="AD27" s="63">
        <f t="shared" si="0"/>
        <v>7806221.5290019652</v>
      </c>
      <c r="AE27" s="14"/>
    </row>
    <row r="28" spans="1:31" s="59" customFormat="1" ht="18" customHeight="1" x14ac:dyDescent="0.25">
      <c r="A28" s="51">
        <v>14</v>
      </c>
      <c r="B28" s="5" t="s">
        <v>343</v>
      </c>
      <c r="C28" s="93">
        <v>0</v>
      </c>
      <c r="D28" s="93">
        <v>0</v>
      </c>
      <c r="E28" s="93">
        <v>-869.48</v>
      </c>
      <c r="F28" s="93">
        <v>119612.53</v>
      </c>
      <c r="G28" s="93">
        <v>0</v>
      </c>
      <c r="H28" s="93">
        <v>154131.53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93">
        <v>0</v>
      </c>
      <c r="O28" s="93">
        <v>0</v>
      </c>
      <c r="P28" s="93">
        <v>0</v>
      </c>
      <c r="Q28" s="93">
        <v>88.6084466952383</v>
      </c>
      <c r="R28" s="93">
        <v>0</v>
      </c>
      <c r="S28" s="93">
        <v>0</v>
      </c>
      <c r="T28" s="93">
        <v>0</v>
      </c>
      <c r="U28" s="93">
        <v>1334965.2000000002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93">
        <v>0</v>
      </c>
      <c r="AB28" s="93">
        <v>0</v>
      </c>
      <c r="AC28" s="93">
        <v>0</v>
      </c>
      <c r="AD28" s="63">
        <f t="shared" si="0"/>
        <v>1607928.3884466954</v>
      </c>
      <c r="AE28" s="14"/>
    </row>
    <row r="29" spans="1:31" s="59" customFormat="1" ht="18" customHeight="1" x14ac:dyDescent="0.25">
      <c r="A29" s="51">
        <v>15</v>
      </c>
      <c r="B29" s="5" t="s">
        <v>344</v>
      </c>
      <c r="C29" s="93">
        <v>0</v>
      </c>
      <c r="D29" s="93">
        <v>0</v>
      </c>
      <c r="E29" s="93">
        <v>0</v>
      </c>
      <c r="F29" s="93">
        <v>0</v>
      </c>
      <c r="G29" s="93">
        <v>58403.369999999995</v>
      </c>
      <c r="H29" s="93">
        <v>21154.14</v>
      </c>
      <c r="I29" s="93">
        <v>0</v>
      </c>
      <c r="J29" s="93">
        <v>0</v>
      </c>
      <c r="K29" s="93">
        <v>-2141.94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2548.6928969961468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93">
        <v>0</v>
      </c>
      <c r="AA29" s="93">
        <v>0</v>
      </c>
      <c r="AB29" s="93">
        <v>0</v>
      </c>
      <c r="AC29" s="93">
        <v>0</v>
      </c>
      <c r="AD29" s="63">
        <f t="shared" si="0"/>
        <v>79964.262896996137</v>
      </c>
      <c r="AE29" s="14"/>
    </row>
    <row r="30" spans="1:31" s="59" customFormat="1" ht="18" customHeight="1" x14ac:dyDescent="0.25">
      <c r="A30" s="51">
        <v>16</v>
      </c>
      <c r="B30" s="5" t="s">
        <v>345</v>
      </c>
      <c r="C30" s="93">
        <v>37480.89</v>
      </c>
      <c r="D30" s="93">
        <v>937</v>
      </c>
      <c r="E30" s="93">
        <v>0</v>
      </c>
      <c r="F30" s="93">
        <v>-21085.057242592644</v>
      </c>
      <c r="G30" s="93">
        <v>366144.3600000001</v>
      </c>
      <c r="H30" s="93">
        <v>370.39</v>
      </c>
      <c r="I30" s="93">
        <v>6087.88</v>
      </c>
      <c r="J30" s="93">
        <v>278790.83</v>
      </c>
      <c r="K30" s="93">
        <v>86371.850000000093</v>
      </c>
      <c r="L30" s="93">
        <v>14385.56</v>
      </c>
      <c r="M30" s="93">
        <v>0</v>
      </c>
      <c r="N30" s="93">
        <v>2577</v>
      </c>
      <c r="O30" s="93">
        <v>0</v>
      </c>
      <c r="P30" s="93">
        <v>0</v>
      </c>
      <c r="Q30" s="93">
        <v>772.39954562602964</v>
      </c>
      <c r="R30" s="93">
        <v>44232.139999999992</v>
      </c>
      <c r="S30" s="93">
        <v>0</v>
      </c>
      <c r="T30" s="93">
        <v>0</v>
      </c>
      <c r="U30" s="93">
        <v>0</v>
      </c>
      <c r="V30" s="93">
        <v>0</v>
      </c>
      <c r="W30" s="93">
        <v>16941.34</v>
      </c>
      <c r="X30" s="93">
        <v>0</v>
      </c>
      <c r="Y30" s="93">
        <v>15801.27</v>
      </c>
      <c r="Z30" s="93">
        <v>0</v>
      </c>
      <c r="AA30" s="93">
        <v>0</v>
      </c>
      <c r="AB30" s="93">
        <v>0</v>
      </c>
      <c r="AC30" s="93">
        <v>0</v>
      </c>
      <c r="AD30" s="63">
        <f t="shared" si="0"/>
        <v>849807.85230303369</v>
      </c>
      <c r="AE30" s="14"/>
    </row>
    <row r="31" spans="1:31" s="59" customFormat="1" ht="18" customHeight="1" x14ac:dyDescent="0.25">
      <c r="A31" s="51">
        <v>17</v>
      </c>
      <c r="B31" s="56" t="s">
        <v>346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93">
        <v>0</v>
      </c>
      <c r="AB31" s="93">
        <v>0</v>
      </c>
      <c r="AC31" s="93">
        <v>0</v>
      </c>
      <c r="AD31" s="63">
        <f t="shared" si="0"/>
        <v>0</v>
      </c>
      <c r="AE31" s="14"/>
    </row>
    <row r="32" spans="1:31" ht="18" customHeight="1" x14ac:dyDescent="0.2">
      <c r="A32" s="66">
        <v>18</v>
      </c>
      <c r="B32" s="68" t="s">
        <v>347</v>
      </c>
      <c r="C32" s="93">
        <v>283693.91000000003</v>
      </c>
      <c r="D32" s="93">
        <v>192796</v>
      </c>
      <c r="E32" s="93">
        <v>1313397.71</v>
      </c>
      <c r="F32" s="93">
        <v>486075.21714480733</v>
      </c>
      <c r="G32" s="93">
        <v>1132350.0499999998</v>
      </c>
      <c r="H32" s="93">
        <v>770213.39</v>
      </c>
      <c r="I32" s="93">
        <v>89766.85</v>
      </c>
      <c r="J32" s="93">
        <v>68127.150000000009</v>
      </c>
      <c r="K32" s="93">
        <v>727572.1599999998</v>
      </c>
      <c r="L32" s="93">
        <v>4511.71</v>
      </c>
      <c r="M32" s="93">
        <v>1977.7</v>
      </c>
      <c r="N32" s="93">
        <v>195222.35000000003</v>
      </c>
      <c r="O32" s="93">
        <v>0</v>
      </c>
      <c r="P32" s="93">
        <v>156.34</v>
      </c>
      <c r="Q32" s="93">
        <v>14026.969031548871</v>
      </c>
      <c r="R32" s="93">
        <v>247122.78000000003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93">
        <v>0</v>
      </c>
      <c r="AB32" s="93">
        <v>0</v>
      </c>
      <c r="AC32" s="93">
        <v>0</v>
      </c>
      <c r="AD32" s="63">
        <f t="shared" si="0"/>
        <v>5527010.2861763565</v>
      </c>
      <c r="AE32" s="14"/>
    </row>
    <row r="33" spans="1:44" s="70" customFormat="1" ht="18" customHeight="1" x14ac:dyDescent="0.2">
      <c r="A33" s="123" t="s">
        <v>52</v>
      </c>
      <c r="B33" s="123"/>
      <c r="C33" s="93">
        <v>90623802.76000005</v>
      </c>
      <c r="D33" s="93">
        <v>90179437</v>
      </c>
      <c r="E33" s="93">
        <v>83676321.590000138</v>
      </c>
      <c r="F33" s="93">
        <v>82836851.195405409</v>
      </c>
      <c r="G33" s="93">
        <v>68302341.570000023</v>
      </c>
      <c r="H33" s="93">
        <v>58854990.770000003</v>
      </c>
      <c r="I33" s="93">
        <v>53294333.099999994</v>
      </c>
      <c r="J33" s="93">
        <v>53103881.249999993</v>
      </c>
      <c r="K33" s="93">
        <v>52338890.139999911</v>
      </c>
      <c r="L33" s="93">
        <v>30846031.500000004</v>
      </c>
      <c r="M33" s="93">
        <v>16929205.890000001</v>
      </c>
      <c r="N33" s="93">
        <v>6958867.8799999729</v>
      </c>
      <c r="O33" s="93">
        <v>6161304.3099999996</v>
      </c>
      <c r="P33" s="93">
        <v>5698142.5699999966</v>
      </c>
      <c r="Q33" s="93">
        <v>5971875.4162943</v>
      </c>
      <c r="R33" s="93">
        <v>3056358.12</v>
      </c>
      <c r="S33" s="93">
        <v>1746073.6599999301</v>
      </c>
      <c r="T33" s="93">
        <v>1731044.6899999995</v>
      </c>
      <c r="U33" s="93">
        <v>1334965.2000000002</v>
      </c>
      <c r="V33" s="93">
        <v>1200922.27</v>
      </c>
      <c r="W33" s="93">
        <v>1064452.5300000005</v>
      </c>
      <c r="X33" s="93">
        <v>454737</v>
      </c>
      <c r="Y33" s="93">
        <v>258701.90999999997</v>
      </c>
      <c r="Z33" s="93">
        <v>315271</v>
      </c>
      <c r="AA33" s="93">
        <v>234844.42000000129</v>
      </c>
      <c r="AB33" s="93">
        <v>239949.53999999721</v>
      </c>
      <c r="AC33" s="93">
        <v>981</v>
      </c>
      <c r="AD33" s="63">
        <f t="shared" si="0"/>
        <v>717414578.28169978</v>
      </c>
      <c r="AE33" s="14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</row>
    <row r="34" spans="1:44" s="71" customFormat="1" ht="15.75" customHeight="1" x14ac:dyDescent="0.2">
      <c r="A34" s="124" t="s">
        <v>387</v>
      </c>
      <c r="B34" s="124"/>
      <c r="C34" s="88">
        <f t="shared" ref="C34:AC34" si="1">C33/$AD$33</f>
        <v>0.12631999056536558</v>
      </c>
      <c r="D34" s="88">
        <f t="shared" si="1"/>
        <v>0.12570059172200174</v>
      </c>
      <c r="E34" s="88">
        <f t="shared" si="1"/>
        <v>0.11663593704830434</v>
      </c>
      <c r="F34" s="88">
        <f t="shared" si="1"/>
        <v>0.11546580415721454</v>
      </c>
      <c r="G34" s="88">
        <f t="shared" si="1"/>
        <v>9.520623588886766E-2</v>
      </c>
      <c r="H34" s="88">
        <f t="shared" si="1"/>
        <v>8.2037628662307474E-2</v>
      </c>
      <c r="I34" s="88">
        <f t="shared" si="1"/>
        <v>7.4286660340310867E-2</v>
      </c>
      <c r="J34" s="88">
        <f t="shared" si="1"/>
        <v>7.4021190616436347E-2</v>
      </c>
      <c r="K34" s="88">
        <f t="shared" si="1"/>
        <v>7.2954873966121908E-2</v>
      </c>
      <c r="L34" s="88">
        <f t="shared" si="1"/>
        <v>4.2996103555464703E-2</v>
      </c>
      <c r="M34" s="88">
        <f t="shared" si="1"/>
        <v>2.3597521436695121E-2</v>
      </c>
      <c r="N34" s="88">
        <f t="shared" si="1"/>
        <v>9.6999253857753438E-3</v>
      </c>
      <c r="O34" s="88">
        <f t="shared" si="1"/>
        <v>8.5882061732800528E-3</v>
      </c>
      <c r="P34" s="88">
        <f t="shared" si="1"/>
        <v>7.9426077229260948E-3</v>
      </c>
      <c r="Q34" s="88">
        <f t="shared" si="1"/>
        <v>8.3241623422229717E-3</v>
      </c>
      <c r="R34" s="88">
        <f t="shared" si="1"/>
        <v>4.2602397728247606E-3</v>
      </c>
      <c r="S34" s="88">
        <f t="shared" si="1"/>
        <v>2.433841899591727E-3</v>
      </c>
      <c r="T34" s="88">
        <f t="shared" si="1"/>
        <v>2.4128931058887515E-3</v>
      </c>
      <c r="U34" s="88">
        <f t="shared" si="1"/>
        <v>1.8608002128942148E-3</v>
      </c>
      <c r="V34" s="88">
        <f t="shared" si="1"/>
        <v>1.6739585538899466E-3</v>
      </c>
      <c r="W34" s="88">
        <f t="shared" si="1"/>
        <v>1.4837341785686894E-3</v>
      </c>
      <c r="X34" s="88">
        <f t="shared" si="1"/>
        <v>6.3385525436234326E-4</v>
      </c>
      <c r="Y34" s="88">
        <f t="shared" si="1"/>
        <v>3.6060308478763332E-4</v>
      </c>
      <c r="Z34" s="88">
        <f t="shared" si="1"/>
        <v>4.3945440968751236E-4</v>
      </c>
      <c r="AA34" s="88">
        <f t="shared" si="1"/>
        <v>3.2734826850394356E-4</v>
      </c>
      <c r="AB34" s="88">
        <f t="shared" si="1"/>
        <v>3.3446426552232497E-4</v>
      </c>
      <c r="AC34" s="88">
        <f t="shared" si="1"/>
        <v>1.3674101833135608E-6</v>
      </c>
      <c r="AD34" s="88">
        <f t="shared" si="0"/>
        <v>0.99999999999999978</v>
      </c>
      <c r="AE34" s="67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</row>
    <row r="35" spans="1:44" ht="18" customHeight="1" x14ac:dyDescent="0.2">
      <c r="A35" s="9" t="s">
        <v>53</v>
      </c>
    </row>
    <row r="41" spans="1:44" x14ac:dyDescent="0.2">
      <c r="H41" s="72"/>
      <c r="I41" s="72"/>
      <c r="J41" s="72"/>
      <c r="K41" s="72"/>
    </row>
    <row r="42" spans="1:44" x14ac:dyDescent="0.2">
      <c r="H42" s="72"/>
      <c r="I42" s="72"/>
      <c r="J42" s="72"/>
      <c r="K42" s="72"/>
    </row>
    <row r="43" spans="1:44" x14ac:dyDescent="0.2">
      <c r="H43" s="72"/>
      <c r="I43" s="119"/>
      <c r="J43" s="119"/>
      <c r="K43" s="72"/>
    </row>
    <row r="44" spans="1:44" ht="15.75" x14ac:dyDescent="0.25">
      <c r="H44" s="72"/>
      <c r="I44" s="120"/>
      <c r="J44" s="119"/>
      <c r="K44" s="72"/>
    </row>
    <row r="45" spans="1:44" ht="15.75" x14ac:dyDescent="0.25">
      <c r="H45" s="72"/>
      <c r="I45" s="120"/>
      <c r="J45" s="119"/>
      <c r="K45" s="72"/>
    </row>
    <row r="46" spans="1:44" ht="15.75" x14ac:dyDescent="0.25">
      <c r="H46" s="72"/>
      <c r="I46" s="120"/>
      <c r="J46" s="119"/>
      <c r="K46" s="72"/>
    </row>
    <row r="47" spans="1:44" ht="15.75" x14ac:dyDescent="0.25">
      <c r="H47" s="72"/>
      <c r="I47" s="120"/>
      <c r="J47" s="119"/>
      <c r="K47" s="72"/>
    </row>
    <row r="48" spans="1:44" ht="15.75" x14ac:dyDescent="0.25">
      <c r="H48" s="72"/>
      <c r="I48" s="120"/>
      <c r="J48" s="119"/>
      <c r="K48" s="72"/>
    </row>
    <row r="49" spans="3:11" ht="15.75" x14ac:dyDescent="0.25">
      <c r="H49" s="72"/>
      <c r="I49" s="120"/>
      <c r="J49" s="119"/>
      <c r="K49" s="72"/>
    </row>
    <row r="50" spans="3:11" ht="15.75" x14ac:dyDescent="0.25">
      <c r="H50" s="72"/>
      <c r="I50" s="120"/>
      <c r="J50" s="119"/>
      <c r="K50" s="72"/>
    </row>
    <row r="51" spans="3:11" ht="15.75" x14ac:dyDescent="0.25">
      <c r="H51" s="72"/>
      <c r="I51" s="120"/>
      <c r="J51" s="119"/>
      <c r="K51" s="72"/>
    </row>
    <row r="52" spans="3:11" ht="15.75" x14ac:dyDescent="0.25">
      <c r="H52" s="72"/>
      <c r="I52" s="120"/>
      <c r="J52" s="119"/>
      <c r="K52" s="72"/>
    </row>
    <row r="53" spans="3:11" ht="15.75" x14ac:dyDescent="0.25">
      <c r="H53" s="72"/>
      <c r="I53" s="120"/>
      <c r="J53" s="119"/>
      <c r="K53" s="72"/>
    </row>
    <row r="54" spans="3:11" ht="15.75" x14ac:dyDescent="0.25">
      <c r="H54" s="72"/>
      <c r="I54" s="73"/>
      <c r="J54" s="72"/>
      <c r="K54" s="72"/>
    </row>
    <row r="55" spans="3:11" x14ac:dyDescent="0.2">
      <c r="H55" s="72"/>
      <c r="I55" s="72"/>
      <c r="J55" s="72"/>
      <c r="K55" s="72"/>
    </row>
    <row r="56" spans="3:11" x14ac:dyDescent="0.2">
      <c r="H56" s="72"/>
      <c r="I56" s="72"/>
      <c r="J56" s="72"/>
      <c r="K56" s="72"/>
    </row>
    <row r="57" spans="3:11" x14ac:dyDescent="0.2">
      <c r="H57" s="72"/>
      <c r="I57" s="72"/>
      <c r="J57" s="72"/>
      <c r="K57" s="72"/>
    </row>
    <row r="58" spans="3:11" x14ac:dyDescent="0.2">
      <c r="H58" s="72"/>
      <c r="I58" s="72"/>
      <c r="J58" s="72"/>
      <c r="K58" s="72"/>
    </row>
    <row r="59" spans="3:11" x14ac:dyDescent="0.2">
      <c r="H59" s="72"/>
      <c r="I59" s="72"/>
      <c r="J59" s="72"/>
      <c r="K59" s="72"/>
    </row>
    <row r="60" spans="3:11" x14ac:dyDescent="0.2">
      <c r="H60" s="72"/>
      <c r="I60" s="72"/>
      <c r="J60" s="72"/>
      <c r="K60" s="72"/>
    </row>
    <row r="61" spans="3:11" x14ac:dyDescent="0.2">
      <c r="H61" s="72"/>
      <c r="I61" s="72"/>
      <c r="J61" s="72"/>
      <c r="K61" s="72"/>
    </row>
    <row r="62" spans="3:11" x14ac:dyDescent="0.2">
      <c r="C62" s="67"/>
      <c r="D62" s="67"/>
      <c r="E62" s="67"/>
      <c r="H62" s="72"/>
      <c r="I62" s="72"/>
      <c r="J62" s="72"/>
      <c r="K62" s="72"/>
    </row>
    <row r="63" spans="3:11" x14ac:dyDescent="0.2">
      <c r="H63" s="72"/>
      <c r="I63" s="72"/>
      <c r="J63" s="72"/>
      <c r="K63" s="72"/>
    </row>
    <row r="67" spans="1:9" x14ac:dyDescent="0.2">
      <c r="A67" s="72"/>
      <c r="B67" s="72"/>
      <c r="C67" s="72"/>
      <c r="D67" s="72"/>
      <c r="E67" s="72"/>
      <c r="F67" s="72"/>
      <c r="G67" s="72"/>
      <c r="H67" s="72"/>
    </row>
    <row r="68" spans="1:9" x14ac:dyDescent="0.2">
      <c r="A68" s="72"/>
      <c r="B68" s="72"/>
      <c r="C68" s="72"/>
      <c r="D68" s="72"/>
      <c r="E68" s="72"/>
      <c r="F68" s="72"/>
      <c r="G68" s="72"/>
      <c r="H68" s="72"/>
    </row>
    <row r="69" spans="1:9" x14ac:dyDescent="0.2">
      <c r="A69" s="72"/>
      <c r="B69" s="72"/>
      <c r="C69" s="72"/>
      <c r="D69" s="72"/>
      <c r="E69" s="72"/>
      <c r="F69" s="72"/>
      <c r="G69" s="72"/>
      <c r="H69" s="72"/>
    </row>
    <row r="70" spans="1:9" x14ac:dyDescent="0.2">
      <c r="A70" s="72"/>
      <c r="B70" s="72"/>
      <c r="C70" s="72"/>
      <c r="D70" s="72"/>
      <c r="E70" s="72"/>
      <c r="F70" s="72"/>
      <c r="G70" s="72"/>
      <c r="H70" s="72"/>
    </row>
    <row r="71" spans="1:9" x14ac:dyDescent="0.2">
      <c r="A71" s="72"/>
      <c r="B71" s="72"/>
      <c r="C71" s="72"/>
      <c r="D71" s="72"/>
      <c r="E71" s="72"/>
      <c r="F71" s="72"/>
      <c r="G71" s="72"/>
      <c r="H71" s="72"/>
    </row>
    <row r="72" spans="1:9" x14ac:dyDescent="0.2">
      <c r="A72" s="72"/>
      <c r="B72" s="72"/>
      <c r="C72" s="72"/>
      <c r="D72" s="72"/>
      <c r="E72" s="72"/>
      <c r="F72" s="72"/>
      <c r="G72" s="72"/>
      <c r="H72" s="72"/>
    </row>
    <row r="73" spans="1:9" x14ac:dyDescent="0.2">
      <c r="A73" s="72"/>
      <c r="B73" s="72"/>
      <c r="C73" s="72"/>
      <c r="D73" s="72"/>
      <c r="E73" s="72"/>
      <c r="F73" s="72"/>
      <c r="G73" s="72"/>
      <c r="H73" s="72"/>
    </row>
    <row r="74" spans="1:9" x14ac:dyDescent="0.2">
      <c r="A74" s="72"/>
      <c r="B74" s="72"/>
      <c r="C74" s="72"/>
      <c r="D74" s="72"/>
      <c r="E74" s="72"/>
      <c r="F74" s="72"/>
      <c r="G74" s="72"/>
      <c r="H74" s="72"/>
    </row>
    <row r="75" spans="1:9" ht="15.75" x14ac:dyDescent="0.25">
      <c r="A75" s="74">
        <f>(AD4+AD6)/$AD$33</f>
        <v>4.784784616438801E-2</v>
      </c>
      <c r="B75" s="73" t="s">
        <v>349</v>
      </c>
      <c r="C75" s="72"/>
      <c r="D75" s="72"/>
      <c r="E75" s="72"/>
      <c r="F75" s="72"/>
      <c r="G75" s="72"/>
      <c r="H75" s="72"/>
    </row>
    <row r="76" spans="1:9" ht="15.75" x14ac:dyDescent="0.25">
      <c r="A76" s="74">
        <f>(AD7+AD20)/$AD$33</f>
        <v>0.83482821733982238</v>
      </c>
      <c r="B76" s="73" t="s">
        <v>350</v>
      </c>
      <c r="C76" s="72"/>
      <c r="D76" s="72"/>
      <c r="E76" s="72"/>
      <c r="F76" s="72"/>
      <c r="G76" s="72"/>
      <c r="H76" s="72"/>
    </row>
    <row r="77" spans="1:9" ht="15.75" x14ac:dyDescent="0.25">
      <c r="A77" s="74">
        <f>AD8/$AD$33</f>
        <v>1.4472087251334173E-6</v>
      </c>
      <c r="B77" s="73" t="s">
        <v>351</v>
      </c>
      <c r="C77" s="72"/>
      <c r="D77" s="72"/>
      <c r="E77" s="72"/>
      <c r="F77" s="72"/>
      <c r="G77" s="72"/>
      <c r="H77" s="72"/>
      <c r="I77" s="72"/>
    </row>
    <row r="78" spans="1:9" ht="15.75" x14ac:dyDescent="0.25">
      <c r="A78" s="74">
        <f>(AD25+AD9)/$AD$33</f>
        <v>7.8172805581105411E-4</v>
      </c>
      <c r="B78" s="73" t="s">
        <v>352</v>
      </c>
      <c r="C78" s="72"/>
      <c r="D78" s="72"/>
      <c r="E78" s="72"/>
      <c r="F78" s="72"/>
      <c r="G78" s="72"/>
      <c r="H78" s="72"/>
      <c r="I78" s="72"/>
    </row>
    <row r="79" spans="1:9" ht="15.75" x14ac:dyDescent="0.25">
      <c r="A79" s="74">
        <f>(AD26+AD10)/$AD$33</f>
        <v>5.5048375067248065E-3</v>
      </c>
      <c r="B79" s="73" t="s">
        <v>353</v>
      </c>
      <c r="C79" s="72"/>
      <c r="D79" s="72"/>
      <c r="E79" s="72"/>
      <c r="F79" s="72"/>
      <c r="G79" s="72"/>
      <c r="H79" s="72"/>
      <c r="I79" s="72"/>
    </row>
    <row r="80" spans="1:9" ht="15.75" x14ac:dyDescent="0.25">
      <c r="A80" s="74">
        <f>AD11/$AD$33</f>
        <v>5.3570278440965005E-3</v>
      </c>
      <c r="B80" s="73" t="s">
        <v>354</v>
      </c>
      <c r="C80" s="72"/>
      <c r="D80" s="72"/>
      <c r="E80" s="72"/>
      <c r="F80" s="72"/>
      <c r="G80" s="72"/>
      <c r="H80" s="72"/>
    </row>
    <row r="81" spans="1:8" ht="15.75" x14ac:dyDescent="0.25">
      <c r="A81" s="74">
        <f>(AD12+AD17)/$AD$33</f>
        <v>8.3556495807606698E-2</v>
      </c>
      <c r="B81" s="73" t="s">
        <v>355</v>
      </c>
      <c r="C81" s="72"/>
      <c r="D81" s="72"/>
      <c r="E81" s="72"/>
      <c r="F81" s="72"/>
      <c r="G81" s="72"/>
      <c r="H81" s="72"/>
    </row>
    <row r="82" spans="1:8" ht="15.75" x14ac:dyDescent="0.25">
      <c r="A82" s="74">
        <f>AD27/$AD$33</f>
        <v>1.0881046699244487E-2</v>
      </c>
      <c r="B82" s="73" t="s">
        <v>356</v>
      </c>
      <c r="C82" s="72"/>
      <c r="D82" s="72"/>
      <c r="E82" s="72"/>
      <c r="F82" s="72"/>
      <c r="G82" s="72"/>
      <c r="H82" s="72"/>
    </row>
    <row r="83" spans="1:8" ht="15.75" x14ac:dyDescent="0.25">
      <c r="A83" s="74">
        <f>(AD28+AD29+AD30+AD31)/$AD$33</f>
        <v>3.5372859438190462E-3</v>
      </c>
      <c r="B83" s="73" t="s">
        <v>357</v>
      </c>
      <c r="C83" s="72"/>
      <c r="D83" s="72"/>
      <c r="E83" s="72"/>
      <c r="F83" s="72"/>
      <c r="G83" s="72"/>
      <c r="H83" s="72"/>
    </row>
    <row r="84" spans="1:8" ht="15.75" x14ac:dyDescent="0.25">
      <c r="A84" s="74">
        <f>AD32/$AD$33</f>
        <v>7.7040674297618227E-3</v>
      </c>
      <c r="B84" s="73" t="s">
        <v>358</v>
      </c>
      <c r="C84" s="72"/>
      <c r="D84" s="72"/>
      <c r="E84" s="72"/>
      <c r="F84" s="72"/>
      <c r="G84" s="72"/>
      <c r="H84" s="72"/>
    </row>
    <row r="85" spans="1:8" ht="15.75" x14ac:dyDescent="0.25">
      <c r="A85" s="75"/>
      <c r="B85" s="72"/>
      <c r="C85" s="72"/>
      <c r="D85" s="72"/>
      <c r="E85" s="72"/>
      <c r="F85" s="72"/>
      <c r="G85" s="72"/>
      <c r="H85" s="72"/>
    </row>
    <row r="86" spans="1:8" ht="15.75" x14ac:dyDescent="0.25">
      <c r="A86" s="75"/>
      <c r="B86" s="72"/>
      <c r="C86" s="72"/>
      <c r="D86" s="72"/>
      <c r="E86" s="72"/>
      <c r="F86" s="72"/>
      <c r="G86" s="72"/>
      <c r="H86" s="72"/>
    </row>
    <row r="87" spans="1:8" ht="15.75" x14ac:dyDescent="0.25">
      <c r="A87" s="75"/>
      <c r="B87" s="72"/>
      <c r="C87" s="72"/>
      <c r="D87" s="72"/>
      <c r="E87" s="72"/>
      <c r="F87" s="72"/>
      <c r="G87" s="72"/>
      <c r="H87" s="72"/>
    </row>
    <row r="88" spans="1:8" ht="15.75" x14ac:dyDescent="0.25">
      <c r="A88" s="75"/>
      <c r="B88" s="72"/>
      <c r="C88" s="72"/>
      <c r="D88" s="72"/>
      <c r="E88" s="72"/>
      <c r="F88" s="72"/>
      <c r="G88" s="72"/>
      <c r="H88" s="72"/>
    </row>
    <row r="89" spans="1:8" x14ac:dyDescent="0.2">
      <c r="A89" s="72"/>
      <c r="B89" s="72"/>
      <c r="C89" s="72"/>
      <c r="D89" s="72"/>
      <c r="E89" s="72"/>
      <c r="F89" s="72"/>
      <c r="G89" s="72"/>
      <c r="H89" s="72"/>
    </row>
    <row r="90" spans="1:8" x14ac:dyDescent="0.2">
      <c r="A90" s="72"/>
      <c r="B90" s="72"/>
      <c r="C90" s="72"/>
      <c r="D90" s="72"/>
      <c r="E90" s="72"/>
      <c r="F90" s="72"/>
      <c r="G90" s="72"/>
      <c r="H90" s="72"/>
    </row>
    <row r="91" spans="1:8" x14ac:dyDescent="0.2">
      <c r="A91" s="72"/>
      <c r="B91" s="72"/>
      <c r="C91" s="72"/>
      <c r="D91" s="72"/>
      <c r="E91" s="72"/>
      <c r="F91" s="72"/>
      <c r="G91" s="72"/>
      <c r="H91" s="72"/>
    </row>
    <row r="92" spans="1:8" x14ac:dyDescent="0.2">
      <c r="A92" s="72"/>
      <c r="B92" s="72"/>
      <c r="C92" s="72"/>
      <c r="D92" s="72"/>
      <c r="E92" s="72"/>
      <c r="F92" s="72"/>
      <c r="G92" s="72"/>
      <c r="H92" s="72"/>
    </row>
  </sheetData>
  <sortState columnSort="1" ref="C3:AC33">
    <sortCondition descending="1" ref="C33:AC33"/>
  </sortState>
  <mergeCells count="2">
    <mergeCell ref="A33:B33"/>
    <mergeCell ref="A34:B34"/>
  </mergeCells>
  <conditionalFormatting sqref="AE34">
    <cfRule type="cellIs" dxfId="77" priority="39" operator="notEqual">
      <formula>0</formula>
    </cfRule>
  </conditionalFormatting>
  <conditionalFormatting sqref="AE4:AE33">
    <cfRule type="cellIs" dxfId="76" priority="32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21" orientation="landscape" r:id="rId1"/>
  <headerFooter alignWithMargins="0"/>
  <colBreaks count="1" manualBreakCount="1">
    <brk id="17" max="8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0"/>
  <sheetViews>
    <sheetView view="pageBreakPreview" zoomScaleNormal="70" zoomScaleSheetLayoutView="100" workbookViewId="0">
      <selection activeCell="C8" sqref="C8"/>
    </sheetView>
  </sheetViews>
  <sheetFormatPr defaultRowHeight="15.75" x14ac:dyDescent="0.25"/>
  <cols>
    <col min="1" max="1" width="12.85546875" style="59" customWidth="1"/>
    <col min="2" max="2" width="54.5703125" style="59" customWidth="1"/>
    <col min="3" max="8" width="19.28515625" style="59" customWidth="1"/>
    <col min="9" max="16384" width="9.140625" style="59"/>
  </cols>
  <sheetData>
    <row r="1" spans="1:9" ht="21.75" customHeight="1" x14ac:dyDescent="0.25">
      <c r="A1" s="127" t="s">
        <v>392</v>
      </c>
      <c r="B1" s="127"/>
      <c r="C1" s="127"/>
      <c r="D1" s="127"/>
      <c r="E1" s="127"/>
      <c r="F1" s="127"/>
      <c r="G1" s="127"/>
      <c r="H1" s="127"/>
    </row>
    <row r="2" spans="1:9" x14ac:dyDescent="0.25">
      <c r="H2" s="77" t="s">
        <v>0</v>
      </c>
    </row>
    <row r="3" spans="1:9" ht="94.5" x14ac:dyDescent="0.25">
      <c r="A3" s="78" t="s">
        <v>296</v>
      </c>
      <c r="B3" s="78" t="s">
        <v>297</v>
      </c>
      <c r="C3" s="92" t="s">
        <v>375</v>
      </c>
      <c r="D3" s="110" t="s">
        <v>380</v>
      </c>
      <c r="E3" s="92" t="s">
        <v>376</v>
      </c>
      <c r="F3" s="92" t="s">
        <v>377</v>
      </c>
      <c r="G3" s="110" t="s">
        <v>378</v>
      </c>
      <c r="H3" s="92" t="s">
        <v>379</v>
      </c>
    </row>
    <row r="4" spans="1:9" ht="18" customHeight="1" x14ac:dyDescent="0.25">
      <c r="A4" s="51">
        <v>1</v>
      </c>
      <c r="B4" s="5" t="s">
        <v>323</v>
      </c>
      <c r="C4" s="89">
        <f>Premiums!AD4</f>
        <v>28884523.770444486</v>
      </c>
      <c r="D4" s="111">
        <v>15918159.33</v>
      </c>
      <c r="E4" s="97">
        <f>SUM(C4:D4)</f>
        <v>44802683.100444488</v>
      </c>
      <c r="F4" s="98">
        <f>Payments!AD4</f>
        <v>8685576.3341630027</v>
      </c>
      <c r="G4" s="111">
        <v>1943396.41</v>
      </c>
      <c r="H4" s="54">
        <f>SUM(F4:G4)</f>
        <v>10628972.744163003</v>
      </c>
      <c r="I4" s="61"/>
    </row>
    <row r="5" spans="1:9" ht="47.25" x14ac:dyDescent="0.25">
      <c r="A5" s="55" t="s">
        <v>324</v>
      </c>
      <c r="B5" s="5" t="s">
        <v>325</v>
      </c>
      <c r="C5" s="89">
        <f>Premiums!AD5</f>
        <v>3023458.3500000034</v>
      </c>
      <c r="D5" s="111">
        <v>0</v>
      </c>
      <c r="E5" s="97">
        <f t="shared" ref="E5:E33" si="0">SUM(C5:D5)</f>
        <v>3023458.3500000034</v>
      </c>
      <c r="F5" s="98">
        <f>Payments!AD5</f>
        <v>707243.19215669518</v>
      </c>
      <c r="G5" s="111">
        <v>0</v>
      </c>
      <c r="H5" s="54">
        <f t="shared" ref="H5:H32" si="1">SUM(F5:G5)</f>
        <v>707243.19215669518</v>
      </c>
    </row>
    <row r="6" spans="1:9" ht="18" customHeight="1" x14ac:dyDescent="0.25">
      <c r="A6" s="51">
        <v>2</v>
      </c>
      <c r="B6" s="5" t="s">
        <v>359</v>
      </c>
      <c r="C6" s="89">
        <f>Premiums!AD6</f>
        <v>43561466.020665839</v>
      </c>
      <c r="D6" s="111">
        <v>39301313.57</v>
      </c>
      <c r="E6" s="97">
        <f t="shared" si="0"/>
        <v>82862779.590665847</v>
      </c>
      <c r="F6" s="98">
        <f>Payments!AD6</f>
        <v>25641166.043549072</v>
      </c>
      <c r="G6" s="111">
        <v>13174448.859999999</v>
      </c>
      <c r="H6" s="54">
        <f t="shared" si="1"/>
        <v>38815614.903549075</v>
      </c>
    </row>
    <row r="7" spans="1:9" ht="32.25" customHeight="1" x14ac:dyDescent="0.25">
      <c r="A7" s="51">
        <v>3</v>
      </c>
      <c r="B7" s="5" t="s">
        <v>326</v>
      </c>
      <c r="C7" s="89">
        <f>Premiums!AD7</f>
        <v>464661698.65499997</v>
      </c>
      <c r="D7" s="111">
        <v>0</v>
      </c>
      <c r="E7" s="97">
        <f t="shared" si="0"/>
        <v>464661698.65499997</v>
      </c>
      <c r="F7" s="98">
        <f>Payments!AD7</f>
        <v>249587911.04194224</v>
      </c>
      <c r="G7" s="111">
        <v>0</v>
      </c>
      <c r="H7" s="54">
        <f t="shared" si="1"/>
        <v>249587911.04194224</v>
      </c>
      <c r="I7" s="61"/>
    </row>
    <row r="8" spans="1:9" ht="18" customHeight="1" x14ac:dyDescent="0.25">
      <c r="A8" s="51">
        <v>4</v>
      </c>
      <c r="B8" s="5" t="s">
        <v>327</v>
      </c>
      <c r="C8" s="89">
        <f>Premiums!AD8</f>
        <v>6911924.3900000006</v>
      </c>
      <c r="D8" s="111">
        <v>0</v>
      </c>
      <c r="E8" s="54">
        <f t="shared" si="0"/>
        <v>6911924.3900000006</v>
      </c>
      <c r="F8" s="52">
        <f>Payments!AD8</f>
        <v>1038.2486372271869</v>
      </c>
      <c r="G8" s="111">
        <v>0</v>
      </c>
      <c r="H8" s="54">
        <f t="shared" si="1"/>
        <v>1038.2486372271869</v>
      </c>
      <c r="I8" s="61"/>
    </row>
    <row r="9" spans="1:9" ht="18" customHeight="1" x14ac:dyDescent="0.25">
      <c r="A9" s="51">
        <v>5</v>
      </c>
      <c r="B9" s="5" t="s">
        <v>328</v>
      </c>
      <c r="C9" s="89">
        <f>Premiums!AD9</f>
        <v>5445418.8200000012</v>
      </c>
      <c r="D9" s="111">
        <v>0</v>
      </c>
      <c r="E9" s="54">
        <f t="shared" si="0"/>
        <v>5445418.8200000012</v>
      </c>
      <c r="F9" s="52">
        <f>Payments!AD9</f>
        <v>357521.69349066046</v>
      </c>
      <c r="G9" s="111">
        <v>0</v>
      </c>
      <c r="H9" s="54">
        <f t="shared" si="1"/>
        <v>357521.69349066046</v>
      </c>
      <c r="I9" s="61"/>
    </row>
    <row r="10" spans="1:9" ht="18" customHeight="1" x14ac:dyDescent="0.25">
      <c r="A10" s="51">
        <v>6</v>
      </c>
      <c r="B10" s="5" t="s">
        <v>329</v>
      </c>
      <c r="C10" s="89">
        <f>Premiums!AD10</f>
        <v>3602639.7999999993</v>
      </c>
      <c r="D10" s="111">
        <v>0</v>
      </c>
      <c r="E10" s="54">
        <f t="shared" si="0"/>
        <v>3602639.7999999993</v>
      </c>
      <c r="F10" s="52">
        <f>Payments!AD10</f>
        <v>3949218.6783962608</v>
      </c>
      <c r="G10" s="111">
        <v>0</v>
      </c>
      <c r="H10" s="54">
        <f t="shared" si="1"/>
        <v>3949218.6783962608</v>
      </c>
      <c r="I10" s="61"/>
    </row>
    <row r="11" spans="1:9" ht="18" customHeight="1" x14ac:dyDescent="0.25">
      <c r="A11" s="51">
        <v>7</v>
      </c>
      <c r="B11" s="5" t="s">
        <v>330</v>
      </c>
      <c r="C11" s="89">
        <f>Premiums!AD11</f>
        <v>17512389.410000004</v>
      </c>
      <c r="D11" s="111">
        <v>0</v>
      </c>
      <c r="E11" s="54">
        <f t="shared" si="0"/>
        <v>17512389.410000004</v>
      </c>
      <c r="F11" s="52">
        <f>Payments!AD11</f>
        <v>3843209.871615814</v>
      </c>
      <c r="G11" s="111">
        <v>0</v>
      </c>
      <c r="H11" s="54">
        <f t="shared" si="1"/>
        <v>3843209.871615814</v>
      </c>
      <c r="I11" s="61"/>
    </row>
    <row r="12" spans="1:9" ht="18" customHeight="1" x14ac:dyDescent="0.25">
      <c r="A12" s="51">
        <v>8</v>
      </c>
      <c r="B12" s="5" t="s">
        <v>331</v>
      </c>
      <c r="C12" s="89">
        <f>Premiums!AD12</f>
        <v>226907615.37000003</v>
      </c>
      <c r="D12" s="111">
        <v>0</v>
      </c>
      <c r="E12" s="54">
        <f t="shared" si="0"/>
        <v>226907615.37000003</v>
      </c>
      <c r="F12" s="52">
        <f>Payments!AD12</f>
        <v>57425514.188938759</v>
      </c>
      <c r="G12" s="111">
        <v>0</v>
      </c>
      <c r="H12" s="54">
        <f t="shared" si="1"/>
        <v>57425514.188938759</v>
      </c>
      <c r="I12" s="61"/>
    </row>
    <row r="13" spans="1:9" ht="18" customHeight="1" x14ac:dyDescent="0.25">
      <c r="A13" s="55" t="s">
        <v>360</v>
      </c>
      <c r="B13" s="5" t="s">
        <v>370</v>
      </c>
      <c r="C13" s="89">
        <f>Premiums!AD13</f>
        <v>142257651.04000002</v>
      </c>
      <c r="D13" s="111">
        <v>0</v>
      </c>
      <c r="E13" s="54">
        <f t="shared" si="0"/>
        <v>142257651.04000002</v>
      </c>
      <c r="F13" s="52">
        <f>Payments!AD13</f>
        <v>23737250.546904702</v>
      </c>
      <c r="G13" s="111">
        <v>0</v>
      </c>
      <c r="H13" s="54">
        <f t="shared" si="1"/>
        <v>23737250.546904702</v>
      </c>
      <c r="I13" s="61"/>
    </row>
    <row r="14" spans="1:9" ht="18" customHeight="1" x14ac:dyDescent="0.25">
      <c r="A14" s="55" t="s">
        <v>361</v>
      </c>
      <c r="B14" s="5" t="s">
        <v>371</v>
      </c>
      <c r="C14" s="89">
        <f>Premiums!AD14</f>
        <v>63879415.030000024</v>
      </c>
      <c r="D14" s="111">
        <v>0</v>
      </c>
      <c r="E14" s="54">
        <f t="shared" si="0"/>
        <v>63879415.030000024</v>
      </c>
      <c r="F14" s="52">
        <f>Payments!AD14</f>
        <v>18874028.300088365</v>
      </c>
      <c r="G14" s="111">
        <v>0</v>
      </c>
      <c r="H14" s="54">
        <f t="shared" si="1"/>
        <v>18874028.300088365</v>
      </c>
      <c r="I14" s="61"/>
    </row>
    <row r="15" spans="1:9" ht="18" customHeight="1" x14ac:dyDescent="0.25">
      <c r="A15" s="55" t="s">
        <v>362</v>
      </c>
      <c r="B15" s="5" t="s">
        <v>372</v>
      </c>
      <c r="C15" s="89">
        <f>Premiums!AD15</f>
        <v>8459426.0300000012</v>
      </c>
      <c r="D15" s="111">
        <v>0</v>
      </c>
      <c r="E15" s="54">
        <f t="shared" si="0"/>
        <v>8459426.0300000012</v>
      </c>
      <c r="F15" s="52">
        <f>Payments!AD15</f>
        <v>1124860.2422426417</v>
      </c>
      <c r="G15" s="111">
        <v>0</v>
      </c>
      <c r="H15" s="54">
        <f t="shared" si="1"/>
        <v>1124860.2422426417</v>
      </c>
      <c r="I15" s="61"/>
    </row>
    <row r="16" spans="1:9" ht="18" customHeight="1" x14ac:dyDescent="0.25">
      <c r="A16" s="55" t="s">
        <v>363</v>
      </c>
      <c r="B16" s="5" t="s">
        <v>369</v>
      </c>
      <c r="C16" s="89">
        <f>Premiums!AD16</f>
        <v>12311123.27</v>
      </c>
      <c r="D16" s="111">
        <v>0</v>
      </c>
      <c r="E16" s="54">
        <f t="shared" si="0"/>
        <v>12311123.27</v>
      </c>
      <c r="F16" s="52">
        <f>Payments!AD16</f>
        <v>13689375.099703036</v>
      </c>
      <c r="G16" s="111">
        <v>0</v>
      </c>
      <c r="H16" s="54">
        <f t="shared" si="1"/>
        <v>13689375.099703036</v>
      </c>
      <c r="I16" s="61"/>
    </row>
    <row r="17" spans="1:8" ht="18" customHeight="1" x14ac:dyDescent="0.25">
      <c r="A17" s="51">
        <v>9</v>
      </c>
      <c r="B17" s="4" t="s">
        <v>364</v>
      </c>
      <c r="C17" s="89">
        <f>Premiums!AD17</f>
        <v>17407656.75</v>
      </c>
      <c r="D17" s="111">
        <v>0</v>
      </c>
      <c r="E17" s="54">
        <f t="shared" si="0"/>
        <v>17407656.75</v>
      </c>
      <c r="F17" s="52">
        <f>Payments!AD17</f>
        <v>2519134.013572013</v>
      </c>
      <c r="G17" s="111">
        <v>0</v>
      </c>
      <c r="H17" s="54">
        <f t="shared" si="1"/>
        <v>2519134.013572013</v>
      </c>
    </row>
    <row r="18" spans="1:8" ht="31.5" x14ac:dyDescent="0.25">
      <c r="A18" s="55" t="s">
        <v>365</v>
      </c>
      <c r="B18" s="5" t="s">
        <v>368</v>
      </c>
      <c r="C18" s="89">
        <f>Premiums!AD18</f>
        <v>16362992.819999998</v>
      </c>
      <c r="D18" s="111">
        <v>0</v>
      </c>
      <c r="E18" s="54">
        <f t="shared" si="0"/>
        <v>16362992.819999998</v>
      </c>
      <c r="F18" s="52">
        <f>Payments!AD18</f>
        <v>2107695.1693821182</v>
      </c>
      <c r="G18" s="111">
        <v>0</v>
      </c>
      <c r="H18" s="54">
        <f t="shared" si="1"/>
        <v>2107695.1693821182</v>
      </c>
    </row>
    <row r="19" spans="1:8" ht="18" customHeight="1" x14ac:dyDescent="0.25">
      <c r="A19" s="55" t="s">
        <v>366</v>
      </c>
      <c r="B19" s="5" t="s">
        <v>367</v>
      </c>
      <c r="C19" s="89">
        <f>Premiums!AD19</f>
        <v>1044663.9299999999</v>
      </c>
      <c r="D19" s="111">
        <v>0</v>
      </c>
      <c r="E19" s="54">
        <f t="shared" si="0"/>
        <v>1044663.9299999999</v>
      </c>
      <c r="F19" s="52">
        <f>Payments!AD19</f>
        <v>411438.84418989508</v>
      </c>
      <c r="G19" s="111">
        <v>0</v>
      </c>
      <c r="H19" s="54">
        <f t="shared" si="1"/>
        <v>411438.84418989508</v>
      </c>
    </row>
    <row r="20" spans="1:8" ht="32.25" customHeight="1" x14ac:dyDescent="0.25">
      <c r="A20" s="51">
        <v>10</v>
      </c>
      <c r="B20" s="5" t="s">
        <v>332</v>
      </c>
      <c r="C20" s="89">
        <f>Premiums!AD20</f>
        <v>557512924.01630414</v>
      </c>
      <c r="D20" s="111">
        <v>0</v>
      </c>
      <c r="E20" s="54">
        <f t="shared" si="0"/>
        <v>557512924.01630414</v>
      </c>
      <c r="F20" s="52">
        <f>Payments!AD20</f>
        <v>349330022.43856961</v>
      </c>
      <c r="G20" s="111">
        <v>5835.42</v>
      </c>
      <c r="H20" s="54">
        <f t="shared" si="1"/>
        <v>349335857.85856962</v>
      </c>
    </row>
    <row r="21" spans="1:8" ht="18" customHeight="1" x14ac:dyDescent="0.25">
      <c r="A21" s="55" t="s">
        <v>333</v>
      </c>
      <c r="B21" s="5" t="s">
        <v>334</v>
      </c>
      <c r="C21" s="89">
        <f>Premiums!AD21</f>
        <v>546552174.49630415</v>
      </c>
      <c r="D21" s="111">
        <v>0</v>
      </c>
      <c r="E21" s="54">
        <f t="shared" si="0"/>
        <v>546552174.49630415</v>
      </c>
      <c r="F21" s="52">
        <f>Payments!AD21</f>
        <v>345928977.2097711</v>
      </c>
      <c r="G21" s="111">
        <v>5835.42</v>
      </c>
      <c r="H21" s="54">
        <f t="shared" si="1"/>
        <v>345934812.62977111</v>
      </c>
    </row>
    <row r="22" spans="1:8" ht="18" customHeight="1" x14ac:dyDescent="0.25">
      <c r="A22" s="55" t="s">
        <v>335</v>
      </c>
      <c r="B22" s="5" t="s">
        <v>336</v>
      </c>
      <c r="C22" s="89">
        <f>Premiums!AD22</f>
        <v>507510.19000000006</v>
      </c>
      <c r="D22" s="111">
        <v>0</v>
      </c>
      <c r="E22" s="54">
        <f t="shared" si="0"/>
        <v>507510.19000000006</v>
      </c>
      <c r="F22" s="52">
        <f>Payments!AD22</f>
        <v>1062547.6924702318</v>
      </c>
      <c r="G22" s="111">
        <v>0</v>
      </c>
      <c r="H22" s="54">
        <f t="shared" si="1"/>
        <v>1062547.6924702318</v>
      </c>
    </row>
    <row r="23" spans="1:8" ht="31.5" x14ac:dyDescent="0.25">
      <c r="A23" s="55" t="s">
        <v>337</v>
      </c>
      <c r="B23" s="5" t="s">
        <v>373</v>
      </c>
      <c r="C23" s="89">
        <f>Premiums!AD23</f>
        <v>5991591.3799999934</v>
      </c>
      <c r="D23" s="111">
        <v>0</v>
      </c>
      <c r="E23" s="54">
        <f t="shared" si="0"/>
        <v>5991591.3799999934</v>
      </c>
      <c r="F23" s="52">
        <f>Payments!AD23</f>
        <v>376939.75988047186</v>
      </c>
      <c r="G23" s="111">
        <v>0</v>
      </c>
      <c r="H23" s="54">
        <f t="shared" si="1"/>
        <v>376939.75988047186</v>
      </c>
    </row>
    <row r="24" spans="1:8" ht="18" customHeight="1" x14ac:dyDescent="0.25">
      <c r="A24" s="55" t="s">
        <v>338</v>
      </c>
      <c r="B24" s="5" t="s">
        <v>339</v>
      </c>
      <c r="C24" s="89">
        <f>Premiums!AD24</f>
        <v>4461647.9499999965</v>
      </c>
      <c r="D24" s="111">
        <v>0</v>
      </c>
      <c r="E24" s="54">
        <f t="shared" si="0"/>
        <v>4461647.9499999965</v>
      </c>
      <c r="F24" s="52">
        <f>Payments!AD24</f>
        <v>1961557.7764477772</v>
      </c>
      <c r="G24" s="111">
        <v>0</v>
      </c>
      <c r="H24" s="54">
        <f t="shared" si="1"/>
        <v>1961557.7764477772</v>
      </c>
    </row>
    <row r="25" spans="1:8" ht="32.25" customHeight="1" x14ac:dyDescent="0.25">
      <c r="A25" s="51">
        <v>11</v>
      </c>
      <c r="B25" s="5" t="s">
        <v>340</v>
      </c>
      <c r="C25" s="89">
        <f>Premiums!AD25</f>
        <v>4110859.0399999996</v>
      </c>
      <c r="D25" s="111">
        <v>0</v>
      </c>
      <c r="E25" s="54">
        <f t="shared" si="0"/>
        <v>4110859.0399999996</v>
      </c>
      <c r="F25" s="52">
        <f>Payments!AD25</f>
        <v>203301.40999999997</v>
      </c>
      <c r="G25" s="111">
        <v>0</v>
      </c>
      <c r="H25" s="54">
        <f t="shared" si="1"/>
        <v>203301.40999999997</v>
      </c>
    </row>
    <row r="26" spans="1:8" ht="32.25" customHeight="1" x14ac:dyDescent="0.25">
      <c r="A26" s="51">
        <v>12</v>
      </c>
      <c r="B26" s="5" t="s">
        <v>341</v>
      </c>
      <c r="C26" s="89">
        <f>Premiums!AD26</f>
        <v>1196038.23</v>
      </c>
      <c r="D26" s="111">
        <v>0</v>
      </c>
      <c r="E26" s="54">
        <f t="shared" si="0"/>
        <v>1196038.23</v>
      </c>
      <c r="F26" s="52">
        <f>Payments!AD26</f>
        <v>32</v>
      </c>
      <c r="G26" s="111">
        <v>0</v>
      </c>
      <c r="H26" s="54">
        <f t="shared" si="1"/>
        <v>32</v>
      </c>
    </row>
    <row r="27" spans="1:8" ht="18" customHeight="1" x14ac:dyDescent="0.25">
      <c r="A27" s="51">
        <v>13</v>
      </c>
      <c r="B27" s="5" t="s">
        <v>342</v>
      </c>
      <c r="C27" s="89">
        <f>Premiums!AD27</f>
        <v>35525454.579999998</v>
      </c>
      <c r="D27" s="111">
        <v>0</v>
      </c>
      <c r="E27" s="54">
        <f t="shared" si="0"/>
        <v>35525454.579999998</v>
      </c>
      <c r="F27" s="52">
        <f>Payments!AD27</f>
        <v>7806221.5290019652</v>
      </c>
      <c r="G27" s="111">
        <v>0</v>
      </c>
      <c r="H27" s="54">
        <f t="shared" si="1"/>
        <v>7806221.5290019652</v>
      </c>
    </row>
    <row r="28" spans="1:8" ht="18" customHeight="1" x14ac:dyDescent="0.25">
      <c r="A28" s="51">
        <v>14</v>
      </c>
      <c r="B28" s="5" t="s">
        <v>343</v>
      </c>
      <c r="C28" s="89">
        <f>Premiums!AD28</f>
        <v>5026557.4499999993</v>
      </c>
      <c r="D28" s="111">
        <v>0</v>
      </c>
      <c r="E28" s="54">
        <f t="shared" si="0"/>
        <v>5026557.4499999993</v>
      </c>
      <c r="F28" s="52">
        <f>Payments!AD28</f>
        <v>1607928.3884466954</v>
      </c>
      <c r="G28" s="111">
        <v>0</v>
      </c>
      <c r="H28" s="54">
        <f t="shared" si="1"/>
        <v>1607928.3884466954</v>
      </c>
    </row>
    <row r="29" spans="1:8" ht="18" customHeight="1" x14ac:dyDescent="0.25">
      <c r="A29" s="51">
        <v>15</v>
      </c>
      <c r="B29" s="5" t="s">
        <v>344</v>
      </c>
      <c r="C29" s="89">
        <f>Premiums!AD29</f>
        <v>11248918.259999998</v>
      </c>
      <c r="D29" s="111">
        <v>0</v>
      </c>
      <c r="E29" s="54">
        <f t="shared" si="0"/>
        <v>11248918.259999998</v>
      </c>
      <c r="F29" s="52">
        <f>Payments!AD29</f>
        <v>79964.262896996137</v>
      </c>
      <c r="G29" s="111">
        <v>0</v>
      </c>
      <c r="H29" s="54">
        <f t="shared" si="1"/>
        <v>79964.262896996137</v>
      </c>
    </row>
    <row r="30" spans="1:8" ht="18" customHeight="1" x14ac:dyDescent="0.25">
      <c r="A30" s="51">
        <v>16</v>
      </c>
      <c r="B30" s="5" t="s">
        <v>345</v>
      </c>
      <c r="C30" s="89">
        <f>Premiums!AD30</f>
        <v>14761592.089999998</v>
      </c>
      <c r="D30" s="111">
        <v>0</v>
      </c>
      <c r="E30" s="54">
        <f t="shared" si="0"/>
        <v>14761592.089999998</v>
      </c>
      <c r="F30" s="52">
        <f>Payments!AD30</f>
        <v>849807.85230303369</v>
      </c>
      <c r="G30" s="111">
        <v>0</v>
      </c>
      <c r="H30" s="54">
        <f t="shared" si="1"/>
        <v>849807.85230303369</v>
      </c>
    </row>
    <row r="31" spans="1:8" ht="18" customHeight="1" x14ac:dyDescent="0.25">
      <c r="A31" s="51">
        <v>17</v>
      </c>
      <c r="B31" s="56" t="s">
        <v>346</v>
      </c>
      <c r="C31" s="89">
        <f>Premiums!AD31</f>
        <v>2651.81</v>
      </c>
      <c r="D31" s="111">
        <v>0</v>
      </c>
      <c r="E31" s="54">
        <f t="shared" si="0"/>
        <v>2651.81</v>
      </c>
      <c r="F31" s="52">
        <f>Payments!AD31</f>
        <v>0</v>
      </c>
      <c r="G31" s="111">
        <v>0</v>
      </c>
      <c r="H31" s="54">
        <f t="shared" si="1"/>
        <v>0</v>
      </c>
    </row>
    <row r="32" spans="1:8" ht="18" customHeight="1" x14ac:dyDescent="0.25">
      <c r="A32" s="51">
        <v>18</v>
      </c>
      <c r="B32" s="57" t="s">
        <v>347</v>
      </c>
      <c r="C32" s="89">
        <f>Premiums!AD32</f>
        <v>17912864.789999958</v>
      </c>
      <c r="D32" s="111">
        <v>0</v>
      </c>
      <c r="E32" s="54">
        <f t="shared" si="0"/>
        <v>17912864.789999958</v>
      </c>
      <c r="F32" s="52">
        <f>Payments!AD32</f>
        <v>5527010.2861763565</v>
      </c>
      <c r="G32" s="111">
        <v>0</v>
      </c>
      <c r="H32" s="54">
        <f t="shared" si="1"/>
        <v>5527010.2861763565</v>
      </c>
    </row>
    <row r="33" spans="1:27" s="62" customFormat="1" ht="18" customHeight="1" x14ac:dyDescent="0.25">
      <c r="A33" s="121" t="s">
        <v>52</v>
      </c>
      <c r="B33" s="121"/>
      <c r="C33" s="80">
        <f>Premiums!AD33</f>
        <v>1462193193.2524145</v>
      </c>
      <c r="D33" s="111">
        <v>55219472.900000006</v>
      </c>
      <c r="E33" s="54">
        <f t="shared" si="0"/>
        <v>1517412666.1524146</v>
      </c>
      <c r="F33" s="80">
        <f>Payments!AD33</f>
        <v>717414578.28169978</v>
      </c>
      <c r="G33" s="111">
        <v>15123680.689999999</v>
      </c>
      <c r="H33" s="54">
        <f t="shared" ref="H33" si="2">SUM(F33:G33)</f>
        <v>732538258.97169983</v>
      </c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</row>
    <row r="34" spans="1:27" s="62" customFormat="1" ht="17.25" customHeight="1" x14ac:dyDescent="0.25">
      <c r="A34" s="125" t="s">
        <v>381</v>
      </c>
      <c r="B34" s="125"/>
      <c r="C34" s="82">
        <f>C33/$E$33</f>
        <v>0.96360945566639045</v>
      </c>
      <c r="D34" s="82">
        <f>D33/$E$33</f>
        <v>3.6390544333609484E-2</v>
      </c>
      <c r="E34" s="87">
        <f>C34+D34</f>
        <v>0.99999999999999989</v>
      </c>
      <c r="F34" s="82">
        <f>F33/$H$33</f>
        <v>0.97935441527486922</v>
      </c>
      <c r="G34" s="82">
        <f>G33/$H$33</f>
        <v>2.0645584725130749E-2</v>
      </c>
      <c r="H34" s="87">
        <f>F34+G34</f>
        <v>1</v>
      </c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</row>
    <row r="35" spans="1:27" x14ac:dyDescent="0.25">
      <c r="A35" s="126" t="s">
        <v>53</v>
      </c>
      <c r="B35" s="126"/>
      <c r="C35" s="126"/>
      <c r="D35" s="126"/>
      <c r="E35" s="126"/>
      <c r="F35" s="126"/>
      <c r="G35" s="126"/>
      <c r="H35" s="126"/>
    </row>
    <row r="36" spans="1:27" ht="18" customHeight="1" x14ac:dyDescent="0.25">
      <c r="A36" s="126"/>
      <c r="B36" s="126"/>
      <c r="C36" s="126"/>
      <c r="D36" s="126"/>
      <c r="E36" s="126"/>
      <c r="F36" s="126"/>
      <c r="G36" s="126"/>
      <c r="H36" s="126"/>
    </row>
    <row r="37" spans="1:27" x14ac:dyDescent="0.25">
      <c r="A37" s="126" t="s">
        <v>374</v>
      </c>
      <c r="B37" s="126"/>
      <c r="C37" s="126"/>
      <c r="D37" s="126"/>
      <c r="E37" s="126"/>
      <c r="F37" s="126"/>
      <c r="G37" s="126"/>
      <c r="H37" s="126"/>
    </row>
    <row r="38" spans="1:27" s="100" customFormat="1" x14ac:dyDescent="0.25">
      <c r="A38" s="108" t="s">
        <v>388</v>
      </c>
    </row>
    <row r="75" spans="1:8" x14ac:dyDescent="0.25">
      <c r="A75" s="75"/>
      <c r="B75" s="75"/>
      <c r="C75" s="75"/>
      <c r="D75" s="75"/>
      <c r="E75" s="75"/>
      <c r="F75" s="75"/>
      <c r="G75" s="75"/>
      <c r="H75" s="75"/>
    </row>
    <row r="76" spans="1:8" x14ac:dyDescent="0.25">
      <c r="A76" s="75"/>
      <c r="B76" s="75"/>
      <c r="C76" s="75"/>
      <c r="D76" s="75"/>
      <c r="E76" s="75"/>
      <c r="F76" s="75"/>
      <c r="G76" s="75"/>
      <c r="H76" s="75"/>
    </row>
    <row r="77" spans="1:8" x14ac:dyDescent="0.25">
      <c r="A77" s="75"/>
      <c r="B77" s="75"/>
      <c r="C77" s="75"/>
      <c r="D77" s="75"/>
      <c r="E77" s="75"/>
      <c r="F77" s="75"/>
      <c r="G77" s="75"/>
      <c r="H77" s="75"/>
    </row>
    <row r="78" spans="1:8" x14ac:dyDescent="0.25">
      <c r="A78" s="75"/>
      <c r="B78" s="75"/>
      <c r="C78" s="75"/>
      <c r="D78" s="75"/>
      <c r="E78" s="75"/>
      <c r="F78" s="75"/>
      <c r="G78" s="75"/>
      <c r="H78" s="75"/>
    </row>
    <row r="79" spans="1:8" x14ac:dyDescent="0.25">
      <c r="A79" s="75"/>
      <c r="B79" s="75"/>
      <c r="C79" s="75"/>
      <c r="D79" s="75"/>
      <c r="E79" s="75"/>
      <c r="F79" s="75"/>
      <c r="G79" s="75"/>
      <c r="H79" s="75"/>
    </row>
    <row r="80" spans="1:8" x14ac:dyDescent="0.25">
      <c r="A80" s="74">
        <f>(E4+E6)/$E$33</f>
        <v>8.4133647714185578E-2</v>
      </c>
      <c r="B80" s="75" t="s">
        <v>349</v>
      </c>
      <c r="C80" s="74"/>
      <c r="D80" s="74">
        <f>(H4+H6)/$H$33</f>
        <v>6.7497618100001891E-2</v>
      </c>
      <c r="E80" s="75" t="s">
        <v>349</v>
      </c>
      <c r="F80" s="117"/>
      <c r="G80" s="75"/>
      <c r="H80" s="75"/>
    </row>
    <row r="81" spans="1:8" x14ac:dyDescent="0.25">
      <c r="A81" s="74">
        <f>(E7+E20)/$E$33</f>
        <v>0.67362995279534132</v>
      </c>
      <c r="B81" s="75" t="s">
        <v>350</v>
      </c>
      <c r="C81" s="74"/>
      <c r="D81" s="74">
        <f>(H7+H20)/$H$33</f>
        <v>0.81760066667541809</v>
      </c>
      <c r="E81" s="75" t="s">
        <v>350</v>
      </c>
      <c r="F81" s="117"/>
      <c r="G81" s="75"/>
      <c r="H81" s="75"/>
    </row>
    <row r="82" spans="1:8" x14ac:dyDescent="0.25">
      <c r="A82" s="74">
        <f>E8/$E$33</f>
        <v>4.5550722912614345E-3</v>
      </c>
      <c r="B82" s="75" t="s">
        <v>351</v>
      </c>
      <c r="C82" s="74"/>
      <c r="D82" s="74">
        <f>H8/$H$33</f>
        <v>1.4173302547837268E-6</v>
      </c>
      <c r="E82" s="75" t="s">
        <v>351</v>
      </c>
      <c r="F82" s="117"/>
      <c r="G82" s="75"/>
      <c r="H82" s="75"/>
    </row>
    <row r="83" spans="1:8" x14ac:dyDescent="0.25">
      <c r="A83" s="74">
        <f>(E25+E9)/$E$33</f>
        <v>6.2977448871776674E-3</v>
      </c>
      <c r="B83" s="75" t="s">
        <v>352</v>
      </c>
      <c r="C83" s="74"/>
      <c r="D83" s="74">
        <f>(H25+H9)/$H$33</f>
        <v>7.6558882300279513E-4</v>
      </c>
      <c r="E83" s="75" t="s">
        <v>352</v>
      </c>
      <c r="F83" s="117"/>
      <c r="G83" s="75"/>
      <c r="H83" s="75"/>
    </row>
    <row r="84" spans="1:8" x14ac:dyDescent="0.25">
      <c r="A84" s="74">
        <f>(E26+E10)/$E$33</f>
        <v>3.1624080495964452E-3</v>
      </c>
      <c r="B84" s="75" t="s">
        <v>353</v>
      </c>
      <c r="C84" s="74"/>
      <c r="D84" s="74">
        <f>(H26+H10)/$H$33</f>
        <v>5.3911869175816418E-3</v>
      </c>
      <c r="E84" s="75" t="s">
        <v>353</v>
      </c>
      <c r="F84" s="117"/>
      <c r="G84" s="75"/>
      <c r="H84" s="75"/>
    </row>
    <row r="85" spans="1:8" x14ac:dyDescent="0.25">
      <c r="A85" s="74">
        <f>E11/$E$33</f>
        <v>1.1540953756768625E-2</v>
      </c>
      <c r="B85" s="75" t="s">
        <v>354</v>
      </c>
      <c r="C85" s="74"/>
      <c r="D85" s="74">
        <f>H11/$H$33</f>
        <v>5.2464288718663214E-3</v>
      </c>
      <c r="E85" s="75" t="s">
        <v>354</v>
      </c>
      <c r="F85" s="117"/>
      <c r="G85" s="75"/>
      <c r="H85" s="75"/>
    </row>
    <row r="86" spans="1:8" x14ac:dyDescent="0.25">
      <c r="A86" s="74">
        <f>(E12+E17)/$E$33</f>
        <v>0.16100779805633975</v>
      </c>
      <c r="B86" s="75" t="s">
        <v>355</v>
      </c>
      <c r="C86" s="74"/>
      <c r="D86" s="74">
        <f>(H12+H17)/$H$33</f>
        <v>8.183142309407572E-2</v>
      </c>
      <c r="E86" s="75" t="s">
        <v>355</v>
      </c>
      <c r="F86" s="117"/>
      <c r="G86" s="75"/>
      <c r="H86" s="75"/>
    </row>
    <row r="87" spans="1:8" x14ac:dyDescent="0.25">
      <c r="A87" s="74">
        <f>E27/$E$33</f>
        <v>2.3411861105706422E-2</v>
      </c>
      <c r="B87" s="75" t="s">
        <v>356</v>
      </c>
      <c r="C87" s="74"/>
      <c r="D87" s="74">
        <f>H27/$H$33</f>
        <v>1.065640112771713E-2</v>
      </c>
      <c r="E87" s="75" t="s">
        <v>356</v>
      </c>
      <c r="F87" s="117"/>
      <c r="G87" s="75"/>
      <c r="H87" s="75"/>
    </row>
    <row r="88" spans="1:8" x14ac:dyDescent="0.25">
      <c r="A88" s="74">
        <f>(E28+E29+E30+E31)/$E$33</f>
        <v>2.0455687699447639E-2</v>
      </c>
      <c r="B88" s="75" t="s">
        <v>357</v>
      </c>
      <c r="C88" s="74"/>
      <c r="D88" s="74">
        <f>(H28+H29+H30+H31)/$H$33</f>
        <v>3.4642566071689156E-3</v>
      </c>
      <c r="E88" s="75" t="s">
        <v>357</v>
      </c>
      <c r="F88" s="117"/>
      <c r="G88" s="75"/>
      <c r="H88" s="75"/>
    </row>
    <row r="89" spans="1:8" x14ac:dyDescent="0.25">
      <c r="A89" s="74">
        <f>E32/$E$33</f>
        <v>1.1804873644175E-2</v>
      </c>
      <c r="B89" s="75" t="s">
        <v>358</v>
      </c>
      <c r="C89" s="74"/>
      <c r="D89" s="74">
        <f>H32/$H$33</f>
        <v>7.5450124529125541E-3</v>
      </c>
      <c r="E89" s="75" t="s">
        <v>358</v>
      </c>
      <c r="F89" s="117"/>
      <c r="G89" s="75"/>
      <c r="H89" s="75"/>
    </row>
    <row r="90" spans="1:8" x14ac:dyDescent="0.25">
      <c r="A90" s="75"/>
      <c r="B90" s="75"/>
      <c r="C90" s="75"/>
      <c r="D90" s="75"/>
      <c r="E90" s="75"/>
      <c r="F90" s="75"/>
      <c r="G90" s="75"/>
      <c r="H90" s="75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37" sqref="H37"/>
    </sheetView>
  </sheetViews>
  <sheetFormatPr defaultRowHeight="15" x14ac:dyDescent="0.25"/>
  <cols>
    <col min="1" max="1" width="55.5703125" style="10" customWidth="1"/>
    <col min="2" max="2" width="20" style="10" customWidth="1"/>
    <col min="3" max="3" width="18.140625" style="10" customWidth="1"/>
    <col min="4" max="4" width="15.7109375" style="10" customWidth="1"/>
    <col min="5" max="5" width="16" style="10" customWidth="1"/>
    <col min="6" max="7" width="13.7109375" style="10" customWidth="1"/>
    <col min="8" max="8" width="14.85546875" style="10" customWidth="1"/>
    <col min="9" max="14" width="13.7109375" style="10" customWidth="1"/>
    <col min="15" max="15" width="18.140625" style="10" customWidth="1"/>
    <col min="16" max="16" width="16.7109375" style="10" customWidth="1"/>
    <col min="17" max="17" width="15.5703125" style="10" customWidth="1"/>
    <col min="18" max="18" width="13.5703125" style="10" customWidth="1"/>
    <col min="19" max="19" width="12.85546875" style="10" customWidth="1"/>
    <col min="20" max="21" width="14.5703125" style="10" customWidth="1"/>
    <col min="22" max="22" width="13.7109375" style="10" customWidth="1"/>
    <col min="23" max="23" width="13.85546875" style="10" bestFit="1" customWidth="1"/>
    <col min="24" max="16384" width="9.140625" style="10"/>
  </cols>
  <sheetData>
    <row r="1" spans="1:24" ht="18.75" x14ac:dyDescent="0.25">
      <c r="A1" s="129" t="s">
        <v>393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4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4" ht="15.75" x14ac:dyDescent="0.25">
      <c r="A3" s="130" t="s">
        <v>1</v>
      </c>
      <c r="B3" s="128" t="s">
        <v>2</v>
      </c>
      <c r="C3" s="128"/>
      <c r="D3" s="128" t="s">
        <v>3</v>
      </c>
      <c r="E3" s="128" t="s">
        <v>4</v>
      </c>
      <c r="F3" s="128" t="s">
        <v>5</v>
      </c>
      <c r="G3" s="128"/>
      <c r="H3" s="128"/>
      <c r="I3" s="128"/>
      <c r="J3" s="128"/>
      <c r="K3" s="132" t="s">
        <v>6</v>
      </c>
      <c r="L3" s="132"/>
      <c r="M3" s="132"/>
      <c r="N3" s="132"/>
      <c r="O3" s="133" t="s">
        <v>7</v>
      </c>
      <c r="P3" s="128" t="s">
        <v>8</v>
      </c>
      <c r="Q3" s="128" t="s">
        <v>9</v>
      </c>
      <c r="R3" s="128"/>
      <c r="S3" s="128"/>
      <c r="T3" s="128"/>
      <c r="U3" s="128"/>
      <c r="V3" s="128"/>
      <c r="W3" s="128"/>
    </row>
    <row r="4" spans="1:24" x14ac:dyDescent="0.25">
      <c r="A4" s="130"/>
      <c r="B4" s="128" t="s">
        <v>10</v>
      </c>
      <c r="C4" s="128" t="s">
        <v>382</v>
      </c>
      <c r="D4" s="131"/>
      <c r="E4" s="128"/>
      <c r="F4" s="128" t="s">
        <v>11</v>
      </c>
      <c r="G4" s="128"/>
      <c r="H4" s="128" t="s">
        <v>383</v>
      </c>
      <c r="I4" s="128" t="s">
        <v>12</v>
      </c>
      <c r="J4" s="128"/>
      <c r="K4" s="128" t="s">
        <v>11</v>
      </c>
      <c r="L4" s="128"/>
      <c r="M4" s="128" t="s">
        <v>13</v>
      </c>
      <c r="N4" s="128"/>
      <c r="O4" s="133"/>
      <c r="P4" s="128"/>
      <c r="Q4" s="128"/>
      <c r="R4" s="128"/>
      <c r="S4" s="128"/>
      <c r="T4" s="128"/>
      <c r="U4" s="128"/>
      <c r="V4" s="128"/>
      <c r="W4" s="128"/>
    </row>
    <row r="5" spans="1:24" ht="35.25" customHeight="1" x14ac:dyDescent="0.25">
      <c r="A5" s="130"/>
      <c r="B5" s="128"/>
      <c r="C5" s="128"/>
      <c r="D5" s="131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3"/>
      <c r="P5" s="128"/>
      <c r="Q5" s="128" t="s">
        <v>14</v>
      </c>
      <c r="R5" s="128" t="s">
        <v>15</v>
      </c>
      <c r="S5" s="128"/>
      <c r="T5" s="128"/>
      <c r="U5" s="128" t="s">
        <v>16</v>
      </c>
      <c r="V5" s="128" t="s">
        <v>17</v>
      </c>
      <c r="W5" s="128" t="s">
        <v>11</v>
      </c>
    </row>
    <row r="6" spans="1:24" ht="99.75" customHeight="1" x14ac:dyDescent="0.25">
      <c r="A6" s="130"/>
      <c r="B6" s="128"/>
      <c r="C6" s="128"/>
      <c r="D6" s="131"/>
      <c r="E6" s="128"/>
      <c r="F6" s="96" t="s">
        <v>18</v>
      </c>
      <c r="G6" s="96" t="s">
        <v>19</v>
      </c>
      <c r="H6" s="128"/>
      <c r="I6" s="96" t="s">
        <v>18</v>
      </c>
      <c r="J6" s="96" t="s">
        <v>19</v>
      </c>
      <c r="K6" s="96" t="s">
        <v>18</v>
      </c>
      <c r="L6" s="96" t="s">
        <v>19</v>
      </c>
      <c r="M6" s="96" t="s">
        <v>18</v>
      </c>
      <c r="N6" s="96" t="s">
        <v>19</v>
      </c>
      <c r="O6" s="133"/>
      <c r="P6" s="128"/>
      <c r="Q6" s="128"/>
      <c r="R6" s="96" t="s">
        <v>20</v>
      </c>
      <c r="S6" s="96" t="s">
        <v>21</v>
      </c>
      <c r="T6" s="96" t="s">
        <v>22</v>
      </c>
      <c r="U6" s="128"/>
      <c r="V6" s="128"/>
      <c r="W6" s="128"/>
    </row>
    <row r="7" spans="1:24" ht="15.75" x14ac:dyDescent="0.25">
      <c r="A7" s="4" t="s">
        <v>23</v>
      </c>
      <c r="B7" s="7">
        <v>28884523.770444486</v>
      </c>
      <c r="C7" s="7">
        <v>4130685.8080450171</v>
      </c>
      <c r="D7" s="7">
        <v>28617365.040355861</v>
      </c>
      <c r="E7" s="7">
        <v>518414.56530096667</v>
      </c>
      <c r="F7" s="7">
        <v>8532900.9100000001</v>
      </c>
      <c r="G7" s="7">
        <v>10969</v>
      </c>
      <c r="H7" s="7">
        <v>1166775.1299999999</v>
      </c>
      <c r="I7" s="7">
        <v>1474911.2550821409</v>
      </c>
      <c r="J7" s="7">
        <v>1282</v>
      </c>
      <c r="K7" s="7">
        <v>9775458.7893999945</v>
      </c>
      <c r="L7" s="7">
        <v>11917</v>
      </c>
      <c r="M7" s="7">
        <v>4159513.37</v>
      </c>
      <c r="N7" s="7">
        <v>2826</v>
      </c>
      <c r="O7" s="7">
        <v>10000</v>
      </c>
      <c r="P7" s="7">
        <v>56796.994399999996</v>
      </c>
      <c r="Q7" s="7">
        <v>162675.42416300497</v>
      </c>
      <c r="R7" s="7">
        <v>7666125.226565185</v>
      </c>
      <c r="S7" s="7">
        <v>0</v>
      </c>
      <c r="T7" s="7">
        <v>0</v>
      </c>
      <c r="U7" s="7">
        <v>3995728.0837433906</v>
      </c>
      <c r="V7" s="7">
        <v>512571.67943127186</v>
      </c>
      <c r="W7" s="7">
        <v>12337100.413902847</v>
      </c>
      <c r="X7" s="11"/>
    </row>
    <row r="8" spans="1:24" ht="47.25" x14ac:dyDescent="0.25">
      <c r="A8" s="4" t="s">
        <v>24</v>
      </c>
      <c r="B8" s="7">
        <v>3023458.3500000038</v>
      </c>
      <c r="C8" s="7">
        <v>50885.81290323814</v>
      </c>
      <c r="D8" s="7">
        <v>2822957.6799999997</v>
      </c>
      <c r="E8" s="7">
        <v>44192.088000000578</v>
      </c>
      <c r="F8" s="7">
        <v>704390.15</v>
      </c>
      <c r="G8" s="7">
        <v>88</v>
      </c>
      <c r="H8" s="7">
        <v>197.8</v>
      </c>
      <c r="I8" s="7">
        <v>21500.1</v>
      </c>
      <c r="J8" s="7">
        <v>10</v>
      </c>
      <c r="K8" s="7">
        <v>831580.63</v>
      </c>
      <c r="L8" s="7">
        <v>113</v>
      </c>
      <c r="M8" s="7">
        <v>203340.62999999998</v>
      </c>
      <c r="N8" s="7">
        <v>30</v>
      </c>
      <c r="O8" s="7">
        <v>0</v>
      </c>
      <c r="P8" s="7">
        <v>7406.36</v>
      </c>
      <c r="Q8" s="7">
        <v>2853.0421566951745</v>
      </c>
      <c r="R8" s="7">
        <v>752689.11599719489</v>
      </c>
      <c r="S8" s="7">
        <v>0</v>
      </c>
      <c r="T8" s="7">
        <v>0</v>
      </c>
      <c r="U8" s="7">
        <v>284502.88956375606</v>
      </c>
      <c r="V8" s="7">
        <v>55425.192093131729</v>
      </c>
      <c r="W8" s="7">
        <v>1095470.2398107778</v>
      </c>
      <c r="X8" s="11"/>
    </row>
    <row r="9" spans="1:24" ht="15.75" x14ac:dyDescent="0.25">
      <c r="A9" s="4" t="s">
        <v>25</v>
      </c>
      <c r="B9" s="7">
        <v>43561466.020665839</v>
      </c>
      <c r="C9" s="7">
        <v>717264.8852596936</v>
      </c>
      <c r="D9" s="7">
        <v>38644451.622281581</v>
      </c>
      <c r="E9" s="7">
        <v>701032.01600869617</v>
      </c>
      <c r="F9" s="7">
        <v>25176920.799999904</v>
      </c>
      <c r="G9" s="7">
        <v>437636</v>
      </c>
      <c r="H9" s="7">
        <v>461392.50000000023</v>
      </c>
      <c r="I9" s="7">
        <v>2002980.0599999991</v>
      </c>
      <c r="J9" s="7">
        <v>111535.03000000115</v>
      </c>
      <c r="K9" s="7">
        <v>25747769.363667481</v>
      </c>
      <c r="L9" s="7">
        <v>417663</v>
      </c>
      <c r="M9" s="7">
        <v>1700349.9899999998</v>
      </c>
      <c r="N9" s="7">
        <v>36299</v>
      </c>
      <c r="O9" s="7">
        <v>4385.57</v>
      </c>
      <c r="P9" s="7">
        <v>134.55000000000001</v>
      </c>
      <c r="Q9" s="7">
        <v>468630.81354917225</v>
      </c>
      <c r="R9" s="7">
        <v>4865794.2375533236</v>
      </c>
      <c r="S9" s="7">
        <v>0</v>
      </c>
      <c r="T9" s="7">
        <v>0</v>
      </c>
      <c r="U9" s="7">
        <v>7419251.1254376778</v>
      </c>
      <c r="V9" s="7">
        <v>10963.338531002337</v>
      </c>
      <c r="W9" s="7">
        <v>12764639.515071176</v>
      </c>
      <c r="X9" s="12"/>
    </row>
    <row r="10" spans="1:24" ht="31.5" x14ac:dyDescent="0.25">
      <c r="A10" s="4" t="s">
        <v>26</v>
      </c>
      <c r="B10" s="7">
        <v>464661698.65499997</v>
      </c>
      <c r="C10" s="7">
        <v>49150564.334810197</v>
      </c>
      <c r="D10" s="7">
        <v>438282323.47959703</v>
      </c>
      <c r="E10" s="7">
        <v>8406594.0398859885</v>
      </c>
      <c r="F10" s="7">
        <v>276601929.34000009</v>
      </c>
      <c r="G10" s="7">
        <v>340465</v>
      </c>
      <c r="H10" s="7">
        <v>28174976.785637051</v>
      </c>
      <c r="I10" s="7">
        <v>109243062.62678587</v>
      </c>
      <c r="J10" s="7">
        <v>106391</v>
      </c>
      <c r="K10" s="7">
        <v>295950433.69431359</v>
      </c>
      <c r="L10" s="7">
        <v>389713</v>
      </c>
      <c r="M10" s="7">
        <v>24586222.500926621</v>
      </c>
      <c r="N10" s="7">
        <v>18498</v>
      </c>
      <c r="O10" s="7">
        <v>40614160.056000017</v>
      </c>
      <c r="P10" s="7">
        <v>255027.57430000001</v>
      </c>
      <c r="Q10" s="7">
        <v>13600141.757942172</v>
      </c>
      <c r="R10" s="7">
        <v>120876547.10912776</v>
      </c>
      <c r="S10" s="7">
        <v>0</v>
      </c>
      <c r="T10" s="7">
        <v>0</v>
      </c>
      <c r="U10" s="7">
        <v>48526898.793363288</v>
      </c>
      <c r="V10" s="7">
        <v>7089548.8876322452</v>
      </c>
      <c r="W10" s="7">
        <v>190093136.54806545</v>
      </c>
      <c r="X10" s="13"/>
    </row>
    <row r="11" spans="1:24" ht="15.75" x14ac:dyDescent="0.25">
      <c r="A11" s="4" t="s">
        <v>27</v>
      </c>
      <c r="B11" s="7">
        <v>6911924.3900000006</v>
      </c>
      <c r="C11" s="7">
        <v>2818613.4049604842</v>
      </c>
      <c r="D11" s="7">
        <v>5520922.7800000003</v>
      </c>
      <c r="E11" s="7">
        <v>103938.40999999999</v>
      </c>
      <c r="F11" s="7">
        <v>26125.57</v>
      </c>
      <c r="G11" s="7">
        <v>17</v>
      </c>
      <c r="H11" s="7">
        <v>391.56599999999997</v>
      </c>
      <c r="I11" s="7">
        <v>2079.9990252270245</v>
      </c>
      <c r="J11" s="7">
        <v>6</v>
      </c>
      <c r="K11" s="7">
        <v>159569.13</v>
      </c>
      <c r="L11" s="7">
        <v>25</v>
      </c>
      <c r="M11" s="7">
        <v>7260</v>
      </c>
      <c r="N11" s="7">
        <v>6</v>
      </c>
      <c r="O11" s="7">
        <v>40824.569999999992</v>
      </c>
      <c r="P11" s="7">
        <v>1466.33</v>
      </c>
      <c r="Q11" s="7">
        <v>15737.248637227183</v>
      </c>
      <c r="R11" s="7">
        <v>2104694.3933388935</v>
      </c>
      <c r="S11" s="7">
        <v>0</v>
      </c>
      <c r="T11" s="7">
        <v>0</v>
      </c>
      <c r="U11" s="7">
        <v>718250.8500738875</v>
      </c>
      <c r="V11" s="7">
        <v>876.60927342231821</v>
      </c>
      <c r="W11" s="7">
        <v>2839559.1013234304</v>
      </c>
      <c r="X11" s="13"/>
    </row>
    <row r="12" spans="1:24" ht="15.75" x14ac:dyDescent="0.25">
      <c r="A12" s="4" t="s">
        <v>28</v>
      </c>
      <c r="B12" s="7">
        <v>5445418.8200000003</v>
      </c>
      <c r="C12" s="7">
        <v>6511998.566223924</v>
      </c>
      <c r="D12" s="7">
        <v>4622032.03</v>
      </c>
      <c r="E12" s="7">
        <v>289.30999999999995</v>
      </c>
      <c r="F12" s="7">
        <v>288150.76</v>
      </c>
      <c r="G12" s="7">
        <v>4</v>
      </c>
      <c r="H12" s="7">
        <v>225319.10370000001</v>
      </c>
      <c r="I12" s="7">
        <v>45641.91</v>
      </c>
      <c r="J12" s="7">
        <v>2</v>
      </c>
      <c r="K12" s="7">
        <v>1547098.5268544001</v>
      </c>
      <c r="L12" s="7">
        <v>7</v>
      </c>
      <c r="M12" s="7">
        <v>1162272.81</v>
      </c>
      <c r="N12" s="7">
        <v>4</v>
      </c>
      <c r="O12" s="7">
        <v>0</v>
      </c>
      <c r="P12" s="7">
        <v>3380.4</v>
      </c>
      <c r="Q12" s="7">
        <v>69370.933490660464</v>
      </c>
      <c r="R12" s="7">
        <v>126475.4756371034</v>
      </c>
      <c r="S12" s="7">
        <v>0</v>
      </c>
      <c r="T12" s="7">
        <v>0</v>
      </c>
      <c r="U12" s="7">
        <v>1405976.421541438</v>
      </c>
      <c r="V12" s="7">
        <v>68791.148216472357</v>
      </c>
      <c r="W12" s="7">
        <v>1670613.9788856744</v>
      </c>
      <c r="X12" s="12"/>
    </row>
    <row r="13" spans="1:24" ht="15.75" x14ac:dyDescent="0.25">
      <c r="A13" s="4" t="s">
        <v>29</v>
      </c>
      <c r="B13" s="7">
        <v>3602639.7999999993</v>
      </c>
      <c r="C13" s="7">
        <v>1586616.9483841124</v>
      </c>
      <c r="D13" s="7">
        <v>3368881.8200000003</v>
      </c>
      <c r="E13" s="7">
        <v>674</v>
      </c>
      <c r="F13" s="7">
        <v>3672463.23</v>
      </c>
      <c r="G13" s="7">
        <v>527</v>
      </c>
      <c r="H13" s="7">
        <v>525764.96952504769</v>
      </c>
      <c r="I13" s="7">
        <v>3514593.5338820671</v>
      </c>
      <c r="J13" s="7">
        <v>501</v>
      </c>
      <c r="K13" s="7">
        <v>856463.51436500007</v>
      </c>
      <c r="L13" s="7">
        <v>57</v>
      </c>
      <c r="M13" s="7">
        <v>102221.6</v>
      </c>
      <c r="N13" s="7">
        <v>6</v>
      </c>
      <c r="O13" s="7">
        <v>0</v>
      </c>
      <c r="P13" s="7">
        <v>11022.619999999999</v>
      </c>
      <c r="Q13" s="7">
        <v>276755.44839626097</v>
      </c>
      <c r="R13" s="7">
        <v>386018.36623269931</v>
      </c>
      <c r="S13" s="7">
        <v>0</v>
      </c>
      <c r="T13" s="7">
        <v>0</v>
      </c>
      <c r="U13" s="7">
        <v>624728.98868003616</v>
      </c>
      <c r="V13" s="7">
        <v>149722.09461058895</v>
      </c>
      <c r="W13" s="7">
        <v>1437224.8979195852</v>
      </c>
      <c r="X13" s="12"/>
    </row>
    <row r="14" spans="1:24" ht="15.75" x14ac:dyDescent="0.25">
      <c r="A14" s="4" t="s">
        <v>30</v>
      </c>
      <c r="B14" s="7">
        <v>17512389.410000004</v>
      </c>
      <c r="C14" s="7">
        <v>4682849.7100660214</v>
      </c>
      <c r="D14" s="7">
        <v>17020427.048294008</v>
      </c>
      <c r="E14" s="7">
        <v>96768.436887745818</v>
      </c>
      <c r="F14" s="7">
        <v>3754022.21</v>
      </c>
      <c r="G14" s="7">
        <v>936</v>
      </c>
      <c r="H14" s="7">
        <v>1183663.9799999997</v>
      </c>
      <c r="I14" s="7">
        <v>1141190.6875279152</v>
      </c>
      <c r="J14" s="7">
        <v>82</v>
      </c>
      <c r="K14" s="7">
        <v>5753961.5214401018</v>
      </c>
      <c r="L14" s="7">
        <v>1228</v>
      </c>
      <c r="M14" s="7">
        <v>1263065.1284836</v>
      </c>
      <c r="N14" s="7">
        <v>198</v>
      </c>
      <c r="O14" s="7">
        <v>78753.81</v>
      </c>
      <c r="P14" s="7">
        <v>73660.540000000008</v>
      </c>
      <c r="Q14" s="7">
        <v>167941.47161581405</v>
      </c>
      <c r="R14" s="7">
        <v>4517081.9688212164</v>
      </c>
      <c r="S14" s="7">
        <v>0</v>
      </c>
      <c r="T14" s="7">
        <v>0</v>
      </c>
      <c r="U14" s="7">
        <v>3671398.3578165392</v>
      </c>
      <c r="V14" s="7">
        <v>17608.352955431306</v>
      </c>
      <c r="W14" s="7">
        <v>8374030.1512089996</v>
      </c>
      <c r="X14" s="12"/>
    </row>
    <row r="15" spans="1:24" ht="15.75" x14ac:dyDescent="0.25">
      <c r="A15" s="4" t="s">
        <v>31</v>
      </c>
      <c r="B15" s="7">
        <v>226907615.37</v>
      </c>
      <c r="C15" s="7">
        <v>105707323.10142386</v>
      </c>
      <c r="D15" s="7">
        <v>199324316.35406199</v>
      </c>
      <c r="E15" s="7">
        <v>3465022.767948105</v>
      </c>
      <c r="F15" s="7">
        <v>55861408.460000001</v>
      </c>
      <c r="G15" s="7">
        <v>32942</v>
      </c>
      <c r="H15" s="7">
        <v>17880480.640244439</v>
      </c>
      <c r="I15" s="7">
        <v>23221371.019464102</v>
      </c>
      <c r="J15" s="7">
        <v>6097</v>
      </c>
      <c r="K15" s="7">
        <v>137001195.88395366</v>
      </c>
      <c r="L15" s="7">
        <v>34305</v>
      </c>
      <c r="M15" s="7">
        <v>6885160.3488897011</v>
      </c>
      <c r="N15" s="7">
        <v>1743</v>
      </c>
      <c r="O15" s="7">
        <v>902027.87600000005</v>
      </c>
      <c r="P15" s="7">
        <v>3859991.4182999996</v>
      </c>
      <c r="Q15" s="7">
        <v>2466133.6049387469</v>
      </c>
      <c r="R15" s="7">
        <v>47574870.032045029</v>
      </c>
      <c r="S15" s="7">
        <v>216960.96371322972</v>
      </c>
      <c r="T15" s="7">
        <v>218113.90541453171</v>
      </c>
      <c r="U15" s="7">
        <v>26942870.759371977</v>
      </c>
      <c r="V15" s="7">
        <v>1258939.8968977954</v>
      </c>
      <c r="W15" s="7">
        <v>78242814.293253556</v>
      </c>
      <c r="X15" s="14"/>
    </row>
    <row r="16" spans="1:24" ht="15.75" x14ac:dyDescent="0.25">
      <c r="A16" s="5" t="s">
        <v>32</v>
      </c>
      <c r="B16" s="7">
        <v>142257651.04000005</v>
      </c>
      <c r="C16" s="7">
        <v>80985325.945986703</v>
      </c>
      <c r="D16" s="7">
        <v>118959484.37588239</v>
      </c>
      <c r="E16" s="7">
        <v>1892347.8559176468</v>
      </c>
      <c r="F16" s="7">
        <v>22977023.180000003</v>
      </c>
      <c r="G16" s="7">
        <v>4724</v>
      </c>
      <c r="H16" s="7">
        <v>14548320.104238922</v>
      </c>
      <c r="I16" s="7">
        <v>13858155.62362799</v>
      </c>
      <c r="J16" s="7">
        <v>1309</v>
      </c>
      <c r="K16" s="7">
        <v>88440413.740433097</v>
      </c>
      <c r="L16" s="7">
        <v>5972</v>
      </c>
      <c r="M16" s="7">
        <v>4163623.5366896996</v>
      </c>
      <c r="N16" s="7">
        <v>643</v>
      </c>
      <c r="O16" s="7">
        <v>404162.40599999996</v>
      </c>
      <c r="P16" s="7">
        <v>3072372.3699999996</v>
      </c>
      <c r="Q16" s="7">
        <v>1164389.7729047036</v>
      </c>
      <c r="R16" s="7">
        <v>23344093.07050547</v>
      </c>
      <c r="S16" s="7">
        <v>0</v>
      </c>
      <c r="T16" s="7">
        <v>0</v>
      </c>
      <c r="U16" s="7">
        <v>15149889.683912184</v>
      </c>
      <c r="V16" s="7">
        <v>460856.71333319141</v>
      </c>
      <c r="W16" s="7">
        <v>40119229.240655556</v>
      </c>
      <c r="X16" s="12"/>
    </row>
    <row r="17" spans="1:24" ht="15.75" x14ac:dyDescent="0.25">
      <c r="A17" s="5" t="s">
        <v>33</v>
      </c>
      <c r="B17" s="7">
        <v>63879415.030000024</v>
      </c>
      <c r="C17" s="7">
        <v>20654637.309475549</v>
      </c>
      <c r="D17" s="7">
        <v>57560260.038179629</v>
      </c>
      <c r="E17" s="7">
        <v>1208278.1734304586</v>
      </c>
      <c r="F17" s="7">
        <v>17800769.009999998</v>
      </c>
      <c r="G17" s="7">
        <v>27150</v>
      </c>
      <c r="H17" s="7">
        <v>2932382.8918922609</v>
      </c>
      <c r="I17" s="7">
        <v>5361717.9527232014</v>
      </c>
      <c r="J17" s="7">
        <v>4514</v>
      </c>
      <c r="K17" s="7">
        <v>33564221.167020604</v>
      </c>
      <c r="L17" s="7">
        <v>27154</v>
      </c>
      <c r="M17" s="7">
        <v>2067313.3122</v>
      </c>
      <c r="N17" s="7">
        <v>986</v>
      </c>
      <c r="O17" s="7">
        <v>88364.500000000015</v>
      </c>
      <c r="P17" s="7">
        <v>392062.42840000003</v>
      </c>
      <c r="Q17" s="7">
        <v>1161623.7900883658</v>
      </c>
      <c r="R17" s="7">
        <v>19745971.185814358</v>
      </c>
      <c r="S17" s="7">
        <v>216960.96371322972</v>
      </c>
      <c r="T17" s="7">
        <v>218113.90541453171</v>
      </c>
      <c r="U17" s="7">
        <v>9199502.2228742205</v>
      </c>
      <c r="V17" s="7">
        <v>308192.71472629381</v>
      </c>
      <c r="W17" s="7">
        <v>30415289.913503237</v>
      </c>
      <c r="X17" s="12"/>
    </row>
    <row r="18" spans="1:24" ht="15.75" x14ac:dyDescent="0.25">
      <c r="A18" s="5" t="s">
        <v>34</v>
      </c>
      <c r="B18" s="7">
        <v>8459426.0300000012</v>
      </c>
      <c r="C18" s="7">
        <v>3347010.7774794679</v>
      </c>
      <c r="D18" s="7">
        <v>8868078.0900000017</v>
      </c>
      <c r="E18" s="7">
        <v>129301.59760000002</v>
      </c>
      <c r="F18" s="7">
        <v>1469441.94</v>
      </c>
      <c r="G18" s="7">
        <v>261</v>
      </c>
      <c r="H18" s="7">
        <v>-56151.355886742545</v>
      </c>
      <c r="I18" s="7">
        <v>145782.87076521074</v>
      </c>
      <c r="J18" s="7">
        <v>73</v>
      </c>
      <c r="K18" s="7">
        <v>2973410.7700000005</v>
      </c>
      <c r="L18" s="7">
        <v>322</v>
      </c>
      <c r="M18" s="7">
        <v>490497.69000000006</v>
      </c>
      <c r="N18" s="7">
        <v>102</v>
      </c>
      <c r="O18" s="7">
        <v>409500.97000000003</v>
      </c>
      <c r="P18" s="7">
        <v>58546.692899999995</v>
      </c>
      <c r="Q18" s="7">
        <v>64919.272242641833</v>
      </c>
      <c r="R18" s="7">
        <v>1814626.591121624</v>
      </c>
      <c r="S18" s="7">
        <v>0</v>
      </c>
      <c r="T18" s="7">
        <v>0</v>
      </c>
      <c r="U18" s="7">
        <v>871163.07180174685</v>
      </c>
      <c r="V18" s="7">
        <v>3552.4023014540085</v>
      </c>
      <c r="W18" s="7">
        <v>2754261.3374674669</v>
      </c>
      <c r="X18" s="12"/>
    </row>
    <row r="19" spans="1:24" ht="15.75" x14ac:dyDescent="0.25">
      <c r="A19" s="5" t="s">
        <v>35</v>
      </c>
      <c r="B19" s="7">
        <v>12311123.27</v>
      </c>
      <c r="C19" s="7">
        <v>720349.06848213868</v>
      </c>
      <c r="D19" s="7">
        <v>13936493.85</v>
      </c>
      <c r="E19" s="7">
        <v>235095.141</v>
      </c>
      <c r="F19" s="7">
        <v>13614174.329999998</v>
      </c>
      <c r="G19" s="7">
        <v>807</v>
      </c>
      <c r="H19" s="7">
        <v>455929</v>
      </c>
      <c r="I19" s="7">
        <v>3855714.5723477011</v>
      </c>
      <c r="J19" s="7">
        <v>201</v>
      </c>
      <c r="K19" s="7">
        <v>12023150.206500001</v>
      </c>
      <c r="L19" s="7">
        <v>857</v>
      </c>
      <c r="M19" s="7">
        <v>163725.81</v>
      </c>
      <c r="N19" s="7">
        <v>12</v>
      </c>
      <c r="O19" s="7">
        <v>0</v>
      </c>
      <c r="P19" s="7">
        <v>337009.92699999997</v>
      </c>
      <c r="Q19" s="7">
        <v>75200.769703035403</v>
      </c>
      <c r="R19" s="7">
        <v>2670179.1846035765</v>
      </c>
      <c r="S19" s="7">
        <v>0</v>
      </c>
      <c r="T19" s="7">
        <v>0</v>
      </c>
      <c r="U19" s="7">
        <v>1722315.7807838279</v>
      </c>
      <c r="V19" s="7">
        <v>486338.06653685629</v>
      </c>
      <c r="W19" s="7">
        <v>4954033.8016272951</v>
      </c>
      <c r="X19" s="12"/>
    </row>
    <row r="20" spans="1:24" ht="15.75" x14ac:dyDescent="0.25">
      <c r="A20" s="4" t="s">
        <v>36</v>
      </c>
      <c r="B20" s="7">
        <v>17407656.75</v>
      </c>
      <c r="C20" s="7">
        <v>5010021.7765736859</v>
      </c>
      <c r="D20" s="7">
        <v>17349228.158531886</v>
      </c>
      <c r="E20" s="7">
        <v>322349.68081176694</v>
      </c>
      <c r="F20" s="7">
        <v>2477426.6700000004</v>
      </c>
      <c r="G20" s="7">
        <v>1560</v>
      </c>
      <c r="H20" s="7">
        <v>732419.77500000002</v>
      </c>
      <c r="I20" s="7">
        <v>1393264.9169162423</v>
      </c>
      <c r="J20" s="7">
        <v>463</v>
      </c>
      <c r="K20" s="7">
        <v>3395077.0355217005</v>
      </c>
      <c r="L20" s="7">
        <v>2001</v>
      </c>
      <c r="M20" s="7">
        <v>249089.87</v>
      </c>
      <c r="N20" s="7">
        <v>92</v>
      </c>
      <c r="O20" s="7">
        <v>13558.72</v>
      </c>
      <c r="P20" s="7">
        <v>65255.15</v>
      </c>
      <c r="Q20" s="7">
        <v>55266.063572013059</v>
      </c>
      <c r="R20" s="7">
        <v>5435693.4615873238</v>
      </c>
      <c r="S20" s="7">
        <v>1758.1968292999982</v>
      </c>
      <c r="T20" s="7">
        <v>1834.5488757569856</v>
      </c>
      <c r="U20" s="7">
        <v>2451549.6109841466</v>
      </c>
      <c r="V20" s="7">
        <v>194555.848822578</v>
      </c>
      <c r="W20" s="7">
        <v>8137064.984966062</v>
      </c>
      <c r="X20" s="14"/>
    </row>
    <row r="21" spans="1:24" ht="31.5" x14ac:dyDescent="0.25">
      <c r="A21" s="5" t="s">
        <v>37</v>
      </c>
      <c r="B21" s="7">
        <v>16362992.82</v>
      </c>
      <c r="C21" s="7">
        <v>4996189.7150558252</v>
      </c>
      <c r="D21" s="7">
        <v>16152946.168531885</v>
      </c>
      <c r="E21" s="7">
        <v>299730.65861176694</v>
      </c>
      <c r="F21" s="7">
        <v>2080006.7600000002</v>
      </c>
      <c r="G21" s="7">
        <v>1236</v>
      </c>
      <c r="H21" s="7">
        <v>732419.77500000002</v>
      </c>
      <c r="I21" s="7">
        <v>1264265.7069162421</v>
      </c>
      <c r="J21" s="7">
        <v>333</v>
      </c>
      <c r="K21" s="7">
        <v>2963181.8455217006</v>
      </c>
      <c r="L21" s="7">
        <v>1687</v>
      </c>
      <c r="M21" s="7">
        <v>161473.57</v>
      </c>
      <c r="N21" s="7">
        <v>72</v>
      </c>
      <c r="O21" s="7">
        <v>13083.72</v>
      </c>
      <c r="P21" s="7">
        <v>65255.15</v>
      </c>
      <c r="Q21" s="7">
        <v>40772.129382117935</v>
      </c>
      <c r="R21" s="7">
        <v>5232480.6080149496</v>
      </c>
      <c r="S21" s="7">
        <v>1758.1968292999982</v>
      </c>
      <c r="T21" s="7">
        <v>1834.5488757569856</v>
      </c>
      <c r="U21" s="7">
        <v>2318001.6784677962</v>
      </c>
      <c r="V21" s="7">
        <v>171795.81121001206</v>
      </c>
      <c r="W21" s="7">
        <v>7763050.2270748755</v>
      </c>
      <c r="X21" s="12"/>
    </row>
    <row r="22" spans="1:24" ht="15.75" x14ac:dyDescent="0.25">
      <c r="A22" s="5" t="s">
        <v>38</v>
      </c>
      <c r="B22" s="7">
        <v>1044663.9300000002</v>
      </c>
      <c r="C22" s="7">
        <v>13832.061517861199</v>
      </c>
      <c r="D22" s="7">
        <v>1196281.99</v>
      </c>
      <c r="E22" s="7">
        <v>22619.022199999999</v>
      </c>
      <c r="F22" s="7">
        <v>397419.91000000003</v>
      </c>
      <c r="G22" s="7">
        <v>324</v>
      </c>
      <c r="H22" s="7">
        <v>0</v>
      </c>
      <c r="I22" s="7">
        <v>128999.20999999999</v>
      </c>
      <c r="J22" s="7">
        <v>130</v>
      </c>
      <c r="K22" s="7">
        <v>431895.19000000006</v>
      </c>
      <c r="L22" s="7">
        <v>314</v>
      </c>
      <c r="M22" s="7">
        <v>87616.3</v>
      </c>
      <c r="N22" s="7">
        <v>20</v>
      </c>
      <c r="O22" s="7">
        <v>475</v>
      </c>
      <c r="P22" s="7">
        <v>0</v>
      </c>
      <c r="Q22" s="7">
        <v>14493.934189895122</v>
      </c>
      <c r="R22" s="7">
        <v>203212.85357237476</v>
      </c>
      <c r="S22" s="7">
        <v>0</v>
      </c>
      <c r="T22" s="7">
        <v>0</v>
      </c>
      <c r="U22" s="7">
        <v>133547.93251635047</v>
      </c>
      <c r="V22" s="7">
        <v>22760.03761256592</v>
      </c>
      <c r="W22" s="7">
        <v>374014.75789118628</v>
      </c>
      <c r="X22" s="12"/>
    </row>
    <row r="23" spans="1:24" ht="31.5" x14ac:dyDescent="0.25">
      <c r="A23" s="4" t="s">
        <v>39</v>
      </c>
      <c r="B23" s="7">
        <v>557512924.01630425</v>
      </c>
      <c r="C23" s="7">
        <v>173074087.854963</v>
      </c>
      <c r="D23" s="7">
        <v>494520642.49002755</v>
      </c>
      <c r="E23" s="7">
        <v>8266200.3864872763</v>
      </c>
      <c r="F23" s="7">
        <v>332742257.10799736</v>
      </c>
      <c r="G23" s="7">
        <v>96073</v>
      </c>
      <c r="H23" s="7">
        <v>127811030.29756212</v>
      </c>
      <c r="I23" s="7">
        <v>189874190.51492029</v>
      </c>
      <c r="J23" s="7">
        <v>28645</v>
      </c>
      <c r="K23" s="7">
        <v>346061233.95048392</v>
      </c>
      <c r="L23" s="7">
        <v>118690</v>
      </c>
      <c r="M23" s="7">
        <v>196191387.55472577</v>
      </c>
      <c r="N23" s="7">
        <v>26121</v>
      </c>
      <c r="O23" s="7">
        <v>3285468.17</v>
      </c>
      <c r="P23" s="7">
        <v>195670.87</v>
      </c>
      <c r="Q23" s="7">
        <v>19873233.500572193</v>
      </c>
      <c r="R23" s="7">
        <v>114266107.25605883</v>
      </c>
      <c r="S23" s="7">
        <v>0</v>
      </c>
      <c r="T23" s="7">
        <v>0</v>
      </c>
      <c r="U23" s="7">
        <v>42682157.035052136</v>
      </c>
      <c r="V23" s="7">
        <v>25302573.393909119</v>
      </c>
      <c r="W23" s="7">
        <v>202124071.18559223</v>
      </c>
      <c r="X23" s="14"/>
    </row>
    <row r="24" spans="1:24" ht="15.75" x14ac:dyDescent="0.25">
      <c r="A24" s="4" t="s">
        <v>40</v>
      </c>
      <c r="B24" s="7">
        <v>546552174.49630415</v>
      </c>
      <c r="C24" s="7">
        <v>170659586.57342103</v>
      </c>
      <c r="D24" s="7">
        <v>484070276.13792711</v>
      </c>
      <c r="E24" s="7">
        <v>8106563.787013663</v>
      </c>
      <c r="F24" s="7">
        <v>329694319.04841983</v>
      </c>
      <c r="G24" s="7">
        <v>95438</v>
      </c>
      <c r="H24" s="7">
        <v>125894582.19890003</v>
      </c>
      <c r="I24" s="7">
        <v>188614077.93596482</v>
      </c>
      <c r="J24" s="7">
        <v>28434</v>
      </c>
      <c r="K24" s="7">
        <v>334669122.08049351</v>
      </c>
      <c r="L24" s="7">
        <v>117546</v>
      </c>
      <c r="M24" s="7">
        <v>188131419.93457049</v>
      </c>
      <c r="N24" s="7">
        <v>25846</v>
      </c>
      <c r="O24" s="7">
        <v>3284798.17</v>
      </c>
      <c r="P24" s="7">
        <v>195670.87</v>
      </c>
      <c r="Q24" s="7">
        <v>19519456.331351306</v>
      </c>
      <c r="R24" s="7">
        <v>111716642.13082621</v>
      </c>
      <c r="S24" s="7">
        <v>0</v>
      </c>
      <c r="T24" s="7">
        <v>0</v>
      </c>
      <c r="U24" s="7">
        <v>39254304.618797444</v>
      </c>
      <c r="V24" s="7">
        <v>25210615.427959021</v>
      </c>
      <c r="W24" s="7">
        <v>195701018.50893399</v>
      </c>
      <c r="X24" s="12"/>
    </row>
    <row r="25" spans="1:24" ht="15.75" x14ac:dyDescent="0.25">
      <c r="A25" s="4" t="s">
        <v>41</v>
      </c>
      <c r="B25" s="7">
        <v>507510.19000000006</v>
      </c>
      <c r="C25" s="7">
        <v>245959.45337124789</v>
      </c>
      <c r="D25" s="7">
        <v>519456.52999999997</v>
      </c>
      <c r="E25" s="7">
        <v>9644.6892000000007</v>
      </c>
      <c r="F25" s="7">
        <v>848770.21</v>
      </c>
      <c r="G25" s="7">
        <v>200</v>
      </c>
      <c r="H25" s="7">
        <v>956221.2350000001</v>
      </c>
      <c r="I25" s="7">
        <v>196997.86895545077</v>
      </c>
      <c r="J25" s="7">
        <v>48</v>
      </c>
      <c r="K25" s="7">
        <v>5024521.6239621881</v>
      </c>
      <c r="L25" s="7">
        <v>196</v>
      </c>
      <c r="M25" s="7">
        <v>4584752.3839621907</v>
      </c>
      <c r="N25" s="7">
        <v>127</v>
      </c>
      <c r="O25" s="7">
        <v>0</v>
      </c>
      <c r="P25" s="7">
        <v>0</v>
      </c>
      <c r="Q25" s="7">
        <v>213777.48247023165</v>
      </c>
      <c r="R25" s="7">
        <v>1152478.2140211072</v>
      </c>
      <c r="S25" s="7">
        <v>0</v>
      </c>
      <c r="T25" s="7">
        <v>0</v>
      </c>
      <c r="U25" s="7">
        <v>2386264.9636103325</v>
      </c>
      <c r="V25" s="7">
        <v>9919.8597777865289</v>
      </c>
      <c r="W25" s="7">
        <v>3762440.5198794585</v>
      </c>
      <c r="X25" s="12"/>
    </row>
    <row r="26" spans="1:24" ht="15.75" x14ac:dyDescent="0.25">
      <c r="A26" s="4" t="s">
        <v>42</v>
      </c>
      <c r="B26" s="7">
        <v>5991591.3799999934</v>
      </c>
      <c r="C26" s="7">
        <v>15806.100282509962</v>
      </c>
      <c r="D26" s="7">
        <v>6039112.9399999939</v>
      </c>
      <c r="E26" s="7">
        <v>72394.604999999967</v>
      </c>
      <c r="F26" s="7">
        <v>359475.26000000007</v>
      </c>
      <c r="G26" s="7">
        <v>60</v>
      </c>
      <c r="H26" s="7">
        <v>11747.7</v>
      </c>
      <c r="I26" s="7">
        <v>345833.58999999997</v>
      </c>
      <c r="J26" s="7">
        <v>37</v>
      </c>
      <c r="K26" s="7">
        <v>2976180.0364505993</v>
      </c>
      <c r="L26" s="7">
        <v>103</v>
      </c>
      <c r="M26" s="7">
        <v>2794880.4761930997</v>
      </c>
      <c r="N26" s="7">
        <v>20</v>
      </c>
      <c r="O26" s="7">
        <v>0</v>
      </c>
      <c r="P26" s="7">
        <v>0</v>
      </c>
      <c r="Q26" s="7">
        <v>17464.499880471791</v>
      </c>
      <c r="R26" s="7">
        <v>421512.001528255</v>
      </c>
      <c r="S26" s="7">
        <v>0</v>
      </c>
      <c r="T26" s="7">
        <v>0</v>
      </c>
      <c r="U26" s="7">
        <v>557433.22292468406</v>
      </c>
      <c r="V26" s="7">
        <v>22248.659510099897</v>
      </c>
      <c r="W26" s="7">
        <v>1018658.3838435108</v>
      </c>
      <c r="X26" s="12"/>
    </row>
    <row r="27" spans="1:24" ht="15.75" x14ac:dyDescent="0.25">
      <c r="A27" s="4" t="s">
        <v>43</v>
      </c>
      <c r="B27" s="7">
        <v>4461647.9499999965</v>
      </c>
      <c r="C27" s="7">
        <v>2152735.7278882395</v>
      </c>
      <c r="D27" s="7">
        <v>3891796.8821003474</v>
      </c>
      <c r="E27" s="7">
        <v>77597.305273611943</v>
      </c>
      <c r="F27" s="7">
        <v>1839692.5895775997</v>
      </c>
      <c r="G27" s="7">
        <v>375</v>
      </c>
      <c r="H27" s="7">
        <v>948479.16366207995</v>
      </c>
      <c r="I27" s="7">
        <v>717281.12</v>
      </c>
      <c r="J27" s="7">
        <v>126</v>
      </c>
      <c r="K27" s="7">
        <v>3391410.2095775995</v>
      </c>
      <c r="L27" s="7">
        <v>845</v>
      </c>
      <c r="M27" s="7">
        <v>680334.75999999989</v>
      </c>
      <c r="N27" s="7">
        <v>128</v>
      </c>
      <c r="O27" s="7">
        <v>670</v>
      </c>
      <c r="P27" s="7">
        <v>0</v>
      </c>
      <c r="Q27" s="7">
        <v>122535.18687017733</v>
      </c>
      <c r="R27" s="7">
        <v>975474.90968321927</v>
      </c>
      <c r="S27" s="7">
        <v>0</v>
      </c>
      <c r="T27" s="7">
        <v>0</v>
      </c>
      <c r="U27" s="7">
        <v>484154.22971967241</v>
      </c>
      <c r="V27" s="7">
        <v>59789.44666220629</v>
      </c>
      <c r="W27" s="7">
        <v>1641953.7729352752</v>
      </c>
      <c r="X27" s="12"/>
    </row>
    <row r="28" spans="1:24" ht="31.5" x14ac:dyDescent="0.25">
      <c r="A28" s="4" t="s">
        <v>44</v>
      </c>
      <c r="B28" s="7">
        <v>4110859.0399999991</v>
      </c>
      <c r="C28" s="7">
        <v>2224140.2899999996</v>
      </c>
      <c r="D28" s="7">
        <v>3799863.37</v>
      </c>
      <c r="E28" s="7">
        <v>8982.5500000000011</v>
      </c>
      <c r="F28" s="7">
        <v>202700.61</v>
      </c>
      <c r="G28" s="7">
        <v>6</v>
      </c>
      <c r="H28" s="7">
        <v>3886.72</v>
      </c>
      <c r="I28" s="7">
        <v>42347.49</v>
      </c>
      <c r="J28" s="7">
        <v>2</v>
      </c>
      <c r="K28" s="7">
        <v>1127867.6875</v>
      </c>
      <c r="L28" s="7">
        <v>12</v>
      </c>
      <c r="M28" s="7">
        <v>158911.1875</v>
      </c>
      <c r="N28" s="7">
        <v>2</v>
      </c>
      <c r="O28" s="7">
        <v>0</v>
      </c>
      <c r="P28" s="7">
        <v>0</v>
      </c>
      <c r="Q28" s="7">
        <v>600.79999999999995</v>
      </c>
      <c r="R28" s="7">
        <v>106942.65185541949</v>
      </c>
      <c r="S28" s="7">
        <v>0</v>
      </c>
      <c r="T28" s="7">
        <v>0</v>
      </c>
      <c r="U28" s="7">
        <v>556925.67825624137</v>
      </c>
      <c r="V28" s="7">
        <v>-10416.908267765768</v>
      </c>
      <c r="W28" s="7">
        <v>654052.22184389504</v>
      </c>
      <c r="X28" s="13"/>
    </row>
    <row r="29" spans="1:24" ht="31.5" x14ac:dyDescent="0.25">
      <c r="A29" s="4" t="s">
        <v>45</v>
      </c>
      <c r="B29" s="7">
        <v>1196038.23</v>
      </c>
      <c r="C29" s="7">
        <v>996385.33499999996</v>
      </c>
      <c r="D29" s="7">
        <v>1133014.18</v>
      </c>
      <c r="E29" s="7">
        <v>133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9501</v>
      </c>
      <c r="L29" s="7">
        <v>4</v>
      </c>
      <c r="M29" s="7">
        <v>0</v>
      </c>
      <c r="N29" s="7">
        <v>0</v>
      </c>
      <c r="O29" s="7">
        <v>0</v>
      </c>
      <c r="P29" s="7">
        <v>0</v>
      </c>
      <c r="Q29" s="7">
        <v>32</v>
      </c>
      <c r="R29" s="7">
        <v>97808.640176046974</v>
      </c>
      <c r="S29" s="7">
        <v>0</v>
      </c>
      <c r="T29" s="7">
        <v>0</v>
      </c>
      <c r="U29" s="7">
        <v>148889.62045818608</v>
      </c>
      <c r="V29" s="7">
        <v>1874.0899020568434</v>
      </c>
      <c r="W29" s="7">
        <v>248604.35053628992</v>
      </c>
      <c r="X29" s="13"/>
    </row>
    <row r="30" spans="1:24" ht="15.75" x14ac:dyDescent="0.25">
      <c r="A30" s="4" t="s">
        <v>46</v>
      </c>
      <c r="B30" s="7">
        <v>35525454.579999998</v>
      </c>
      <c r="C30" s="7">
        <v>10970225.75716068</v>
      </c>
      <c r="D30" s="7">
        <v>31723667.787105091</v>
      </c>
      <c r="E30" s="7">
        <v>570184.94727671368</v>
      </c>
      <c r="F30" s="7">
        <v>7557085.1532353992</v>
      </c>
      <c r="G30" s="7">
        <v>2368</v>
      </c>
      <c r="H30" s="7">
        <v>2495575.2029265505</v>
      </c>
      <c r="I30" s="7">
        <v>3201604.3736719512</v>
      </c>
      <c r="J30" s="7">
        <v>532</v>
      </c>
      <c r="K30" s="7">
        <v>14049894.947264303</v>
      </c>
      <c r="L30" s="7">
        <v>3197</v>
      </c>
      <c r="M30" s="7">
        <v>7822028.4124891395</v>
      </c>
      <c r="N30" s="7">
        <v>641</v>
      </c>
      <c r="O30" s="7">
        <v>8002.6</v>
      </c>
      <c r="P30" s="7">
        <v>18840.89</v>
      </c>
      <c r="Q30" s="7">
        <v>257138.97576656498</v>
      </c>
      <c r="R30" s="7">
        <v>6812720.9084367165</v>
      </c>
      <c r="S30" s="7">
        <v>5899.722802940013</v>
      </c>
      <c r="T30" s="7">
        <v>6211.0639008895841</v>
      </c>
      <c r="U30" s="7">
        <v>4441900.0186597137</v>
      </c>
      <c r="V30" s="7">
        <v>1062613.2567241401</v>
      </c>
      <c r="W30" s="7">
        <v>12574373.159587136</v>
      </c>
      <c r="X30" s="12"/>
    </row>
    <row r="31" spans="1:24" ht="15.75" x14ac:dyDescent="0.25">
      <c r="A31" s="4" t="s">
        <v>47</v>
      </c>
      <c r="B31" s="7">
        <v>5026557.4499999993</v>
      </c>
      <c r="C31" s="7">
        <v>2055154.5704092879</v>
      </c>
      <c r="D31" s="7">
        <v>4960207.1899999995</v>
      </c>
      <c r="E31" s="7">
        <v>97832.633400000006</v>
      </c>
      <c r="F31" s="7">
        <v>1891886.0600000003</v>
      </c>
      <c r="G31" s="7">
        <v>87</v>
      </c>
      <c r="H31" s="7">
        <v>834268.92345777783</v>
      </c>
      <c r="I31" s="7">
        <v>311545.33</v>
      </c>
      <c r="J31" s="7">
        <v>19</v>
      </c>
      <c r="K31" s="7">
        <v>2526935</v>
      </c>
      <c r="L31" s="7">
        <v>83</v>
      </c>
      <c r="M31" s="7">
        <v>12925</v>
      </c>
      <c r="N31" s="7">
        <v>4</v>
      </c>
      <c r="O31" s="7">
        <v>284046.27999999997</v>
      </c>
      <c r="P31" s="7">
        <v>110090</v>
      </c>
      <c r="Q31" s="7">
        <v>88.6084466952383</v>
      </c>
      <c r="R31" s="7">
        <v>631404.30662997125</v>
      </c>
      <c r="S31" s="7">
        <v>0</v>
      </c>
      <c r="T31" s="7">
        <v>0</v>
      </c>
      <c r="U31" s="7">
        <v>1087719.2889087482</v>
      </c>
      <c r="V31" s="7">
        <v>75268.137530652559</v>
      </c>
      <c r="W31" s="7">
        <v>1794480.341516067</v>
      </c>
      <c r="X31" s="12"/>
    </row>
    <row r="32" spans="1:24" ht="15.75" x14ac:dyDescent="0.25">
      <c r="A32" s="4" t="s">
        <v>48</v>
      </c>
      <c r="B32" s="7">
        <v>11248918.259999998</v>
      </c>
      <c r="C32" s="7">
        <v>7547482.0800000001</v>
      </c>
      <c r="D32" s="7">
        <v>11530695.423442304</v>
      </c>
      <c r="E32" s="7">
        <v>45052.189646253624</v>
      </c>
      <c r="F32" s="7">
        <v>58403.369999999995</v>
      </c>
      <c r="G32" s="7">
        <v>95</v>
      </c>
      <c r="H32" s="7">
        <v>0</v>
      </c>
      <c r="I32" s="7">
        <v>29065.919999999998</v>
      </c>
      <c r="J32" s="7">
        <v>93</v>
      </c>
      <c r="K32" s="7">
        <v>9962989.3699999992</v>
      </c>
      <c r="L32" s="7">
        <v>9</v>
      </c>
      <c r="M32" s="7">
        <v>29707.84</v>
      </c>
      <c r="N32" s="7">
        <v>6</v>
      </c>
      <c r="O32" s="7">
        <v>10424.910000000002</v>
      </c>
      <c r="P32" s="7">
        <v>0</v>
      </c>
      <c r="Q32" s="7">
        <v>31985.802896996149</v>
      </c>
      <c r="R32" s="7">
        <v>2540353.7038243772</v>
      </c>
      <c r="S32" s="7">
        <v>0</v>
      </c>
      <c r="T32" s="7">
        <v>0</v>
      </c>
      <c r="U32" s="7">
        <v>211853.19158319244</v>
      </c>
      <c r="V32" s="7">
        <v>6433.2397201162958</v>
      </c>
      <c r="W32" s="7">
        <v>2790625.938024682</v>
      </c>
      <c r="X32" s="12"/>
    </row>
    <row r="33" spans="1:24" ht="15.75" x14ac:dyDescent="0.25">
      <c r="A33" s="4" t="s">
        <v>49</v>
      </c>
      <c r="B33" s="7">
        <v>14761592.089999998</v>
      </c>
      <c r="C33" s="7">
        <v>427408.70999999996</v>
      </c>
      <c r="D33" s="7">
        <v>12503033.422867481</v>
      </c>
      <c r="E33" s="7">
        <v>241492.65164874101</v>
      </c>
      <c r="F33" s="7">
        <v>1794532.1700000002</v>
      </c>
      <c r="G33" s="7">
        <v>474</v>
      </c>
      <c r="H33" s="7">
        <v>7910.0199999999995</v>
      </c>
      <c r="I33" s="7">
        <v>451252.91318674578</v>
      </c>
      <c r="J33" s="7">
        <v>85</v>
      </c>
      <c r="K33" s="7">
        <v>1952844.8128519999</v>
      </c>
      <c r="L33" s="7">
        <v>674</v>
      </c>
      <c r="M33" s="7">
        <v>332614.24000000005</v>
      </c>
      <c r="N33" s="7">
        <v>122</v>
      </c>
      <c r="O33" s="7">
        <v>971465.21</v>
      </c>
      <c r="P33" s="7">
        <v>1725149.61</v>
      </c>
      <c r="Q33" s="7">
        <v>26740.89230303339</v>
      </c>
      <c r="R33" s="7">
        <v>3613458.5639806753</v>
      </c>
      <c r="S33" s="7">
        <v>427285.88032572967</v>
      </c>
      <c r="T33" s="7">
        <v>359812.46510500839</v>
      </c>
      <c r="U33" s="7">
        <v>1969352.5335294106</v>
      </c>
      <c r="V33" s="7">
        <v>260758.52039236372</v>
      </c>
      <c r="W33" s="7">
        <v>5870310.5102054821</v>
      </c>
      <c r="X33" s="12"/>
    </row>
    <row r="34" spans="1:24" ht="15.75" x14ac:dyDescent="0.25">
      <c r="A34" s="4" t="s">
        <v>50</v>
      </c>
      <c r="B34" s="7">
        <v>2651.81</v>
      </c>
      <c r="C34" s="7">
        <v>0</v>
      </c>
      <c r="D34" s="7">
        <v>2444.3000000000002</v>
      </c>
      <c r="E34" s="7">
        <v>48.82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1817.938013693082</v>
      </c>
      <c r="S34" s="7">
        <v>0</v>
      </c>
      <c r="T34" s="7">
        <v>0</v>
      </c>
      <c r="U34" s="7">
        <v>273.98933456066686</v>
      </c>
      <c r="V34" s="7">
        <v>0</v>
      </c>
      <c r="W34" s="7">
        <v>2091.9273482537487</v>
      </c>
      <c r="X34" s="12"/>
    </row>
    <row r="35" spans="1:24" ht="15.75" x14ac:dyDescent="0.25">
      <c r="A35" s="4" t="s">
        <v>51</v>
      </c>
      <c r="B35" s="7">
        <v>17912864.789999958</v>
      </c>
      <c r="C35" s="7">
        <v>686269.24000000011</v>
      </c>
      <c r="D35" s="7">
        <v>16698299.685091907</v>
      </c>
      <c r="E35" s="7">
        <v>297214.20327980921</v>
      </c>
      <c r="F35" s="7">
        <v>5135454.4270614991</v>
      </c>
      <c r="G35" s="7">
        <v>9715</v>
      </c>
      <c r="H35" s="7">
        <v>84343.059999999983</v>
      </c>
      <c r="I35" s="7">
        <v>1856675.913059033</v>
      </c>
      <c r="J35" s="7">
        <v>3515</v>
      </c>
      <c r="K35" s="7">
        <v>5199798.0599743333</v>
      </c>
      <c r="L35" s="7">
        <v>10025</v>
      </c>
      <c r="M35" s="7">
        <v>922544.19198430004</v>
      </c>
      <c r="N35" s="7">
        <v>1513</v>
      </c>
      <c r="O35" s="7">
        <v>23196.840000000004</v>
      </c>
      <c r="P35" s="7">
        <v>6778.04</v>
      </c>
      <c r="Q35" s="7">
        <v>414752.69911485614</v>
      </c>
      <c r="R35" s="7">
        <v>6098937.5908734379</v>
      </c>
      <c r="S35" s="7">
        <v>0</v>
      </c>
      <c r="T35" s="7">
        <v>0</v>
      </c>
      <c r="U35" s="7">
        <v>3087085.2955178339</v>
      </c>
      <c r="V35" s="7">
        <v>741927.15051851491</v>
      </c>
      <c r="W35" s="7">
        <v>10342702.736024642</v>
      </c>
      <c r="X35" s="12"/>
    </row>
    <row r="36" spans="1:24" ht="15.75" x14ac:dyDescent="0.25">
      <c r="A36" s="6" t="s">
        <v>52</v>
      </c>
      <c r="B36" s="8">
        <v>1462193193.2524142</v>
      </c>
      <c r="C36" s="8">
        <v>378297092.37327993</v>
      </c>
      <c r="D36" s="8">
        <v>1329621816.1816568</v>
      </c>
      <c r="E36" s="8">
        <v>23142224.608582065</v>
      </c>
      <c r="F36" s="8">
        <v>725773666.84829426</v>
      </c>
      <c r="G36" s="8">
        <v>933874</v>
      </c>
      <c r="H36" s="8">
        <v>181588198.67405295</v>
      </c>
      <c r="I36" s="8">
        <v>337805778.46352154</v>
      </c>
      <c r="J36" s="8">
        <v>259250.03000000113</v>
      </c>
      <c r="K36" s="8">
        <v>861078092.28759062</v>
      </c>
      <c r="L36" s="8">
        <v>989610</v>
      </c>
      <c r="M36" s="8">
        <v>245585274.04499912</v>
      </c>
      <c r="N36" s="8">
        <v>88081</v>
      </c>
      <c r="O36" s="8">
        <v>46246314.611999996</v>
      </c>
      <c r="P36" s="8">
        <v>6383264.9869999997</v>
      </c>
      <c r="Q36" s="8">
        <v>37887226.04540541</v>
      </c>
      <c r="R36" s="8">
        <v>327722851.83075768</v>
      </c>
      <c r="S36" s="8">
        <v>651904.76367119933</v>
      </c>
      <c r="T36" s="8">
        <v>585971.98329618666</v>
      </c>
      <c r="U36" s="8">
        <v>149942809.64231235</v>
      </c>
      <c r="V36" s="8">
        <v>36744608.736800008</v>
      </c>
      <c r="W36" s="8">
        <v>552297496.25527537</v>
      </c>
      <c r="X36" s="14"/>
    </row>
    <row r="37" spans="1:24" ht="16.5" x14ac:dyDescent="0.25">
      <c r="A37" s="9" t="s">
        <v>53</v>
      </c>
    </row>
    <row r="38" spans="1:24" x14ac:dyDescent="0.25">
      <c r="A38" s="99" t="s">
        <v>389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75" priority="18" operator="notEqual">
      <formula>0</formula>
    </cfRule>
  </conditionalFormatting>
  <conditionalFormatting sqref="X15">
    <cfRule type="cellIs" dxfId="74" priority="17" operator="notEqual">
      <formula>0</formula>
    </cfRule>
  </conditionalFormatting>
  <conditionalFormatting sqref="X36">
    <cfRule type="cellIs" dxfId="73" priority="16" operator="notEqual">
      <formula>0</formula>
    </cfRule>
  </conditionalFormatting>
  <conditionalFormatting sqref="X23">
    <cfRule type="cellIs" dxfId="72" priority="15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6"/>
  <sheetViews>
    <sheetView view="pageBreakPreview" zoomScaleNormal="70" zoomScaleSheetLayoutView="100" workbookViewId="0">
      <selection sqref="A1:C1"/>
    </sheetView>
  </sheetViews>
  <sheetFormatPr defaultRowHeight="15" x14ac:dyDescent="0.25"/>
  <cols>
    <col min="1" max="1" width="9.140625" style="10"/>
    <col min="2" max="2" width="80.5703125" style="10" customWidth="1"/>
    <col min="3" max="4" width="20" style="10" customWidth="1"/>
    <col min="5" max="5" width="11.42578125" style="10" customWidth="1"/>
    <col min="6" max="16384" width="9.140625" style="10"/>
  </cols>
  <sheetData>
    <row r="1" spans="1:7" ht="36" customHeight="1" x14ac:dyDescent="0.25">
      <c r="A1" s="134" t="s">
        <v>394</v>
      </c>
      <c r="B1" s="134"/>
      <c r="C1" s="134"/>
      <c r="D1" s="115"/>
    </row>
    <row r="2" spans="1:7" ht="6.75" customHeight="1" x14ac:dyDescent="0.25">
      <c r="E2" s="95"/>
      <c r="F2" s="95"/>
    </row>
    <row r="3" spans="1:7" ht="15.75" x14ac:dyDescent="0.25">
      <c r="A3" s="138" t="s">
        <v>54</v>
      </c>
      <c r="B3" s="139"/>
      <c r="C3" s="15" t="s">
        <v>55</v>
      </c>
      <c r="D3" s="101"/>
      <c r="E3" s="94"/>
      <c r="F3" s="94"/>
      <c r="G3" s="137"/>
    </row>
    <row r="4" spans="1:7" ht="15.75" x14ac:dyDescent="0.25">
      <c r="A4" s="140"/>
      <c r="B4" s="141"/>
      <c r="C4" s="15" t="s">
        <v>56</v>
      </c>
      <c r="D4" s="101"/>
      <c r="E4" s="94"/>
      <c r="F4" s="94"/>
      <c r="G4" s="137"/>
    </row>
    <row r="5" spans="1:7" ht="15.75" x14ac:dyDescent="0.25">
      <c r="A5" s="142"/>
      <c r="B5" s="143"/>
      <c r="C5" s="15" t="s">
        <v>57</v>
      </c>
      <c r="D5" s="101"/>
    </row>
    <row r="6" spans="1:7" ht="15.75" x14ac:dyDescent="0.25">
      <c r="A6" s="144">
        <v>1</v>
      </c>
      <c r="B6" s="145"/>
      <c r="C6" s="25">
        <v>2</v>
      </c>
      <c r="D6" s="102"/>
    </row>
    <row r="7" spans="1:7" ht="15.75" x14ac:dyDescent="0.25">
      <c r="A7" s="16" t="s">
        <v>58</v>
      </c>
      <c r="B7" s="17" t="s">
        <v>59</v>
      </c>
      <c r="C7" s="26">
        <v>16132.752759999999</v>
      </c>
      <c r="D7" s="103"/>
      <c r="E7" s="27"/>
      <c r="F7" s="27"/>
    </row>
    <row r="8" spans="1:7" ht="15.75" x14ac:dyDescent="0.25">
      <c r="A8" s="16" t="s">
        <v>60</v>
      </c>
      <c r="B8" s="18" t="s">
        <v>61</v>
      </c>
      <c r="C8" s="26">
        <v>6568.2281699999994</v>
      </c>
      <c r="D8" s="103"/>
      <c r="E8" s="27"/>
      <c r="F8" s="27"/>
    </row>
    <row r="9" spans="1:7" ht="15.75" x14ac:dyDescent="0.25">
      <c r="A9" s="16" t="s">
        <v>60</v>
      </c>
      <c r="B9" s="18" t="s">
        <v>62</v>
      </c>
      <c r="C9" s="26">
        <v>0</v>
      </c>
      <c r="D9" s="103"/>
      <c r="E9" s="27"/>
      <c r="F9" s="27"/>
    </row>
    <row r="10" spans="1:7" ht="15.75" x14ac:dyDescent="0.25">
      <c r="A10" s="16" t="s">
        <v>60</v>
      </c>
      <c r="B10" s="18" t="s">
        <v>63</v>
      </c>
      <c r="C10" s="26">
        <v>9564.5245900000009</v>
      </c>
      <c r="D10" s="103"/>
      <c r="E10" s="27"/>
      <c r="F10" s="27"/>
    </row>
    <row r="11" spans="1:7" ht="15.75" x14ac:dyDescent="0.25">
      <c r="A11" s="16" t="s">
        <v>64</v>
      </c>
      <c r="B11" s="17" t="s">
        <v>65</v>
      </c>
      <c r="C11" s="26">
        <v>0</v>
      </c>
      <c r="D11" s="103"/>
      <c r="E11" s="27"/>
      <c r="F11" s="27"/>
    </row>
    <row r="12" spans="1:7" ht="15.75" x14ac:dyDescent="0.25">
      <c r="A12" s="16" t="s">
        <v>66</v>
      </c>
      <c r="B12" s="18" t="s">
        <v>67</v>
      </c>
      <c r="C12" s="26">
        <v>182101</v>
      </c>
      <c r="D12" s="103"/>
      <c r="E12" s="27"/>
      <c r="F12" s="27"/>
    </row>
    <row r="13" spans="1:7" ht="15.75" x14ac:dyDescent="0.25">
      <c r="A13" s="19">
        <v>1</v>
      </c>
      <c r="B13" s="20" t="s">
        <v>68</v>
      </c>
      <c r="C13" s="26">
        <v>27067</v>
      </c>
      <c r="D13" s="103"/>
      <c r="E13" s="27"/>
      <c r="F13" s="27"/>
    </row>
    <row r="14" spans="1:7" ht="31.5" x14ac:dyDescent="0.25">
      <c r="A14" s="16" t="s">
        <v>69</v>
      </c>
      <c r="B14" s="18" t="s">
        <v>70</v>
      </c>
      <c r="C14" s="26">
        <v>96621</v>
      </c>
      <c r="D14" s="103"/>
      <c r="E14" s="27"/>
      <c r="F14" s="27"/>
    </row>
    <row r="15" spans="1:7" ht="15.75" x14ac:dyDescent="0.25">
      <c r="A15" s="16" t="s">
        <v>71</v>
      </c>
      <c r="B15" s="18" t="s">
        <v>72</v>
      </c>
      <c r="C15" s="26">
        <v>85974</v>
      </c>
      <c r="D15" s="103"/>
      <c r="E15" s="27"/>
      <c r="F15" s="27"/>
    </row>
    <row r="16" spans="1:7" ht="31.5" x14ac:dyDescent="0.25">
      <c r="A16" s="16" t="s">
        <v>73</v>
      </c>
      <c r="B16" s="18" t="s">
        <v>74</v>
      </c>
      <c r="C16" s="26">
        <v>0</v>
      </c>
      <c r="D16" s="103"/>
      <c r="E16" s="27"/>
      <c r="F16" s="27"/>
    </row>
    <row r="17" spans="1:6" ht="15.75" x14ac:dyDescent="0.25">
      <c r="A17" s="16" t="s">
        <v>75</v>
      </c>
      <c r="B17" s="18" t="s">
        <v>76</v>
      </c>
      <c r="C17" s="26">
        <v>10647</v>
      </c>
      <c r="D17" s="103"/>
      <c r="E17" s="27"/>
      <c r="F17" s="27"/>
    </row>
    <row r="18" spans="1:6" ht="31.5" x14ac:dyDescent="0.25">
      <c r="A18" s="16" t="s">
        <v>77</v>
      </c>
      <c r="B18" s="18" t="s">
        <v>78</v>
      </c>
      <c r="C18" s="26">
        <v>0</v>
      </c>
      <c r="D18" s="103"/>
      <c r="E18" s="27"/>
      <c r="F18" s="27"/>
    </row>
    <row r="19" spans="1:6" ht="15.75" x14ac:dyDescent="0.25">
      <c r="A19" s="16" t="s">
        <v>79</v>
      </c>
      <c r="B19" s="18" t="s">
        <v>80</v>
      </c>
      <c r="C19" s="26">
        <v>1208669.1803499998</v>
      </c>
      <c r="D19" s="103"/>
      <c r="E19" s="27"/>
      <c r="F19" s="27"/>
    </row>
    <row r="20" spans="1:6" ht="31.5" x14ac:dyDescent="0.25">
      <c r="A20" s="16" t="s">
        <v>71</v>
      </c>
      <c r="B20" s="18" t="s">
        <v>81</v>
      </c>
      <c r="C20" s="26">
        <v>187976.22155000002</v>
      </c>
      <c r="D20" s="103"/>
      <c r="E20" s="27"/>
      <c r="F20" s="27"/>
    </row>
    <row r="21" spans="1:6" ht="15.75" x14ac:dyDescent="0.25">
      <c r="A21" s="16" t="s">
        <v>73</v>
      </c>
      <c r="B21" s="18" t="s">
        <v>82</v>
      </c>
      <c r="C21" s="26">
        <v>884740.21674000006</v>
      </c>
      <c r="D21" s="103"/>
      <c r="E21" s="27"/>
      <c r="F21" s="27"/>
    </row>
    <row r="22" spans="1:6" ht="15.75" x14ac:dyDescent="0.25">
      <c r="A22" s="16"/>
      <c r="B22" s="18" t="s">
        <v>83</v>
      </c>
      <c r="C22" s="26">
        <v>767884.03801000002</v>
      </c>
      <c r="D22" s="103"/>
      <c r="E22" s="27"/>
      <c r="F22" s="27"/>
    </row>
    <row r="23" spans="1:6" ht="15.75" x14ac:dyDescent="0.25">
      <c r="A23" s="16" t="s">
        <v>75</v>
      </c>
      <c r="B23" s="18" t="s">
        <v>84</v>
      </c>
      <c r="C23" s="26">
        <v>0</v>
      </c>
      <c r="D23" s="103"/>
      <c r="E23" s="27"/>
      <c r="F23" s="27"/>
    </row>
    <row r="24" spans="1:6" ht="15.75" x14ac:dyDescent="0.25">
      <c r="A24" s="16" t="s">
        <v>77</v>
      </c>
      <c r="B24" s="18" t="s">
        <v>85</v>
      </c>
      <c r="C24" s="26">
        <v>0</v>
      </c>
      <c r="D24" s="103"/>
      <c r="E24" s="27"/>
      <c r="F24" s="27"/>
    </row>
    <row r="25" spans="1:6" ht="15.75" x14ac:dyDescent="0.25">
      <c r="A25" s="16" t="s">
        <v>86</v>
      </c>
      <c r="B25" s="18" t="s">
        <v>87</v>
      </c>
      <c r="C25" s="26">
        <v>27149</v>
      </c>
      <c r="D25" s="103"/>
      <c r="E25" s="27"/>
      <c r="F25" s="27"/>
    </row>
    <row r="26" spans="1:6" ht="15.75" x14ac:dyDescent="0.25">
      <c r="A26" s="16" t="s">
        <v>88</v>
      </c>
      <c r="B26" s="18" t="s">
        <v>89</v>
      </c>
      <c r="C26" s="26">
        <v>108030.70905999999</v>
      </c>
      <c r="D26" s="103"/>
      <c r="E26" s="27"/>
      <c r="F26" s="27"/>
    </row>
    <row r="27" spans="1:6" ht="15.75" x14ac:dyDescent="0.25">
      <c r="A27" s="16" t="s">
        <v>90</v>
      </c>
      <c r="B27" s="18" t="s">
        <v>63</v>
      </c>
      <c r="C27" s="26">
        <v>773.03300000000002</v>
      </c>
      <c r="D27" s="103"/>
      <c r="E27" s="27"/>
      <c r="F27" s="27"/>
    </row>
    <row r="28" spans="1:6" ht="15.75" x14ac:dyDescent="0.25">
      <c r="A28" s="16" t="s">
        <v>91</v>
      </c>
      <c r="B28" s="18" t="s">
        <v>92</v>
      </c>
      <c r="C28" s="26">
        <v>0</v>
      </c>
      <c r="D28" s="103"/>
      <c r="E28" s="27"/>
      <c r="F28" s="27"/>
    </row>
    <row r="29" spans="1:6" ht="15.75" x14ac:dyDescent="0.25">
      <c r="A29" s="16"/>
      <c r="B29" s="17" t="s">
        <v>93</v>
      </c>
      <c r="C29" s="26">
        <v>1487391.1803499998</v>
      </c>
      <c r="D29" s="103"/>
      <c r="E29" s="27"/>
      <c r="F29" s="27"/>
    </row>
    <row r="30" spans="1:6" ht="31.5" x14ac:dyDescent="0.25">
      <c r="A30" s="16" t="s">
        <v>94</v>
      </c>
      <c r="B30" s="17" t="s">
        <v>95</v>
      </c>
      <c r="C30" s="26">
        <v>0</v>
      </c>
      <c r="D30" s="103"/>
      <c r="E30" s="27"/>
      <c r="F30" s="27"/>
    </row>
    <row r="31" spans="1:6" ht="15.75" x14ac:dyDescent="0.25">
      <c r="A31" s="16" t="s">
        <v>96</v>
      </c>
      <c r="B31" s="17" t="s">
        <v>97</v>
      </c>
      <c r="C31" s="26">
        <v>743093.74647000001</v>
      </c>
      <c r="D31" s="103"/>
      <c r="E31" s="27"/>
      <c r="F31" s="27"/>
    </row>
    <row r="32" spans="1:6" ht="15.75" x14ac:dyDescent="0.25">
      <c r="A32" s="16" t="s">
        <v>66</v>
      </c>
      <c r="B32" s="18" t="s">
        <v>98</v>
      </c>
      <c r="C32" s="26">
        <v>0</v>
      </c>
      <c r="D32" s="103"/>
      <c r="E32" s="28"/>
      <c r="F32" s="28"/>
    </row>
    <row r="33" spans="1:6" ht="15.75" x14ac:dyDescent="0.25">
      <c r="A33" s="16" t="s">
        <v>71</v>
      </c>
      <c r="B33" s="18" t="s">
        <v>99</v>
      </c>
      <c r="C33" s="26">
        <v>456105.78986999998</v>
      </c>
      <c r="D33" s="103"/>
      <c r="E33" s="28"/>
      <c r="F33" s="28"/>
    </row>
    <row r="34" spans="1:6" ht="15.75" x14ac:dyDescent="0.25">
      <c r="A34" s="16" t="s">
        <v>60</v>
      </c>
      <c r="B34" s="18" t="s">
        <v>100</v>
      </c>
      <c r="C34" s="26">
        <v>247</v>
      </c>
      <c r="D34" s="103"/>
      <c r="E34" s="28"/>
      <c r="F34" s="28"/>
    </row>
    <row r="35" spans="1:6" ht="15.75" x14ac:dyDescent="0.25">
      <c r="A35" s="16" t="s">
        <v>60</v>
      </c>
      <c r="B35" s="18" t="s">
        <v>101</v>
      </c>
      <c r="C35" s="26">
        <v>0</v>
      </c>
      <c r="D35" s="103"/>
      <c r="E35" s="28"/>
      <c r="F35" s="28"/>
    </row>
    <row r="36" spans="1:6" ht="15.75" x14ac:dyDescent="0.25">
      <c r="A36" s="16" t="s">
        <v>73</v>
      </c>
      <c r="B36" s="18" t="s">
        <v>102</v>
      </c>
      <c r="C36" s="26">
        <v>18402.241770000004</v>
      </c>
      <c r="D36" s="103"/>
      <c r="E36" s="27"/>
      <c r="F36" s="27"/>
    </row>
    <row r="37" spans="1:6" ht="15.75" x14ac:dyDescent="0.25">
      <c r="A37" s="16" t="s">
        <v>60</v>
      </c>
      <c r="B37" s="18" t="s">
        <v>100</v>
      </c>
      <c r="C37" s="26">
        <v>0</v>
      </c>
      <c r="D37" s="103"/>
      <c r="E37" s="27"/>
      <c r="F37" s="27"/>
    </row>
    <row r="38" spans="1:6" ht="15.75" x14ac:dyDescent="0.25">
      <c r="A38" s="16" t="s">
        <v>60</v>
      </c>
      <c r="B38" s="18" t="s">
        <v>101</v>
      </c>
      <c r="C38" s="26">
        <v>0</v>
      </c>
      <c r="D38" s="103"/>
      <c r="E38" s="27"/>
      <c r="F38" s="27"/>
    </row>
    <row r="39" spans="1:6" ht="15.75" x14ac:dyDescent="0.25">
      <c r="A39" s="16" t="s">
        <v>103</v>
      </c>
      <c r="B39" s="17" t="s">
        <v>104</v>
      </c>
      <c r="C39" s="26">
        <v>474508.03164</v>
      </c>
      <c r="D39" s="103"/>
      <c r="E39" s="27"/>
      <c r="F39" s="27"/>
    </row>
    <row r="40" spans="1:6" ht="15.75" x14ac:dyDescent="0.25">
      <c r="A40" s="16" t="s">
        <v>69</v>
      </c>
      <c r="B40" s="18" t="s">
        <v>105</v>
      </c>
      <c r="C40" s="26">
        <v>56705</v>
      </c>
      <c r="D40" s="103"/>
      <c r="E40" s="27"/>
      <c r="F40" s="27"/>
    </row>
    <row r="41" spans="1:6" ht="15.75" x14ac:dyDescent="0.25">
      <c r="A41" s="16" t="s">
        <v>60</v>
      </c>
      <c r="B41" s="18" t="s">
        <v>100</v>
      </c>
      <c r="C41" s="26">
        <v>0</v>
      </c>
      <c r="D41" s="103"/>
      <c r="E41" s="27"/>
      <c r="F41" s="27"/>
    </row>
    <row r="42" spans="1:6" ht="15.75" x14ac:dyDescent="0.25">
      <c r="A42" s="16" t="s">
        <v>60</v>
      </c>
      <c r="B42" s="18" t="s">
        <v>101</v>
      </c>
      <c r="C42" s="26">
        <v>0</v>
      </c>
      <c r="D42" s="103"/>
      <c r="E42" s="27"/>
      <c r="F42" s="27"/>
    </row>
    <row r="43" spans="1:6" ht="15.75" x14ac:dyDescent="0.25">
      <c r="A43" s="16" t="s">
        <v>79</v>
      </c>
      <c r="B43" s="18" t="s">
        <v>106</v>
      </c>
      <c r="C43" s="26">
        <v>211880.71482999998</v>
      </c>
      <c r="D43" s="103"/>
      <c r="E43" s="27"/>
      <c r="F43" s="27"/>
    </row>
    <row r="44" spans="1:6" ht="15.75" x14ac:dyDescent="0.25">
      <c r="A44" s="16" t="s">
        <v>60</v>
      </c>
      <c r="B44" s="18" t="s">
        <v>100</v>
      </c>
      <c r="C44" s="26">
        <v>220</v>
      </c>
      <c r="D44" s="103"/>
      <c r="E44" s="27"/>
      <c r="F44" s="27"/>
    </row>
    <row r="45" spans="1:6" ht="15.75" x14ac:dyDescent="0.25">
      <c r="A45" s="16" t="s">
        <v>60</v>
      </c>
      <c r="B45" s="18" t="s">
        <v>101</v>
      </c>
      <c r="C45" s="26">
        <v>0</v>
      </c>
      <c r="D45" s="103"/>
      <c r="E45" s="27"/>
      <c r="F45" s="27"/>
    </row>
    <row r="46" spans="1:6" ht="15.75" x14ac:dyDescent="0.25">
      <c r="A46" s="16" t="s">
        <v>107</v>
      </c>
      <c r="B46" s="17" t="s">
        <v>108</v>
      </c>
      <c r="C46" s="26">
        <v>0</v>
      </c>
      <c r="D46" s="103"/>
      <c r="E46" s="27"/>
      <c r="F46" s="27"/>
    </row>
    <row r="47" spans="1:6" ht="15.75" x14ac:dyDescent="0.25">
      <c r="A47" s="16" t="s">
        <v>71</v>
      </c>
      <c r="B47" s="18" t="s">
        <v>109</v>
      </c>
      <c r="C47" s="26">
        <v>187150.43231999999</v>
      </c>
      <c r="D47" s="103"/>
      <c r="E47" s="27"/>
      <c r="F47" s="27"/>
    </row>
    <row r="48" spans="1:6" ht="15.75" x14ac:dyDescent="0.25">
      <c r="A48" s="16" t="s">
        <v>73</v>
      </c>
      <c r="B48" s="18" t="s">
        <v>110</v>
      </c>
      <c r="C48" s="26">
        <v>758</v>
      </c>
      <c r="D48" s="103"/>
      <c r="E48" s="27"/>
      <c r="F48" s="27"/>
    </row>
    <row r="49" spans="1:6" ht="15.75" x14ac:dyDescent="0.25">
      <c r="A49" s="16" t="s">
        <v>75</v>
      </c>
      <c r="B49" s="18" t="s">
        <v>111</v>
      </c>
      <c r="C49" s="26">
        <v>0</v>
      </c>
      <c r="D49" s="103"/>
      <c r="E49" s="27"/>
      <c r="F49" s="27"/>
    </row>
    <row r="50" spans="1:6" ht="15.75" x14ac:dyDescent="0.25">
      <c r="A50" s="16" t="s">
        <v>77</v>
      </c>
      <c r="B50" s="18" t="s">
        <v>112</v>
      </c>
      <c r="C50" s="26">
        <v>599190</v>
      </c>
      <c r="D50" s="103"/>
      <c r="E50" s="27"/>
      <c r="F50" s="27"/>
    </row>
    <row r="51" spans="1:6" ht="15.75" x14ac:dyDescent="0.25">
      <c r="A51" s="16" t="s">
        <v>86</v>
      </c>
      <c r="B51" s="18" t="s">
        <v>113</v>
      </c>
      <c r="C51" s="26">
        <v>0</v>
      </c>
      <c r="D51" s="103"/>
      <c r="E51" s="27"/>
      <c r="F51" s="27"/>
    </row>
    <row r="52" spans="1:6" ht="15.75" x14ac:dyDescent="0.25">
      <c r="A52" s="16" t="s">
        <v>88</v>
      </c>
      <c r="B52" s="18" t="s">
        <v>114</v>
      </c>
      <c r="C52" s="26">
        <v>1412</v>
      </c>
      <c r="D52" s="103"/>
      <c r="E52" s="27"/>
      <c r="F52" s="27"/>
    </row>
    <row r="53" spans="1:6" ht="31.5" x14ac:dyDescent="0.25">
      <c r="A53" s="16" t="s">
        <v>90</v>
      </c>
      <c r="B53" s="18" t="s">
        <v>115</v>
      </c>
      <c r="C53" s="26">
        <v>0</v>
      </c>
      <c r="D53" s="103"/>
      <c r="E53" s="27"/>
      <c r="F53" s="27"/>
    </row>
    <row r="54" spans="1:6" ht="15.75" x14ac:dyDescent="0.25">
      <c r="A54" s="16" t="s">
        <v>116</v>
      </c>
      <c r="B54" s="18" t="s">
        <v>117</v>
      </c>
      <c r="C54" s="26">
        <v>0</v>
      </c>
      <c r="D54" s="103"/>
      <c r="E54" s="27"/>
      <c r="F54" s="27"/>
    </row>
    <row r="55" spans="1:6" ht="15.75" x14ac:dyDescent="0.25">
      <c r="A55" s="16"/>
      <c r="B55" s="21" t="s">
        <v>118</v>
      </c>
      <c r="C55" s="26">
        <v>788510.43232000002</v>
      </c>
      <c r="D55" s="103"/>
      <c r="E55" s="27"/>
      <c r="F55" s="27"/>
    </row>
    <row r="56" spans="1:6" ht="15.75" x14ac:dyDescent="0.25">
      <c r="A56" s="16" t="s">
        <v>119</v>
      </c>
      <c r="B56" s="17" t="s">
        <v>120</v>
      </c>
      <c r="C56" s="26">
        <v>0</v>
      </c>
      <c r="D56" s="103"/>
      <c r="E56" s="27"/>
      <c r="F56" s="27"/>
    </row>
    <row r="57" spans="1:6" ht="15.75" x14ac:dyDescent="0.25">
      <c r="A57" s="16" t="s">
        <v>66</v>
      </c>
      <c r="B57" s="18" t="s">
        <v>121</v>
      </c>
      <c r="C57" s="26">
        <v>44772.514759999998</v>
      </c>
      <c r="D57" s="103"/>
      <c r="E57" s="27"/>
      <c r="F57" s="27"/>
    </row>
    <row r="58" spans="1:6" ht="15.75" x14ac:dyDescent="0.25">
      <c r="A58" s="16" t="s">
        <v>71</v>
      </c>
      <c r="B58" s="18" t="s">
        <v>122</v>
      </c>
      <c r="C58" s="26">
        <v>13048.56948</v>
      </c>
      <c r="D58" s="103"/>
      <c r="E58" s="27"/>
      <c r="F58" s="27"/>
    </row>
    <row r="59" spans="1:6" ht="15.75" x14ac:dyDescent="0.25">
      <c r="A59" s="16" t="s">
        <v>73</v>
      </c>
      <c r="B59" s="18" t="s">
        <v>63</v>
      </c>
      <c r="C59" s="26">
        <v>31723.945279999996</v>
      </c>
      <c r="D59" s="103"/>
      <c r="E59" s="27"/>
      <c r="F59" s="27"/>
    </row>
    <row r="60" spans="1:6" ht="15.75" x14ac:dyDescent="0.25">
      <c r="A60" s="16" t="s">
        <v>69</v>
      </c>
      <c r="B60" s="18" t="s">
        <v>123</v>
      </c>
      <c r="C60" s="26">
        <v>0</v>
      </c>
      <c r="D60" s="103"/>
      <c r="E60" s="27"/>
      <c r="F60" s="27"/>
    </row>
    <row r="61" spans="1:6" ht="15.75" x14ac:dyDescent="0.25">
      <c r="A61" s="16" t="s">
        <v>71</v>
      </c>
      <c r="B61" s="18" t="s">
        <v>124</v>
      </c>
      <c r="C61" s="26">
        <v>128003.51483000003</v>
      </c>
      <c r="D61" s="103"/>
      <c r="E61" s="27"/>
      <c r="F61" s="27"/>
    </row>
    <row r="62" spans="1:6" ht="15.75" x14ac:dyDescent="0.25">
      <c r="A62" s="16" t="s">
        <v>73</v>
      </c>
      <c r="B62" s="18" t="s">
        <v>125</v>
      </c>
      <c r="C62" s="26">
        <v>8845.1868300000006</v>
      </c>
      <c r="D62" s="103"/>
      <c r="E62" s="27"/>
      <c r="F62" s="27"/>
    </row>
    <row r="63" spans="1:6" ht="15.75" x14ac:dyDescent="0.25">
      <c r="A63" s="16" t="s">
        <v>75</v>
      </c>
      <c r="B63" s="18" t="s">
        <v>126</v>
      </c>
      <c r="C63" s="26">
        <v>1177</v>
      </c>
      <c r="D63" s="103"/>
      <c r="E63" s="27"/>
      <c r="F63" s="27"/>
    </row>
    <row r="64" spans="1:6" ht="15.75" x14ac:dyDescent="0.25">
      <c r="A64" s="16"/>
      <c r="B64" s="17" t="s">
        <v>127</v>
      </c>
      <c r="C64" s="26">
        <v>138025.70166000005</v>
      </c>
      <c r="D64" s="103"/>
      <c r="E64" s="27"/>
      <c r="F64" s="27"/>
    </row>
    <row r="65" spans="1:7" ht="15.75" x14ac:dyDescent="0.25">
      <c r="A65" s="16" t="s">
        <v>128</v>
      </c>
      <c r="B65" s="18" t="s">
        <v>63</v>
      </c>
      <c r="C65" s="26">
        <v>3597.7496599999999</v>
      </c>
      <c r="D65" s="103"/>
      <c r="E65" s="27"/>
      <c r="F65" s="27"/>
    </row>
    <row r="66" spans="1:7" ht="15.75" x14ac:dyDescent="0.25">
      <c r="A66" s="16"/>
      <c r="B66" s="17" t="s">
        <v>129</v>
      </c>
      <c r="C66" s="26">
        <v>186395.96608000001</v>
      </c>
      <c r="D66" s="103"/>
      <c r="E66" s="27"/>
      <c r="F66" s="27"/>
    </row>
    <row r="67" spans="1:7" ht="15.75" x14ac:dyDescent="0.25">
      <c r="A67" s="16" t="s">
        <v>130</v>
      </c>
      <c r="B67" s="17" t="s">
        <v>131</v>
      </c>
      <c r="C67" s="26">
        <v>0</v>
      </c>
      <c r="D67" s="103"/>
      <c r="E67" s="27"/>
      <c r="F67" s="27"/>
    </row>
    <row r="68" spans="1:7" ht="15.75" x14ac:dyDescent="0.25">
      <c r="A68" s="16" t="s">
        <v>66</v>
      </c>
      <c r="B68" s="18" t="s">
        <v>132</v>
      </c>
      <c r="C68" s="26">
        <v>23638.51828</v>
      </c>
      <c r="D68" s="103"/>
      <c r="E68" s="27"/>
      <c r="F68" s="27"/>
    </row>
    <row r="69" spans="1:7" ht="15.75" x14ac:dyDescent="0.25">
      <c r="A69" s="16" t="s">
        <v>69</v>
      </c>
      <c r="B69" s="18" t="s">
        <v>133</v>
      </c>
      <c r="C69" s="26">
        <v>4089.3399300000001</v>
      </c>
      <c r="D69" s="103"/>
      <c r="E69" s="27"/>
      <c r="F69" s="27"/>
    </row>
    <row r="70" spans="1:7" ht="15.75" x14ac:dyDescent="0.25">
      <c r="A70" s="16" t="s">
        <v>79</v>
      </c>
      <c r="B70" s="18" t="s">
        <v>134</v>
      </c>
      <c r="C70" s="26">
        <v>4663.9921500000009</v>
      </c>
      <c r="D70" s="103"/>
      <c r="E70" s="27"/>
      <c r="F70" s="27"/>
    </row>
    <row r="71" spans="1:7" ht="15.75" x14ac:dyDescent="0.25">
      <c r="A71" s="16"/>
      <c r="B71" s="17" t="s">
        <v>135</v>
      </c>
      <c r="C71" s="26">
        <v>32391.85036</v>
      </c>
      <c r="D71" s="103"/>
      <c r="E71" s="27"/>
      <c r="F71" s="27"/>
    </row>
    <row r="72" spans="1:7" ht="15.75" x14ac:dyDescent="0.25">
      <c r="A72" s="16"/>
      <c r="B72" s="17" t="s">
        <v>136</v>
      </c>
      <c r="C72" s="26">
        <v>3253915.9283400006</v>
      </c>
      <c r="D72" s="103"/>
      <c r="E72" s="27"/>
      <c r="F72" s="27"/>
    </row>
    <row r="73" spans="1:7" ht="15.75" x14ac:dyDescent="0.25">
      <c r="A73" s="16" t="s">
        <v>137</v>
      </c>
      <c r="B73" s="17" t="s">
        <v>138</v>
      </c>
      <c r="C73" s="26">
        <v>39762</v>
      </c>
      <c r="D73" s="103"/>
      <c r="E73" s="27"/>
      <c r="F73" s="27"/>
    </row>
    <row r="74" spans="1:7" ht="15.75" x14ac:dyDescent="0.25">
      <c r="A74" s="146" t="s">
        <v>139</v>
      </c>
      <c r="B74" s="146"/>
      <c r="C74" s="26"/>
      <c r="D74" s="103"/>
      <c r="E74" s="27"/>
      <c r="F74" s="27"/>
    </row>
    <row r="75" spans="1:7" ht="15.75" x14ac:dyDescent="0.25">
      <c r="A75" s="22" t="s">
        <v>58</v>
      </c>
      <c r="B75" s="17" t="s">
        <v>140</v>
      </c>
      <c r="C75" s="26"/>
      <c r="D75" s="103"/>
      <c r="E75" s="27"/>
      <c r="F75" s="27"/>
    </row>
    <row r="76" spans="1:7" ht="15.75" x14ac:dyDescent="0.25">
      <c r="A76" s="16" t="s">
        <v>66</v>
      </c>
      <c r="B76" s="18" t="s">
        <v>141</v>
      </c>
      <c r="C76" s="26">
        <v>468185.00001000002</v>
      </c>
      <c r="D76" s="103"/>
      <c r="E76" s="27"/>
      <c r="F76" s="27"/>
    </row>
    <row r="77" spans="1:7" ht="15.75" x14ac:dyDescent="0.25">
      <c r="A77" s="23" t="s">
        <v>60</v>
      </c>
      <c r="B77" s="18" t="s">
        <v>142</v>
      </c>
      <c r="C77" s="26">
        <v>-12000</v>
      </c>
      <c r="D77" s="103"/>
      <c r="E77" s="27"/>
      <c r="F77" s="27"/>
    </row>
    <row r="78" spans="1:7" ht="15.75" x14ac:dyDescent="0.25">
      <c r="A78" s="23" t="s">
        <v>60</v>
      </c>
      <c r="B78" s="18" t="s">
        <v>143</v>
      </c>
      <c r="C78" s="26">
        <v>-542</v>
      </c>
      <c r="D78" s="103"/>
      <c r="E78" s="27"/>
      <c r="F78" s="27"/>
    </row>
    <row r="79" spans="1:7" ht="15.75" x14ac:dyDescent="0.25">
      <c r="A79" s="16" t="s">
        <v>69</v>
      </c>
      <c r="B79" s="18" t="s">
        <v>144</v>
      </c>
      <c r="C79" s="26">
        <v>24488.947460000003</v>
      </c>
      <c r="D79" s="103"/>
      <c r="E79" s="27"/>
      <c r="F79" s="27"/>
    </row>
    <row r="80" spans="1:7" ht="15.75" x14ac:dyDescent="0.25">
      <c r="A80" s="16" t="s">
        <v>79</v>
      </c>
      <c r="B80" s="18" t="s">
        <v>145</v>
      </c>
      <c r="C80" s="26">
        <v>55515.799559999999</v>
      </c>
      <c r="D80" s="112"/>
      <c r="E80" s="29"/>
      <c r="F80" s="29"/>
      <c r="G80" s="113"/>
    </row>
    <row r="81" spans="1:7" ht="15.75" x14ac:dyDescent="0.25">
      <c r="A81" s="16" t="s">
        <v>91</v>
      </c>
      <c r="B81" s="18" t="s">
        <v>146</v>
      </c>
      <c r="C81" s="26">
        <v>145768.20547000002</v>
      </c>
      <c r="D81" s="112"/>
      <c r="E81" s="29"/>
      <c r="F81" s="29"/>
      <c r="G81" s="113"/>
    </row>
    <row r="82" spans="1:7" ht="15.75" x14ac:dyDescent="0.25">
      <c r="A82" s="16" t="s">
        <v>147</v>
      </c>
      <c r="B82" s="18" t="s">
        <v>148</v>
      </c>
      <c r="C82" s="26">
        <v>66735.384921178367</v>
      </c>
      <c r="D82" s="112"/>
      <c r="E82" s="29"/>
      <c r="F82" s="29"/>
      <c r="G82" s="113"/>
    </row>
    <row r="83" spans="1:7" ht="15.75" x14ac:dyDescent="0.25">
      <c r="A83" s="16" t="s">
        <v>149</v>
      </c>
      <c r="B83" s="18" t="s">
        <v>150</v>
      </c>
      <c r="C83" s="26">
        <v>-60740.148539999995</v>
      </c>
      <c r="D83" s="112"/>
      <c r="E83" s="29"/>
      <c r="F83" s="29"/>
      <c r="G83" s="113"/>
    </row>
    <row r="84" spans="1:7" ht="15.75" x14ac:dyDescent="0.25">
      <c r="A84" s="16" t="s">
        <v>151</v>
      </c>
      <c r="B84" s="18" t="s">
        <v>152</v>
      </c>
      <c r="C84" s="26">
        <v>79998.065700000006</v>
      </c>
      <c r="D84" s="112"/>
      <c r="E84" s="114"/>
      <c r="F84" s="29"/>
      <c r="G84" s="113"/>
    </row>
    <row r="85" spans="1:7" ht="15.75" x14ac:dyDescent="0.25">
      <c r="A85" s="23"/>
      <c r="B85" s="17" t="s">
        <v>153</v>
      </c>
      <c r="C85" s="26">
        <v>779951.25458117831</v>
      </c>
      <c r="D85" s="112"/>
      <c r="E85" s="29"/>
      <c r="F85" s="29"/>
      <c r="G85" s="113"/>
    </row>
    <row r="86" spans="1:7" ht="15.75" x14ac:dyDescent="0.25">
      <c r="A86" s="16" t="s">
        <v>64</v>
      </c>
      <c r="B86" s="17" t="s">
        <v>154</v>
      </c>
      <c r="C86" s="26">
        <v>45435.649000000005</v>
      </c>
      <c r="D86" s="112"/>
      <c r="E86" s="29"/>
      <c r="F86" s="29"/>
      <c r="G86" s="113"/>
    </row>
    <row r="87" spans="1:7" ht="15.75" x14ac:dyDescent="0.25">
      <c r="A87" s="16" t="s">
        <v>155</v>
      </c>
      <c r="B87" s="17" t="s">
        <v>156</v>
      </c>
      <c r="C87" s="26">
        <v>0</v>
      </c>
      <c r="D87" s="112"/>
      <c r="E87" s="29"/>
      <c r="F87" s="29"/>
      <c r="G87" s="113"/>
    </row>
    <row r="88" spans="1:7" ht="15.75" x14ac:dyDescent="0.25">
      <c r="A88" s="16" t="s">
        <v>94</v>
      </c>
      <c r="B88" s="17" t="s">
        <v>157</v>
      </c>
      <c r="C88" s="26">
        <v>0</v>
      </c>
      <c r="D88" s="103"/>
      <c r="E88" s="27"/>
      <c r="F88" s="27"/>
    </row>
    <row r="89" spans="1:7" ht="15.75" x14ac:dyDescent="0.25">
      <c r="A89" s="16" t="s">
        <v>71</v>
      </c>
      <c r="B89" s="18" t="s">
        <v>158</v>
      </c>
      <c r="C89" s="26">
        <v>676486.77005000005</v>
      </c>
      <c r="D89" s="103"/>
      <c r="E89" s="27"/>
      <c r="F89" s="27"/>
    </row>
    <row r="90" spans="1:7" ht="15.75" x14ac:dyDescent="0.25">
      <c r="A90" s="16" t="s">
        <v>73</v>
      </c>
      <c r="B90" s="18" t="s">
        <v>159</v>
      </c>
      <c r="C90" s="26">
        <v>15977.625339999999</v>
      </c>
      <c r="D90" s="103"/>
      <c r="E90" s="27"/>
      <c r="F90" s="27"/>
    </row>
    <row r="91" spans="1:7" ht="15.75" x14ac:dyDescent="0.25">
      <c r="A91" s="16" t="s">
        <v>75</v>
      </c>
      <c r="B91" s="18" t="s">
        <v>160</v>
      </c>
      <c r="C91" s="26">
        <v>0</v>
      </c>
      <c r="D91" s="103"/>
      <c r="E91" s="27"/>
      <c r="F91" s="27"/>
    </row>
    <row r="92" spans="1:7" ht="15.75" x14ac:dyDescent="0.25">
      <c r="A92" s="16" t="s">
        <v>77</v>
      </c>
      <c r="B92" s="18" t="s">
        <v>161</v>
      </c>
      <c r="C92" s="26">
        <v>1372564.1807600001</v>
      </c>
      <c r="D92" s="103"/>
      <c r="E92" s="27"/>
      <c r="F92" s="27"/>
    </row>
    <row r="93" spans="1:7" ht="15.75" x14ac:dyDescent="0.25">
      <c r="A93" s="16" t="s">
        <v>86</v>
      </c>
      <c r="B93" s="18" t="s">
        <v>162</v>
      </c>
      <c r="C93" s="26">
        <v>4888.83338</v>
      </c>
      <c r="D93" s="103"/>
      <c r="E93" s="27"/>
      <c r="F93" s="27"/>
    </row>
    <row r="94" spans="1:7" ht="15.75" x14ac:dyDescent="0.25">
      <c r="A94" s="16" t="s">
        <v>88</v>
      </c>
      <c r="B94" s="18" t="s">
        <v>163</v>
      </c>
      <c r="C94" s="26">
        <v>2</v>
      </c>
      <c r="D94" s="103"/>
      <c r="E94" s="27"/>
      <c r="F94" s="27"/>
    </row>
    <row r="95" spans="1:7" ht="15.75" x14ac:dyDescent="0.25">
      <c r="A95" s="16" t="s">
        <v>90</v>
      </c>
      <c r="B95" s="18" t="s">
        <v>164</v>
      </c>
      <c r="C95" s="26">
        <v>0</v>
      </c>
      <c r="D95" s="103"/>
      <c r="E95" s="27"/>
      <c r="F95" s="27"/>
    </row>
    <row r="96" spans="1:7" ht="15.75" x14ac:dyDescent="0.25">
      <c r="A96" s="16" t="s">
        <v>116</v>
      </c>
      <c r="B96" s="18" t="s">
        <v>165</v>
      </c>
      <c r="C96" s="26">
        <v>7101</v>
      </c>
      <c r="D96" s="103"/>
      <c r="E96" s="27"/>
      <c r="F96" s="27"/>
    </row>
    <row r="97" spans="1:6" ht="15.75" x14ac:dyDescent="0.25">
      <c r="A97" s="16" t="s">
        <v>166</v>
      </c>
      <c r="B97" s="18" t="s">
        <v>167</v>
      </c>
      <c r="C97" s="26">
        <v>6743.8727900000004</v>
      </c>
      <c r="D97" s="103"/>
      <c r="E97" s="27"/>
      <c r="F97" s="27"/>
    </row>
    <row r="98" spans="1:6" ht="15.75" x14ac:dyDescent="0.25">
      <c r="A98" s="23"/>
      <c r="B98" s="17" t="s">
        <v>168</v>
      </c>
      <c r="C98" s="26">
        <v>2083764.28232</v>
      </c>
      <c r="D98" s="103"/>
      <c r="E98" s="27"/>
      <c r="F98" s="27"/>
    </row>
    <row r="99" spans="1:6" ht="31.5" x14ac:dyDescent="0.25">
      <c r="A99" s="16" t="s">
        <v>96</v>
      </c>
      <c r="B99" s="17" t="s">
        <v>169</v>
      </c>
      <c r="C99" s="26">
        <v>0</v>
      </c>
      <c r="D99" s="103"/>
      <c r="E99" s="27"/>
      <c r="F99" s="27"/>
    </row>
    <row r="100" spans="1:6" ht="15.75" x14ac:dyDescent="0.25">
      <c r="A100" s="19" t="s">
        <v>170</v>
      </c>
      <c r="B100" s="21" t="s">
        <v>171</v>
      </c>
      <c r="C100" s="26">
        <v>1548</v>
      </c>
      <c r="D100" s="103"/>
      <c r="E100" s="27"/>
      <c r="F100" s="27"/>
    </row>
    <row r="101" spans="1:6" ht="15.75" x14ac:dyDescent="0.25">
      <c r="A101" s="24" t="s">
        <v>71</v>
      </c>
      <c r="B101" s="20" t="s">
        <v>172</v>
      </c>
      <c r="C101" s="26">
        <v>673</v>
      </c>
      <c r="D101" s="103"/>
      <c r="E101" s="29"/>
      <c r="F101" s="29"/>
    </row>
    <row r="102" spans="1:6" ht="15.75" x14ac:dyDescent="0.25">
      <c r="A102" s="24" t="s">
        <v>73</v>
      </c>
      <c r="B102" s="20" t="s">
        <v>173</v>
      </c>
      <c r="C102" s="26">
        <v>0</v>
      </c>
      <c r="D102" s="103"/>
      <c r="E102" s="29"/>
      <c r="F102" s="29"/>
    </row>
    <row r="103" spans="1:6" ht="15.75" x14ac:dyDescent="0.25">
      <c r="A103" s="24" t="s">
        <v>75</v>
      </c>
      <c r="B103" s="20" t="s">
        <v>174</v>
      </c>
      <c r="C103" s="26">
        <v>875</v>
      </c>
      <c r="D103" s="103"/>
      <c r="E103" s="29"/>
      <c r="F103" s="29"/>
    </row>
    <row r="104" spans="1:6" ht="15.75" x14ac:dyDescent="0.25">
      <c r="A104" s="16" t="s">
        <v>119</v>
      </c>
      <c r="B104" s="17" t="s">
        <v>175</v>
      </c>
      <c r="C104" s="26">
        <v>23764</v>
      </c>
      <c r="D104" s="103"/>
      <c r="E104" s="27"/>
      <c r="F104" s="27"/>
    </row>
    <row r="105" spans="1:6" ht="15.75" x14ac:dyDescent="0.25">
      <c r="A105" s="16" t="s">
        <v>130</v>
      </c>
      <c r="B105" s="17" t="s">
        <v>176</v>
      </c>
      <c r="C105" s="26">
        <v>316747.92988000001</v>
      </c>
      <c r="D105" s="103"/>
      <c r="E105" s="27"/>
      <c r="F105" s="27"/>
    </row>
    <row r="106" spans="1:6" ht="15.75" x14ac:dyDescent="0.25">
      <c r="A106" s="16" t="s">
        <v>66</v>
      </c>
      <c r="B106" s="18" t="s">
        <v>177</v>
      </c>
      <c r="C106" s="26">
        <v>110924.34436</v>
      </c>
      <c r="D106" s="103"/>
      <c r="E106" s="27"/>
      <c r="F106" s="27"/>
    </row>
    <row r="107" spans="1:6" ht="15.75" x14ac:dyDescent="0.25">
      <c r="A107" s="16" t="s">
        <v>60</v>
      </c>
      <c r="B107" s="18" t="s">
        <v>178</v>
      </c>
      <c r="C107" s="26">
        <v>8</v>
      </c>
      <c r="D107" s="103"/>
      <c r="E107" s="27"/>
      <c r="F107" s="27"/>
    </row>
    <row r="108" spans="1:6" ht="15.75" x14ac:dyDescent="0.25">
      <c r="A108" s="16" t="s">
        <v>60</v>
      </c>
      <c r="B108" s="18" t="s">
        <v>179</v>
      </c>
      <c r="C108" s="26">
        <v>0</v>
      </c>
      <c r="D108" s="103"/>
      <c r="E108" s="27"/>
      <c r="F108" s="27"/>
    </row>
    <row r="109" spans="1:6" ht="15.75" x14ac:dyDescent="0.25">
      <c r="A109" s="16" t="s">
        <v>69</v>
      </c>
      <c r="B109" s="18" t="s">
        <v>180</v>
      </c>
      <c r="C109" s="26">
        <v>118402.72657999999</v>
      </c>
      <c r="D109" s="103"/>
      <c r="E109" s="27"/>
      <c r="F109" s="27"/>
    </row>
    <row r="110" spans="1:6" ht="15.75" x14ac:dyDescent="0.25">
      <c r="A110" s="16" t="s">
        <v>60</v>
      </c>
      <c r="B110" s="18" t="s">
        <v>178</v>
      </c>
      <c r="C110" s="26">
        <v>0</v>
      </c>
      <c r="D110" s="103"/>
      <c r="E110" s="27"/>
      <c r="F110" s="27"/>
    </row>
    <row r="111" spans="1:6" ht="15.75" x14ac:dyDescent="0.25">
      <c r="A111" s="16" t="s">
        <v>60</v>
      </c>
      <c r="B111" s="18" t="s">
        <v>179</v>
      </c>
      <c r="C111" s="26">
        <v>0</v>
      </c>
      <c r="D111" s="103"/>
      <c r="E111" s="27"/>
      <c r="F111" s="27"/>
    </row>
    <row r="112" spans="1:6" ht="15.75" x14ac:dyDescent="0.25">
      <c r="A112" s="16" t="s">
        <v>79</v>
      </c>
      <c r="B112" s="18" t="s">
        <v>181</v>
      </c>
      <c r="C112" s="26">
        <v>20000</v>
      </c>
      <c r="D112" s="103"/>
      <c r="E112" s="27"/>
      <c r="F112" s="27"/>
    </row>
    <row r="113" spans="1:6" ht="15.75" x14ac:dyDescent="0.25">
      <c r="A113" s="16" t="s">
        <v>71</v>
      </c>
      <c r="B113" s="18" t="s">
        <v>182</v>
      </c>
      <c r="C113" s="26">
        <v>0</v>
      </c>
      <c r="D113" s="103"/>
      <c r="E113" s="27"/>
      <c r="F113" s="27"/>
    </row>
    <row r="114" spans="1:6" ht="15.75" x14ac:dyDescent="0.25">
      <c r="A114" s="16" t="s">
        <v>60</v>
      </c>
      <c r="B114" s="18" t="s">
        <v>178</v>
      </c>
      <c r="C114" s="26">
        <v>0</v>
      </c>
      <c r="D114" s="103"/>
      <c r="E114" s="27"/>
      <c r="F114" s="27"/>
    </row>
    <row r="115" spans="1:6" ht="15.75" x14ac:dyDescent="0.25">
      <c r="A115" s="16" t="s">
        <v>60</v>
      </c>
      <c r="B115" s="18" t="s">
        <v>179</v>
      </c>
      <c r="C115" s="26">
        <v>0</v>
      </c>
      <c r="D115" s="103"/>
      <c r="E115" s="27"/>
      <c r="F115" s="27"/>
    </row>
    <row r="116" spans="1:6" ht="15.75" x14ac:dyDescent="0.25">
      <c r="A116" s="16" t="s">
        <v>73</v>
      </c>
      <c r="B116" s="18" t="s">
        <v>183</v>
      </c>
      <c r="C116" s="26">
        <v>20000</v>
      </c>
      <c r="D116" s="103"/>
      <c r="E116" s="27"/>
      <c r="F116" s="27"/>
    </row>
    <row r="117" spans="1:6" ht="15.75" x14ac:dyDescent="0.25">
      <c r="A117" s="16" t="s">
        <v>60</v>
      </c>
      <c r="B117" s="18" t="s">
        <v>178</v>
      </c>
      <c r="C117" s="26">
        <v>0</v>
      </c>
      <c r="D117" s="103"/>
      <c r="E117" s="27"/>
      <c r="F117" s="27"/>
    </row>
    <row r="118" spans="1:6" ht="15.75" x14ac:dyDescent="0.25">
      <c r="A118" s="16" t="s">
        <v>60</v>
      </c>
      <c r="B118" s="18" t="s">
        <v>179</v>
      </c>
      <c r="C118" s="26">
        <v>0</v>
      </c>
      <c r="D118" s="103"/>
      <c r="E118" s="27"/>
      <c r="F118" s="27"/>
    </row>
    <row r="119" spans="1:6" ht="15.75" x14ac:dyDescent="0.25">
      <c r="A119" s="16" t="s">
        <v>91</v>
      </c>
      <c r="B119" s="18" t="s">
        <v>184</v>
      </c>
      <c r="C119" s="26">
        <v>167</v>
      </c>
      <c r="D119" s="103"/>
      <c r="E119" s="27"/>
      <c r="F119" s="27"/>
    </row>
    <row r="120" spans="1:6" ht="15.75" x14ac:dyDescent="0.25">
      <c r="A120" s="16" t="s">
        <v>60</v>
      </c>
      <c r="B120" s="18" t="s">
        <v>178</v>
      </c>
      <c r="C120" s="26">
        <v>0</v>
      </c>
      <c r="D120" s="103"/>
      <c r="E120" s="27"/>
      <c r="F120" s="27"/>
    </row>
    <row r="121" spans="1:6" ht="15.75" x14ac:dyDescent="0.25">
      <c r="A121" s="16" t="s">
        <v>60</v>
      </c>
      <c r="B121" s="18" t="s">
        <v>179</v>
      </c>
      <c r="C121" s="26">
        <v>0</v>
      </c>
      <c r="D121" s="103"/>
      <c r="E121" s="27"/>
      <c r="F121" s="27"/>
    </row>
    <row r="122" spans="1:6" ht="15.75" x14ac:dyDescent="0.25">
      <c r="A122" s="16" t="s">
        <v>147</v>
      </c>
      <c r="B122" s="18" t="s">
        <v>185</v>
      </c>
      <c r="C122" s="26">
        <v>67253.858939999991</v>
      </c>
      <c r="D122" s="103"/>
      <c r="E122" s="27"/>
      <c r="F122" s="27"/>
    </row>
    <row r="123" spans="1:6" ht="15.75" x14ac:dyDescent="0.25">
      <c r="A123" s="16" t="s">
        <v>60</v>
      </c>
      <c r="B123" s="18" t="s">
        <v>178</v>
      </c>
      <c r="C123" s="26">
        <v>39</v>
      </c>
      <c r="D123" s="103"/>
      <c r="E123" s="27"/>
      <c r="F123" s="27"/>
    </row>
    <row r="124" spans="1:6" ht="15.75" x14ac:dyDescent="0.25">
      <c r="A124" s="16" t="s">
        <v>60</v>
      </c>
      <c r="B124" s="18" t="s">
        <v>179</v>
      </c>
      <c r="C124" s="26">
        <v>0</v>
      </c>
      <c r="D124" s="103"/>
      <c r="E124" s="27"/>
      <c r="F124" s="27"/>
    </row>
    <row r="125" spans="1:6" ht="15.75" x14ac:dyDescent="0.25">
      <c r="A125" s="16" t="s">
        <v>60</v>
      </c>
      <c r="B125" s="18" t="s">
        <v>186</v>
      </c>
      <c r="C125" s="26">
        <v>14022.770329999999</v>
      </c>
      <c r="D125" s="103"/>
      <c r="E125" s="27"/>
      <c r="F125" s="27"/>
    </row>
    <row r="126" spans="1:6" ht="15.75" x14ac:dyDescent="0.25">
      <c r="A126" s="16" t="s">
        <v>60</v>
      </c>
      <c r="B126" s="18" t="s">
        <v>187</v>
      </c>
      <c r="C126" s="26">
        <v>10522.535189999999</v>
      </c>
      <c r="D126" s="103"/>
      <c r="E126" s="27"/>
      <c r="F126" s="27"/>
    </row>
    <row r="127" spans="1:6" ht="15.75" x14ac:dyDescent="0.25">
      <c r="A127" s="16" t="s">
        <v>60</v>
      </c>
      <c r="B127" s="18" t="s">
        <v>188</v>
      </c>
      <c r="C127" s="26">
        <v>1979.14985</v>
      </c>
      <c r="D127" s="103"/>
      <c r="E127" s="27"/>
      <c r="F127" s="27"/>
    </row>
    <row r="128" spans="1:6" ht="15.75" x14ac:dyDescent="0.25">
      <c r="A128" s="16" t="s">
        <v>137</v>
      </c>
      <c r="B128" s="17" t="s">
        <v>189</v>
      </c>
      <c r="C128" s="26">
        <v>0</v>
      </c>
      <c r="D128" s="103"/>
      <c r="E128" s="27"/>
      <c r="F128" s="27"/>
    </row>
    <row r="129" spans="1:6" ht="15.75" x14ac:dyDescent="0.25">
      <c r="A129" s="16" t="s">
        <v>66</v>
      </c>
      <c r="B129" s="18" t="s">
        <v>190</v>
      </c>
      <c r="C129" s="26">
        <v>2108</v>
      </c>
      <c r="D129" s="103"/>
      <c r="E129" s="27"/>
      <c r="F129" s="27"/>
    </row>
    <row r="130" spans="1:6" ht="15.75" x14ac:dyDescent="0.25">
      <c r="A130" s="16" t="s">
        <v>69</v>
      </c>
      <c r="B130" s="18" t="s">
        <v>191</v>
      </c>
      <c r="C130" s="26">
        <v>597.09180000000003</v>
      </c>
      <c r="D130" s="103"/>
      <c r="E130" s="27"/>
      <c r="F130" s="27"/>
    </row>
    <row r="131" spans="1:6" ht="15.75" x14ac:dyDescent="0.25">
      <c r="A131" s="16"/>
      <c r="B131" s="17" t="s">
        <v>192</v>
      </c>
      <c r="C131" s="26">
        <v>2705.0918000000001</v>
      </c>
      <c r="D131" s="103"/>
      <c r="E131" s="27"/>
      <c r="F131" s="27"/>
    </row>
    <row r="132" spans="1:6" ht="15.75" x14ac:dyDescent="0.25">
      <c r="A132" s="23"/>
      <c r="B132" s="17" t="s">
        <v>193</v>
      </c>
      <c r="C132" s="26">
        <v>3253916.2075811788</v>
      </c>
      <c r="D132" s="103"/>
      <c r="E132" s="27"/>
      <c r="F132" s="27"/>
    </row>
    <row r="133" spans="1:6" ht="15.75" x14ac:dyDescent="0.25">
      <c r="A133" s="16" t="s">
        <v>194</v>
      </c>
      <c r="B133" s="17" t="s">
        <v>195</v>
      </c>
      <c r="C133" s="26">
        <v>39762</v>
      </c>
      <c r="D133" s="103"/>
      <c r="E133" s="27"/>
      <c r="F133" s="27"/>
    </row>
    <row r="134" spans="1:6" ht="15" customHeight="1" x14ac:dyDescent="0.25">
      <c r="A134" s="135" t="s">
        <v>53</v>
      </c>
      <c r="B134" s="135"/>
      <c r="C134" s="135"/>
      <c r="D134" s="116"/>
    </row>
    <row r="135" spans="1:6" x14ac:dyDescent="0.25">
      <c r="A135" s="126"/>
      <c r="B135" s="126"/>
      <c r="C135" s="126"/>
      <c r="D135" s="116"/>
    </row>
    <row r="136" spans="1:6" x14ac:dyDescent="0.25">
      <c r="A136" s="136" t="s">
        <v>389</v>
      </c>
      <c r="B136" s="136"/>
      <c r="C136" s="136"/>
    </row>
  </sheetData>
  <mergeCells count="7">
    <mergeCell ref="A1:C1"/>
    <mergeCell ref="A134:C135"/>
    <mergeCell ref="A136:C136"/>
    <mergeCell ref="G3:G4"/>
    <mergeCell ref="A3:B5"/>
    <mergeCell ref="A6:B6"/>
    <mergeCell ref="A74:B74"/>
  </mergeCells>
  <conditionalFormatting sqref="E55:F55">
    <cfRule type="cellIs" dxfId="71" priority="21" operator="notEqual">
      <formula>0</formula>
    </cfRule>
  </conditionalFormatting>
  <conditionalFormatting sqref="E31">
    <cfRule type="cellIs" dxfId="70" priority="20" operator="notEqual">
      <formula>0</formula>
    </cfRule>
  </conditionalFormatting>
  <conditionalFormatting sqref="E29">
    <cfRule type="cellIs" dxfId="69" priority="19" operator="notEqual">
      <formula>0</formula>
    </cfRule>
  </conditionalFormatting>
  <conditionalFormatting sqref="E66:F66">
    <cfRule type="cellIs" dxfId="68" priority="18" operator="notEqual">
      <formula>0</formula>
    </cfRule>
  </conditionalFormatting>
  <conditionalFormatting sqref="E72:F72">
    <cfRule type="cellIs" dxfId="67" priority="17" operator="notEqual">
      <formula>0</formula>
    </cfRule>
  </conditionalFormatting>
  <conditionalFormatting sqref="E39">
    <cfRule type="cellIs" dxfId="66" priority="16" operator="notEqual">
      <formula>0</formula>
    </cfRule>
  </conditionalFormatting>
  <conditionalFormatting sqref="E64:F64">
    <cfRule type="cellIs" dxfId="65" priority="15" operator="notEqual">
      <formula>0</formula>
    </cfRule>
  </conditionalFormatting>
  <conditionalFormatting sqref="E71:F71">
    <cfRule type="cellIs" dxfId="64" priority="14" operator="notEqual">
      <formula>0</formula>
    </cfRule>
  </conditionalFormatting>
  <conditionalFormatting sqref="E85:F85">
    <cfRule type="cellIs" dxfId="63" priority="13" operator="notEqual">
      <formula>0</formula>
    </cfRule>
  </conditionalFormatting>
  <conditionalFormatting sqref="E98:F98">
    <cfRule type="cellIs" dxfId="62" priority="12" operator="notEqual">
      <formula>0</formula>
    </cfRule>
  </conditionalFormatting>
  <conditionalFormatting sqref="E100:F100">
    <cfRule type="cellIs" dxfId="61" priority="11" operator="notEqual">
      <formula>0</formula>
    </cfRule>
  </conditionalFormatting>
  <conditionalFormatting sqref="E105:F105">
    <cfRule type="cellIs" dxfId="60" priority="10" operator="notEqual">
      <formula>0</formula>
    </cfRule>
  </conditionalFormatting>
  <conditionalFormatting sqref="E112:F112">
    <cfRule type="cellIs" dxfId="59" priority="9" operator="notEqual">
      <formula>0</formula>
    </cfRule>
  </conditionalFormatting>
  <conditionalFormatting sqref="E131:F131">
    <cfRule type="cellIs" dxfId="58" priority="8" operator="notEqual">
      <formula>0</formula>
    </cfRule>
  </conditionalFormatting>
  <conditionalFormatting sqref="E132:F132">
    <cfRule type="cellIs" dxfId="57" priority="7" operator="notEqual">
      <formula>0</formula>
    </cfRule>
  </conditionalFormatting>
  <conditionalFormatting sqref="F31">
    <cfRule type="cellIs" dxfId="56" priority="6" operator="notEqual">
      <formula>0</formula>
    </cfRule>
  </conditionalFormatting>
  <conditionalFormatting sqref="F29">
    <cfRule type="cellIs" dxfId="55" priority="5" operator="notEqual">
      <formula>0</formula>
    </cfRule>
  </conditionalFormatting>
  <conditionalFormatting sqref="F39">
    <cfRule type="cellIs" dxfId="54" priority="4" operator="notEqual">
      <formula>0</formula>
    </cfRule>
  </conditionalFormatting>
  <conditionalFormatting sqref="E7">
    <cfRule type="cellIs" dxfId="53" priority="3" operator="notEqual">
      <formula>0</formula>
    </cfRule>
  </conditionalFormatting>
  <conditionalFormatting sqref="F7">
    <cfRule type="cellIs" dxfId="52" priority="2" operator="notEqual">
      <formula>0</formula>
    </cfRule>
  </conditionalFormatting>
  <conditionalFormatting sqref="E3:F4">
    <cfRule type="cellIs" dxfId="51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zoomScale="70" zoomScaleNormal="70" zoomScaleSheetLayoutView="100" workbookViewId="0">
      <selection activeCell="F105" sqref="F105"/>
    </sheetView>
  </sheetViews>
  <sheetFormatPr defaultRowHeight="15" x14ac:dyDescent="0.25"/>
  <cols>
    <col min="1" max="1" width="4.85546875" style="10" customWidth="1"/>
    <col min="2" max="2" width="115.42578125" style="10" customWidth="1"/>
    <col min="3" max="4" width="20" style="10" customWidth="1"/>
    <col min="5" max="5" width="14.42578125" style="10" customWidth="1"/>
    <col min="6" max="16384" width="9.140625" style="10"/>
  </cols>
  <sheetData>
    <row r="1" spans="1:6" ht="37.5" customHeight="1" x14ac:dyDescent="0.25">
      <c r="A1" s="134" t="s">
        <v>395</v>
      </c>
      <c r="B1" s="134"/>
      <c r="C1" s="134"/>
      <c r="D1" s="115"/>
    </row>
    <row r="2" spans="1:6" ht="9" customHeight="1" x14ac:dyDescent="0.25"/>
    <row r="3" spans="1:6" ht="47.25" x14ac:dyDescent="0.25">
      <c r="A3" s="147"/>
      <c r="B3" s="148"/>
      <c r="C3" s="30" t="s">
        <v>196</v>
      </c>
      <c r="D3" s="104"/>
    </row>
    <row r="4" spans="1:6" ht="15.75" x14ac:dyDescent="0.25">
      <c r="A4" s="149">
        <v>1</v>
      </c>
      <c r="B4" s="150"/>
      <c r="C4" s="31">
        <v>2</v>
      </c>
      <c r="D4" s="105"/>
    </row>
    <row r="5" spans="1:6" ht="15.75" x14ac:dyDescent="0.25">
      <c r="A5" s="40" t="s">
        <v>279</v>
      </c>
      <c r="B5" s="32" t="s">
        <v>197</v>
      </c>
      <c r="C5" s="46"/>
      <c r="D5" s="106"/>
      <c r="E5" s="48"/>
      <c r="F5" s="48"/>
    </row>
    <row r="6" spans="1:6" ht="15.75" x14ac:dyDescent="0.25">
      <c r="A6" s="41" t="s">
        <v>71</v>
      </c>
      <c r="B6" s="33" t="s">
        <v>198</v>
      </c>
      <c r="C6" s="47"/>
      <c r="D6" s="106"/>
      <c r="E6" s="48"/>
      <c r="F6" s="48"/>
    </row>
    <row r="7" spans="1:6" ht="15.75" x14ac:dyDescent="0.25">
      <c r="A7" s="36" t="s">
        <v>280</v>
      </c>
      <c r="B7" s="33" t="s">
        <v>199</v>
      </c>
      <c r="C7" s="47">
        <v>1465985.2868900001</v>
      </c>
      <c r="D7" s="107"/>
      <c r="E7" s="48"/>
      <c r="F7" s="48"/>
    </row>
    <row r="8" spans="1:6" ht="31.5" x14ac:dyDescent="0.25">
      <c r="A8" s="36"/>
      <c r="B8" s="33" t="s">
        <v>200</v>
      </c>
      <c r="C8" s="47">
        <v>-43092.873630000002</v>
      </c>
      <c r="D8" s="107"/>
      <c r="E8" s="48"/>
      <c r="F8" s="109"/>
    </row>
    <row r="9" spans="1:6" ht="15.75" x14ac:dyDescent="0.25">
      <c r="A9" s="36" t="s">
        <v>281</v>
      </c>
      <c r="B9" s="33" t="s">
        <v>201</v>
      </c>
      <c r="C9" s="47">
        <v>-378575.95985000004</v>
      </c>
      <c r="D9" s="107"/>
      <c r="E9" s="48"/>
      <c r="F9" s="48"/>
    </row>
    <row r="10" spans="1:6" ht="15.75" x14ac:dyDescent="0.25">
      <c r="A10" s="36" t="s">
        <v>282</v>
      </c>
      <c r="B10" s="33" t="s">
        <v>202</v>
      </c>
      <c r="C10" s="47">
        <v>-67828.167060000007</v>
      </c>
      <c r="D10" s="107"/>
      <c r="E10" s="48"/>
      <c r="F10" s="48"/>
    </row>
    <row r="11" spans="1:6" ht="15.75" x14ac:dyDescent="0.25">
      <c r="A11" s="36"/>
      <c r="B11" s="33" t="s">
        <v>203</v>
      </c>
      <c r="C11" s="47">
        <v>-4708.7462500000001</v>
      </c>
      <c r="D11" s="107"/>
      <c r="E11" s="48"/>
      <c r="F11" s="48"/>
    </row>
    <row r="12" spans="1:6" ht="15.75" x14ac:dyDescent="0.25">
      <c r="A12" s="36" t="s">
        <v>283</v>
      </c>
      <c r="B12" s="33" t="s">
        <v>204</v>
      </c>
      <c r="C12" s="47">
        <v>28751.96</v>
      </c>
      <c r="D12" s="107"/>
      <c r="E12" s="48"/>
      <c r="F12" s="48"/>
    </row>
    <row r="13" spans="1:6" ht="15.75" x14ac:dyDescent="0.25">
      <c r="A13" s="42"/>
      <c r="B13" s="34" t="s">
        <v>205</v>
      </c>
      <c r="C13" s="47">
        <v>1048333.1199800001</v>
      </c>
      <c r="D13" s="107"/>
      <c r="E13" s="49"/>
      <c r="F13" s="49"/>
    </row>
    <row r="14" spans="1:6" ht="15.75" x14ac:dyDescent="0.25">
      <c r="A14" s="31" t="s">
        <v>73</v>
      </c>
      <c r="B14" s="35" t="s">
        <v>206</v>
      </c>
      <c r="C14" s="47">
        <v>14764.29046</v>
      </c>
      <c r="D14" s="107"/>
      <c r="E14" s="50"/>
      <c r="F14" s="50"/>
    </row>
    <row r="15" spans="1:6" ht="15.75" x14ac:dyDescent="0.25">
      <c r="A15" s="31" t="s">
        <v>75</v>
      </c>
      <c r="B15" s="33" t="s">
        <v>207</v>
      </c>
      <c r="C15" s="47">
        <v>15977.43216</v>
      </c>
      <c r="D15" s="107"/>
      <c r="E15" s="48"/>
      <c r="F15" s="48"/>
    </row>
    <row r="16" spans="1:6" ht="15.75" x14ac:dyDescent="0.25">
      <c r="A16" s="41" t="s">
        <v>77</v>
      </c>
      <c r="B16" s="33" t="s">
        <v>208</v>
      </c>
      <c r="C16" s="47"/>
      <c r="D16" s="107"/>
      <c r="E16" s="48"/>
      <c r="F16" s="48"/>
    </row>
    <row r="17" spans="1:6" ht="15.75" x14ac:dyDescent="0.25">
      <c r="A17" s="36" t="s">
        <v>280</v>
      </c>
      <c r="B17" s="33" t="s">
        <v>209</v>
      </c>
      <c r="C17" s="47"/>
      <c r="D17" s="107"/>
      <c r="E17" s="48"/>
      <c r="F17" s="48"/>
    </row>
    <row r="18" spans="1:6" ht="15.75" x14ac:dyDescent="0.25">
      <c r="A18" s="36" t="s">
        <v>284</v>
      </c>
      <c r="B18" s="33" t="s">
        <v>210</v>
      </c>
      <c r="C18" s="47">
        <v>-718002.2662999999</v>
      </c>
      <c r="D18" s="107"/>
      <c r="E18" s="48"/>
      <c r="F18" s="48"/>
    </row>
    <row r="19" spans="1:6" ht="15.75" x14ac:dyDescent="0.25">
      <c r="A19" s="36" t="s">
        <v>285</v>
      </c>
      <c r="B19" s="33" t="s">
        <v>211</v>
      </c>
      <c r="C19" s="47">
        <v>182401.17368000001</v>
      </c>
      <c r="D19" s="107"/>
      <c r="E19" s="48"/>
      <c r="F19" s="48"/>
    </row>
    <row r="20" spans="1:6" ht="15.75" x14ac:dyDescent="0.25">
      <c r="A20" s="42"/>
      <c r="B20" s="36" t="s">
        <v>212</v>
      </c>
      <c r="C20" s="47">
        <v>-535601.09262000001</v>
      </c>
      <c r="D20" s="107"/>
      <c r="E20" s="49"/>
      <c r="F20" s="49"/>
    </row>
    <row r="21" spans="1:6" ht="15.75" x14ac:dyDescent="0.25">
      <c r="A21" s="36" t="s">
        <v>281</v>
      </c>
      <c r="B21" s="33" t="s">
        <v>213</v>
      </c>
      <c r="C21" s="47">
        <v>-116333.52597999999</v>
      </c>
      <c r="D21" s="107"/>
      <c r="E21" s="48"/>
      <c r="F21" s="48"/>
    </row>
    <row r="22" spans="1:6" ht="15.75" x14ac:dyDescent="0.25">
      <c r="A22" s="36" t="s">
        <v>282</v>
      </c>
      <c r="B22" s="33" t="s">
        <v>214</v>
      </c>
      <c r="C22" s="47">
        <v>84293.693060000005</v>
      </c>
      <c r="D22" s="107"/>
      <c r="E22" s="48"/>
      <c r="F22" s="48"/>
    </row>
    <row r="23" spans="1:6" ht="15.75" x14ac:dyDescent="0.25">
      <c r="A23" s="42"/>
      <c r="B23" s="34" t="s">
        <v>215</v>
      </c>
      <c r="C23" s="47">
        <v>-567640.92553999997</v>
      </c>
      <c r="D23" s="107"/>
      <c r="E23" s="49"/>
      <c r="F23" s="49"/>
    </row>
    <row r="24" spans="1:6" ht="15.75" x14ac:dyDescent="0.25">
      <c r="A24" s="41" t="s">
        <v>86</v>
      </c>
      <c r="B24" s="33" t="s">
        <v>216</v>
      </c>
      <c r="C24" s="47"/>
      <c r="D24" s="107"/>
      <c r="E24" s="48"/>
      <c r="F24" s="48"/>
    </row>
    <row r="25" spans="1:6" ht="15.75" x14ac:dyDescent="0.25">
      <c r="A25" s="36" t="s">
        <v>280</v>
      </c>
      <c r="B25" s="33" t="s">
        <v>217</v>
      </c>
      <c r="C25" s="47">
        <v>28385.07949</v>
      </c>
      <c r="D25" s="107"/>
      <c r="E25" s="48"/>
      <c r="F25" s="48"/>
    </row>
    <row r="26" spans="1:6" ht="15.75" x14ac:dyDescent="0.25">
      <c r="A26" s="36" t="s">
        <v>281</v>
      </c>
      <c r="B26" s="33" t="s">
        <v>218</v>
      </c>
      <c r="C26" s="47">
        <v>-1123</v>
      </c>
      <c r="D26" s="107"/>
      <c r="E26" s="48"/>
      <c r="F26" s="48"/>
    </row>
    <row r="27" spans="1:6" ht="15.75" x14ac:dyDescent="0.25">
      <c r="A27" s="41"/>
      <c r="B27" s="34" t="s">
        <v>219</v>
      </c>
      <c r="C27" s="47">
        <v>27262.07949</v>
      </c>
      <c r="D27" s="107"/>
      <c r="E27" s="49"/>
      <c r="F27" s="49"/>
    </row>
    <row r="28" spans="1:6" ht="15.75" x14ac:dyDescent="0.25">
      <c r="A28" s="41" t="s">
        <v>88</v>
      </c>
      <c r="B28" s="33" t="s">
        <v>220</v>
      </c>
      <c r="C28" s="47">
        <v>-7404</v>
      </c>
      <c r="D28" s="107"/>
      <c r="E28" s="48"/>
      <c r="F28" s="48"/>
    </row>
    <row r="29" spans="1:6" ht="15.75" x14ac:dyDescent="0.25">
      <c r="A29" s="41" t="s">
        <v>90</v>
      </c>
      <c r="B29" s="33" t="s">
        <v>221</v>
      </c>
      <c r="C29" s="47"/>
      <c r="D29" s="107"/>
      <c r="E29" s="48"/>
      <c r="F29" s="48"/>
    </row>
    <row r="30" spans="1:6" ht="15.75" x14ac:dyDescent="0.25">
      <c r="A30" s="36" t="s">
        <v>280</v>
      </c>
      <c r="B30" s="33" t="s">
        <v>222</v>
      </c>
      <c r="C30" s="47">
        <v>-327973.83713999996</v>
      </c>
      <c r="D30" s="107"/>
      <c r="E30" s="48"/>
      <c r="F30" s="48"/>
    </row>
    <row r="31" spans="1:6" ht="15.75" x14ac:dyDescent="0.25">
      <c r="A31" s="36" t="s">
        <v>281</v>
      </c>
      <c r="B31" s="33" t="s">
        <v>223</v>
      </c>
      <c r="C31" s="47">
        <v>1684.2969299999977</v>
      </c>
      <c r="D31" s="107"/>
      <c r="E31" s="48"/>
      <c r="F31" s="48"/>
    </row>
    <row r="32" spans="1:6" ht="15.75" x14ac:dyDescent="0.25">
      <c r="A32" s="36" t="s">
        <v>282</v>
      </c>
      <c r="B32" s="33" t="s">
        <v>224</v>
      </c>
      <c r="C32" s="47">
        <v>-150435.21963000001</v>
      </c>
      <c r="D32" s="107"/>
      <c r="E32" s="48"/>
      <c r="F32" s="48"/>
    </row>
    <row r="33" spans="1:6" ht="15.75" x14ac:dyDescent="0.25">
      <c r="A33" s="36" t="s">
        <v>283</v>
      </c>
      <c r="B33" s="33" t="s">
        <v>225</v>
      </c>
      <c r="C33" s="47">
        <v>96864.440270000006</v>
      </c>
      <c r="D33" s="107"/>
      <c r="E33" s="48"/>
      <c r="F33" s="48"/>
    </row>
    <row r="34" spans="1:6" ht="15.75" x14ac:dyDescent="0.25">
      <c r="A34" s="43"/>
      <c r="B34" s="34" t="s">
        <v>226</v>
      </c>
      <c r="C34" s="47">
        <v>-379860.31956999999</v>
      </c>
      <c r="D34" s="107"/>
      <c r="E34" s="49"/>
      <c r="F34" s="49"/>
    </row>
    <row r="35" spans="1:6" ht="15.75" x14ac:dyDescent="0.25">
      <c r="A35" s="41" t="s">
        <v>116</v>
      </c>
      <c r="B35" s="33" t="s">
        <v>227</v>
      </c>
      <c r="C35" s="47">
        <v>-79672.884120000017</v>
      </c>
      <c r="D35" s="107"/>
      <c r="E35" s="48"/>
      <c r="F35" s="48"/>
    </row>
    <row r="36" spans="1:6" ht="15.75" customHeight="1" x14ac:dyDescent="0.25">
      <c r="A36" s="41"/>
      <c r="B36" s="33" t="s">
        <v>228</v>
      </c>
      <c r="C36" s="47">
        <v>-43736.864089999995</v>
      </c>
      <c r="D36" s="107"/>
      <c r="E36" s="48"/>
      <c r="F36" s="48"/>
    </row>
    <row r="37" spans="1:6" ht="15.75" x14ac:dyDescent="0.25">
      <c r="A37" s="41" t="s">
        <v>166</v>
      </c>
      <c r="B37" s="33" t="s">
        <v>229</v>
      </c>
      <c r="C37" s="47">
        <v>0</v>
      </c>
      <c r="D37" s="107"/>
      <c r="E37" s="48"/>
      <c r="F37" s="48"/>
    </row>
    <row r="38" spans="1:6" ht="15.75" x14ac:dyDescent="0.25">
      <c r="A38" s="41" t="s">
        <v>286</v>
      </c>
      <c r="B38" s="33" t="s">
        <v>230</v>
      </c>
      <c r="C38" s="47">
        <v>71758.792860000001</v>
      </c>
      <c r="D38" s="107"/>
      <c r="E38" s="49"/>
      <c r="F38" s="49"/>
    </row>
    <row r="39" spans="1:6" ht="15.75" x14ac:dyDescent="0.25">
      <c r="A39" s="44" t="s">
        <v>69</v>
      </c>
      <c r="B39" s="32" t="s">
        <v>231</v>
      </c>
      <c r="C39" s="47">
        <v>0</v>
      </c>
      <c r="D39" s="107"/>
      <c r="E39" s="48"/>
      <c r="F39" s="48"/>
    </row>
    <row r="40" spans="1:6" ht="15.75" x14ac:dyDescent="0.25">
      <c r="A40" s="41" t="s">
        <v>71</v>
      </c>
      <c r="B40" s="33" t="s">
        <v>198</v>
      </c>
      <c r="C40" s="47">
        <v>0</v>
      </c>
      <c r="D40" s="107"/>
      <c r="E40" s="48"/>
      <c r="F40" s="48"/>
    </row>
    <row r="41" spans="1:6" ht="15.75" x14ac:dyDescent="0.25">
      <c r="A41" s="36" t="s">
        <v>280</v>
      </c>
      <c r="B41" s="33" t="s">
        <v>199</v>
      </c>
      <c r="C41" s="47">
        <v>0</v>
      </c>
      <c r="D41" s="107"/>
      <c r="E41" s="48"/>
      <c r="F41" s="48"/>
    </row>
    <row r="42" spans="1:6" ht="31.5" x14ac:dyDescent="0.25">
      <c r="A42" s="36"/>
      <c r="B42" s="33" t="s">
        <v>200</v>
      </c>
      <c r="C42" s="47">
        <v>0</v>
      </c>
      <c r="D42" s="107"/>
      <c r="E42" s="48"/>
      <c r="F42" s="48"/>
    </row>
    <row r="43" spans="1:6" ht="15.75" x14ac:dyDescent="0.25">
      <c r="A43" s="36" t="s">
        <v>281</v>
      </c>
      <c r="B43" s="33" t="s">
        <v>201</v>
      </c>
      <c r="C43" s="47">
        <v>0</v>
      </c>
      <c r="D43" s="107"/>
      <c r="E43" s="48"/>
      <c r="F43" s="48"/>
    </row>
    <row r="44" spans="1:6" ht="15.75" x14ac:dyDescent="0.25">
      <c r="A44" s="36" t="s">
        <v>282</v>
      </c>
      <c r="B44" s="33" t="s">
        <v>202</v>
      </c>
      <c r="C44" s="47">
        <v>0</v>
      </c>
      <c r="D44" s="107"/>
      <c r="E44" s="48"/>
      <c r="F44" s="48"/>
    </row>
    <row r="45" spans="1:6" ht="15.75" x14ac:dyDescent="0.25">
      <c r="A45" s="36" t="s">
        <v>283</v>
      </c>
      <c r="B45" s="33" t="s">
        <v>204</v>
      </c>
      <c r="C45" s="47">
        <v>0</v>
      </c>
      <c r="D45" s="107"/>
      <c r="E45" s="48"/>
      <c r="F45" s="48"/>
    </row>
    <row r="46" spans="1:6" ht="15.75" x14ac:dyDescent="0.25">
      <c r="A46" s="42"/>
      <c r="B46" s="34" t="s">
        <v>232</v>
      </c>
      <c r="C46" s="47">
        <v>0</v>
      </c>
      <c r="D46" s="107"/>
      <c r="E46" s="49"/>
      <c r="F46" s="49"/>
    </row>
    <row r="47" spans="1:6" ht="15.75" x14ac:dyDescent="0.25">
      <c r="A47" s="43" t="s">
        <v>73</v>
      </c>
      <c r="B47" s="33" t="s">
        <v>233</v>
      </c>
      <c r="C47" s="47">
        <v>0</v>
      </c>
      <c r="D47" s="107"/>
      <c r="E47" s="48"/>
      <c r="F47" s="48"/>
    </row>
    <row r="48" spans="1:6" ht="15.75" x14ac:dyDescent="0.25">
      <c r="A48" s="36" t="s">
        <v>280</v>
      </c>
      <c r="B48" s="33" t="s">
        <v>234</v>
      </c>
      <c r="C48" s="47">
        <v>0</v>
      </c>
      <c r="D48" s="107"/>
      <c r="E48" s="48"/>
      <c r="F48" s="48"/>
    </row>
    <row r="49" spans="1:6" ht="15.75" x14ac:dyDescent="0.25">
      <c r="A49" s="42"/>
      <c r="B49" s="33" t="s">
        <v>235</v>
      </c>
      <c r="C49" s="47">
        <v>0</v>
      </c>
      <c r="D49" s="107"/>
      <c r="E49" s="48"/>
      <c r="F49" s="48"/>
    </row>
    <row r="50" spans="1:6" ht="15.75" x14ac:dyDescent="0.25">
      <c r="A50" s="42" t="s">
        <v>281</v>
      </c>
      <c r="B50" s="33" t="s">
        <v>236</v>
      </c>
      <c r="C50" s="47">
        <v>0</v>
      </c>
      <c r="D50" s="107"/>
      <c r="E50" s="48"/>
      <c r="F50" s="48"/>
    </row>
    <row r="51" spans="1:6" ht="15.75" x14ac:dyDescent="0.25">
      <c r="A51" s="42"/>
      <c r="B51" s="33" t="s">
        <v>235</v>
      </c>
      <c r="C51" s="47">
        <v>0</v>
      </c>
      <c r="D51" s="107"/>
      <c r="E51" s="48"/>
      <c r="F51" s="48"/>
    </row>
    <row r="52" spans="1:6" ht="15.75" x14ac:dyDescent="0.25">
      <c r="A52" s="45" t="s">
        <v>287</v>
      </c>
      <c r="B52" s="33" t="s">
        <v>237</v>
      </c>
      <c r="C52" s="47">
        <v>0</v>
      </c>
      <c r="D52" s="107"/>
      <c r="E52" s="48"/>
      <c r="F52" s="48"/>
    </row>
    <row r="53" spans="1:6" ht="15.75" x14ac:dyDescent="0.25">
      <c r="A53" s="45" t="s">
        <v>288</v>
      </c>
      <c r="B53" s="33" t="s">
        <v>238</v>
      </c>
      <c r="C53" s="47">
        <v>0</v>
      </c>
      <c r="D53" s="107"/>
      <c r="E53" s="48"/>
      <c r="F53" s="48"/>
    </row>
    <row r="54" spans="1:6" ht="15.75" x14ac:dyDescent="0.25">
      <c r="A54" s="37"/>
      <c r="B54" s="36" t="s">
        <v>239</v>
      </c>
      <c r="C54" s="47">
        <v>0</v>
      </c>
      <c r="D54" s="107"/>
      <c r="E54" s="49"/>
      <c r="F54" s="49"/>
    </row>
    <row r="55" spans="1:6" ht="15.75" x14ac:dyDescent="0.25">
      <c r="A55" s="42" t="s">
        <v>282</v>
      </c>
      <c r="B55" s="33" t="s">
        <v>240</v>
      </c>
      <c r="C55" s="47">
        <v>0</v>
      </c>
      <c r="D55" s="107"/>
      <c r="E55" s="48"/>
      <c r="F55" s="48"/>
    </row>
    <row r="56" spans="1:6" ht="15.75" x14ac:dyDescent="0.25">
      <c r="A56" s="42" t="s">
        <v>283</v>
      </c>
      <c r="B56" s="33" t="s">
        <v>241</v>
      </c>
      <c r="C56" s="47">
        <v>0</v>
      </c>
      <c r="D56" s="107"/>
      <c r="E56" s="48"/>
      <c r="F56" s="48"/>
    </row>
    <row r="57" spans="1:6" ht="15.75" x14ac:dyDescent="0.25">
      <c r="A57" s="40"/>
      <c r="B57" s="34" t="s">
        <v>242</v>
      </c>
      <c r="C57" s="47">
        <v>0</v>
      </c>
      <c r="D57" s="107"/>
      <c r="E57" s="49"/>
      <c r="F57" s="49"/>
    </row>
    <row r="58" spans="1:6" ht="15.75" x14ac:dyDescent="0.25">
      <c r="A58" s="43" t="s">
        <v>75</v>
      </c>
      <c r="B58" s="37" t="s">
        <v>207</v>
      </c>
      <c r="C58" s="47">
        <v>0</v>
      </c>
      <c r="D58" s="107"/>
      <c r="E58" s="48"/>
      <c r="F58" s="48"/>
    </row>
    <row r="59" spans="1:6" ht="15.75" x14ac:dyDescent="0.25">
      <c r="A59" s="41" t="s">
        <v>77</v>
      </c>
      <c r="B59" s="33" t="s">
        <v>243</v>
      </c>
      <c r="C59" s="47">
        <v>0</v>
      </c>
      <c r="D59" s="107"/>
      <c r="E59" s="48"/>
      <c r="F59" s="48"/>
    </row>
    <row r="60" spans="1:6" ht="15.75" x14ac:dyDescent="0.25">
      <c r="A60" s="36" t="s">
        <v>280</v>
      </c>
      <c r="B60" s="33" t="s">
        <v>244</v>
      </c>
      <c r="C60" s="47">
        <v>0</v>
      </c>
      <c r="D60" s="107"/>
      <c r="E60" s="48"/>
      <c r="F60" s="48"/>
    </row>
    <row r="61" spans="1:6" ht="15.75" x14ac:dyDescent="0.25">
      <c r="A61" s="36" t="s">
        <v>284</v>
      </c>
      <c r="B61" s="33" t="s">
        <v>210</v>
      </c>
      <c r="C61" s="47">
        <v>0</v>
      </c>
      <c r="D61" s="107"/>
      <c r="E61" s="48"/>
      <c r="F61" s="48"/>
    </row>
    <row r="62" spans="1:6" ht="15.75" x14ac:dyDescent="0.25">
      <c r="A62" s="36" t="s">
        <v>285</v>
      </c>
      <c r="B62" s="33" t="s">
        <v>211</v>
      </c>
      <c r="C62" s="47">
        <v>0</v>
      </c>
      <c r="D62" s="107"/>
      <c r="E62" s="48"/>
      <c r="F62" s="48"/>
    </row>
    <row r="63" spans="1:6" ht="15.75" x14ac:dyDescent="0.25">
      <c r="A63" s="42"/>
      <c r="B63" s="36" t="s">
        <v>245</v>
      </c>
      <c r="C63" s="47">
        <v>0</v>
      </c>
      <c r="D63" s="107"/>
      <c r="E63" s="49"/>
      <c r="F63" s="49"/>
    </row>
    <row r="64" spans="1:6" ht="15.75" x14ac:dyDescent="0.25">
      <c r="A64" s="42" t="s">
        <v>281</v>
      </c>
      <c r="B64" s="33" t="s">
        <v>246</v>
      </c>
      <c r="C64" s="47">
        <v>0</v>
      </c>
      <c r="D64" s="107"/>
      <c r="E64" s="48"/>
      <c r="F64" s="48"/>
    </row>
    <row r="65" spans="1:6" ht="15.75" x14ac:dyDescent="0.25">
      <c r="A65" s="45" t="s">
        <v>287</v>
      </c>
      <c r="B65" s="33" t="s">
        <v>210</v>
      </c>
      <c r="C65" s="47">
        <v>0</v>
      </c>
      <c r="D65" s="107"/>
      <c r="E65" s="48"/>
      <c r="F65" s="48"/>
    </row>
    <row r="66" spans="1:6" ht="15.75" x14ac:dyDescent="0.25">
      <c r="A66" s="45" t="s">
        <v>288</v>
      </c>
      <c r="B66" s="33" t="s">
        <v>211</v>
      </c>
      <c r="C66" s="47">
        <v>0</v>
      </c>
      <c r="D66" s="107"/>
      <c r="E66" s="48"/>
      <c r="F66" s="48"/>
    </row>
    <row r="67" spans="1:6" ht="15.75" x14ac:dyDescent="0.25">
      <c r="A67" s="42"/>
      <c r="B67" s="36" t="s">
        <v>239</v>
      </c>
      <c r="C67" s="47">
        <v>0</v>
      </c>
      <c r="D67" s="107"/>
      <c r="E67" s="49"/>
      <c r="F67" s="49"/>
    </row>
    <row r="68" spans="1:6" ht="15.75" x14ac:dyDescent="0.25">
      <c r="A68" s="43"/>
      <c r="B68" s="38" t="s">
        <v>215</v>
      </c>
      <c r="C68" s="47">
        <v>0</v>
      </c>
      <c r="D68" s="107"/>
      <c r="E68" s="49"/>
      <c r="F68" s="49"/>
    </row>
    <row r="69" spans="1:6" ht="15.75" x14ac:dyDescent="0.25">
      <c r="A69" s="41" t="s">
        <v>86</v>
      </c>
      <c r="B69" s="33" t="s">
        <v>247</v>
      </c>
      <c r="C69" s="47">
        <v>0</v>
      </c>
      <c r="D69" s="107"/>
      <c r="E69" s="48"/>
      <c r="F69" s="48"/>
    </row>
    <row r="70" spans="1:6" ht="15.75" x14ac:dyDescent="0.25">
      <c r="A70" s="36" t="s">
        <v>280</v>
      </c>
      <c r="B70" s="39" t="s">
        <v>248</v>
      </c>
      <c r="C70" s="47">
        <v>0</v>
      </c>
      <c r="D70" s="107"/>
      <c r="E70" s="48"/>
      <c r="F70" s="48"/>
    </row>
    <row r="71" spans="1:6" ht="15.75" x14ac:dyDescent="0.25">
      <c r="A71" s="36" t="s">
        <v>284</v>
      </c>
      <c r="B71" s="33" t="s">
        <v>210</v>
      </c>
      <c r="C71" s="47">
        <v>0</v>
      </c>
      <c r="D71" s="107"/>
      <c r="E71" s="48"/>
      <c r="F71" s="48"/>
    </row>
    <row r="72" spans="1:6" ht="15.75" x14ac:dyDescent="0.25">
      <c r="A72" s="36" t="s">
        <v>285</v>
      </c>
      <c r="B72" s="33" t="s">
        <v>211</v>
      </c>
      <c r="C72" s="47">
        <v>0</v>
      </c>
      <c r="D72" s="107"/>
      <c r="E72" s="48"/>
      <c r="F72" s="48"/>
    </row>
    <row r="73" spans="1:6" ht="15.75" x14ac:dyDescent="0.25">
      <c r="A73" s="42"/>
      <c r="B73" s="36" t="s">
        <v>245</v>
      </c>
      <c r="C73" s="47">
        <v>0</v>
      </c>
      <c r="D73" s="107"/>
      <c r="E73" s="49"/>
      <c r="F73" s="49"/>
    </row>
    <row r="74" spans="1:6" ht="15.75" x14ac:dyDescent="0.25">
      <c r="A74" s="42" t="s">
        <v>281</v>
      </c>
      <c r="B74" s="33" t="s">
        <v>249</v>
      </c>
      <c r="C74" s="47">
        <v>0</v>
      </c>
      <c r="D74" s="107"/>
      <c r="E74" s="48"/>
      <c r="F74" s="48"/>
    </row>
    <row r="75" spans="1:6" ht="15.75" x14ac:dyDescent="0.25">
      <c r="A75" s="42"/>
      <c r="B75" s="34" t="s">
        <v>250</v>
      </c>
      <c r="C75" s="47">
        <v>0</v>
      </c>
      <c r="D75" s="107"/>
      <c r="E75" s="49"/>
      <c r="F75" s="49"/>
    </row>
    <row r="76" spans="1:6" ht="15.75" x14ac:dyDescent="0.25">
      <c r="A76" s="41" t="s">
        <v>88</v>
      </c>
      <c r="B76" s="33" t="s">
        <v>220</v>
      </c>
      <c r="C76" s="47">
        <v>0</v>
      </c>
      <c r="D76" s="107"/>
      <c r="E76" s="48"/>
      <c r="F76" s="48"/>
    </row>
    <row r="77" spans="1:6" ht="15.75" x14ac:dyDescent="0.25">
      <c r="A77" s="41" t="s">
        <v>90</v>
      </c>
      <c r="B77" s="33" t="s">
        <v>251</v>
      </c>
      <c r="C77" s="47">
        <v>0</v>
      </c>
      <c r="D77" s="107"/>
      <c r="E77" s="48"/>
      <c r="F77" s="48"/>
    </row>
    <row r="78" spans="1:6" ht="15.75" x14ac:dyDescent="0.25">
      <c r="A78" s="36" t="s">
        <v>280</v>
      </c>
      <c r="B78" s="33" t="s">
        <v>222</v>
      </c>
      <c r="C78" s="47">
        <v>0</v>
      </c>
      <c r="D78" s="107"/>
      <c r="E78" s="48"/>
      <c r="F78" s="48"/>
    </row>
    <row r="79" spans="1:6" ht="15.75" x14ac:dyDescent="0.25">
      <c r="A79" s="36" t="s">
        <v>281</v>
      </c>
      <c r="B79" s="33" t="s">
        <v>223</v>
      </c>
      <c r="C79" s="47">
        <v>0</v>
      </c>
      <c r="D79" s="107"/>
      <c r="E79" s="48"/>
      <c r="F79" s="48"/>
    </row>
    <row r="80" spans="1:6" ht="15.75" x14ac:dyDescent="0.25">
      <c r="A80" s="36" t="s">
        <v>282</v>
      </c>
      <c r="B80" s="33" t="s">
        <v>224</v>
      </c>
      <c r="C80" s="47">
        <v>0</v>
      </c>
      <c r="D80" s="107"/>
      <c r="E80" s="48"/>
      <c r="F80" s="48"/>
    </row>
    <row r="81" spans="1:6" ht="15.75" x14ac:dyDescent="0.25">
      <c r="A81" s="36" t="s">
        <v>283</v>
      </c>
      <c r="B81" s="33" t="s">
        <v>252</v>
      </c>
      <c r="C81" s="47">
        <v>0</v>
      </c>
      <c r="D81" s="107"/>
      <c r="E81" s="48"/>
      <c r="F81" s="48"/>
    </row>
    <row r="82" spans="1:6" ht="15.75" x14ac:dyDescent="0.25">
      <c r="A82" s="43"/>
      <c r="B82" s="34" t="s">
        <v>226</v>
      </c>
      <c r="C82" s="47">
        <v>0</v>
      </c>
      <c r="D82" s="107"/>
      <c r="E82" s="49"/>
      <c r="F82" s="49"/>
    </row>
    <row r="83" spans="1:6" ht="15.75" x14ac:dyDescent="0.25">
      <c r="A83" s="41" t="s">
        <v>116</v>
      </c>
      <c r="B83" s="33" t="s">
        <v>253</v>
      </c>
      <c r="C83" s="47">
        <v>0</v>
      </c>
      <c r="D83" s="107"/>
      <c r="E83" s="48"/>
      <c r="F83" s="48"/>
    </row>
    <row r="84" spans="1:6" ht="15.75" x14ac:dyDescent="0.25">
      <c r="A84" s="36" t="s">
        <v>280</v>
      </c>
      <c r="B84" s="33" t="s">
        <v>254</v>
      </c>
      <c r="C84" s="47">
        <v>0</v>
      </c>
      <c r="D84" s="107"/>
      <c r="E84" s="48"/>
      <c r="F84" s="48"/>
    </row>
    <row r="85" spans="1:6" ht="15.75" x14ac:dyDescent="0.25">
      <c r="A85" s="36" t="s">
        <v>281</v>
      </c>
      <c r="B85" s="33" t="s">
        <v>255</v>
      </c>
      <c r="C85" s="47">
        <v>0</v>
      </c>
      <c r="D85" s="107"/>
      <c r="E85" s="48"/>
      <c r="F85" s="48"/>
    </row>
    <row r="86" spans="1:6" ht="15.75" x14ac:dyDescent="0.25">
      <c r="A86" s="36" t="s">
        <v>282</v>
      </c>
      <c r="B86" s="33" t="s">
        <v>256</v>
      </c>
      <c r="C86" s="47">
        <v>0</v>
      </c>
      <c r="D86" s="107"/>
      <c r="E86" s="48"/>
      <c r="F86" s="48"/>
    </row>
    <row r="87" spans="1:6" ht="15.75" x14ac:dyDescent="0.25">
      <c r="A87" s="36"/>
      <c r="B87" s="34" t="s">
        <v>257</v>
      </c>
      <c r="C87" s="47">
        <v>0</v>
      </c>
      <c r="D87" s="107"/>
      <c r="E87" s="49"/>
      <c r="F87" s="49"/>
    </row>
    <row r="88" spans="1:6" ht="15.75" x14ac:dyDescent="0.25">
      <c r="A88" s="41" t="s">
        <v>166</v>
      </c>
      <c r="B88" s="33" t="s">
        <v>227</v>
      </c>
      <c r="C88" s="47">
        <v>0</v>
      </c>
      <c r="D88" s="107"/>
      <c r="E88" s="48"/>
      <c r="F88" s="48"/>
    </row>
    <row r="89" spans="1:6" ht="15.75" customHeight="1" x14ac:dyDescent="0.25">
      <c r="A89" s="41"/>
      <c r="B89" s="33" t="s">
        <v>228</v>
      </c>
      <c r="C89" s="47">
        <v>0</v>
      </c>
      <c r="D89" s="107"/>
      <c r="E89" s="48"/>
      <c r="F89" s="48"/>
    </row>
    <row r="90" spans="1:6" ht="15.75" x14ac:dyDescent="0.25">
      <c r="A90" s="41" t="s">
        <v>286</v>
      </c>
      <c r="B90" s="33" t="s">
        <v>258</v>
      </c>
      <c r="C90" s="47">
        <v>0</v>
      </c>
      <c r="D90" s="107"/>
      <c r="E90" s="48"/>
      <c r="F90" s="48"/>
    </row>
    <row r="91" spans="1:6" ht="15.75" x14ac:dyDescent="0.25">
      <c r="A91" s="41" t="s">
        <v>289</v>
      </c>
      <c r="B91" s="33" t="s">
        <v>259</v>
      </c>
      <c r="C91" s="47">
        <v>0</v>
      </c>
      <c r="D91" s="107"/>
      <c r="E91" s="48"/>
      <c r="F91" s="48"/>
    </row>
    <row r="92" spans="1:6" ht="15.75" x14ac:dyDescent="0.25">
      <c r="A92" s="41" t="s">
        <v>290</v>
      </c>
      <c r="B92" s="33" t="s">
        <v>260</v>
      </c>
      <c r="C92" s="47">
        <v>0</v>
      </c>
      <c r="D92" s="107"/>
      <c r="E92" s="49"/>
      <c r="F92" s="49"/>
    </row>
    <row r="93" spans="1:6" ht="15.75" x14ac:dyDescent="0.25">
      <c r="A93" s="40" t="s">
        <v>291</v>
      </c>
      <c r="B93" s="32" t="s">
        <v>261</v>
      </c>
      <c r="C93" s="47">
        <v>0</v>
      </c>
      <c r="D93" s="107"/>
      <c r="E93" s="48"/>
      <c r="F93" s="48"/>
    </row>
    <row r="94" spans="1:6" ht="15.75" x14ac:dyDescent="0.25">
      <c r="A94" s="41" t="s">
        <v>71</v>
      </c>
      <c r="B94" s="33" t="s">
        <v>262</v>
      </c>
      <c r="C94" s="47">
        <v>71758.792860000001</v>
      </c>
      <c r="D94" s="107"/>
      <c r="E94" s="49"/>
      <c r="F94" s="49"/>
    </row>
    <row r="95" spans="1:6" ht="15.75" x14ac:dyDescent="0.25">
      <c r="A95" s="41" t="s">
        <v>73</v>
      </c>
      <c r="B95" s="33" t="s">
        <v>263</v>
      </c>
      <c r="C95" s="47">
        <v>0</v>
      </c>
      <c r="D95" s="107"/>
      <c r="E95" s="49"/>
      <c r="F95" s="49"/>
    </row>
    <row r="96" spans="1:6" ht="15.75" x14ac:dyDescent="0.25">
      <c r="A96" s="43" t="s">
        <v>75</v>
      </c>
      <c r="B96" s="33" t="s">
        <v>264</v>
      </c>
      <c r="C96" s="47"/>
      <c r="D96" s="107"/>
      <c r="E96" s="48"/>
      <c r="F96" s="48"/>
    </row>
    <row r="97" spans="1:6" ht="15.75" x14ac:dyDescent="0.25">
      <c r="A97" s="36" t="s">
        <v>280</v>
      </c>
      <c r="B97" s="33" t="s">
        <v>234</v>
      </c>
      <c r="C97" s="47">
        <v>4435.1879600000002</v>
      </c>
      <c r="D97" s="107"/>
      <c r="E97" s="48"/>
      <c r="F97" s="48"/>
    </row>
    <row r="98" spans="1:6" ht="15.75" x14ac:dyDescent="0.25">
      <c r="A98" s="42"/>
      <c r="B98" s="33" t="s">
        <v>235</v>
      </c>
      <c r="C98" s="47">
        <v>528</v>
      </c>
      <c r="D98" s="107"/>
      <c r="E98" s="48"/>
      <c r="F98" s="48"/>
    </row>
    <row r="99" spans="1:6" ht="15.75" x14ac:dyDescent="0.25">
      <c r="A99" s="42" t="s">
        <v>281</v>
      </c>
      <c r="B99" s="33" t="s">
        <v>236</v>
      </c>
      <c r="C99" s="47">
        <v>95</v>
      </c>
      <c r="D99" s="107"/>
      <c r="E99" s="48"/>
      <c r="F99" s="48"/>
    </row>
    <row r="100" spans="1:6" ht="15.75" x14ac:dyDescent="0.25">
      <c r="A100" s="42"/>
      <c r="B100" s="33" t="s">
        <v>235</v>
      </c>
      <c r="C100" s="47">
        <v>52</v>
      </c>
      <c r="D100" s="107"/>
      <c r="E100" s="48"/>
      <c r="F100" s="48"/>
    </row>
    <row r="101" spans="1:6" ht="15.75" x14ac:dyDescent="0.25">
      <c r="A101" s="45" t="s">
        <v>287</v>
      </c>
      <c r="B101" s="33" t="s">
        <v>237</v>
      </c>
      <c r="C101" s="47">
        <v>1170.28962</v>
      </c>
      <c r="D101" s="107"/>
      <c r="E101" s="48"/>
      <c r="F101" s="48"/>
    </row>
    <row r="102" spans="1:6" ht="15.75" x14ac:dyDescent="0.25">
      <c r="A102" s="45" t="s">
        <v>288</v>
      </c>
      <c r="B102" s="33" t="s">
        <v>238</v>
      </c>
      <c r="C102" s="47">
        <v>18203.343769999999</v>
      </c>
      <c r="D102" s="107"/>
      <c r="E102" s="48"/>
      <c r="F102" s="48"/>
    </row>
    <row r="103" spans="1:6" ht="15.75" x14ac:dyDescent="0.25">
      <c r="A103" s="37"/>
      <c r="B103" s="36" t="s">
        <v>239</v>
      </c>
      <c r="C103" s="47">
        <v>19373.633390000003</v>
      </c>
      <c r="D103" s="107"/>
      <c r="E103" s="49"/>
      <c r="F103" s="49"/>
    </row>
    <row r="104" spans="1:6" ht="15.75" x14ac:dyDescent="0.25">
      <c r="A104" s="42" t="s">
        <v>282</v>
      </c>
      <c r="B104" s="33" t="s">
        <v>240</v>
      </c>
      <c r="C104" s="47">
        <v>48045.831850000002</v>
      </c>
      <c r="D104" s="107"/>
      <c r="E104" s="48"/>
      <c r="F104" s="48"/>
    </row>
    <row r="105" spans="1:6" ht="15.75" x14ac:dyDescent="0.25">
      <c r="A105" s="42" t="s">
        <v>283</v>
      </c>
      <c r="B105" s="33" t="s">
        <v>241</v>
      </c>
      <c r="C105" s="47">
        <v>5071.2204199999996</v>
      </c>
      <c r="D105" s="107"/>
      <c r="E105" s="48"/>
      <c r="F105" s="48"/>
    </row>
    <row r="106" spans="1:6" ht="15.75" x14ac:dyDescent="0.25">
      <c r="A106" s="40"/>
      <c r="B106" s="34" t="s">
        <v>265</v>
      </c>
      <c r="C106" s="47">
        <v>76925.873619999998</v>
      </c>
      <c r="D106" s="107"/>
      <c r="E106" s="49"/>
      <c r="F106" s="49"/>
    </row>
    <row r="107" spans="1:6" ht="15.75" x14ac:dyDescent="0.25">
      <c r="A107" s="43" t="s">
        <v>77</v>
      </c>
      <c r="B107" s="33" t="s">
        <v>266</v>
      </c>
      <c r="C107" s="47">
        <v>0</v>
      </c>
      <c r="D107" s="107"/>
      <c r="E107" s="48"/>
      <c r="F107" s="48"/>
    </row>
    <row r="108" spans="1:6" ht="15.75" x14ac:dyDescent="0.25">
      <c r="A108" s="41" t="s">
        <v>86</v>
      </c>
      <c r="B108" s="33" t="s">
        <v>253</v>
      </c>
      <c r="C108" s="47"/>
      <c r="D108" s="107"/>
      <c r="E108" s="48"/>
      <c r="F108" s="48"/>
    </row>
    <row r="109" spans="1:6" ht="15.75" x14ac:dyDescent="0.25">
      <c r="A109" s="36" t="s">
        <v>280</v>
      </c>
      <c r="B109" s="33" t="s">
        <v>267</v>
      </c>
      <c r="C109" s="47">
        <v>-2080.6683600000001</v>
      </c>
      <c r="D109" s="107"/>
      <c r="E109" s="48"/>
      <c r="F109" s="48"/>
    </row>
    <row r="110" spans="1:6" ht="15.75" x14ac:dyDescent="0.25">
      <c r="A110" s="36" t="s">
        <v>281</v>
      </c>
      <c r="B110" s="33" t="s">
        <v>255</v>
      </c>
      <c r="C110" s="47">
        <v>-24355.204669999999</v>
      </c>
      <c r="D110" s="107"/>
      <c r="E110" s="48"/>
      <c r="F110" s="48"/>
    </row>
    <row r="111" spans="1:6" ht="15.75" x14ac:dyDescent="0.25">
      <c r="A111" s="36" t="s">
        <v>282</v>
      </c>
      <c r="B111" s="33" t="s">
        <v>268</v>
      </c>
      <c r="C111" s="47">
        <v>-1947.9925799999999</v>
      </c>
      <c r="D111" s="107"/>
      <c r="E111" s="48"/>
      <c r="F111" s="48"/>
    </row>
    <row r="112" spans="1:6" ht="15.75" x14ac:dyDescent="0.25">
      <c r="A112" s="36"/>
      <c r="B112" s="34" t="s">
        <v>250</v>
      </c>
      <c r="C112" s="47">
        <v>-28383.865610000001</v>
      </c>
      <c r="D112" s="107"/>
      <c r="E112" s="49"/>
      <c r="F112" s="49"/>
    </row>
    <row r="113" spans="1:6" ht="15.75" x14ac:dyDescent="0.25">
      <c r="A113" s="43" t="s">
        <v>88</v>
      </c>
      <c r="B113" s="33" t="s">
        <v>269</v>
      </c>
      <c r="C113" s="47">
        <v>-14764.29046</v>
      </c>
      <c r="D113" s="107"/>
      <c r="E113" s="50"/>
      <c r="F113" s="50"/>
    </row>
    <row r="114" spans="1:6" ht="15.75" x14ac:dyDescent="0.25">
      <c r="A114" s="43" t="s">
        <v>90</v>
      </c>
      <c r="B114" s="33" t="s">
        <v>270</v>
      </c>
      <c r="C114" s="47">
        <v>12766.51352</v>
      </c>
      <c r="D114" s="107"/>
      <c r="E114" s="48"/>
      <c r="F114" s="48"/>
    </row>
    <row r="115" spans="1:6" ht="15.75" x14ac:dyDescent="0.25">
      <c r="A115" s="43" t="s">
        <v>116</v>
      </c>
      <c r="B115" s="33" t="s">
        <v>271</v>
      </c>
      <c r="C115" s="47">
        <v>-32872.466589999996</v>
      </c>
      <c r="D115" s="107"/>
      <c r="E115" s="48"/>
      <c r="F115" s="48"/>
    </row>
    <row r="116" spans="1:6" ht="15.75" x14ac:dyDescent="0.25">
      <c r="A116" s="43" t="s">
        <v>166</v>
      </c>
      <c r="B116" s="33" t="s">
        <v>272</v>
      </c>
      <c r="C116" s="47">
        <v>85430.557340000014</v>
      </c>
      <c r="D116" s="107"/>
      <c r="E116" s="50"/>
      <c r="F116" s="50"/>
    </row>
    <row r="117" spans="1:6" ht="15.75" x14ac:dyDescent="0.25">
      <c r="A117" s="43" t="s">
        <v>286</v>
      </c>
      <c r="B117" s="33" t="s">
        <v>273</v>
      </c>
      <c r="C117" s="47">
        <v>338.29433999999998</v>
      </c>
      <c r="D117" s="107"/>
      <c r="E117" s="48"/>
      <c r="F117" s="48"/>
    </row>
    <row r="118" spans="1:6" ht="15.75" x14ac:dyDescent="0.25">
      <c r="A118" s="43" t="s">
        <v>290</v>
      </c>
      <c r="B118" s="33" t="s">
        <v>274</v>
      </c>
      <c r="C118" s="47">
        <v>-303.98950000000002</v>
      </c>
      <c r="D118" s="107"/>
      <c r="E118" s="48"/>
      <c r="F118" s="48"/>
    </row>
    <row r="119" spans="1:6" ht="15.75" x14ac:dyDescent="0.25">
      <c r="A119" s="43" t="s">
        <v>292</v>
      </c>
      <c r="B119" s="33" t="s">
        <v>275</v>
      </c>
      <c r="C119" s="47">
        <v>34.304839999999992</v>
      </c>
      <c r="D119" s="107"/>
      <c r="E119" s="49"/>
      <c r="F119" s="49"/>
    </row>
    <row r="120" spans="1:6" ht="15.75" x14ac:dyDescent="0.25">
      <c r="A120" s="43" t="s">
        <v>293</v>
      </c>
      <c r="B120" s="33" t="s">
        <v>276</v>
      </c>
      <c r="C120" s="47">
        <v>-5285</v>
      </c>
      <c r="D120" s="107"/>
      <c r="E120" s="48"/>
      <c r="F120" s="48"/>
    </row>
    <row r="121" spans="1:6" ht="15.75" x14ac:dyDescent="0.25">
      <c r="A121" s="43" t="s">
        <v>294</v>
      </c>
      <c r="B121" s="33" t="s">
        <v>277</v>
      </c>
      <c r="C121" s="47">
        <v>18</v>
      </c>
      <c r="D121" s="107"/>
      <c r="E121" s="48"/>
      <c r="F121" s="48"/>
    </row>
    <row r="122" spans="1:6" ht="15.75" x14ac:dyDescent="0.25">
      <c r="A122" s="43" t="s">
        <v>295</v>
      </c>
      <c r="B122" s="33" t="s">
        <v>278</v>
      </c>
      <c r="C122" s="47">
        <v>80197.862180000011</v>
      </c>
      <c r="D122" s="107"/>
      <c r="E122" s="49"/>
      <c r="F122" s="49"/>
    </row>
    <row r="123" spans="1:6" ht="8.25" customHeight="1" x14ac:dyDescent="0.25"/>
    <row r="124" spans="1:6" ht="15" customHeight="1" x14ac:dyDescent="0.25">
      <c r="A124" s="126" t="s">
        <v>53</v>
      </c>
      <c r="B124" s="126"/>
      <c r="C124" s="126"/>
      <c r="D124" s="116"/>
      <c r="E124" s="94"/>
      <c r="F124" s="94"/>
    </row>
    <row r="125" spans="1:6" x14ac:dyDescent="0.25">
      <c r="A125" s="126"/>
      <c r="B125" s="126"/>
      <c r="C125" s="126"/>
      <c r="D125" s="116"/>
    </row>
    <row r="126" spans="1:6" x14ac:dyDescent="0.25">
      <c r="A126" s="99" t="s">
        <v>389</v>
      </c>
    </row>
  </sheetData>
  <mergeCells count="4">
    <mergeCell ref="A3:B3"/>
    <mergeCell ref="A4:B4"/>
    <mergeCell ref="A124:C125"/>
    <mergeCell ref="A1:C1"/>
  </mergeCells>
  <conditionalFormatting sqref="E13">
    <cfRule type="cellIs" dxfId="50" priority="51" operator="notEqual">
      <formula>0</formula>
    </cfRule>
  </conditionalFormatting>
  <conditionalFormatting sqref="E20">
    <cfRule type="cellIs" dxfId="49" priority="50" operator="notEqual">
      <formula>0</formula>
    </cfRule>
  </conditionalFormatting>
  <conditionalFormatting sqref="E23:F23">
    <cfRule type="cellIs" dxfId="48" priority="49" operator="notEqual">
      <formula>0</formula>
    </cfRule>
  </conditionalFormatting>
  <conditionalFormatting sqref="E27">
    <cfRule type="cellIs" dxfId="47" priority="48" operator="notEqual">
      <formula>0</formula>
    </cfRule>
  </conditionalFormatting>
  <conditionalFormatting sqref="E34">
    <cfRule type="cellIs" dxfId="46" priority="47" operator="notEqual">
      <formula>0</formula>
    </cfRule>
  </conditionalFormatting>
  <conditionalFormatting sqref="E38">
    <cfRule type="cellIs" dxfId="45" priority="46" operator="notEqual">
      <formula>0</formula>
    </cfRule>
  </conditionalFormatting>
  <conditionalFormatting sqref="E46">
    <cfRule type="cellIs" dxfId="44" priority="45" operator="notEqual">
      <formula>0</formula>
    </cfRule>
  </conditionalFormatting>
  <conditionalFormatting sqref="E54">
    <cfRule type="cellIs" dxfId="43" priority="44" operator="notEqual">
      <formula>0</formula>
    </cfRule>
  </conditionalFormatting>
  <conditionalFormatting sqref="E57">
    <cfRule type="cellIs" dxfId="42" priority="43" operator="notEqual">
      <formula>0</formula>
    </cfRule>
  </conditionalFormatting>
  <conditionalFormatting sqref="E63">
    <cfRule type="cellIs" dxfId="41" priority="42" operator="notEqual">
      <formula>0</formula>
    </cfRule>
  </conditionalFormatting>
  <conditionalFormatting sqref="E67">
    <cfRule type="cellIs" dxfId="40" priority="41" operator="notEqual">
      <formula>0</formula>
    </cfRule>
  </conditionalFormatting>
  <conditionalFormatting sqref="E68">
    <cfRule type="cellIs" dxfId="39" priority="40" operator="notEqual">
      <formula>0</formula>
    </cfRule>
  </conditionalFormatting>
  <conditionalFormatting sqref="E73">
    <cfRule type="cellIs" dxfId="38" priority="39" operator="notEqual">
      <formula>0</formula>
    </cfRule>
  </conditionalFormatting>
  <conditionalFormatting sqref="E75">
    <cfRule type="cellIs" dxfId="37" priority="38" operator="notEqual">
      <formula>0</formula>
    </cfRule>
  </conditionalFormatting>
  <conditionalFormatting sqref="E82">
    <cfRule type="cellIs" dxfId="36" priority="37" operator="notEqual">
      <formula>0</formula>
    </cfRule>
  </conditionalFormatting>
  <conditionalFormatting sqref="E87">
    <cfRule type="cellIs" dxfId="35" priority="36" operator="notEqual">
      <formula>0</formula>
    </cfRule>
  </conditionalFormatting>
  <conditionalFormatting sqref="E92">
    <cfRule type="cellIs" dxfId="34" priority="35" operator="notEqual">
      <formula>0</formula>
    </cfRule>
  </conditionalFormatting>
  <conditionalFormatting sqref="E94">
    <cfRule type="cellIs" dxfId="33" priority="34" operator="notEqual">
      <formula>0</formula>
    </cfRule>
  </conditionalFormatting>
  <conditionalFormatting sqref="E95">
    <cfRule type="cellIs" dxfId="32" priority="33" operator="notEqual">
      <formula>0</formula>
    </cfRule>
  </conditionalFormatting>
  <conditionalFormatting sqref="E103">
    <cfRule type="cellIs" dxfId="31" priority="32" operator="notEqual">
      <formula>0</formula>
    </cfRule>
  </conditionalFormatting>
  <conditionalFormatting sqref="E106">
    <cfRule type="cellIs" dxfId="30" priority="31" operator="notEqual">
      <formula>0</formula>
    </cfRule>
  </conditionalFormatting>
  <conditionalFormatting sqref="E112">
    <cfRule type="cellIs" dxfId="29" priority="30" operator="notEqual">
      <formula>0</formula>
    </cfRule>
  </conditionalFormatting>
  <conditionalFormatting sqref="E119">
    <cfRule type="cellIs" dxfId="28" priority="29" operator="notEqual">
      <formula>0</formula>
    </cfRule>
  </conditionalFormatting>
  <conditionalFormatting sqref="E122">
    <cfRule type="cellIs" dxfId="27" priority="28" operator="notEqual">
      <formula>0</formula>
    </cfRule>
  </conditionalFormatting>
  <conditionalFormatting sqref="F13">
    <cfRule type="cellIs" dxfId="26" priority="27" operator="notEqual">
      <formula>0</formula>
    </cfRule>
  </conditionalFormatting>
  <conditionalFormatting sqref="F20">
    <cfRule type="cellIs" dxfId="25" priority="26" operator="notEqual">
      <formula>0</formula>
    </cfRule>
  </conditionalFormatting>
  <conditionalFormatting sqref="F27">
    <cfRule type="cellIs" dxfId="24" priority="25" operator="notEqual">
      <formula>0</formula>
    </cfRule>
  </conditionalFormatting>
  <conditionalFormatting sqref="F34">
    <cfRule type="cellIs" dxfId="23" priority="24" operator="notEqual">
      <formula>0</formula>
    </cfRule>
  </conditionalFormatting>
  <conditionalFormatting sqref="F38">
    <cfRule type="cellIs" dxfId="22" priority="23" operator="notEqual">
      <formula>0</formula>
    </cfRule>
  </conditionalFormatting>
  <conditionalFormatting sqref="F46">
    <cfRule type="cellIs" dxfId="21" priority="22" operator="notEqual">
      <formula>0</formula>
    </cfRule>
  </conditionalFormatting>
  <conditionalFormatting sqref="F54">
    <cfRule type="cellIs" dxfId="20" priority="21" operator="notEqual">
      <formula>0</formula>
    </cfRule>
  </conditionalFormatting>
  <conditionalFormatting sqref="F57">
    <cfRule type="cellIs" dxfId="19" priority="20" operator="notEqual">
      <formula>0</formula>
    </cfRule>
  </conditionalFormatting>
  <conditionalFormatting sqref="F63">
    <cfRule type="cellIs" dxfId="18" priority="19" operator="notEqual">
      <formula>0</formula>
    </cfRule>
  </conditionalFormatting>
  <conditionalFormatting sqref="F67">
    <cfRule type="cellIs" dxfId="17" priority="18" operator="notEqual">
      <formula>0</formula>
    </cfRule>
  </conditionalFormatting>
  <conditionalFormatting sqref="F68">
    <cfRule type="cellIs" dxfId="16" priority="17" operator="notEqual">
      <formula>0</formula>
    </cfRule>
  </conditionalFormatting>
  <conditionalFormatting sqref="F73">
    <cfRule type="cellIs" dxfId="15" priority="16" operator="notEqual">
      <formula>0</formula>
    </cfRule>
  </conditionalFormatting>
  <conditionalFormatting sqref="F75">
    <cfRule type="cellIs" dxfId="14" priority="15" operator="notEqual">
      <formula>0</formula>
    </cfRule>
  </conditionalFormatting>
  <conditionalFormatting sqref="F82">
    <cfRule type="cellIs" dxfId="13" priority="14" operator="notEqual">
      <formula>0</formula>
    </cfRule>
  </conditionalFormatting>
  <conditionalFormatting sqref="F87">
    <cfRule type="cellIs" dxfId="12" priority="13" operator="notEqual">
      <formula>0</formula>
    </cfRule>
  </conditionalFormatting>
  <conditionalFormatting sqref="F92">
    <cfRule type="cellIs" dxfId="11" priority="12" operator="notEqual">
      <formula>0</formula>
    </cfRule>
  </conditionalFormatting>
  <conditionalFormatting sqref="F94">
    <cfRule type="cellIs" dxfId="10" priority="11" operator="notEqual">
      <formula>0</formula>
    </cfRule>
  </conditionalFormatting>
  <conditionalFormatting sqref="F95">
    <cfRule type="cellIs" dxfId="9" priority="10" operator="notEqual">
      <formula>0</formula>
    </cfRule>
  </conditionalFormatting>
  <conditionalFormatting sqref="F103">
    <cfRule type="cellIs" dxfId="8" priority="9" operator="notEqual">
      <formula>0</formula>
    </cfRule>
  </conditionalFormatting>
  <conditionalFormatting sqref="F106">
    <cfRule type="cellIs" dxfId="7" priority="8" operator="notEqual">
      <formula>0</formula>
    </cfRule>
  </conditionalFormatting>
  <conditionalFormatting sqref="F112">
    <cfRule type="cellIs" dxfId="6" priority="7" operator="notEqual">
      <formula>0</formula>
    </cfRule>
  </conditionalFormatting>
  <conditionalFormatting sqref="F119">
    <cfRule type="cellIs" dxfId="5" priority="6" operator="notEqual">
      <formula>0</formula>
    </cfRule>
  </conditionalFormatting>
  <conditionalFormatting sqref="F122">
    <cfRule type="cellIs" dxfId="4" priority="5" operator="notEqual">
      <formula>0</formula>
    </cfRule>
  </conditionalFormatting>
  <conditionalFormatting sqref="E113:F113">
    <cfRule type="cellIs" dxfId="3" priority="4" operator="notEqual">
      <formula>0</formula>
    </cfRule>
  </conditionalFormatting>
  <conditionalFormatting sqref="E14:F14">
    <cfRule type="cellIs" dxfId="2" priority="3" operator="notEqual">
      <formula>0</formula>
    </cfRule>
  </conditionalFormatting>
  <conditionalFormatting sqref="E116:F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e.karaboeva</cp:lastModifiedBy>
  <cp:lastPrinted>2018-01-04T15:24:06Z</cp:lastPrinted>
  <dcterms:created xsi:type="dcterms:W3CDTF">2017-08-01T06:48:00Z</dcterms:created>
  <dcterms:modified xsi:type="dcterms:W3CDTF">2018-01-08T13:12:17Z</dcterms:modified>
</cp:coreProperties>
</file>