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01.2018\"/>
    </mc:Choice>
  </mc:AlternateContent>
  <bookViews>
    <workbookView xWindow="0" yWindow="0" windowWidth="21600" windowHeight="9630" tabRatio="899" activeTab="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Payments!$A$1:$AD$20</definedName>
    <definedName name="_xlnm.Print_Area" localSheetId="0">Premiums!$A$1:$AD$20</definedName>
    <definedName name="_xlnm.Print_Area" localSheetId="2">'TP Част 1'!$A$1:$U$15</definedName>
    <definedName name="_xlnm.Print_Area" localSheetId="3">'TP Част 2'!$A$1:$U$15</definedName>
    <definedName name="_xlnm.Print_Area" localSheetId="7">'Акт. Презастраховане'!$A$1:$P$13</definedName>
    <definedName name="_xlnm.Print_Area" localSheetId="9">Баланс!$A$1:$P$132</definedName>
    <definedName name="_xlnm.Print_Area" localSheetId="8">'ЕИП-ЖЗ'!$A$1:$E$14</definedName>
    <definedName name="_xlnm.Print_Area" localSheetId="10">ОПЗ!$A$1:$P$120</definedName>
    <definedName name="_xlnm.Print_Area" localSheetId="6">'Пас. Презастраховане'!$A$1:$N$14</definedName>
    <definedName name="_xlnm.Print_Area" localSheetId="5">'Премии, Обезщетения'!$A$1:$AE$15</definedName>
    <definedName name="_xlnm.Print_Area" localSheetId="4">Разходи!$A$1:$J$15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6" i="7052" l="1"/>
  <c r="N17" i="7052"/>
  <c r="M17" i="7052"/>
  <c r="V17" i="7051" l="1"/>
  <c r="U17" i="7051"/>
  <c r="W17" i="7051"/>
  <c r="X17" i="7051"/>
  <c r="P12" i="7044" l="1"/>
  <c r="P83" i="7045" l="1"/>
  <c r="P6" i="7045" l="1"/>
  <c r="P119" i="7044" l="1"/>
  <c r="P117" i="7044"/>
  <c r="P115" i="7044"/>
  <c r="P113" i="7044"/>
  <c r="P111" i="7044"/>
  <c r="P109" i="7044"/>
  <c r="P107" i="7044"/>
  <c r="P104" i="7044"/>
  <c r="P102" i="7044"/>
  <c r="P100" i="7044"/>
  <c r="P98" i="7044"/>
  <c r="P96" i="7044"/>
  <c r="P88" i="7044"/>
  <c r="P86" i="7044"/>
  <c r="P84" i="7044"/>
  <c r="P82" i="7044"/>
  <c r="P79" i="7044"/>
  <c r="P77" i="7044"/>
  <c r="P74" i="7044"/>
  <c r="P72" i="7044"/>
  <c r="P70" i="7044"/>
  <c r="P66" i="7044"/>
  <c r="P64" i="7044"/>
  <c r="P61" i="7044"/>
  <c r="P59" i="7044"/>
  <c r="P55" i="7044"/>
  <c r="P53" i="7044"/>
  <c r="P51" i="7044"/>
  <c r="P49" i="7044"/>
  <c r="P46" i="7044"/>
  <c r="P43" i="7044"/>
  <c r="P41" i="7044"/>
  <c r="P39" i="7044"/>
  <c r="P35" i="7044"/>
  <c r="P33" i="7044"/>
  <c r="P31" i="7044"/>
  <c r="P29" i="7044"/>
  <c r="P26" i="7044"/>
  <c r="P24" i="7044"/>
  <c r="P21" i="7044"/>
  <c r="P18" i="7044"/>
  <c r="P16" i="7044"/>
  <c r="P10" i="7044"/>
  <c r="P8" i="7044"/>
  <c r="P6" i="7044"/>
  <c r="P5" i="7044"/>
  <c r="P90" i="7044" l="1"/>
  <c r="P93" i="7044"/>
  <c r="P7" i="7044"/>
  <c r="P9" i="7044"/>
  <c r="P11" i="7044"/>
  <c r="P13" i="7044"/>
  <c r="P17" i="7044"/>
  <c r="P19" i="7044"/>
  <c r="P23" i="7044"/>
  <c r="P25" i="7044"/>
  <c r="P28" i="7044"/>
  <c r="P30" i="7044"/>
  <c r="P32" i="7044"/>
  <c r="P34" i="7044"/>
  <c r="P36" i="7044"/>
  <c r="P40" i="7044"/>
  <c r="P42" i="7044"/>
  <c r="P44" i="7044"/>
  <c r="P47" i="7044"/>
  <c r="P50" i="7044"/>
  <c r="P52" i="7044"/>
  <c r="P54" i="7044"/>
  <c r="P56" i="7044"/>
  <c r="P60" i="7044"/>
  <c r="P63" i="7044"/>
  <c r="P65" i="7044"/>
  <c r="P69" i="7044"/>
  <c r="P71" i="7044"/>
  <c r="P73" i="7044"/>
  <c r="P76" i="7044"/>
  <c r="P78" i="7044"/>
  <c r="P80" i="7044"/>
  <c r="P83" i="7044"/>
  <c r="P85" i="7044"/>
  <c r="P87" i="7044"/>
  <c r="P89" i="7044"/>
  <c r="P92" i="7044"/>
  <c r="P95" i="7044"/>
  <c r="P97" i="7044"/>
  <c r="P99" i="7044"/>
  <c r="P101" i="7044"/>
  <c r="P103" i="7044"/>
  <c r="P105" i="7044"/>
  <c r="P108" i="7044"/>
  <c r="P110" i="7044"/>
  <c r="P112" i="7044"/>
  <c r="P116" i="7044"/>
  <c r="P118" i="7044"/>
  <c r="P20" i="7044"/>
  <c r="P131" i="7045" l="1"/>
  <c r="P129" i="7045"/>
  <c r="P126" i="7045"/>
  <c r="P124" i="7045"/>
  <c r="P122" i="7045"/>
  <c r="P120" i="7045"/>
  <c r="P118" i="7045"/>
  <c r="P116" i="7045"/>
  <c r="P114" i="7045"/>
  <c r="P112" i="7045"/>
  <c r="P110" i="7045"/>
  <c r="P108" i="7045"/>
  <c r="P106" i="7045"/>
  <c r="P104" i="7045"/>
  <c r="P102" i="7045"/>
  <c r="P100" i="7045"/>
  <c r="P98" i="7045"/>
  <c r="P96" i="7045"/>
  <c r="P94" i="7045"/>
  <c r="P92" i="7045"/>
  <c r="P90" i="7045"/>
  <c r="P88" i="7045"/>
  <c r="P85" i="7045"/>
  <c r="P81" i="7045"/>
  <c r="P79" i="7045"/>
  <c r="P77" i="7045"/>
  <c r="P75" i="7045"/>
  <c r="P71" i="7045"/>
  <c r="P69" i="7045"/>
  <c r="P67" i="7045"/>
  <c r="P64" i="7045"/>
  <c r="P62" i="7045"/>
  <c r="P60" i="7045"/>
  <c r="P57" i="7045"/>
  <c r="P54" i="7045"/>
  <c r="P52" i="7045"/>
  <c r="P50" i="7045"/>
  <c r="P48" i="7045"/>
  <c r="P46" i="7045"/>
  <c r="P43" i="7045"/>
  <c r="P41" i="7045"/>
  <c r="P39" i="7045"/>
  <c r="P37" i="7045"/>
  <c r="P35" i="7045"/>
  <c r="P33" i="7045"/>
  <c r="P30" i="7045"/>
  <c r="P28" i="7045"/>
  <c r="P26" i="7045"/>
  <c r="P24" i="7045"/>
  <c r="P22" i="7045"/>
  <c r="P20" i="7045"/>
  <c r="P18" i="7045"/>
  <c r="P16" i="7045"/>
  <c r="P14" i="7045"/>
  <c r="P12" i="7045"/>
  <c r="P9" i="7045"/>
  <c r="P7" i="7045"/>
  <c r="P120" i="7044" l="1"/>
  <c r="P114" i="7044"/>
  <c r="P8" i="7045"/>
  <c r="P11" i="7045"/>
  <c r="P13" i="7045"/>
  <c r="P15" i="7045"/>
  <c r="P17" i="7045"/>
  <c r="P19" i="7045"/>
  <c r="P21" i="7045"/>
  <c r="P23" i="7045"/>
  <c r="P25" i="7045"/>
  <c r="P27" i="7045"/>
  <c r="P29" i="7045"/>
  <c r="P32" i="7045"/>
  <c r="P34" i="7045"/>
  <c r="P36" i="7045"/>
  <c r="P38" i="7045"/>
  <c r="P40" i="7045"/>
  <c r="P42" i="7045"/>
  <c r="P44" i="7045"/>
  <c r="P47" i="7045"/>
  <c r="P49" i="7045"/>
  <c r="P51" i="7045"/>
  <c r="P53" i="7045"/>
  <c r="P56" i="7045"/>
  <c r="P58" i="7045"/>
  <c r="P61" i="7045"/>
  <c r="P63" i="7045"/>
  <c r="P65" i="7045"/>
  <c r="P68" i="7045"/>
  <c r="P70" i="7045"/>
  <c r="P72" i="7045"/>
  <c r="P76" i="7045"/>
  <c r="P78" i="7045"/>
  <c r="P80" i="7045"/>
  <c r="P82" i="7045"/>
  <c r="P84" i="7045"/>
  <c r="P86" i="7045"/>
  <c r="P89" i="7045"/>
  <c r="P91" i="7045"/>
  <c r="P93" i="7045"/>
  <c r="P95" i="7045"/>
  <c r="P97" i="7045"/>
  <c r="P99" i="7045"/>
  <c r="P101" i="7045"/>
  <c r="P103" i="7045"/>
  <c r="P105" i="7045"/>
  <c r="P107" i="7045"/>
  <c r="P109" i="7045"/>
  <c r="P111" i="7045"/>
  <c r="P113" i="7045"/>
  <c r="P115" i="7045"/>
  <c r="P117" i="7045"/>
  <c r="P119" i="7045"/>
  <c r="P121" i="7045"/>
  <c r="P123" i="7045"/>
  <c r="P125" i="7045"/>
  <c r="P128" i="7045"/>
  <c r="P130" i="7045"/>
  <c r="P132" i="7045"/>
  <c r="AB17" i="7051" l="1"/>
  <c r="AA17" i="7051"/>
  <c r="Z17" i="7051"/>
  <c r="Y17" i="7051"/>
  <c r="T17" i="7051"/>
  <c r="S17" i="7051"/>
  <c r="P17" i="7051"/>
  <c r="O17" i="7051"/>
  <c r="R17" i="7051"/>
  <c r="Q17" i="7051"/>
  <c r="N17" i="7051"/>
  <c r="M17" i="7051"/>
  <c r="L17" i="7051"/>
  <c r="K17" i="7051"/>
  <c r="J17" i="7051"/>
  <c r="I17" i="7051"/>
  <c r="F17" i="7051"/>
  <c r="E17" i="7051"/>
  <c r="H17" i="7051"/>
  <c r="G17" i="7051"/>
  <c r="D17" i="7051"/>
  <c r="C17" i="7051" l="1"/>
  <c r="O17" i="7052" l="1"/>
  <c r="L17" i="7052" l="1"/>
  <c r="I17" i="7052"/>
  <c r="G17" i="7052"/>
  <c r="AA17" i="7052"/>
  <c r="Y17" i="7052"/>
  <c r="W17" i="7052"/>
  <c r="U17" i="7052"/>
  <c r="S17" i="7052"/>
  <c r="Q17" i="7052"/>
  <c r="K17" i="7052"/>
  <c r="AB17" i="7052"/>
  <c r="Z17" i="7052"/>
  <c r="X17" i="7052"/>
  <c r="V17" i="7052"/>
  <c r="T17" i="7052"/>
  <c r="P17" i="7052"/>
  <c r="R17" i="7052"/>
  <c r="J17" i="7052"/>
  <c r="E17" i="7052"/>
  <c r="C17" i="7052"/>
  <c r="H17" i="7052" l="1"/>
  <c r="D17" i="7052"/>
  <c r="F17" i="7052"/>
  <c r="C76" i="7051"/>
  <c r="C75" i="7051"/>
  <c r="C74" i="7051"/>
  <c r="C73" i="7051"/>
  <c r="C72" i="7051"/>
  <c r="C70" i="7051"/>
  <c r="U18" i="7051" l="1"/>
  <c r="C71" i="7051"/>
  <c r="C77" i="7051" s="1"/>
  <c r="A70" i="7051" s="1"/>
  <c r="M18" i="7052"/>
  <c r="C75" i="7052"/>
  <c r="C74" i="7052"/>
  <c r="C73" i="7052"/>
  <c r="C72" i="7052"/>
  <c r="C71" i="7052"/>
  <c r="C70" i="7052"/>
  <c r="G106" i="7051"/>
  <c r="B106" i="7051"/>
  <c r="A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W18" i="7051"/>
  <c r="O18" i="7052"/>
  <c r="AA18" i="7052"/>
  <c r="W18" i="7052"/>
  <c r="S18" i="7052"/>
  <c r="U18" i="7052"/>
  <c r="Q18" i="7052"/>
  <c r="Y18" i="7052"/>
  <c r="G18" i="7051"/>
  <c r="I18" i="7051"/>
  <c r="M18" i="7051"/>
  <c r="O18" i="7051"/>
  <c r="Y18" i="7051"/>
  <c r="E18" i="7051"/>
  <c r="K18" i="7051"/>
  <c r="Q18" i="7051"/>
  <c r="S18" i="7051"/>
  <c r="AA18" i="7051"/>
  <c r="G104" i="7051"/>
  <c r="A104" i="7051" s="1"/>
  <c r="A73" i="7051"/>
  <c r="C18" i="7051"/>
  <c r="C77" i="7052"/>
  <c r="A70" i="7052" s="1"/>
  <c r="I18" i="7052"/>
  <c r="E18" i="7052"/>
  <c r="C18" i="7052"/>
  <c r="G18" i="7052"/>
  <c r="K18" i="7052"/>
  <c r="A75" i="7051"/>
  <c r="A72" i="7051"/>
  <c r="A76" i="7051"/>
  <c r="A74" i="7051"/>
  <c r="AC18" i="7051" l="1"/>
  <c r="A71" i="7052"/>
  <c r="A73" i="7052"/>
  <c r="A76" i="7052"/>
  <c r="AC18" i="7052"/>
  <c r="A75" i="7052"/>
  <c r="A74" i="7052"/>
  <c r="A72" i="7052"/>
</calcChain>
</file>

<file path=xl/sharedStrings.xml><?xml version="1.0" encoding="utf-8"?>
<sst xmlns="http://schemas.openxmlformats.org/spreadsheetml/2006/main" count="1456" uniqueCount="845">
  <si>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</si>
  <si>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</si>
  <si>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</si>
  <si>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</si>
  <si>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</si>
  <si>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</si>
  <si>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</si>
  <si>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</si>
  <si>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</si>
  <si>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</si>
  <si>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</si>
  <si>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</si>
  <si>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</si>
  <si>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</si>
  <si>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</si>
  <si>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</si>
  <si>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</si>
  <si>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</si>
  <si>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</si>
  <si>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</si>
  <si>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</si>
  <si>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</si>
  <si>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</si>
  <si>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</si>
  <si>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</si>
  <si>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</si>
  <si>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</si>
  <si>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</si>
  <si>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</si>
  <si>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</si>
  <si>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</si>
  <si>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</si>
  <si>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</si>
  <si>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</si>
  <si>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</si>
  <si>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</si>
  <si>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</si>
  <si>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</si>
  <si>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</si>
  <si>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</si>
  <si>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</si>
  <si>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</si>
  <si>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</si>
  <si>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</si>
  <si>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</si>
  <si>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</si>
  <si>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</si>
  <si>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</si>
  <si>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</si>
  <si>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</si>
  <si>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</si>
  <si>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</si>
  <si>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</si>
  <si>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</si>
  <si>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</si>
  <si>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</si>
  <si>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</si>
  <si>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</si>
  <si>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</si>
  <si>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</si>
  <si>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</si>
  <si>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</si>
  <si>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</si>
  <si>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</si>
  <si>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</si>
  <si>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</si>
  <si>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</si>
  <si>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</si>
  <si>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</si>
  <si>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</si>
  <si>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</si>
  <si>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</si>
  <si>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</si>
  <si>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</si>
  <si>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</si>
  <si>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</si>
  <si>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</si>
  <si>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</si>
  <si>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</si>
  <si>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</si>
  <si>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</si>
  <si>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</si>
  <si>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</si>
  <si>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</si>
  <si>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</si>
  <si>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</si>
  <si>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</si>
  <si>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</si>
  <si>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</si>
  <si>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</si>
  <si>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</si>
  <si>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</si>
  <si>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</si>
  <si>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</si>
  <si>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</si>
  <si>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</si>
  <si>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</si>
  <si>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</si>
  <si>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</si>
  <si>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</si>
  <si>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</si>
  <si>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</si>
  <si>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</si>
  <si>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</si>
  <si>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</si>
  <si>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</si>
  <si>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</si>
  <si>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</si>
  <si>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</si>
  <si>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</si>
  <si>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</si>
  <si>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</si>
  <si>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</si>
  <si>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</si>
  <si>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</si>
  <si>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</si>
  <si>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</si>
  <si>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</si>
  <si>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</si>
  <si>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</si>
  <si>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</si>
  <si>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</si>
  <si>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</si>
  <si>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</si>
  <si>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</si>
  <si>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</si>
  <si>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</si>
  <si>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</si>
  <si>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</si>
  <si>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</si>
  <si>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</si>
  <si>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</si>
  <si>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</si>
  <si>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</si>
  <si>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</si>
  <si>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</si>
  <si>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</si>
  <si>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</si>
  <si>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</si>
  <si>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</si>
  <si>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</si>
  <si>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</si>
  <si>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</si>
  <si>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</si>
  <si>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</si>
  <si>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</si>
  <si>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</si>
  <si>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</si>
  <si>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</si>
  <si>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</si>
  <si>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</si>
  <si>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</si>
  <si>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</si>
  <si>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</si>
  <si>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</si>
  <si>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</si>
  <si>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</si>
  <si>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</si>
  <si>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</si>
  <si>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</si>
  <si>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</si>
  <si>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</si>
  <si>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</si>
  <si>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</si>
  <si>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</si>
  <si>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</si>
  <si>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</si>
  <si>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</si>
  <si>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</si>
  <si>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</si>
  <si>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</si>
  <si>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</si>
  <si>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</si>
  <si>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</si>
  <si>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</si>
  <si>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</si>
  <si>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</si>
  <si>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</si>
  <si>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</si>
  <si>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</si>
  <si>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</si>
  <si>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</si>
  <si>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</si>
  <si>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</si>
  <si>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</si>
  <si>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</si>
  <si>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</si>
  <si>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</si>
  <si>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</si>
  <si>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</si>
  <si>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</si>
  <si>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</si>
  <si>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</si>
  <si>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</si>
  <si>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</si>
  <si>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</si>
  <si>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</si>
  <si>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</si>
  <si>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</si>
  <si>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</si>
  <si>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</si>
  <si>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</si>
  <si>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</si>
  <si>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</si>
  <si>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</si>
  <si>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</si>
  <si>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</si>
  <si>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</si>
  <si>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</si>
  <si>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</si>
  <si>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</si>
  <si>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</si>
  <si>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</si>
  <si>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</si>
  <si>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</si>
  <si>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</si>
  <si>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</si>
  <si>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</si>
  <si>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</si>
  <si>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</si>
  <si>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</si>
  <si>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</si>
  <si>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</si>
  <si>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</si>
  <si>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</si>
  <si>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</si>
  <si>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</si>
  <si>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</si>
  <si>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</si>
  <si>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</si>
  <si>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</si>
  <si>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</si>
  <si>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</si>
  <si>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</si>
  <si>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</si>
  <si>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</si>
  <si>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</si>
  <si>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</si>
  <si>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</si>
  <si>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</si>
  <si>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</si>
  <si>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</si>
  <si>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</si>
  <si>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</si>
  <si>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</si>
  <si>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</si>
  <si>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</si>
  <si>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</si>
  <si>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</si>
  <si>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</si>
  <si>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</si>
  <si>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</si>
  <si>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</si>
  <si>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</si>
  <si>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</si>
  <si>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</si>
  <si>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</si>
  <si>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</si>
  <si>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</si>
  <si>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</si>
  <si>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</si>
  <si>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</si>
  <si>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</si>
  <si>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</si>
  <si>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</si>
  <si>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</si>
  <si>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</si>
  <si>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</si>
  <si>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</si>
  <si>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</si>
  <si>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</si>
  <si>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</si>
  <si>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</si>
  <si>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</si>
  <si>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</si>
  <si>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</si>
  <si>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</si>
  <si>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</si>
  <si>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</si>
  <si>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</si>
  <si>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</si>
  <si>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</si>
  <si>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</si>
  <si>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</si>
  <si>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</si>
  <si>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</si>
  <si>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</si>
  <si>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</si>
  <si>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</si>
  <si>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</si>
  <si>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</si>
  <si>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</si>
  <si>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</si>
  <si>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</si>
  <si>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</si>
  <si>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</si>
  <si>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</si>
  <si>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</si>
  <si>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</si>
  <si>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</si>
  <si>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</si>
  <si>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</si>
  <si>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</si>
  <si>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</si>
  <si>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</si>
  <si>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</si>
  <si>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</si>
  <si>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</si>
  <si>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</si>
  <si>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</si>
  <si>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</si>
  <si>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</si>
  <si>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</si>
  <si>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</si>
  <si>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</si>
  <si>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</si>
  <si>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</si>
  <si>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</si>
  <si>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</si>
  <si>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</si>
  <si>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</si>
  <si>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</si>
  <si>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</si>
  <si>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</si>
  <si>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</si>
  <si>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</si>
  <si>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</si>
  <si>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</si>
  <si>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</si>
  <si>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</si>
  <si>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</si>
  <si>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</si>
  <si>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</si>
  <si>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</si>
  <si>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</si>
  <si>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</si>
  <si>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</si>
  <si>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</si>
  <si>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</si>
  <si>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</si>
  <si>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</si>
  <si>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</si>
  <si>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</si>
  <si>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</si>
  <si>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</si>
  <si>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</si>
  <si>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</si>
  <si>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</si>
  <si>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</si>
  <si>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</si>
  <si>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</si>
  <si>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</si>
  <si>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</si>
  <si>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</si>
  <si>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</si>
  <si>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</si>
  <si>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</si>
  <si>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</si>
  <si>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</si>
  <si>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</si>
  <si>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</si>
  <si>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</si>
  <si>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</si>
  <si>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</si>
  <si>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</si>
  <si>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</si>
  <si>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</si>
  <si>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</si>
  <si>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</si>
  <si>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</si>
  <si>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</si>
  <si>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</si>
  <si>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</si>
  <si>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</si>
  <si>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</si>
  <si>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</si>
  <si>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</si>
  <si>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</si>
  <si>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</si>
  <si>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</si>
  <si>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</si>
  <si>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</si>
  <si>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</si>
  <si>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</si>
  <si>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</si>
  <si>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</si>
  <si>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</si>
  <si>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</si>
  <si>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</si>
  <si>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</si>
  <si>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</si>
  <si>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</si>
  <si>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</si>
  <si>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</si>
  <si>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</si>
  <si>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</si>
  <si>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</si>
  <si>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</si>
  <si>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</si>
  <si>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</si>
  <si>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</si>
  <si>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</si>
  <si>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</si>
  <si>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</si>
  <si>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</si>
  <si>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</si>
  <si>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</si>
  <si>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</si>
  <si>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</si>
  <si>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</si>
  <si>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</si>
  <si>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</si>
  <si>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</si>
  <si>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</si>
  <si>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</si>
  <si>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</si>
  <si>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</si>
  <si>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</si>
  <si>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</si>
  <si>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</si>
  <si>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</si>
  <si>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</si>
  <si>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</si>
  <si>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</si>
  <si>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</si>
  <si>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</si>
  <si>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</si>
  <si>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</si>
  <si>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</si>
  <si>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</si>
  <si>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</si>
  <si>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</si>
  <si>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</si>
  <si>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</si>
  <si>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</si>
  <si>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</si>
  <si>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</si>
  <si>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</si>
  <si>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</si>
  <si>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</si>
  <si>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</si>
  <si>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</si>
  <si>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</si>
  <si>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</si>
  <si>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</si>
  <si>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</si>
  <si>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</si>
  <si>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</si>
  <si>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</si>
  <si>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</si>
  <si>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</si>
  <si>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</si>
  <si>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</si>
  <si>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</si>
  <si>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</si>
  <si>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</si>
  <si>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</si>
  <si>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</si>
  <si>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</si>
  <si>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</si>
  <si>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</si>
  <si>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</si>
  <si>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</si>
  <si>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</si>
  <si>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</si>
  <si>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</si>
  <si>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</si>
  <si>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</si>
  <si>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</si>
  <si>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</si>
  <si>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</si>
  <si>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</si>
  <si>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</si>
  <si>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</si>
  <si>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</si>
  <si>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</si>
  <si>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</si>
  <si>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</si>
  <si>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</si>
  <si>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</si>
  <si>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</si>
  <si>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</si>
  <si>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</si>
  <si>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</si>
  <si>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</si>
  <si>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</si>
  <si>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</si>
  <si>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</si>
  <si>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</si>
  <si>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</si>
  <si>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</si>
  <si>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</si>
  <si>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</si>
  <si>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</si>
  <si>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</si>
  <si>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</si>
  <si>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</si>
  <si>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</si>
  <si>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</si>
  <si>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</si>
  <si>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</si>
  <si>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</si>
  <si>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</si>
  <si>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</si>
  <si>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</si>
  <si>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</si>
  <si>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</si>
  <si>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</si>
  <si>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</si>
  <si>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</si>
  <si>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</si>
  <si>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</si>
  <si>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</si>
  <si>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</si>
  <si>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</si>
  <si>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</si>
  <si>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</si>
  <si>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</si>
  <si>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</si>
  <si>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</si>
  <si>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</si>
  <si>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</si>
  <si>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</si>
  <si>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</si>
  <si>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</si>
  <si>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</si>
  <si>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</si>
  <si>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</si>
  <si>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</si>
  <si>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</si>
  <si>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</si>
  <si>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</si>
  <si>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</si>
  <si>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</si>
  <si>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</si>
  <si>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</si>
  <si>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</si>
  <si>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</si>
  <si>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</si>
  <si>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</si>
  <si>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</si>
  <si>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</si>
  <si>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</si>
  <si>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</si>
  <si>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</si>
  <si>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</si>
  <si>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</si>
  <si>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</si>
  <si>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</si>
  <si>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</si>
  <si>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</si>
  <si>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</si>
  <si>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</si>
  <si>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</si>
  <si>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</si>
  <si>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</si>
  <si>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</si>
  <si>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</si>
  <si>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</si>
  <si>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</si>
  <si>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</si>
  <si>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</si>
  <si>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</si>
  <si>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</si>
  <si>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</si>
  <si>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</si>
  <si>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</si>
  <si>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</si>
  <si>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</si>
  <si>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</si>
  <si>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</si>
  <si>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</si>
  <si>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</si>
  <si>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</si>
  <si>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</si>
  <si>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</si>
  <si>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</si>
  <si>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</si>
  <si>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</si>
  <si>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</si>
  <si>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</si>
  <si>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</si>
  <si>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</si>
  <si>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</si>
  <si>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</si>
  <si>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</si>
  <si>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</si>
  <si>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</si>
  <si>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</si>
  <si>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</si>
  <si>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</si>
  <si>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</si>
  <si>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</si>
  <si>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</si>
  <si>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</si>
  <si>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</si>
  <si>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</si>
  <si>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</si>
  <si>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</si>
  <si>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</si>
  <si>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</si>
  <si>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</si>
  <si>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</si>
  <si>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</si>
  <si>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</si>
  <si>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</si>
  <si>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</si>
  <si>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</si>
  <si>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</si>
  <si>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</si>
  <si>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</si>
  <si>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</si>
  <si>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</si>
  <si>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</si>
  <si>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</si>
  <si>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</si>
  <si>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</si>
  <si>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</si>
  <si>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</si>
  <si>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</si>
  <si>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</si>
  <si>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</si>
  <si>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</si>
  <si>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</si>
  <si>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</si>
  <si>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</si>
  <si>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</si>
  <si>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</si>
  <si>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</si>
  <si>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</si>
  <si>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</si>
  <si>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</si>
  <si>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</si>
  <si>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</si>
  <si>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</si>
  <si>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</si>
  <si>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</si>
  <si>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</si>
  <si>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</si>
  <si>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</si>
  <si>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</si>
  <si>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</si>
  <si>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</si>
  <si>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</si>
  <si>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</si>
  <si>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</si>
  <si>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</si>
  <si>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</si>
  <si>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</si>
  <si>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</si>
  <si>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</si>
  <si>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</si>
  <si>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</si>
  <si>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</si>
  <si>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</si>
  <si>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</si>
  <si>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</si>
  <si>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</si>
  <si>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</si>
  <si>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</si>
  <si>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</si>
  <si>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</si>
  <si>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</si>
  <si>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</si>
  <si>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</si>
  <si>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</si>
  <si>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</si>
  <si>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</si>
  <si>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</si>
  <si>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</si>
  <si>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</si>
  <si>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</si>
  <si>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</si>
  <si>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</si>
  <si>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</si>
  <si>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</si>
  <si>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</si>
  <si>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</si>
  <si>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</si>
  <si>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</si>
  <si>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</si>
  <si>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</si>
  <si>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</si>
  <si>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</si>
  <si>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</si>
  <si>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</si>
  <si>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</si>
  <si>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</si>
  <si>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</si>
  <si>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</si>
  <si>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</si>
  <si>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</si>
  <si>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</si>
  <si>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</si>
  <si>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</si>
  <si>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</si>
  <si>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</si>
  <si>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</si>
  <si>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</si>
  <si>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</si>
  <si>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</si>
  <si>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</si>
  <si>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</si>
  <si>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</si>
  <si>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</si>
  <si>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</si>
  <si>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</si>
  <si>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</si>
  <si>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</si>
  <si>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</si>
  <si>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</si>
  <si>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</si>
  <si>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</si>
  <si>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</si>
  <si>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</si>
  <si>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</si>
  <si>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</si>
  <si>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</si>
  <si>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</si>
  <si>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</si>
  <si>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</si>
  <si>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</si>
  <si>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</si>
  <si>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</si>
  <si>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</si>
  <si>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</si>
  <si>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</si>
  <si>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</si>
  <si>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</si>
  <si>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</si>
  <si>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</si>
  <si>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</si>
  <si>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</si>
  <si>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</si>
  <si>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</si>
  <si>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</si>
  <si>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</si>
  <si>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</si>
  <si>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</si>
  <si>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</si>
  <si>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</si>
  <si>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</si>
  <si>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</si>
  <si>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</si>
  <si>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</si>
  <si>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</si>
  <si>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</si>
  <si>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</si>
  <si>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</si>
  <si>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</si>
  <si>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</si>
  <si>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</si>
  <si>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</si>
  <si>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</si>
  <si>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</si>
  <si>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</si>
  <si>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</si>
  <si>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</si>
  <si>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</si>
  <si>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</si>
  <si>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</si>
  <si>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</si>
  <si>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</si>
  <si>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</si>
  <si>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</si>
  <si>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</si>
  <si>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</si>
  <si>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</si>
  <si>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</si>
  <si>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</si>
  <si>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</si>
  <si>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</si>
  <si>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</si>
  <si>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</si>
  <si>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</si>
  <si>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ОББ МетЛайф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</si>
  <si>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</si>
  <si>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</si>
  <si>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</si>
  <si>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</si>
  <si>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</si>
  <si>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</si>
  <si>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</si>
  <si>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</si>
  <si>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"ОББ - МЕТЛАЙФ ЖЗД" АД</t>
  </si>
  <si>
    <t>"СИНДИКАЛНА ВЗК"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</si>
  <si>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</si>
  <si>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</si>
  <si>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</si>
  <si>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</si>
  <si>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</si>
  <si>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</si>
  <si>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</si>
  <si>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</si>
  <si>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</si>
  <si>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</si>
  <si>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</si>
  <si>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</si>
  <si>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</si>
  <si>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</si>
  <si>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</si>
  <si>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</si>
  <si>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</si>
  <si>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</si>
  <si>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</si>
  <si>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</si>
  <si>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</si>
  <si>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</si>
  <si>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</si>
  <si>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</si>
  <si>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</si>
  <si>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</si>
  <si>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</si>
  <si>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</si>
  <si>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</si>
  <si>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</si>
  <si>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</si>
  <si>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</si>
  <si>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</si>
  <si>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</si>
  <si>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</si>
  <si>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</si>
  <si>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</si>
  <si>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</si>
  <si>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</si>
  <si>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</si>
  <si>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</si>
  <si>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</si>
  <si>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</si>
  <si>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</si>
  <si>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</si>
  <si>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Синдикална Взаимозастра-хователна кооперация - СиВЗК</t>
  </si>
  <si>
    <t>ДРУЖЕСТВО</t>
  </si>
  <si>
    <t>ОБЩО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</si>
  <si>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30.09.2017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</si>
  <si>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30.09.2017 г. 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</si>
  <si>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ТЕХНИЧЕСКИ РЕЗЕРВИ КЪМ КРАЯ НА ТРЕТОТО ТРИМЕСЕЧИЕ НА 2017 ГОДИНА І част</t>
  </si>
  <si>
    <t>ТЕХНИЧЕСКИ РЕЗЕРВИ КЪМ КРАЯ НА ТРЕТОТО ТРИМЕСЕЧИЕ НА 2017 ГОДИНА ІІ част</t>
  </si>
  <si>
    <t>РАЗХОДИ, СВЪРЗАНИ СЪС ЗАСТРАХОВАТЕЛНАТА ДЕЙНОСТ КЪМ КРАЯ НА ТРЕТОТО ТРИМЕСЕЧИЕ НА 2017 ГОДИНА</t>
  </si>
  <si>
    <t>ОБЩИ ДАННИ ЗА ЗАСТРАХОВАТЕЛНИЯ ПОРТФЕЙЛ ЗА ПЕРИОДА ОТ 01.01. ДО КРАЯ НА ТРЕТОТО ТРИМЕСЕЧИЕ НА 2017 ГОДИНА</t>
  </si>
  <si>
    <t xml:space="preserve">ПАСИВНО ПРЕЗАСТРАХОВАНЕ ЗА ПЕРИОДА ОТ 01.01. ДО КРАЯ НА ТРЕТОТО ТРИМЕСЕЧИЕ НА 2017 ГОДИНА </t>
  </si>
  <si>
    <t xml:space="preserve">АКТИВНО ПРЕЗАСТРАХОВАНЕ ЗА ПЕРИОДА ОТ 01.01. ДО КРАЯ НА ТРЕТОТО ТРИМЕСЕЧИЕ НА 2017 ГОДИНА </t>
  </si>
  <si>
    <t>Сключени сделки при правото на установяване или свободата на предоставяне на услуги на територията на ЕИП от 01.01 до края на третото тримесечие на 2017 година</t>
  </si>
  <si>
    <t>ОТЧЕТ ЗА ФИНАНСОВОТО СЪСТОЯНИЕ 30.09.2017 г.</t>
  </si>
  <si>
    <t>ОТЧЕТ ЗА ПЕЧАЛБАТА ИЛИ ЗАГУБАТА И ДРУГИЯ ВСЕОБХВАТЕН ДОХОД КЪМ 30.09.2017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</si>
</sst>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35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177" fontId="62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3" fillId="28" borderId="0" xfId="0" applyFont="1" applyFill="1" applyAlignment="1"/>
    <xf numFmtId="3" fontId="62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3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1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177" fontId="63" fillId="28" borderId="0" xfId="0" applyNumberFormat="1" applyFont="1" applyFill="1" applyAlignment="1"/>
    <xf numFmtId="10" fontId="63" fillId="28" borderId="0" xfId="0" applyNumberFormat="1" applyFont="1" applyFill="1" applyAlignment="1">
      <alignment horizontal="lef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5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1" fillId="28" borderId="26" xfId="0" applyFont="1" applyFill="1" applyBorder="1" applyAlignment="1" applyProtection="1">
      <alignment horizontal="center" wrapText="1"/>
    </xf>
    <xf numFmtId="3" fontId="61" fillId="28" borderId="33" xfId="0" applyFont="1" applyFill="1" applyBorder="1" applyAlignment="1" applyProtection="1">
      <alignment horizont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/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30.0</a:t>
            </a:r>
            <a:r>
              <a:rPr lang="en-US"/>
              <a:t>9</a:t>
            </a:r>
            <a:r>
              <a:rPr lang="bg-BG"/>
              <a:t>.2017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214845570.18226233</c:v>
                </c:pt>
                <c:pt idx="1">
                  <c:v>6825757.2034999989</c:v>
                </c:pt>
                <c:pt idx="2">
                  <c:v>48666968.592</c:v>
                </c:pt>
                <c:pt idx="3">
                  <c:v>0</c:v>
                </c:pt>
                <c:pt idx="4">
                  <c:v>16588606.365797799</c:v>
                </c:pt>
                <c:pt idx="5">
                  <c:v>14425713.633399999</c:v>
                </c:pt>
                <c:pt idx="6">
                  <c:v>37103699.039300002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30.0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.2017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97034697.235020086</c:v>
                </c:pt>
                <c:pt idx="1">
                  <c:v>3032117.5905028805</c:v>
                </c:pt>
                <c:pt idx="2">
                  <c:v>14294867.121753046</c:v>
                </c:pt>
                <c:pt idx="3">
                  <c:v>0</c:v>
                </c:pt>
                <c:pt idx="4">
                  <c:v>3288562.5191685124</c:v>
                </c:pt>
                <c:pt idx="5">
                  <c:v>1795922.5599999996</c:v>
                </c:pt>
                <c:pt idx="6">
                  <c:v>12245529.727804717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zoomScale="80" zoomScaleNormal="80" workbookViewId="0">
      <pane xSplit="2" ySplit="4" topLeftCell="P5" activePane="bottomRight" state="frozen"/>
      <selection activeCell="F17" sqref="F17"/>
      <selection pane="topRight" activeCell="F17" sqref="F17"/>
      <selection pane="bottomLeft" activeCell="F17" sqref="F17"/>
      <selection pane="bottomRight" activeCell="C5" sqref="C5"/>
    </sheetView>
  </sheetViews>
  <sheetFormatPr defaultRowHeight="12.75"/>
  <cols>
    <col min="1" max="1" width="8.85546875" style="51" customWidth="1"/>
    <col min="2" max="2" width="36.7109375" style="52" customWidth="1"/>
    <col min="3" max="3" width="12.28515625" style="52" bestFit="1" customWidth="1"/>
    <col min="4" max="4" width="17.28515625" style="52" bestFit="1" customWidth="1"/>
    <col min="5" max="5" width="12.28515625" style="52" bestFit="1" customWidth="1"/>
    <col min="6" max="6" width="17.28515625" style="52" bestFit="1" customWidth="1"/>
    <col min="7" max="7" width="12.28515625" style="52" bestFit="1" customWidth="1"/>
    <col min="8" max="8" width="10.5703125" style="52" customWidth="1"/>
    <col min="9" max="9" width="12.28515625" style="52" bestFit="1" customWidth="1"/>
    <col min="10" max="10" width="10.5703125" style="52" customWidth="1"/>
    <col min="11" max="11" width="12.28515625" style="52" bestFit="1" customWidth="1"/>
    <col min="12" max="12" width="10.5703125" style="52" customWidth="1"/>
    <col min="13" max="13" width="12.28515625" style="52" bestFit="1" customWidth="1"/>
    <col min="14" max="14" width="10.5703125" style="52" customWidth="1"/>
    <col min="15" max="15" width="12.28515625" style="52" bestFit="1" customWidth="1"/>
    <col min="16" max="16" width="10.5703125" style="52" customWidth="1"/>
    <col min="17" max="17" width="12.28515625" style="52" bestFit="1" customWidth="1"/>
    <col min="18" max="18" width="17.28515625" style="52" bestFit="1" customWidth="1"/>
    <col min="19" max="19" width="11.140625" style="51" customWidth="1"/>
    <col min="20" max="20" width="10.5703125" style="51" customWidth="1"/>
    <col min="21" max="21" width="11.140625" style="51" customWidth="1"/>
    <col min="22" max="22" width="10.5703125" style="51" customWidth="1"/>
    <col min="23" max="23" width="11.140625" style="51" customWidth="1"/>
    <col min="24" max="24" width="10.5703125" style="51" customWidth="1"/>
    <col min="25" max="25" width="11.140625" style="51" customWidth="1"/>
    <col min="26" max="26" width="10.5703125" style="51" customWidth="1"/>
    <col min="27" max="27" width="11.140625" style="51" customWidth="1"/>
    <col min="28" max="28" width="10.5703125" style="51" customWidth="1"/>
    <col min="29" max="29" width="13.5703125" style="51" bestFit="1" customWidth="1"/>
    <col min="30" max="30" width="18.140625" style="51" bestFit="1" customWidth="1"/>
    <col min="31" max="31" width="12.42578125" style="51" bestFit="1" customWidth="1"/>
    <col min="32" max="32" width="9.28515625" style="51" bestFit="1" customWidth="1"/>
    <col min="33" max="16384" width="9.140625" style="51"/>
  </cols>
  <sheetData>
    <row r="1" spans="1:32" s="64" customFormat="1" ht="15.75">
      <c r="A1" s="177" t="s">
        <v>834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</row>
    <row r="2" spans="1:32">
      <c r="AC2" s="53"/>
      <c r="AD2" s="53" t="s">
        <v>780</v>
      </c>
    </row>
    <row r="3" spans="1:32" s="54" customFormat="1" ht="77.25" customHeight="1">
      <c r="A3" s="185" t="s">
        <v>473</v>
      </c>
      <c r="B3" s="185" t="s">
        <v>801</v>
      </c>
      <c r="C3" s="189" t="s">
        <v>782</v>
      </c>
      <c r="D3" s="190"/>
      <c r="E3" s="187" t="s">
        <v>781</v>
      </c>
      <c r="F3" s="188"/>
      <c r="G3" s="187" t="s">
        <v>783</v>
      </c>
      <c r="H3" s="188"/>
      <c r="I3" s="187" t="s">
        <v>809</v>
      </c>
      <c r="J3" s="188"/>
      <c r="K3" s="187" t="s">
        <v>784</v>
      </c>
      <c r="L3" s="188"/>
      <c r="M3" s="187" t="s">
        <v>810</v>
      </c>
      <c r="N3" s="188"/>
      <c r="O3" s="187" t="s">
        <v>785</v>
      </c>
      <c r="P3" s="188"/>
      <c r="Q3" s="187" t="s">
        <v>786</v>
      </c>
      <c r="R3" s="188"/>
      <c r="S3" s="198" t="s">
        <v>811</v>
      </c>
      <c r="T3" s="199"/>
      <c r="U3" s="196" t="s">
        <v>789</v>
      </c>
      <c r="V3" s="197"/>
      <c r="W3" s="196" t="s">
        <v>787</v>
      </c>
      <c r="X3" s="197"/>
      <c r="Y3" s="196" t="s">
        <v>790</v>
      </c>
      <c r="Z3" s="197"/>
      <c r="AA3" s="187" t="s">
        <v>788</v>
      </c>
      <c r="AB3" s="188"/>
      <c r="AC3" s="195" t="s">
        <v>423</v>
      </c>
      <c r="AD3" s="195"/>
    </row>
    <row r="4" spans="1:32" s="54" customFormat="1" ht="60" customHeight="1">
      <c r="A4" s="186"/>
      <c r="B4" s="186"/>
      <c r="C4" s="106" t="s">
        <v>791</v>
      </c>
      <c r="D4" s="107" t="s">
        <v>792</v>
      </c>
      <c r="E4" s="106" t="s">
        <v>791</v>
      </c>
      <c r="F4" s="107" t="s">
        <v>792</v>
      </c>
      <c r="G4" s="106" t="s">
        <v>791</v>
      </c>
      <c r="H4" s="107" t="s">
        <v>792</v>
      </c>
      <c r="I4" s="106" t="s">
        <v>791</v>
      </c>
      <c r="J4" s="107" t="s">
        <v>792</v>
      </c>
      <c r="K4" s="106" t="s">
        <v>791</v>
      </c>
      <c r="L4" s="107" t="s">
        <v>792</v>
      </c>
      <c r="M4" s="106" t="s">
        <v>791</v>
      </c>
      <c r="N4" s="107" t="s">
        <v>792</v>
      </c>
      <c r="O4" s="106" t="s">
        <v>791</v>
      </c>
      <c r="P4" s="107" t="s">
        <v>792</v>
      </c>
      <c r="Q4" s="106" t="s">
        <v>791</v>
      </c>
      <c r="R4" s="107" t="s">
        <v>792</v>
      </c>
      <c r="S4" s="106" t="s">
        <v>791</v>
      </c>
      <c r="T4" s="107" t="s">
        <v>792</v>
      </c>
      <c r="U4" s="106" t="s">
        <v>791</v>
      </c>
      <c r="V4" s="107" t="s">
        <v>792</v>
      </c>
      <c r="W4" s="106" t="s">
        <v>791</v>
      </c>
      <c r="X4" s="107" t="s">
        <v>792</v>
      </c>
      <c r="Y4" s="106" t="s">
        <v>791</v>
      </c>
      <c r="Z4" s="107" t="s">
        <v>792</v>
      </c>
      <c r="AA4" s="106" t="s">
        <v>791</v>
      </c>
      <c r="AB4" s="107" t="s">
        <v>792</v>
      </c>
      <c r="AC4" s="70" t="s">
        <v>791</v>
      </c>
      <c r="AD4" s="108" t="s">
        <v>792</v>
      </c>
    </row>
    <row r="5" spans="1:32" ht="15.75">
      <c r="A5" s="70" t="s">
        <v>461</v>
      </c>
      <c r="B5" s="71" t="s">
        <v>794</v>
      </c>
      <c r="C5" s="72">
        <v>37298098.909999996</v>
      </c>
      <c r="D5" s="72">
        <v>4940470.9800000004</v>
      </c>
      <c r="E5" s="72">
        <v>37146177.803605124</v>
      </c>
      <c r="F5" s="72">
        <v>759187.07360512007</v>
      </c>
      <c r="G5" s="72">
        <v>45844999.580000006</v>
      </c>
      <c r="H5" s="72">
        <v>0</v>
      </c>
      <c r="I5" s="72">
        <v>20293842.319000002</v>
      </c>
      <c r="J5" s="72">
        <v>0</v>
      </c>
      <c r="K5" s="72">
        <v>20499740.31000001</v>
      </c>
      <c r="L5" s="72">
        <v>0</v>
      </c>
      <c r="M5" s="72">
        <v>15911788.73</v>
      </c>
      <c r="N5" s="72">
        <v>0</v>
      </c>
      <c r="O5" s="72">
        <v>18026836.68</v>
      </c>
      <c r="P5" s="72">
        <v>0</v>
      </c>
      <c r="Q5" s="72">
        <v>9235497</v>
      </c>
      <c r="R5" s="72">
        <v>1140104</v>
      </c>
      <c r="S5" s="73">
        <v>6813147.1100000003</v>
      </c>
      <c r="T5" s="73">
        <v>0</v>
      </c>
      <c r="U5" s="72">
        <v>2166029.61</v>
      </c>
      <c r="V5" s="72">
        <v>0</v>
      </c>
      <c r="W5" s="72">
        <v>148607.54</v>
      </c>
      <c r="X5" s="72">
        <v>0</v>
      </c>
      <c r="Y5" s="72">
        <v>931881.58965720027</v>
      </c>
      <c r="Z5" s="72">
        <v>0</v>
      </c>
      <c r="AA5" s="72">
        <v>528923</v>
      </c>
      <c r="AB5" s="72">
        <v>0</v>
      </c>
      <c r="AC5" s="74">
        <v>214845570.18226233</v>
      </c>
      <c r="AD5" s="74">
        <v>6839762.0536051206</v>
      </c>
      <c r="AE5" s="47"/>
      <c r="AF5" s="55"/>
    </row>
    <row r="6" spans="1:32" ht="15.75">
      <c r="A6" s="70"/>
      <c r="B6" s="75" t="s">
        <v>444</v>
      </c>
      <c r="C6" s="72">
        <v>22519300.509999998</v>
      </c>
      <c r="D6" s="72">
        <v>4940470.9800000004</v>
      </c>
      <c r="E6" s="72">
        <v>23307125.353605121</v>
      </c>
      <c r="F6" s="72">
        <v>759187.07360512007</v>
      </c>
      <c r="G6" s="72">
        <v>45844047.410000004</v>
      </c>
      <c r="H6" s="72">
        <v>0</v>
      </c>
      <c r="I6" s="72">
        <v>20283367.569000002</v>
      </c>
      <c r="J6" s="72">
        <v>0</v>
      </c>
      <c r="K6" s="72">
        <v>20499740.31000001</v>
      </c>
      <c r="L6" s="72">
        <v>0</v>
      </c>
      <c r="M6" s="72">
        <v>15911788.73</v>
      </c>
      <c r="N6" s="72">
        <v>0</v>
      </c>
      <c r="O6" s="72">
        <v>384973.65000000008</v>
      </c>
      <c r="P6" s="72">
        <v>0</v>
      </c>
      <c r="Q6" s="72">
        <v>9235497</v>
      </c>
      <c r="R6" s="72">
        <v>1140104</v>
      </c>
      <c r="S6" s="73">
        <v>6813147.1100000003</v>
      </c>
      <c r="T6" s="73">
        <v>0</v>
      </c>
      <c r="U6" s="72">
        <v>2165888.02</v>
      </c>
      <c r="V6" s="72">
        <v>0</v>
      </c>
      <c r="W6" s="72">
        <v>148607.54</v>
      </c>
      <c r="X6" s="72">
        <v>0</v>
      </c>
      <c r="Y6" s="72">
        <v>931881.58965720027</v>
      </c>
      <c r="Z6" s="72">
        <v>0</v>
      </c>
      <c r="AA6" s="72">
        <v>528923</v>
      </c>
      <c r="AB6" s="72">
        <v>0</v>
      </c>
      <c r="AC6" s="74">
        <v>168574287.79226235</v>
      </c>
      <c r="AD6" s="74">
        <v>6839762.0536051206</v>
      </c>
      <c r="AF6" s="55"/>
    </row>
    <row r="7" spans="1:32" ht="15.75">
      <c r="A7" s="70"/>
      <c r="B7" s="75" t="s">
        <v>701</v>
      </c>
      <c r="C7" s="72">
        <v>13799146.029999999</v>
      </c>
      <c r="D7" s="72">
        <v>0</v>
      </c>
      <c r="E7" s="72">
        <v>19612611.780000001</v>
      </c>
      <c r="F7" s="72">
        <v>0</v>
      </c>
      <c r="G7" s="72">
        <v>14381286.190000001</v>
      </c>
      <c r="H7" s="72">
        <v>0</v>
      </c>
      <c r="I7" s="72">
        <v>19334672.931000002</v>
      </c>
      <c r="J7" s="72">
        <v>0</v>
      </c>
      <c r="K7" s="72">
        <v>10733746.530000001</v>
      </c>
      <c r="L7" s="72">
        <v>0</v>
      </c>
      <c r="M7" s="72">
        <v>15911788.73</v>
      </c>
      <c r="N7" s="72">
        <v>0</v>
      </c>
      <c r="O7" s="72">
        <v>372450.76000000007</v>
      </c>
      <c r="P7" s="72">
        <v>0</v>
      </c>
      <c r="Q7" s="72">
        <v>1735342</v>
      </c>
      <c r="R7" s="72">
        <v>0</v>
      </c>
      <c r="S7" s="73">
        <v>327445.71999999997</v>
      </c>
      <c r="T7" s="73">
        <v>0</v>
      </c>
      <c r="U7" s="72">
        <v>1852508.43</v>
      </c>
      <c r="V7" s="72">
        <v>0</v>
      </c>
      <c r="W7" s="72">
        <v>148607.54</v>
      </c>
      <c r="X7" s="72">
        <v>0</v>
      </c>
      <c r="Y7" s="72">
        <v>481132.39965720009</v>
      </c>
      <c r="Z7" s="72">
        <v>0</v>
      </c>
      <c r="AA7" s="72">
        <v>458631</v>
      </c>
      <c r="AB7" s="72">
        <v>0</v>
      </c>
      <c r="AC7" s="74">
        <v>99149370.040657222</v>
      </c>
      <c r="AD7" s="74">
        <v>0</v>
      </c>
      <c r="AF7" s="55"/>
    </row>
    <row r="8" spans="1:32" ht="31.5">
      <c r="A8" s="70"/>
      <c r="B8" s="75" t="s">
        <v>498</v>
      </c>
      <c r="C8" s="72">
        <v>8720154.4800000004</v>
      </c>
      <c r="D8" s="72">
        <v>4940470.9800000004</v>
      </c>
      <c r="E8" s="72">
        <v>3694513.5736051202</v>
      </c>
      <c r="F8" s="72">
        <v>759187.07360512007</v>
      </c>
      <c r="G8" s="72">
        <v>31462761.220000003</v>
      </c>
      <c r="H8" s="72">
        <v>0</v>
      </c>
      <c r="I8" s="72">
        <v>948694.63800000004</v>
      </c>
      <c r="J8" s="72">
        <v>0</v>
      </c>
      <c r="K8" s="72">
        <v>9765993.7800000068</v>
      </c>
      <c r="L8" s="72">
        <v>0</v>
      </c>
      <c r="M8" s="72">
        <v>0</v>
      </c>
      <c r="N8" s="72">
        <v>0</v>
      </c>
      <c r="O8" s="72">
        <v>12522.89</v>
      </c>
      <c r="P8" s="72">
        <v>0</v>
      </c>
      <c r="Q8" s="72">
        <v>7500155</v>
      </c>
      <c r="R8" s="72">
        <v>1140104</v>
      </c>
      <c r="S8" s="73">
        <v>6485701.3900000006</v>
      </c>
      <c r="T8" s="73">
        <v>0</v>
      </c>
      <c r="U8" s="72">
        <v>313379.59000000003</v>
      </c>
      <c r="V8" s="72">
        <v>0</v>
      </c>
      <c r="W8" s="72">
        <v>0</v>
      </c>
      <c r="X8" s="72">
        <v>0</v>
      </c>
      <c r="Y8" s="72">
        <v>450749.19000000012</v>
      </c>
      <c r="Z8" s="72">
        <v>0</v>
      </c>
      <c r="AA8" s="72">
        <v>70292</v>
      </c>
      <c r="AB8" s="72">
        <v>0</v>
      </c>
      <c r="AC8" s="74">
        <v>69424917.751605123</v>
      </c>
      <c r="AD8" s="74">
        <v>6839762.0536051206</v>
      </c>
      <c r="AF8" s="55"/>
    </row>
    <row r="9" spans="1:32" ht="31.5">
      <c r="A9" s="70"/>
      <c r="B9" s="75" t="s">
        <v>445</v>
      </c>
      <c r="C9" s="72">
        <v>14778798.4</v>
      </c>
      <c r="D9" s="72">
        <v>0</v>
      </c>
      <c r="E9" s="72">
        <v>13839052.449999999</v>
      </c>
      <c r="F9" s="72">
        <v>0</v>
      </c>
      <c r="G9" s="72">
        <v>952.17000000000007</v>
      </c>
      <c r="H9" s="72">
        <v>0</v>
      </c>
      <c r="I9" s="72">
        <v>10474.75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17641863.030000001</v>
      </c>
      <c r="P9" s="72">
        <v>0</v>
      </c>
      <c r="Q9" s="72">
        <v>0</v>
      </c>
      <c r="R9" s="72">
        <v>0</v>
      </c>
      <c r="S9" s="73">
        <v>0</v>
      </c>
      <c r="T9" s="73">
        <v>0</v>
      </c>
      <c r="U9" s="72">
        <v>141.59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4">
        <v>46271282.390000008</v>
      </c>
      <c r="AD9" s="74">
        <v>0</v>
      </c>
      <c r="AF9" s="55"/>
    </row>
    <row r="10" spans="1:32" ht="15.75">
      <c r="A10" s="70" t="s">
        <v>462</v>
      </c>
      <c r="B10" s="71" t="s">
        <v>87</v>
      </c>
      <c r="C10" s="72">
        <v>631350.32999999996</v>
      </c>
      <c r="D10" s="72">
        <v>0</v>
      </c>
      <c r="E10" s="72">
        <v>4092122.6599999997</v>
      </c>
      <c r="F10" s="72">
        <v>0</v>
      </c>
      <c r="G10" s="72">
        <v>1287390.55</v>
      </c>
      <c r="H10" s="72">
        <v>0</v>
      </c>
      <c r="I10" s="72">
        <v>272615.92349999998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3">
        <v>166975.44999999998</v>
      </c>
      <c r="T10" s="73">
        <v>0</v>
      </c>
      <c r="U10" s="72">
        <v>375302.29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4">
        <v>6825757.2034999989</v>
      </c>
      <c r="AD10" s="74">
        <v>0</v>
      </c>
      <c r="AE10" s="47"/>
      <c r="AF10" s="55"/>
    </row>
    <row r="11" spans="1:32" ht="31.5">
      <c r="A11" s="70" t="s">
        <v>463</v>
      </c>
      <c r="B11" s="71" t="s">
        <v>88</v>
      </c>
      <c r="C11" s="72">
        <v>3878376.98</v>
      </c>
      <c r="D11" s="72">
        <v>0</v>
      </c>
      <c r="E11" s="72">
        <v>26595433.41</v>
      </c>
      <c r="F11" s="72">
        <v>0</v>
      </c>
      <c r="G11" s="72">
        <v>894081.36999999988</v>
      </c>
      <c r="H11" s="72">
        <v>0</v>
      </c>
      <c r="I11" s="72">
        <v>8000823.1919999998</v>
      </c>
      <c r="J11" s="72">
        <v>0</v>
      </c>
      <c r="K11" s="72">
        <v>5396437.4900000002</v>
      </c>
      <c r="L11" s="72">
        <v>0</v>
      </c>
      <c r="M11" s="72">
        <v>1451965.75</v>
      </c>
      <c r="N11" s="72">
        <v>0</v>
      </c>
      <c r="O11" s="72">
        <v>0</v>
      </c>
      <c r="P11" s="72">
        <v>0</v>
      </c>
      <c r="Q11" s="72">
        <v>1888102</v>
      </c>
      <c r="R11" s="72">
        <v>0</v>
      </c>
      <c r="S11" s="73">
        <v>0</v>
      </c>
      <c r="T11" s="73">
        <v>0</v>
      </c>
      <c r="U11" s="72">
        <v>552909.4</v>
      </c>
      <c r="V11" s="72">
        <v>0</v>
      </c>
      <c r="W11" s="72">
        <v>0</v>
      </c>
      <c r="X11" s="72">
        <v>0</v>
      </c>
      <c r="Y11" s="72">
        <v>8839</v>
      </c>
      <c r="Z11" s="72">
        <v>0</v>
      </c>
      <c r="AA11" s="72">
        <v>0</v>
      </c>
      <c r="AB11" s="72">
        <v>0</v>
      </c>
      <c r="AC11" s="74">
        <v>48666968.592</v>
      </c>
      <c r="AD11" s="74">
        <v>0</v>
      </c>
      <c r="AE11" s="47"/>
      <c r="AF11" s="55"/>
    </row>
    <row r="12" spans="1:32" ht="15.75">
      <c r="A12" s="70" t="s">
        <v>464</v>
      </c>
      <c r="B12" s="71" t="s">
        <v>89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3">
        <v>0</v>
      </c>
      <c r="T12" s="73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4">
        <v>0</v>
      </c>
      <c r="AD12" s="74">
        <v>0</v>
      </c>
      <c r="AE12" s="47"/>
      <c r="AF12" s="55"/>
    </row>
    <row r="13" spans="1:32" ht="15.75">
      <c r="A13" s="70" t="s">
        <v>465</v>
      </c>
      <c r="B13" s="71" t="s">
        <v>90</v>
      </c>
      <c r="C13" s="72">
        <v>9217654.3499999996</v>
      </c>
      <c r="D13" s="72">
        <v>4773779.84</v>
      </c>
      <c r="E13" s="72">
        <v>731929.11212929722</v>
      </c>
      <c r="F13" s="72">
        <v>731929.11212929722</v>
      </c>
      <c r="G13" s="72">
        <v>0</v>
      </c>
      <c r="H13" s="72">
        <v>0</v>
      </c>
      <c r="I13" s="72">
        <v>3221556.1155000003</v>
      </c>
      <c r="J13" s="72">
        <v>0</v>
      </c>
      <c r="K13" s="72">
        <v>279297.85000000003</v>
      </c>
      <c r="L13" s="72">
        <v>0</v>
      </c>
      <c r="M13" s="72">
        <v>933063.72</v>
      </c>
      <c r="N13" s="72">
        <v>0</v>
      </c>
      <c r="O13" s="72">
        <v>33045.449999999997</v>
      </c>
      <c r="P13" s="72">
        <v>0</v>
      </c>
      <c r="Q13" s="72">
        <v>0</v>
      </c>
      <c r="R13" s="72">
        <v>0</v>
      </c>
      <c r="S13" s="73">
        <v>0</v>
      </c>
      <c r="T13" s="73">
        <v>0</v>
      </c>
      <c r="U13" s="72">
        <v>171088.72</v>
      </c>
      <c r="V13" s="72">
        <v>0</v>
      </c>
      <c r="W13" s="72">
        <v>1784047.66</v>
      </c>
      <c r="X13" s="72">
        <v>0</v>
      </c>
      <c r="Y13" s="72">
        <v>216923.38816849992</v>
      </c>
      <c r="Z13" s="72">
        <v>0</v>
      </c>
      <c r="AA13" s="72">
        <v>0</v>
      </c>
      <c r="AB13" s="72">
        <v>0</v>
      </c>
      <c r="AC13" s="74">
        <v>16588606.365797799</v>
      </c>
      <c r="AD13" s="74">
        <v>5505708.952129297</v>
      </c>
      <c r="AE13" s="47"/>
      <c r="AF13" s="55"/>
    </row>
    <row r="14" spans="1:32" s="54" customFormat="1" ht="15.75">
      <c r="A14" s="76" t="s">
        <v>466</v>
      </c>
      <c r="B14" s="77" t="s">
        <v>795</v>
      </c>
      <c r="C14" s="72">
        <v>1498969.4534</v>
      </c>
      <c r="D14" s="72">
        <v>0</v>
      </c>
      <c r="E14" s="72">
        <v>733849.61</v>
      </c>
      <c r="F14" s="72">
        <v>0</v>
      </c>
      <c r="G14" s="72">
        <v>3941315.99</v>
      </c>
      <c r="H14" s="72">
        <v>0</v>
      </c>
      <c r="I14" s="72">
        <v>0</v>
      </c>
      <c r="J14" s="72">
        <v>0</v>
      </c>
      <c r="K14" s="72">
        <v>6129754.2299999995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1175017</v>
      </c>
      <c r="R14" s="72">
        <v>0</v>
      </c>
      <c r="S14" s="72">
        <v>817893.66999999993</v>
      </c>
      <c r="T14" s="72">
        <v>0</v>
      </c>
      <c r="U14" s="72">
        <v>71928.679999999993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56985</v>
      </c>
      <c r="AB14" s="72">
        <v>0</v>
      </c>
      <c r="AC14" s="74">
        <v>14425713.633399999</v>
      </c>
      <c r="AD14" s="74">
        <v>0</v>
      </c>
      <c r="AF14" s="56"/>
    </row>
    <row r="15" spans="1:32" ht="47.25">
      <c r="A15" s="76" t="s">
        <v>796</v>
      </c>
      <c r="B15" s="78" t="s">
        <v>797</v>
      </c>
      <c r="C15" s="72">
        <v>0</v>
      </c>
      <c r="D15" s="72">
        <v>0</v>
      </c>
      <c r="E15" s="73">
        <v>0</v>
      </c>
      <c r="F15" s="73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4">
        <v>0</v>
      </c>
      <c r="AD15" s="74">
        <v>0</v>
      </c>
      <c r="AF15" s="55"/>
    </row>
    <row r="16" spans="1:32" ht="15.75">
      <c r="A16" s="76" t="s">
        <v>467</v>
      </c>
      <c r="B16" s="77" t="s">
        <v>798</v>
      </c>
      <c r="C16" s="72">
        <v>20951034.149300002</v>
      </c>
      <c r="D16" s="72">
        <v>0</v>
      </c>
      <c r="E16" s="73">
        <v>2118244.65</v>
      </c>
      <c r="F16" s="73">
        <v>0</v>
      </c>
      <c r="G16" s="72">
        <v>7034838.7800000003</v>
      </c>
      <c r="H16" s="72">
        <v>0</v>
      </c>
      <c r="I16" s="72">
        <v>5281863.79</v>
      </c>
      <c r="J16" s="72">
        <v>0</v>
      </c>
      <c r="K16" s="72">
        <v>1334534.0800000005</v>
      </c>
      <c r="L16" s="72">
        <v>0</v>
      </c>
      <c r="M16" s="72">
        <v>121277.7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261905.89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4">
        <v>37103699.039300002</v>
      </c>
      <c r="AD16" s="74">
        <v>0</v>
      </c>
      <c r="AE16" s="48"/>
    </row>
    <row r="17" spans="1:31" ht="15.75">
      <c r="A17" s="191" t="s">
        <v>423</v>
      </c>
      <c r="B17" s="192"/>
      <c r="C17" s="109">
        <f t="shared" ref="C17:AB17" si="0">SUM(C5,C10:C14,C16)</f>
        <v>73475484.172699988</v>
      </c>
      <c r="D17" s="109">
        <f t="shared" si="0"/>
        <v>9714250.8200000003</v>
      </c>
      <c r="E17" s="109">
        <f t="shared" si="0"/>
        <v>71417757.245734423</v>
      </c>
      <c r="F17" s="109">
        <f t="shared" si="0"/>
        <v>1491116.1857344173</v>
      </c>
      <c r="G17" s="109">
        <f t="shared" si="0"/>
        <v>59002626.270000003</v>
      </c>
      <c r="H17" s="109">
        <f t="shared" si="0"/>
        <v>0</v>
      </c>
      <c r="I17" s="109">
        <f t="shared" si="0"/>
        <v>37070701.340000004</v>
      </c>
      <c r="J17" s="109">
        <f t="shared" si="0"/>
        <v>0</v>
      </c>
      <c r="K17" s="109">
        <f t="shared" si="0"/>
        <v>33639763.960000016</v>
      </c>
      <c r="L17" s="109">
        <f t="shared" si="0"/>
        <v>0</v>
      </c>
      <c r="M17" s="109">
        <f t="shared" ref="M17:N17" si="1">SUM(M5,M10:M14,M16)</f>
        <v>18418095.899999999</v>
      </c>
      <c r="N17" s="109">
        <f t="shared" si="1"/>
        <v>0</v>
      </c>
      <c r="O17" s="109">
        <f>SUM(O5,O10:O14,O16)</f>
        <v>18059882.129999999</v>
      </c>
      <c r="P17" s="109">
        <f>SUM(P5,P10:P14,P16)</f>
        <v>0</v>
      </c>
      <c r="Q17" s="109">
        <f t="shared" si="0"/>
        <v>12298616</v>
      </c>
      <c r="R17" s="109">
        <f t="shared" si="0"/>
        <v>1140104</v>
      </c>
      <c r="S17" s="109">
        <f t="shared" si="0"/>
        <v>7798016.2300000004</v>
      </c>
      <c r="T17" s="109">
        <f t="shared" si="0"/>
        <v>0</v>
      </c>
      <c r="U17" s="109">
        <f t="shared" si="0"/>
        <v>3337258.7</v>
      </c>
      <c r="V17" s="109">
        <f t="shared" si="0"/>
        <v>0</v>
      </c>
      <c r="W17" s="109">
        <f t="shared" si="0"/>
        <v>2194561.09</v>
      </c>
      <c r="X17" s="109">
        <f t="shared" si="0"/>
        <v>0</v>
      </c>
      <c r="Y17" s="109">
        <f t="shared" si="0"/>
        <v>1157643.9778257003</v>
      </c>
      <c r="Z17" s="109">
        <f t="shared" si="0"/>
        <v>0</v>
      </c>
      <c r="AA17" s="109">
        <f t="shared" si="0"/>
        <v>585908</v>
      </c>
      <c r="AB17" s="109">
        <f t="shared" si="0"/>
        <v>0</v>
      </c>
      <c r="AC17" s="74">
        <v>338456315.01626009</v>
      </c>
      <c r="AD17" s="74">
        <v>12345471.005734418</v>
      </c>
      <c r="AE17" s="62"/>
    </row>
    <row r="18" spans="1:31" ht="33.75" customHeight="1">
      <c r="A18" s="193" t="s">
        <v>793</v>
      </c>
      <c r="B18" s="194"/>
      <c r="C18" s="183">
        <f>C17/$AC$17</f>
        <v>0.21709000811277546</v>
      </c>
      <c r="D18" s="184"/>
      <c r="E18" s="183">
        <f>E17/$AC$17</f>
        <v>0.21101026654593039</v>
      </c>
      <c r="F18" s="184"/>
      <c r="G18" s="183">
        <f>G17/$AC$17</f>
        <v>0.17432863164974602</v>
      </c>
      <c r="H18" s="184"/>
      <c r="I18" s="183">
        <f>I17/$AC$17</f>
        <v>0.10952876248806011</v>
      </c>
      <c r="J18" s="184"/>
      <c r="K18" s="183">
        <f>K17/$AC$17</f>
        <v>9.939174560351724E-2</v>
      </c>
      <c r="L18" s="184"/>
      <c r="M18" s="183">
        <f>M17/$AC$17</f>
        <v>5.4417941349728272E-2</v>
      </c>
      <c r="N18" s="184"/>
      <c r="O18" s="183">
        <f>O17/$AC$17</f>
        <v>5.3359566150013679E-2</v>
      </c>
      <c r="P18" s="184"/>
      <c r="Q18" s="183">
        <f t="shared" ref="Q18" si="2">Q17/$AC$17</f>
        <v>3.6337380791400364E-2</v>
      </c>
      <c r="R18" s="184"/>
      <c r="S18" s="183">
        <f t="shared" ref="S18" si="3">S17/$AC$17</f>
        <v>2.3039948980196658E-2</v>
      </c>
      <c r="T18" s="184"/>
      <c r="U18" s="183">
        <f t="shared" ref="U18" si="4">U17/$AC$17</f>
        <v>9.8602346948074293E-3</v>
      </c>
      <c r="V18" s="184"/>
      <c r="W18" s="183">
        <f t="shared" ref="W18" si="5">W17/$AC$17</f>
        <v>6.4840305606192307E-3</v>
      </c>
      <c r="X18" s="184"/>
      <c r="Y18" s="183">
        <f t="shared" ref="Y18" si="6">Y17/$AC$17</f>
        <v>3.4203645388329804E-3</v>
      </c>
      <c r="Z18" s="184"/>
      <c r="AA18" s="183">
        <f t="shared" ref="AA18" si="7">AA17/$AC$17</f>
        <v>1.7311185343723071E-3</v>
      </c>
      <c r="AB18" s="184"/>
      <c r="AC18" s="183">
        <f>SUM(C18:AB18)</f>
        <v>1</v>
      </c>
      <c r="AD18" s="184"/>
    </row>
    <row r="19" spans="1:31" s="64" customFormat="1" ht="11.25">
      <c r="A19" s="63" t="s">
        <v>799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6"/>
      <c r="R19" s="67"/>
    </row>
    <row r="20" spans="1:31" s="64" customFormat="1" ht="11.25">
      <c r="A20" s="63" t="s">
        <v>800</v>
      </c>
      <c r="R20" s="67"/>
    </row>
    <row r="68" spans="1:6">
      <c r="A68" s="52"/>
    </row>
    <row r="69" spans="1:6">
      <c r="A69" s="65"/>
      <c r="B69" s="65"/>
      <c r="C69" s="65"/>
      <c r="D69" s="65"/>
      <c r="E69" s="65"/>
      <c r="F69" s="65"/>
    </row>
    <row r="70" spans="1:6">
      <c r="A70" s="90">
        <f>C70/$C$77</f>
        <v>0.63478079932395604</v>
      </c>
      <c r="B70" s="65" t="s">
        <v>794</v>
      </c>
      <c r="C70" s="65">
        <f>AC5</f>
        <v>214845570.18226233</v>
      </c>
      <c r="D70" s="65"/>
      <c r="E70" s="65"/>
      <c r="F70" s="65"/>
    </row>
    <row r="71" spans="1:6">
      <c r="A71" s="90">
        <f t="shared" ref="A71:A76" si="8">C71/$C$77</f>
        <v>2.0167321159813709E-2</v>
      </c>
      <c r="B71" s="65" t="s">
        <v>87</v>
      </c>
      <c r="C71" s="65">
        <f>AC10</f>
        <v>6825757.2034999989</v>
      </c>
      <c r="D71" s="65"/>
      <c r="E71" s="65"/>
      <c r="F71" s="65"/>
    </row>
    <row r="72" spans="1:6">
      <c r="A72" s="90">
        <f t="shared" si="8"/>
        <v>0.14379098995290404</v>
      </c>
      <c r="B72" s="65" t="s">
        <v>88</v>
      </c>
      <c r="C72" s="65">
        <f>AC11</f>
        <v>48666968.592</v>
      </c>
      <c r="D72" s="65"/>
      <c r="E72" s="65"/>
      <c r="F72" s="65"/>
    </row>
    <row r="73" spans="1:6">
      <c r="A73" s="90">
        <f t="shared" si="8"/>
        <v>0</v>
      </c>
      <c r="B73" s="65" t="s">
        <v>89</v>
      </c>
      <c r="C73" s="65">
        <f>AC12</f>
        <v>0</v>
      </c>
      <c r="D73" s="65"/>
      <c r="E73" s="65"/>
      <c r="F73" s="65"/>
    </row>
    <row r="74" spans="1:6">
      <c r="A74" s="90">
        <f t="shared" si="8"/>
        <v>4.901254794138158E-2</v>
      </c>
      <c r="B74" s="65" t="s">
        <v>90</v>
      </c>
      <c r="C74" s="65">
        <f>AC13</f>
        <v>16588606.365797799</v>
      </c>
      <c r="D74" s="65"/>
      <c r="E74" s="65"/>
      <c r="F74" s="65"/>
    </row>
    <row r="75" spans="1:6">
      <c r="A75" s="90">
        <f t="shared" si="8"/>
        <v>4.2622084426780324E-2</v>
      </c>
      <c r="B75" s="65" t="s">
        <v>795</v>
      </c>
      <c r="C75" s="65">
        <f>AC14</f>
        <v>14425713.633399999</v>
      </c>
      <c r="D75" s="65"/>
      <c r="E75" s="65"/>
      <c r="F75" s="65"/>
    </row>
    <row r="76" spans="1:6">
      <c r="A76" s="90">
        <f t="shared" si="8"/>
        <v>0.10962625719516404</v>
      </c>
      <c r="B76" s="65" t="s">
        <v>798</v>
      </c>
      <c r="C76" s="65">
        <f>AC16</f>
        <v>37103699.039300002</v>
      </c>
      <c r="D76" s="65"/>
      <c r="E76" s="65"/>
      <c r="F76" s="65"/>
    </row>
    <row r="77" spans="1:6">
      <c r="A77" s="65"/>
      <c r="B77" s="65"/>
      <c r="C77" s="65">
        <f>SUM(C70:C76)</f>
        <v>338456315.01626021</v>
      </c>
      <c r="D77" s="65"/>
      <c r="E77" s="65"/>
      <c r="F77" s="65"/>
    </row>
    <row r="78" spans="1:6">
      <c r="A78" s="65"/>
      <c r="B78" s="65"/>
      <c r="C78" s="65"/>
      <c r="D78" s="65"/>
      <c r="E78" s="65"/>
      <c r="F78" s="65"/>
    </row>
    <row r="79" spans="1:6">
      <c r="A79" s="57"/>
      <c r="B79" s="65"/>
      <c r="C79" s="65"/>
      <c r="D79" s="65"/>
      <c r="E79" s="65"/>
      <c r="F79" s="65"/>
    </row>
    <row r="80" spans="1:6">
      <c r="A80" s="57"/>
      <c r="B80" s="65"/>
      <c r="C80" s="65"/>
      <c r="D80" s="65"/>
      <c r="E80" s="65"/>
      <c r="F80" s="65"/>
    </row>
    <row r="81" spans="1:6">
      <c r="A81" s="57"/>
      <c r="B81" s="65"/>
      <c r="C81" s="65"/>
      <c r="D81" s="65"/>
      <c r="E81" s="65"/>
      <c r="F81" s="65"/>
    </row>
    <row r="82" spans="1:6">
      <c r="A82" s="57"/>
      <c r="B82" s="65"/>
      <c r="C82" s="65"/>
      <c r="D82" s="65"/>
      <c r="E82" s="65"/>
      <c r="F82" s="65"/>
    </row>
    <row r="83" spans="1:6">
      <c r="A83" s="57"/>
      <c r="B83" s="65"/>
      <c r="C83" s="65"/>
      <c r="D83" s="65"/>
      <c r="E83" s="65"/>
      <c r="F83" s="65"/>
    </row>
    <row r="84" spans="1:6">
      <c r="A84" s="57"/>
      <c r="B84" s="65"/>
      <c r="C84" s="65"/>
      <c r="D84" s="65"/>
      <c r="E84" s="65"/>
      <c r="F84" s="65"/>
    </row>
    <row r="85" spans="1:6">
      <c r="A85" s="57"/>
      <c r="B85" s="65"/>
      <c r="C85" s="65"/>
      <c r="D85" s="65"/>
      <c r="E85" s="65"/>
      <c r="F85" s="65"/>
    </row>
    <row r="86" spans="1:6">
      <c r="A86" s="57"/>
      <c r="B86" s="65"/>
      <c r="C86" s="65"/>
      <c r="D86" s="65"/>
      <c r="E86" s="65"/>
      <c r="F86" s="65"/>
    </row>
    <row r="87" spans="1:6">
      <c r="A87" s="57"/>
      <c r="B87" s="65"/>
      <c r="C87" s="65"/>
      <c r="D87" s="65"/>
      <c r="E87" s="65"/>
      <c r="F87" s="65"/>
    </row>
    <row r="88" spans="1:6">
      <c r="A88" s="57"/>
      <c r="B88" s="65"/>
      <c r="C88" s="65"/>
      <c r="D88" s="65"/>
      <c r="E88" s="65"/>
      <c r="F88" s="65"/>
    </row>
    <row r="89" spans="1:6">
      <c r="A89" s="57"/>
      <c r="B89" s="65"/>
      <c r="C89" s="65"/>
      <c r="D89" s="65"/>
      <c r="E89" s="65"/>
      <c r="F89" s="65"/>
    </row>
    <row r="90" spans="1:6">
      <c r="A90" s="57"/>
      <c r="B90" s="65"/>
      <c r="C90" s="65"/>
      <c r="D90" s="65"/>
      <c r="E90" s="65"/>
      <c r="F90" s="65"/>
    </row>
    <row r="91" spans="1:6">
      <c r="A91" s="50">
        <f>E91/$AC$14</f>
        <v>14.893236871472912</v>
      </c>
      <c r="B91" s="57" t="str">
        <f>B5</f>
        <v xml:space="preserve"> Застраховка "Живот" и рента</v>
      </c>
      <c r="C91" s="57"/>
      <c r="D91" s="57"/>
      <c r="E91" s="58">
        <f>AC5</f>
        <v>214845570.18226233</v>
      </c>
      <c r="F91" s="65"/>
    </row>
    <row r="92" spans="1:6">
      <c r="A92" s="50">
        <f>E92/$AC$14</f>
        <v>0.47316599905991863</v>
      </c>
      <c r="B92" s="57" t="str">
        <f>B10</f>
        <v>Женитбена и детска застраховка</v>
      </c>
      <c r="C92" s="57"/>
      <c r="D92" s="57"/>
      <c r="E92" s="58">
        <f>AC10</f>
        <v>6825757.2034999989</v>
      </c>
      <c r="F92" s="65"/>
    </row>
    <row r="93" spans="1:6">
      <c r="A93" s="57"/>
      <c r="B93" s="65"/>
      <c r="C93" s="65"/>
      <c r="D93" s="65"/>
      <c r="E93" s="65"/>
      <c r="F93" s="65"/>
    </row>
    <row r="94" spans="1:6">
      <c r="A94" s="57"/>
      <c r="B94" s="65"/>
      <c r="C94" s="65"/>
      <c r="D94" s="65"/>
      <c r="E94" s="65"/>
      <c r="F94" s="65"/>
    </row>
  </sheetData>
  <mergeCells count="32">
    <mergeCell ref="I3:J3"/>
    <mergeCell ref="K3:L3"/>
    <mergeCell ref="Q3:R3"/>
    <mergeCell ref="U3:V3"/>
    <mergeCell ref="S3:T3"/>
    <mergeCell ref="M3:N3"/>
    <mergeCell ref="AC3:AD3"/>
    <mergeCell ref="O3:P3"/>
    <mergeCell ref="W3:X3"/>
    <mergeCell ref="AA3:AB3"/>
    <mergeCell ref="Y3:Z3"/>
    <mergeCell ref="G18:H18"/>
    <mergeCell ref="A3:A4"/>
    <mergeCell ref="B3:B4"/>
    <mergeCell ref="E3:F3"/>
    <mergeCell ref="C3:D3"/>
    <mergeCell ref="G3:H3"/>
    <mergeCell ref="A17:B17"/>
    <mergeCell ref="A18:B18"/>
    <mergeCell ref="E18:F18"/>
    <mergeCell ref="C18:D18"/>
    <mergeCell ref="I18:J18"/>
    <mergeCell ref="AA18:AB18"/>
    <mergeCell ref="U18:V18"/>
    <mergeCell ref="Y18:Z18"/>
    <mergeCell ref="AC18:AD18"/>
    <mergeCell ref="K18:L18"/>
    <mergeCell ref="O18:P18"/>
    <mergeCell ref="Q18:R18"/>
    <mergeCell ref="S18:T18"/>
    <mergeCell ref="W18:X18"/>
    <mergeCell ref="M18:N18"/>
  </mergeCells>
  <conditionalFormatting sqref="C18:L18">
    <cfRule type="cellIs" dxfId="6" priority="4" operator="greaterThan">
      <formula>A18</formula>
    </cfRule>
  </conditionalFormatting>
  <conditionalFormatting sqref="O18:P18">
    <cfRule type="cellIs" dxfId="5" priority="2" operator="greaterThan">
      <formula>K18</formula>
    </cfRule>
  </conditionalFormatting>
  <conditionalFormatting sqref="Q18:AB18">
    <cfRule type="cellIs" dxfId="4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66"/>
  <sheetViews>
    <sheetView zoomScale="60" zoomScaleNormal="60" workbookViewId="0">
      <pane xSplit="2" ySplit="4" topLeftCell="C53" activePane="bottomRight" state="frozen"/>
      <selection activeCell="F17" sqref="F17"/>
      <selection pane="topRight" activeCell="F17" sqref="F17"/>
      <selection pane="bottomLeft" activeCell="F17" sqref="F17"/>
      <selection pane="bottomRight" activeCell="G80" sqref="G80"/>
    </sheetView>
  </sheetViews>
  <sheetFormatPr defaultRowHeight="11.25"/>
  <cols>
    <col min="1" max="1" width="9.140625" style="130" customWidth="1"/>
    <col min="2" max="2" width="74.42578125" style="130" customWidth="1"/>
    <col min="3" max="5" width="16.7109375" style="130" customWidth="1"/>
    <col min="6" max="8" width="15.7109375" style="130" customWidth="1"/>
    <col min="9" max="9" width="16.7109375" style="130" customWidth="1"/>
    <col min="10" max="14" width="15.7109375" style="130" customWidth="1"/>
    <col min="15" max="15" width="16.7109375" style="130" customWidth="1"/>
    <col min="16" max="16" width="15.7109375" style="130" customWidth="1"/>
    <col min="17" max="16384" width="9.140625" style="130"/>
  </cols>
  <sheetData>
    <row r="1" spans="1:16" s="129" customFormat="1" ht="20.25" customHeight="1">
      <c r="A1" s="227" t="s">
        <v>843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44" t="s">
        <v>808</v>
      </c>
    </row>
    <row r="2" spans="1:16" ht="21" customHeight="1">
      <c r="A2" s="228" t="s">
        <v>832</v>
      </c>
      <c r="B2" s="229"/>
      <c r="C2" s="223" t="s">
        <v>773</v>
      </c>
      <c r="D2" s="223" t="s">
        <v>774</v>
      </c>
      <c r="E2" s="223" t="s">
        <v>826</v>
      </c>
      <c r="F2" s="223" t="s">
        <v>827</v>
      </c>
      <c r="G2" s="223" t="s">
        <v>828</v>
      </c>
      <c r="H2" s="223" t="s">
        <v>829</v>
      </c>
      <c r="I2" s="223" t="s">
        <v>830</v>
      </c>
      <c r="J2" s="223" t="s">
        <v>775</v>
      </c>
      <c r="K2" s="223" t="s">
        <v>776</v>
      </c>
      <c r="L2" s="223" t="s">
        <v>777</v>
      </c>
      <c r="M2" s="223" t="s">
        <v>778</v>
      </c>
      <c r="N2" s="223" t="s">
        <v>779</v>
      </c>
      <c r="O2" s="223" t="s">
        <v>831</v>
      </c>
      <c r="P2" s="226" t="s">
        <v>833</v>
      </c>
    </row>
    <row r="3" spans="1:16" ht="20.25" customHeight="1">
      <c r="A3" s="230"/>
      <c r="B3" s="231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6"/>
    </row>
    <row r="4" spans="1:16" ht="39.75" customHeight="1">
      <c r="A4" s="232"/>
      <c r="B4" s="233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6"/>
    </row>
    <row r="5" spans="1:16" ht="15.75">
      <c r="A5" s="204" t="s">
        <v>505</v>
      </c>
      <c r="B5" s="20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31"/>
    </row>
    <row r="6" spans="1:16" ht="15.75">
      <c r="A6" s="103" t="s">
        <v>460</v>
      </c>
      <c r="B6" s="146" t="s">
        <v>506</v>
      </c>
      <c r="C6" s="149">
        <v>64</v>
      </c>
      <c r="D6" s="149">
        <v>219</v>
      </c>
      <c r="E6" s="149">
        <v>101</v>
      </c>
      <c r="F6" s="149">
        <v>19</v>
      </c>
      <c r="G6" s="149">
        <v>2467</v>
      </c>
      <c r="H6" s="149">
        <v>30.489460000000051</v>
      </c>
      <c r="I6" s="149">
        <v>0</v>
      </c>
      <c r="J6" s="149">
        <v>0</v>
      </c>
      <c r="K6" s="149">
        <v>97</v>
      </c>
      <c r="L6" s="149">
        <v>553</v>
      </c>
      <c r="M6" s="149">
        <v>234</v>
      </c>
      <c r="N6" s="149">
        <v>141</v>
      </c>
      <c r="O6" s="149">
        <v>6.5315700000000003</v>
      </c>
      <c r="P6" s="147">
        <f>SUM(C6:O6)</f>
        <v>3932.0210300000003</v>
      </c>
    </row>
    <row r="7" spans="1:16" ht="15.75">
      <c r="A7" s="103" t="s">
        <v>507</v>
      </c>
      <c r="B7" s="148" t="s">
        <v>508</v>
      </c>
      <c r="C7" s="149">
        <v>64</v>
      </c>
      <c r="D7" s="149">
        <v>212</v>
      </c>
      <c r="E7" s="149">
        <v>75</v>
      </c>
      <c r="F7" s="149">
        <v>19</v>
      </c>
      <c r="G7" s="149">
        <v>259</v>
      </c>
      <c r="H7" s="149">
        <v>11.375430000000051</v>
      </c>
      <c r="I7" s="149">
        <v>0</v>
      </c>
      <c r="J7" s="149">
        <v>0</v>
      </c>
      <c r="K7" s="149">
        <v>97</v>
      </c>
      <c r="L7" s="149">
        <v>553</v>
      </c>
      <c r="M7" s="149">
        <v>234</v>
      </c>
      <c r="N7" s="149">
        <v>32</v>
      </c>
      <c r="O7" s="149">
        <v>0.17527000000000001</v>
      </c>
      <c r="P7" s="147">
        <f t="shared" ref="P7:P9" si="0">SUM(C7:O7)</f>
        <v>1556.5507</v>
      </c>
    </row>
    <row r="8" spans="1:16" ht="15.75">
      <c r="A8" s="103" t="s">
        <v>507</v>
      </c>
      <c r="B8" s="148" t="s">
        <v>509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7">
        <f t="shared" si="0"/>
        <v>0</v>
      </c>
    </row>
    <row r="9" spans="1:16" ht="15.75">
      <c r="A9" s="103" t="s">
        <v>507</v>
      </c>
      <c r="B9" s="148" t="s">
        <v>480</v>
      </c>
      <c r="C9" s="149">
        <v>0</v>
      </c>
      <c r="D9" s="149">
        <v>7</v>
      </c>
      <c r="E9" s="149">
        <v>26</v>
      </c>
      <c r="F9" s="149">
        <v>0</v>
      </c>
      <c r="G9" s="149">
        <v>2208</v>
      </c>
      <c r="H9" s="149">
        <v>19.11403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149">
        <v>109</v>
      </c>
      <c r="O9" s="149">
        <v>6.3563000000000001</v>
      </c>
      <c r="P9" s="147">
        <f t="shared" si="0"/>
        <v>2375.4703300000001</v>
      </c>
    </row>
    <row r="10" spans="1:16" ht="15.75">
      <c r="A10" s="103" t="s">
        <v>472</v>
      </c>
      <c r="B10" s="146" t="s">
        <v>510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47"/>
    </row>
    <row r="11" spans="1:16" ht="15.75">
      <c r="A11" s="103" t="s">
        <v>511</v>
      </c>
      <c r="B11" s="148" t="s">
        <v>512</v>
      </c>
      <c r="C11" s="149">
        <v>17435</v>
      </c>
      <c r="D11" s="149">
        <v>4046</v>
      </c>
      <c r="E11" s="149">
        <v>164</v>
      </c>
      <c r="F11" s="149">
        <v>4565</v>
      </c>
      <c r="G11" s="149">
        <v>12989</v>
      </c>
      <c r="H11" s="149">
        <v>0</v>
      </c>
      <c r="I11" s="149">
        <v>0</v>
      </c>
      <c r="J11" s="149">
        <v>3548.7652799999996</v>
      </c>
      <c r="K11" s="149">
        <v>88</v>
      </c>
      <c r="L11" s="149">
        <v>0</v>
      </c>
      <c r="M11" s="149">
        <v>360</v>
      </c>
      <c r="N11" s="149">
        <v>0</v>
      </c>
      <c r="O11" s="149">
        <v>0</v>
      </c>
      <c r="P11" s="147">
        <f t="shared" ref="P11:P72" si="1">SUM(C11:O11)</f>
        <v>43195.76528</v>
      </c>
    </row>
    <row r="12" spans="1:16" ht="15.75">
      <c r="A12" s="152">
        <v>1</v>
      </c>
      <c r="B12" s="153" t="s">
        <v>716</v>
      </c>
      <c r="C12" s="149">
        <v>0</v>
      </c>
      <c r="D12" s="149">
        <v>0</v>
      </c>
      <c r="E12" s="149">
        <v>0</v>
      </c>
      <c r="F12" s="149">
        <v>0</v>
      </c>
      <c r="G12" s="149">
        <v>5209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7">
        <f t="shared" si="1"/>
        <v>5209</v>
      </c>
    </row>
    <row r="13" spans="1:16" ht="31.5">
      <c r="A13" s="103" t="s">
        <v>513</v>
      </c>
      <c r="B13" s="148" t="s">
        <v>514</v>
      </c>
      <c r="C13" s="149">
        <v>0</v>
      </c>
      <c r="D13" s="149">
        <v>413</v>
      </c>
      <c r="E13" s="149">
        <v>61</v>
      </c>
      <c r="F13" s="149">
        <v>0</v>
      </c>
      <c r="G13" s="149">
        <v>115613</v>
      </c>
      <c r="H13" s="149">
        <v>0</v>
      </c>
      <c r="I13" s="149">
        <v>5744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7">
        <f t="shared" si="1"/>
        <v>121831</v>
      </c>
    </row>
    <row r="14" spans="1:16" ht="15.75">
      <c r="A14" s="103" t="s">
        <v>461</v>
      </c>
      <c r="B14" s="148" t="s">
        <v>515</v>
      </c>
      <c r="C14" s="149">
        <v>0</v>
      </c>
      <c r="D14" s="149">
        <v>413</v>
      </c>
      <c r="E14" s="149">
        <v>61</v>
      </c>
      <c r="F14" s="149">
        <v>0</v>
      </c>
      <c r="G14" s="149">
        <v>115425</v>
      </c>
      <c r="H14" s="149">
        <v>0</v>
      </c>
      <c r="I14" s="149">
        <v>5744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7">
        <f t="shared" si="1"/>
        <v>121643</v>
      </c>
    </row>
    <row r="15" spans="1:16" ht="31.5">
      <c r="A15" s="103" t="s">
        <v>462</v>
      </c>
      <c r="B15" s="148" t="s">
        <v>516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7">
        <f t="shared" si="1"/>
        <v>0</v>
      </c>
    </row>
    <row r="16" spans="1:16" ht="15.75">
      <c r="A16" s="103" t="s">
        <v>463</v>
      </c>
      <c r="B16" s="148" t="s">
        <v>517</v>
      </c>
      <c r="C16" s="149">
        <v>0</v>
      </c>
      <c r="D16" s="149">
        <v>0</v>
      </c>
      <c r="E16" s="149">
        <v>0</v>
      </c>
      <c r="F16" s="149">
        <v>0</v>
      </c>
      <c r="G16" s="149">
        <v>188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7">
        <f t="shared" si="1"/>
        <v>188</v>
      </c>
    </row>
    <row r="17" spans="1:16" ht="31.5">
      <c r="A17" s="103" t="s">
        <v>464</v>
      </c>
      <c r="B17" s="148" t="s">
        <v>518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7">
        <f t="shared" si="1"/>
        <v>0</v>
      </c>
    </row>
    <row r="18" spans="1:16" ht="15.75">
      <c r="A18" s="103" t="s">
        <v>519</v>
      </c>
      <c r="B18" s="148" t="s">
        <v>520</v>
      </c>
      <c r="C18" s="149">
        <v>354665</v>
      </c>
      <c r="D18" s="149">
        <v>110279</v>
      </c>
      <c r="E18" s="149">
        <v>90552</v>
      </c>
      <c r="F18" s="149">
        <v>182851</v>
      </c>
      <c r="G18" s="149">
        <v>148735</v>
      </c>
      <c r="H18" s="149">
        <v>36303.495109999996</v>
      </c>
      <c r="I18" s="149">
        <v>1581</v>
      </c>
      <c r="J18" s="149">
        <v>84625.252200000003</v>
      </c>
      <c r="K18" s="149">
        <v>25234</v>
      </c>
      <c r="L18" s="149">
        <v>20575</v>
      </c>
      <c r="M18" s="149">
        <v>6322</v>
      </c>
      <c r="N18" s="149">
        <v>11378</v>
      </c>
      <c r="O18" s="149">
        <v>156360.39035</v>
      </c>
      <c r="P18" s="147">
        <f t="shared" si="1"/>
        <v>1229461.13766</v>
      </c>
    </row>
    <row r="19" spans="1:16" ht="31.5">
      <c r="A19" s="103" t="s">
        <v>461</v>
      </c>
      <c r="B19" s="148" t="s">
        <v>521</v>
      </c>
      <c r="C19" s="149">
        <v>70395</v>
      </c>
      <c r="D19" s="149">
        <v>8757</v>
      </c>
      <c r="E19" s="149">
        <v>7388</v>
      </c>
      <c r="F19" s="149">
        <v>20677</v>
      </c>
      <c r="G19" s="149">
        <v>0</v>
      </c>
      <c r="H19" s="149">
        <v>0</v>
      </c>
      <c r="I19" s="149">
        <v>0</v>
      </c>
      <c r="J19" s="149">
        <v>0</v>
      </c>
      <c r="K19" s="149">
        <v>11040</v>
      </c>
      <c r="L19" s="149">
        <v>43</v>
      </c>
      <c r="M19" s="149">
        <v>5403</v>
      </c>
      <c r="N19" s="149">
        <v>8384</v>
      </c>
      <c r="O19" s="149">
        <v>0</v>
      </c>
      <c r="P19" s="147">
        <f t="shared" si="1"/>
        <v>132087</v>
      </c>
    </row>
    <row r="20" spans="1:16" ht="15.75">
      <c r="A20" s="103" t="s">
        <v>462</v>
      </c>
      <c r="B20" s="148" t="s">
        <v>522</v>
      </c>
      <c r="C20" s="149">
        <v>280834</v>
      </c>
      <c r="D20" s="149">
        <v>99682</v>
      </c>
      <c r="E20" s="149">
        <v>78791</v>
      </c>
      <c r="F20" s="149">
        <v>161748</v>
      </c>
      <c r="G20" s="149">
        <v>106466</v>
      </c>
      <c r="H20" s="149">
        <v>34614.061249999999</v>
      </c>
      <c r="I20" s="149">
        <v>1581</v>
      </c>
      <c r="J20" s="149">
        <v>84625.252210000006</v>
      </c>
      <c r="K20" s="149">
        <v>14194</v>
      </c>
      <c r="L20" s="149">
        <v>7469</v>
      </c>
      <c r="M20" s="149">
        <v>917</v>
      </c>
      <c r="N20" s="149">
        <v>2491</v>
      </c>
      <c r="O20" s="149">
        <v>0</v>
      </c>
      <c r="P20" s="147">
        <f t="shared" si="1"/>
        <v>873412.31346000009</v>
      </c>
    </row>
    <row r="21" spans="1:16" ht="15.75">
      <c r="A21" s="103"/>
      <c r="B21" s="148" t="s">
        <v>523</v>
      </c>
      <c r="C21" s="149">
        <v>280834</v>
      </c>
      <c r="D21" s="149">
        <v>87371</v>
      </c>
      <c r="E21" s="149">
        <v>53978</v>
      </c>
      <c r="F21" s="149">
        <v>128347</v>
      </c>
      <c r="G21" s="149">
        <v>106466</v>
      </c>
      <c r="H21" s="149">
        <v>34614.061249999999</v>
      </c>
      <c r="I21" s="149">
        <v>0</v>
      </c>
      <c r="J21" s="149">
        <v>31859.933699088793</v>
      </c>
      <c r="K21" s="149">
        <v>6972</v>
      </c>
      <c r="L21" s="149">
        <v>7469</v>
      </c>
      <c r="M21" s="149">
        <v>917</v>
      </c>
      <c r="N21" s="149">
        <v>9</v>
      </c>
      <c r="O21" s="149">
        <v>0</v>
      </c>
      <c r="P21" s="147">
        <f t="shared" si="1"/>
        <v>738836.99494908878</v>
      </c>
    </row>
    <row r="22" spans="1:16" ht="15.75">
      <c r="A22" s="103" t="s">
        <v>463</v>
      </c>
      <c r="B22" s="148" t="s">
        <v>524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0</v>
      </c>
      <c r="P22" s="147">
        <f t="shared" si="1"/>
        <v>0</v>
      </c>
    </row>
    <row r="23" spans="1:16" ht="15.75">
      <c r="A23" s="103" t="s">
        <v>464</v>
      </c>
      <c r="B23" s="148" t="s">
        <v>525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7">
        <f t="shared" si="1"/>
        <v>0</v>
      </c>
    </row>
    <row r="24" spans="1:16" ht="15.75">
      <c r="A24" s="103" t="s">
        <v>465</v>
      </c>
      <c r="B24" s="148" t="s">
        <v>526</v>
      </c>
      <c r="C24" s="149">
        <v>272</v>
      </c>
      <c r="D24" s="149">
        <v>1840</v>
      </c>
      <c r="E24" s="149">
        <v>0</v>
      </c>
      <c r="F24" s="149">
        <v>0</v>
      </c>
      <c r="G24" s="149">
        <v>1327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156360.39035</v>
      </c>
      <c r="P24" s="147">
        <f t="shared" si="1"/>
        <v>159799.39035</v>
      </c>
    </row>
    <row r="25" spans="1:16" ht="15.75">
      <c r="A25" s="103" t="s">
        <v>466</v>
      </c>
      <c r="B25" s="148" t="s">
        <v>527</v>
      </c>
      <c r="C25" s="149">
        <v>3000</v>
      </c>
      <c r="D25" s="149">
        <v>0</v>
      </c>
      <c r="E25" s="149">
        <v>4373</v>
      </c>
      <c r="F25" s="149">
        <v>0</v>
      </c>
      <c r="G25" s="149">
        <v>40942</v>
      </c>
      <c r="H25" s="149">
        <v>1689.4338600000001</v>
      </c>
      <c r="I25" s="149">
        <v>0</v>
      </c>
      <c r="J25" s="149">
        <v>-1.0000000000000001E-5</v>
      </c>
      <c r="K25" s="149">
        <v>0</v>
      </c>
      <c r="L25" s="149">
        <v>13063</v>
      </c>
      <c r="M25" s="149">
        <v>2</v>
      </c>
      <c r="N25" s="149">
        <v>503</v>
      </c>
      <c r="O25" s="149">
        <v>0</v>
      </c>
      <c r="P25" s="147">
        <f t="shared" si="1"/>
        <v>63572.433849999994</v>
      </c>
    </row>
    <row r="26" spans="1:16" ht="15.75">
      <c r="A26" s="103" t="s">
        <v>467</v>
      </c>
      <c r="B26" s="148" t="s">
        <v>480</v>
      </c>
      <c r="C26" s="149">
        <v>164</v>
      </c>
      <c r="D26" s="149">
        <v>0</v>
      </c>
      <c r="E26" s="149">
        <v>0</v>
      </c>
      <c r="F26" s="149">
        <v>426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7">
        <f t="shared" si="1"/>
        <v>590</v>
      </c>
    </row>
    <row r="27" spans="1:16" ht="15.75">
      <c r="A27" s="103" t="s">
        <v>477</v>
      </c>
      <c r="B27" s="148" t="s">
        <v>528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7">
        <f t="shared" si="1"/>
        <v>0</v>
      </c>
    </row>
    <row r="28" spans="1:16" ht="15.75">
      <c r="A28" s="103"/>
      <c r="B28" s="146" t="s">
        <v>529</v>
      </c>
      <c r="C28" s="149">
        <v>372100</v>
      </c>
      <c r="D28" s="149">
        <v>114738</v>
      </c>
      <c r="E28" s="149">
        <v>90777</v>
      </c>
      <c r="F28" s="149">
        <v>187416</v>
      </c>
      <c r="G28" s="149">
        <v>277337</v>
      </c>
      <c r="H28" s="149">
        <v>36303.495109999996</v>
      </c>
      <c r="I28" s="149">
        <v>7325</v>
      </c>
      <c r="J28" s="149">
        <v>88174.01748000001</v>
      </c>
      <c r="K28" s="149">
        <v>25322</v>
      </c>
      <c r="L28" s="149">
        <v>20575</v>
      </c>
      <c r="M28" s="149">
        <v>6682</v>
      </c>
      <c r="N28" s="149">
        <v>11378</v>
      </c>
      <c r="O28" s="149">
        <v>156360.39035</v>
      </c>
      <c r="P28" s="147">
        <f t="shared" si="1"/>
        <v>1394487.9029399999</v>
      </c>
    </row>
    <row r="29" spans="1:16" ht="31.5">
      <c r="A29" s="103" t="s">
        <v>530</v>
      </c>
      <c r="B29" s="146" t="s">
        <v>531</v>
      </c>
      <c r="C29" s="149">
        <v>109180</v>
      </c>
      <c r="D29" s="149">
        <v>6646</v>
      </c>
      <c r="E29" s="149">
        <v>3999</v>
      </c>
      <c r="F29" s="149">
        <v>8696</v>
      </c>
      <c r="G29" s="149">
        <v>19678</v>
      </c>
      <c r="H29" s="149">
        <v>1224.537</v>
      </c>
      <c r="I29" s="149">
        <v>0</v>
      </c>
      <c r="J29" s="149">
        <v>4795.2864400000008</v>
      </c>
      <c r="K29" s="149">
        <v>5456</v>
      </c>
      <c r="L29" s="149">
        <v>3827</v>
      </c>
      <c r="M29" s="149">
        <v>0</v>
      </c>
      <c r="N29" s="149">
        <v>140</v>
      </c>
      <c r="O29" s="149">
        <v>0</v>
      </c>
      <c r="P29" s="147">
        <f t="shared" si="1"/>
        <v>163641.82344000001</v>
      </c>
    </row>
    <row r="30" spans="1:16" s="132" customFormat="1" ht="15.75">
      <c r="A30" s="103" t="s">
        <v>532</v>
      </c>
      <c r="B30" s="146" t="s">
        <v>533</v>
      </c>
      <c r="C30" s="149">
        <v>1221</v>
      </c>
      <c r="D30" s="149">
        <v>22685</v>
      </c>
      <c r="E30" s="149">
        <v>9479</v>
      </c>
      <c r="F30" s="149">
        <v>758</v>
      </c>
      <c r="G30" s="149">
        <v>10180</v>
      </c>
      <c r="H30" s="149">
        <v>2589.55521</v>
      </c>
      <c r="I30" s="149">
        <v>939</v>
      </c>
      <c r="J30" s="149">
        <v>1553.0643399999999</v>
      </c>
      <c r="K30" s="149">
        <v>664</v>
      </c>
      <c r="L30" s="149">
        <v>1290</v>
      </c>
      <c r="M30" s="149">
        <v>4200</v>
      </c>
      <c r="N30" s="149">
        <v>1488</v>
      </c>
      <c r="O30" s="149">
        <v>10594.789699999999</v>
      </c>
      <c r="P30" s="147">
        <f t="shared" si="1"/>
        <v>67641.409249999997</v>
      </c>
    </row>
    <row r="31" spans="1:16" s="132" customFormat="1" ht="15.75">
      <c r="A31" s="103" t="s">
        <v>511</v>
      </c>
      <c r="B31" s="148" t="s">
        <v>534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6"/>
    </row>
    <row r="32" spans="1:16" s="132" customFormat="1" ht="15.75">
      <c r="A32" s="103" t="s">
        <v>461</v>
      </c>
      <c r="B32" s="148" t="s">
        <v>535</v>
      </c>
      <c r="C32" s="149">
        <v>1078</v>
      </c>
      <c r="D32" s="149">
        <v>19453</v>
      </c>
      <c r="E32" s="149">
        <v>8884</v>
      </c>
      <c r="F32" s="149">
        <v>528</v>
      </c>
      <c r="G32" s="149">
        <v>9243</v>
      </c>
      <c r="H32" s="149">
        <v>2524.34944</v>
      </c>
      <c r="I32" s="149">
        <v>939</v>
      </c>
      <c r="J32" s="149">
        <v>1399.1022499999999</v>
      </c>
      <c r="K32" s="149">
        <v>435</v>
      </c>
      <c r="L32" s="149">
        <v>458</v>
      </c>
      <c r="M32" s="149">
        <v>755</v>
      </c>
      <c r="N32" s="149">
        <v>702</v>
      </c>
      <c r="O32" s="149">
        <v>10503.78248</v>
      </c>
      <c r="P32" s="147">
        <f t="shared" si="1"/>
        <v>56902.234170000003</v>
      </c>
    </row>
    <row r="33" spans="1:16" s="132" customFormat="1" ht="15.75">
      <c r="A33" s="103" t="s">
        <v>507</v>
      </c>
      <c r="B33" s="148" t="s">
        <v>536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7">
        <f t="shared" si="1"/>
        <v>0</v>
      </c>
    </row>
    <row r="34" spans="1:16" s="132" customFormat="1" ht="15.75">
      <c r="A34" s="103" t="s">
        <v>507</v>
      </c>
      <c r="B34" s="148" t="s">
        <v>537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7">
        <f t="shared" si="1"/>
        <v>0</v>
      </c>
    </row>
    <row r="35" spans="1:16" ht="15.75">
      <c r="A35" s="103" t="s">
        <v>462</v>
      </c>
      <c r="B35" s="148" t="s">
        <v>538</v>
      </c>
      <c r="C35" s="149">
        <v>0</v>
      </c>
      <c r="D35" s="149">
        <v>0</v>
      </c>
      <c r="E35" s="149">
        <v>35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146</v>
      </c>
      <c r="M35" s="149">
        <v>0</v>
      </c>
      <c r="N35" s="149">
        <v>0</v>
      </c>
      <c r="O35" s="149">
        <v>0</v>
      </c>
      <c r="P35" s="147">
        <f t="shared" si="1"/>
        <v>181</v>
      </c>
    </row>
    <row r="36" spans="1:16" ht="15.75">
      <c r="A36" s="103" t="s">
        <v>507</v>
      </c>
      <c r="B36" s="148" t="s">
        <v>536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7">
        <f t="shared" si="1"/>
        <v>0</v>
      </c>
    </row>
    <row r="37" spans="1:16" ht="15.75">
      <c r="A37" s="103" t="s">
        <v>507</v>
      </c>
      <c r="B37" s="148" t="s">
        <v>537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7">
        <f t="shared" si="1"/>
        <v>0</v>
      </c>
    </row>
    <row r="38" spans="1:16" ht="15.75">
      <c r="A38" s="103" t="s">
        <v>482</v>
      </c>
      <c r="B38" s="146" t="s">
        <v>539</v>
      </c>
      <c r="C38" s="149">
        <v>1078</v>
      </c>
      <c r="D38" s="149">
        <v>19453</v>
      </c>
      <c r="E38" s="149">
        <v>8919</v>
      </c>
      <c r="F38" s="149">
        <v>528</v>
      </c>
      <c r="G38" s="149">
        <v>9243</v>
      </c>
      <c r="H38" s="149">
        <v>2524.34944</v>
      </c>
      <c r="I38" s="149">
        <v>939</v>
      </c>
      <c r="J38" s="149">
        <v>1399.1022499999999</v>
      </c>
      <c r="K38" s="149">
        <v>435</v>
      </c>
      <c r="L38" s="149">
        <v>604</v>
      </c>
      <c r="M38" s="149">
        <v>755</v>
      </c>
      <c r="N38" s="149">
        <v>702</v>
      </c>
      <c r="O38" s="149">
        <v>10503.78248</v>
      </c>
      <c r="P38" s="147">
        <f t="shared" si="1"/>
        <v>57083.234170000003</v>
      </c>
    </row>
    <row r="39" spans="1:16" ht="15.75">
      <c r="A39" s="103" t="s">
        <v>513</v>
      </c>
      <c r="B39" s="148" t="s">
        <v>540</v>
      </c>
      <c r="C39" s="149">
        <v>1</v>
      </c>
      <c r="D39" s="149">
        <v>2184</v>
      </c>
      <c r="E39" s="149">
        <v>242</v>
      </c>
      <c r="F39" s="149">
        <v>0</v>
      </c>
      <c r="G39" s="149">
        <v>0</v>
      </c>
      <c r="H39" s="149">
        <v>0</v>
      </c>
      <c r="I39" s="149">
        <v>0</v>
      </c>
      <c r="J39" s="149">
        <v>101.00638000000001</v>
      </c>
      <c r="K39" s="149">
        <v>0</v>
      </c>
      <c r="L39" s="149">
        <v>616</v>
      </c>
      <c r="M39" s="149">
        <v>0</v>
      </c>
      <c r="N39" s="149">
        <v>131</v>
      </c>
      <c r="O39" s="149">
        <v>0</v>
      </c>
      <c r="P39" s="147">
        <f t="shared" si="1"/>
        <v>3275.0063799999998</v>
      </c>
    </row>
    <row r="40" spans="1:16" ht="15.75">
      <c r="A40" s="103" t="s">
        <v>507</v>
      </c>
      <c r="B40" s="148" t="s">
        <v>536</v>
      </c>
      <c r="C40" s="149">
        <v>1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7">
        <f t="shared" si="1"/>
        <v>1</v>
      </c>
    </row>
    <row r="41" spans="1:16" ht="15.75">
      <c r="A41" s="103" t="s">
        <v>507</v>
      </c>
      <c r="B41" s="148" t="s">
        <v>537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7">
        <f t="shared" si="1"/>
        <v>0</v>
      </c>
    </row>
    <row r="42" spans="1:16" ht="15.75">
      <c r="A42" s="103" t="s">
        <v>519</v>
      </c>
      <c r="B42" s="148" t="s">
        <v>541</v>
      </c>
      <c r="C42" s="149">
        <v>142</v>
      </c>
      <c r="D42" s="149">
        <v>1048</v>
      </c>
      <c r="E42" s="149">
        <v>318</v>
      </c>
      <c r="F42" s="149">
        <v>230</v>
      </c>
      <c r="G42" s="149">
        <v>937</v>
      </c>
      <c r="H42" s="149">
        <v>65.205770000000001</v>
      </c>
      <c r="I42" s="149">
        <v>0</v>
      </c>
      <c r="J42" s="149">
        <v>52.955710000000003</v>
      </c>
      <c r="K42" s="149">
        <v>229</v>
      </c>
      <c r="L42" s="149">
        <v>70</v>
      </c>
      <c r="M42" s="149">
        <v>3445</v>
      </c>
      <c r="N42" s="149">
        <v>655</v>
      </c>
      <c r="O42" s="149">
        <v>91.007220000000004</v>
      </c>
      <c r="P42" s="147">
        <f t="shared" si="1"/>
        <v>7283.1687000000011</v>
      </c>
    </row>
    <row r="43" spans="1:16" ht="15.75">
      <c r="A43" s="103" t="s">
        <v>507</v>
      </c>
      <c r="B43" s="148" t="s">
        <v>536</v>
      </c>
      <c r="C43" s="149">
        <v>0</v>
      </c>
      <c r="D43" s="149">
        <v>0</v>
      </c>
      <c r="E43" s="149">
        <v>122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7">
        <f t="shared" si="1"/>
        <v>122</v>
      </c>
    </row>
    <row r="44" spans="1:16" ht="15.75">
      <c r="A44" s="103" t="s">
        <v>507</v>
      </c>
      <c r="B44" s="148" t="s">
        <v>537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7">
        <f t="shared" si="1"/>
        <v>0</v>
      </c>
    </row>
    <row r="45" spans="1:16" ht="31.5">
      <c r="A45" s="103" t="s">
        <v>717</v>
      </c>
      <c r="B45" s="146" t="s">
        <v>718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47"/>
    </row>
    <row r="46" spans="1:16" ht="15.75">
      <c r="A46" s="103" t="s">
        <v>461</v>
      </c>
      <c r="B46" s="148" t="s">
        <v>719</v>
      </c>
      <c r="C46" s="149">
        <v>57</v>
      </c>
      <c r="D46" s="149">
        <v>7431</v>
      </c>
      <c r="E46" s="149">
        <v>565</v>
      </c>
      <c r="F46" s="149">
        <v>498</v>
      </c>
      <c r="G46" s="149">
        <v>173</v>
      </c>
      <c r="H46" s="149">
        <v>0</v>
      </c>
      <c r="I46" s="149">
        <v>0</v>
      </c>
      <c r="J46" s="149">
        <v>24.865760000000002</v>
      </c>
      <c r="K46" s="149">
        <v>0</v>
      </c>
      <c r="L46" s="149">
        <v>19</v>
      </c>
      <c r="M46" s="149">
        <v>0</v>
      </c>
      <c r="N46" s="149">
        <v>29</v>
      </c>
      <c r="O46" s="149">
        <v>0</v>
      </c>
      <c r="P46" s="147">
        <f t="shared" si="1"/>
        <v>8796.8657600000006</v>
      </c>
    </row>
    <row r="47" spans="1:16" ht="15.75">
      <c r="A47" s="103" t="s">
        <v>462</v>
      </c>
      <c r="B47" s="148" t="s">
        <v>732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7">
        <f t="shared" si="1"/>
        <v>0</v>
      </c>
    </row>
    <row r="48" spans="1:16" ht="15.75">
      <c r="A48" s="103" t="s">
        <v>463</v>
      </c>
      <c r="B48" s="148" t="s">
        <v>720</v>
      </c>
      <c r="C48" s="149">
        <v>0</v>
      </c>
      <c r="D48" s="149">
        <v>244</v>
      </c>
      <c r="E48" s="149">
        <v>0</v>
      </c>
      <c r="F48" s="149">
        <v>0</v>
      </c>
      <c r="G48" s="149">
        <v>0</v>
      </c>
      <c r="H48" s="149">
        <v>23.74305</v>
      </c>
      <c r="I48" s="149">
        <v>0</v>
      </c>
      <c r="J48" s="149">
        <v>0</v>
      </c>
      <c r="K48" s="149">
        <v>4</v>
      </c>
      <c r="L48" s="149">
        <v>0</v>
      </c>
      <c r="M48" s="149">
        <v>0</v>
      </c>
      <c r="N48" s="149">
        <v>0</v>
      </c>
      <c r="O48" s="149">
        <v>0</v>
      </c>
      <c r="P48" s="147">
        <f t="shared" si="1"/>
        <v>271.74304999999998</v>
      </c>
    </row>
    <row r="49" spans="1:16" ht="15.75">
      <c r="A49" s="103" t="s">
        <v>464</v>
      </c>
      <c r="B49" s="148" t="s">
        <v>721</v>
      </c>
      <c r="C49" s="149">
        <v>887</v>
      </c>
      <c r="D49" s="149">
        <v>1767</v>
      </c>
      <c r="E49" s="149">
        <v>94</v>
      </c>
      <c r="F49" s="149">
        <v>232</v>
      </c>
      <c r="G49" s="149">
        <v>0</v>
      </c>
      <c r="H49" s="149">
        <v>1.7667999999999999</v>
      </c>
      <c r="I49" s="149">
        <v>0</v>
      </c>
      <c r="J49" s="149">
        <v>195.79059000000001</v>
      </c>
      <c r="K49" s="149">
        <v>0</v>
      </c>
      <c r="L49" s="149">
        <v>389</v>
      </c>
      <c r="M49" s="149">
        <v>0</v>
      </c>
      <c r="N49" s="149">
        <v>158</v>
      </c>
      <c r="O49" s="149">
        <v>0</v>
      </c>
      <c r="P49" s="147">
        <f t="shared" si="1"/>
        <v>3724.5573899999999</v>
      </c>
    </row>
    <row r="50" spans="1:16" ht="15.75">
      <c r="A50" s="103" t="s">
        <v>465</v>
      </c>
      <c r="B50" s="148" t="s">
        <v>722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7">
        <f t="shared" si="1"/>
        <v>0</v>
      </c>
    </row>
    <row r="51" spans="1:16" ht="15.75">
      <c r="A51" s="103" t="s">
        <v>466</v>
      </c>
      <c r="B51" s="148" t="s">
        <v>723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7">
        <f t="shared" si="1"/>
        <v>0</v>
      </c>
    </row>
    <row r="52" spans="1:16" ht="47.25">
      <c r="A52" s="103" t="s">
        <v>467</v>
      </c>
      <c r="B52" s="148" t="s">
        <v>724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7">
        <f t="shared" si="1"/>
        <v>0</v>
      </c>
    </row>
    <row r="53" spans="1:16" ht="15.75">
      <c r="A53" s="103" t="s">
        <v>468</v>
      </c>
      <c r="B53" s="148" t="s">
        <v>725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7">
        <f t="shared" si="1"/>
        <v>0</v>
      </c>
    </row>
    <row r="54" spans="1:16" ht="15.75">
      <c r="A54" s="103"/>
      <c r="B54" s="155" t="s">
        <v>744</v>
      </c>
      <c r="C54" s="149">
        <v>944</v>
      </c>
      <c r="D54" s="149">
        <v>9442</v>
      </c>
      <c r="E54" s="149">
        <v>659</v>
      </c>
      <c r="F54" s="149">
        <v>730</v>
      </c>
      <c r="G54" s="149">
        <v>173</v>
      </c>
      <c r="H54" s="149">
        <v>25.50985</v>
      </c>
      <c r="I54" s="149">
        <v>0</v>
      </c>
      <c r="J54" s="149">
        <v>220.65635</v>
      </c>
      <c r="K54" s="149">
        <v>4</v>
      </c>
      <c r="L54" s="149">
        <v>408</v>
      </c>
      <c r="M54" s="149">
        <v>0</v>
      </c>
      <c r="N54" s="149">
        <v>187</v>
      </c>
      <c r="O54" s="149">
        <v>0</v>
      </c>
      <c r="P54" s="147">
        <f t="shared" si="1"/>
        <v>12793.1662</v>
      </c>
    </row>
    <row r="55" spans="1:16" ht="15.75">
      <c r="A55" s="103" t="s">
        <v>542</v>
      </c>
      <c r="B55" s="146" t="s">
        <v>543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1"/>
    </row>
    <row r="56" spans="1:16" ht="15.75">
      <c r="A56" s="103" t="s">
        <v>511</v>
      </c>
      <c r="B56" s="148" t="s">
        <v>544</v>
      </c>
      <c r="C56" s="149">
        <v>701</v>
      </c>
      <c r="D56" s="149">
        <v>929</v>
      </c>
      <c r="E56" s="149">
        <v>233</v>
      </c>
      <c r="F56" s="149">
        <v>134</v>
      </c>
      <c r="G56" s="149">
        <v>795</v>
      </c>
      <c r="H56" s="149">
        <v>210.15614000000005</v>
      </c>
      <c r="I56" s="149">
        <v>0</v>
      </c>
      <c r="J56" s="149">
        <v>140.02972999999997</v>
      </c>
      <c r="K56" s="149">
        <v>2</v>
      </c>
      <c r="L56" s="149">
        <v>70</v>
      </c>
      <c r="M56" s="149">
        <v>14</v>
      </c>
      <c r="N56" s="149">
        <v>111</v>
      </c>
      <c r="O56" s="149">
        <v>161.93491</v>
      </c>
      <c r="P56" s="147">
        <f t="shared" si="1"/>
        <v>3501.1207800000002</v>
      </c>
    </row>
    <row r="57" spans="1:16" ht="15.75">
      <c r="A57" s="103" t="s">
        <v>461</v>
      </c>
      <c r="B57" s="148" t="s">
        <v>545</v>
      </c>
      <c r="C57" s="149">
        <v>49</v>
      </c>
      <c r="D57" s="149">
        <v>291</v>
      </c>
      <c r="E57" s="149">
        <v>91</v>
      </c>
      <c r="F57" s="149">
        <v>73</v>
      </c>
      <c r="G57" s="149">
        <v>523</v>
      </c>
      <c r="H57" s="149">
        <v>7.1789599999999627</v>
      </c>
      <c r="I57" s="149">
        <v>0</v>
      </c>
      <c r="J57" s="149">
        <v>0</v>
      </c>
      <c r="K57" s="149">
        <v>1</v>
      </c>
      <c r="L57" s="149">
        <v>0</v>
      </c>
      <c r="M57" s="149">
        <v>12</v>
      </c>
      <c r="N57" s="149">
        <v>4</v>
      </c>
      <c r="O57" s="149">
        <v>6.7575799999999999</v>
      </c>
      <c r="P57" s="147">
        <f t="shared" si="1"/>
        <v>1057.9365399999999</v>
      </c>
    </row>
    <row r="58" spans="1:16" ht="15.75">
      <c r="A58" s="103" t="s">
        <v>462</v>
      </c>
      <c r="B58" s="148" t="s">
        <v>480</v>
      </c>
      <c r="C58" s="149">
        <v>652</v>
      </c>
      <c r="D58" s="149">
        <v>638</v>
      </c>
      <c r="E58" s="149">
        <v>142</v>
      </c>
      <c r="F58" s="149">
        <v>61</v>
      </c>
      <c r="G58" s="149">
        <v>272</v>
      </c>
      <c r="H58" s="149">
        <v>202.97718000000009</v>
      </c>
      <c r="I58" s="149">
        <v>0</v>
      </c>
      <c r="J58" s="149">
        <v>140.02972999999997</v>
      </c>
      <c r="K58" s="149">
        <v>1</v>
      </c>
      <c r="L58" s="149">
        <v>70</v>
      </c>
      <c r="M58" s="149">
        <v>2</v>
      </c>
      <c r="N58" s="149">
        <v>107</v>
      </c>
      <c r="O58" s="149">
        <v>155.17733000000001</v>
      </c>
      <c r="P58" s="147">
        <f t="shared" si="1"/>
        <v>2443.18424</v>
      </c>
    </row>
    <row r="59" spans="1:16" ht="15.75">
      <c r="A59" s="103" t="s">
        <v>513</v>
      </c>
      <c r="B59" s="148" t="s">
        <v>546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6"/>
    </row>
    <row r="60" spans="1:16" ht="15.75">
      <c r="A60" s="103" t="s">
        <v>461</v>
      </c>
      <c r="B60" s="148" t="s">
        <v>547</v>
      </c>
      <c r="C60" s="149">
        <v>6689</v>
      </c>
      <c r="D60" s="149">
        <v>4485</v>
      </c>
      <c r="E60" s="149">
        <v>3426</v>
      </c>
      <c r="F60" s="149">
        <v>2928</v>
      </c>
      <c r="G60" s="149">
        <v>1889</v>
      </c>
      <c r="H60" s="149">
        <v>1474.53701</v>
      </c>
      <c r="I60" s="149">
        <v>320</v>
      </c>
      <c r="J60" s="149">
        <v>11234.852760000002</v>
      </c>
      <c r="K60" s="149">
        <v>506</v>
      </c>
      <c r="L60" s="149">
        <v>1503</v>
      </c>
      <c r="M60" s="149">
        <v>409</v>
      </c>
      <c r="N60" s="149">
        <v>208</v>
      </c>
      <c r="O60" s="149">
        <v>153.81334000000001</v>
      </c>
      <c r="P60" s="147">
        <f t="shared" si="1"/>
        <v>35226.203110000002</v>
      </c>
    </row>
    <row r="61" spans="1:16" ht="15.75">
      <c r="A61" s="103" t="s">
        <v>462</v>
      </c>
      <c r="B61" s="148" t="s">
        <v>548</v>
      </c>
      <c r="C61" s="149">
        <v>3</v>
      </c>
      <c r="D61" s="149">
        <v>193</v>
      </c>
      <c r="E61" s="149">
        <v>11</v>
      </c>
      <c r="F61" s="149">
        <v>4</v>
      </c>
      <c r="G61" s="149">
        <v>16</v>
      </c>
      <c r="H61" s="149">
        <v>4.95268</v>
      </c>
      <c r="I61" s="149">
        <v>345</v>
      </c>
      <c r="J61" s="149">
        <v>2.5847399999999996</v>
      </c>
      <c r="K61" s="149">
        <v>5</v>
      </c>
      <c r="L61" s="149">
        <v>2</v>
      </c>
      <c r="M61" s="149">
        <v>2</v>
      </c>
      <c r="N61" s="149">
        <v>1</v>
      </c>
      <c r="O61" s="149">
        <v>4.54758</v>
      </c>
      <c r="P61" s="147">
        <f t="shared" si="1"/>
        <v>594.08500000000004</v>
      </c>
    </row>
    <row r="62" spans="1:16" ht="15.75">
      <c r="A62" s="103" t="s">
        <v>463</v>
      </c>
      <c r="B62" s="148" t="s">
        <v>549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5</v>
      </c>
      <c r="N62" s="149">
        <v>0</v>
      </c>
      <c r="O62" s="149">
        <v>0</v>
      </c>
      <c r="P62" s="147">
        <f t="shared" si="1"/>
        <v>5</v>
      </c>
    </row>
    <row r="63" spans="1:16" ht="15.75">
      <c r="A63" s="103"/>
      <c r="B63" s="146" t="s">
        <v>550</v>
      </c>
      <c r="C63" s="149">
        <v>6692</v>
      </c>
      <c r="D63" s="149">
        <v>4678</v>
      </c>
      <c r="E63" s="149">
        <v>3437</v>
      </c>
      <c r="F63" s="149">
        <v>2932</v>
      </c>
      <c r="G63" s="149">
        <v>1905</v>
      </c>
      <c r="H63" s="149">
        <v>1479.4896900000001</v>
      </c>
      <c r="I63" s="149">
        <v>665</v>
      </c>
      <c r="J63" s="149">
        <v>11237.437500000002</v>
      </c>
      <c r="K63" s="149">
        <v>511</v>
      </c>
      <c r="L63" s="149">
        <v>1505</v>
      </c>
      <c r="M63" s="149">
        <v>416</v>
      </c>
      <c r="N63" s="149">
        <v>209</v>
      </c>
      <c r="O63" s="149">
        <v>158.36092000000002</v>
      </c>
      <c r="P63" s="147">
        <f t="shared" si="1"/>
        <v>35825.288110000001</v>
      </c>
    </row>
    <row r="64" spans="1:16" ht="15.75">
      <c r="A64" s="103" t="s">
        <v>476</v>
      </c>
      <c r="B64" s="148" t="s">
        <v>480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54.827620000000003</v>
      </c>
      <c r="I64" s="149">
        <v>1328</v>
      </c>
      <c r="J64" s="149">
        <v>554.45842000000005</v>
      </c>
      <c r="K64" s="149">
        <v>0</v>
      </c>
      <c r="L64" s="149">
        <v>0</v>
      </c>
      <c r="M64" s="149">
        <v>0</v>
      </c>
      <c r="N64" s="149">
        <v>137</v>
      </c>
      <c r="O64" s="149">
        <v>0</v>
      </c>
      <c r="P64" s="147">
        <f t="shared" si="1"/>
        <v>2074.28604</v>
      </c>
    </row>
    <row r="65" spans="1:16" ht="15.75">
      <c r="A65" s="103"/>
      <c r="B65" s="146" t="s">
        <v>551</v>
      </c>
      <c r="C65" s="149">
        <v>7393</v>
      </c>
      <c r="D65" s="149">
        <v>5607</v>
      </c>
      <c r="E65" s="149">
        <v>3670</v>
      </c>
      <c r="F65" s="149">
        <v>3066</v>
      </c>
      <c r="G65" s="149">
        <v>2700</v>
      </c>
      <c r="H65" s="149">
        <v>1744.4734500000002</v>
      </c>
      <c r="I65" s="149">
        <v>1993</v>
      </c>
      <c r="J65" s="149">
        <v>11931.925650000003</v>
      </c>
      <c r="K65" s="149">
        <v>513</v>
      </c>
      <c r="L65" s="149">
        <v>1575</v>
      </c>
      <c r="M65" s="149">
        <v>430</v>
      </c>
      <c r="N65" s="149">
        <v>457</v>
      </c>
      <c r="O65" s="149">
        <v>320.29583000000002</v>
      </c>
      <c r="P65" s="147">
        <f t="shared" si="1"/>
        <v>41400.694930000005</v>
      </c>
    </row>
    <row r="66" spans="1:16" ht="15.75">
      <c r="A66" s="103" t="s">
        <v>552</v>
      </c>
      <c r="B66" s="146" t="s">
        <v>553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1"/>
    </row>
    <row r="67" spans="1:16" ht="15.75">
      <c r="A67" s="103" t="s">
        <v>511</v>
      </c>
      <c r="B67" s="148" t="s">
        <v>554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260.83670000000001</v>
      </c>
      <c r="I67" s="149">
        <v>0</v>
      </c>
      <c r="J67" s="149">
        <v>937.33793999999989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7">
        <f t="shared" si="1"/>
        <v>1198.17464</v>
      </c>
    </row>
    <row r="68" spans="1:16" ht="15.75">
      <c r="A68" s="103" t="s">
        <v>513</v>
      </c>
      <c r="B68" s="148" t="s">
        <v>455</v>
      </c>
      <c r="C68" s="149">
        <v>20208</v>
      </c>
      <c r="D68" s="149">
        <v>19206</v>
      </c>
      <c r="E68" s="149">
        <v>0</v>
      </c>
      <c r="F68" s="149">
        <v>0</v>
      </c>
      <c r="G68" s="149">
        <v>4449</v>
      </c>
      <c r="H68" s="149">
        <v>1591.58221</v>
      </c>
      <c r="I68" s="149">
        <v>0</v>
      </c>
      <c r="J68" s="149">
        <v>416.81412999999998</v>
      </c>
      <c r="K68" s="149">
        <v>0</v>
      </c>
      <c r="L68" s="149">
        <v>0</v>
      </c>
      <c r="M68" s="149">
        <v>0</v>
      </c>
      <c r="N68" s="149">
        <v>0</v>
      </c>
      <c r="O68" s="149">
        <v>8626.9830999999995</v>
      </c>
      <c r="P68" s="147">
        <f t="shared" si="1"/>
        <v>54498.379439999997</v>
      </c>
    </row>
    <row r="69" spans="1:16" ht="15.75">
      <c r="A69" s="103" t="s">
        <v>519</v>
      </c>
      <c r="B69" s="148" t="s">
        <v>555</v>
      </c>
      <c r="C69" s="149">
        <v>57</v>
      </c>
      <c r="D69" s="149">
        <v>0</v>
      </c>
      <c r="E69" s="149">
        <v>22</v>
      </c>
      <c r="F69" s="149">
        <v>34</v>
      </c>
      <c r="G69" s="149">
        <v>234</v>
      </c>
      <c r="H69" s="149">
        <v>48.43421</v>
      </c>
      <c r="I69" s="149">
        <v>0</v>
      </c>
      <c r="J69" s="149">
        <v>39.067720000000001</v>
      </c>
      <c r="K69" s="149">
        <v>7</v>
      </c>
      <c r="L69" s="149">
        <v>78</v>
      </c>
      <c r="M69" s="149">
        <v>2</v>
      </c>
      <c r="N69" s="149">
        <v>32</v>
      </c>
      <c r="O69" s="149">
        <v>9.1989199999999993</v>
      </c>
      <c r="P69" s="147">
        <f t="shared" si="1"/>
        <v>562.70085000000006</v>
      </c>
    </row>
    <row r="70" spans="1:16" ht="15.75">
      <c r="A70" s="103"/>
      <c r="B70" s="146" t="s">
        <v>556</v>
      </c>
      <c r="C70" s="149">
        <v>20265</v>
      </c>
      <c r="D70" s="149">
        <v>19206</v>
      </c>
      <c r="E70" s="149">
        <v>22</v>
      </c>
      <c r="F70" s="149">
        <v>34</v>
      </c>
      <c r="G70" s="149">
        <v>4683</v>
      </c>
      <c r="H70" s="149">
        <v>1900.85312</v>
      </c>
      <c r="I70" s="149">
        <v>0</v>
      </c>
      <c r="J70" s="149">
        <v>1393.2197899999999</v>
      </c>
      <c r="K70" s="149">
        <v>7</v>
      </c>
      <c r="L70" s="149">
        <v>78</v>
      </c>
      <c r="M70" s="149">
        <v>2</v>
      </c>
      <c r="N70" s="149">
        <v>32</v>
      </c>
      <c r="O70" s="149">
        <v>8636.1820200000002</v>
      </c>
      <c r="P70" s="147">
        <f t="shared" si="1"/>
        <v>56259.254930000003</v>
      </c>
    </row>
    <row r="71" spans="1:16" ht="15.75">
      <c r="A71" s="103"/>
      <c r="B71" s="146" t="s">
        <v>557</v>
      </c>
      <c r="C71" s="149">
        <v>511167</v>
      </c>
      <c r="D71" s="149">
        <v>178543</v>
      </c>
      <c r="E71" s="149">
        <v>108707</v>
      </c>
      <c r="F71" s="149">
        <v>200719</v>
      </c>
      <c r="G71" s="149">
        <v>317218</v>
      </c>
      <c r="H71" s="149">
        <v>43818.913199999988</v>
      </c>
      <c r="I71" s="149">
        <v>10257</v>
      </c>
      <c r="J71" s="149">
        <v>108068.17005000002</v>
      </c>
      <c r="K71" s="149">
        <v>32063</v>
      </c>
      <c r="L71" s="149">
        <v>28306</v>
      </c>
      <c r="M71" s="149">
        <v>11548</v>
      </c>
      <c r="N71" s="149">
        <v>13823</v>
      </c>
      <c r="O71" s="149">
        <v>175918.18946999998</v>
      </c>
      <c r="P71" s="147">
        <f t="shared" si="1"/>
        <v>1740156.2727200002</v>
      </c>
    </row>
    <row r="72" spans="1:16" ht="15.75">
      <c r="A72" s="103" t="s">
        <v>558</v>
      </c>
      <c r="B72" s="146" t="s">
        <v>559</v>
      </c>
      <c r="C72" s="149">
        <v>0</v>
      </c>
      <c r="D72" s="149">
        <v>379</v>
      </c>
      <c r="E72" s="149">
        <v>0</v>
      </c>
      <c r="F72" s="149">
        <v>0</v>
      </c>
      <c r="G72" s="149">
        <v>372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7">
        <f t="shared" si="1"/>
        <v>751</v>
      </c>
    </row>
    <row r="73" spans="1:16" ht="15.75">
      <c r="A73" s="203" t="s">
        <v>560</v>
      </c>
      <c r="B73" s="203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6"/>
    </row>
    <row r="74" spans="1:16" ht="15.75">
      <c r="A74" s="102" t="s">
        <v>460</v>
      </c>
      <c r="B74" s="146" t="s">
        <v>561</v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1"/>
    </row>
    <row r="75" spans="1:16" ht="15.75">
      <c r="A75" s="103" t="s">
        <v>511</v>
      </c>
      <c r="B75" s="148" t="s">
        <v>562</v>
      </c>
      <c r="C75" s="149">
        <v>18640</v>
      </c>
      <c r="D75" s="149">
        <v>18136</v>
      </c>
      <c r="E75" s="149">
        <v>13652</v>
      </c>
      <c r="F75" s="149">
        <v>12400</v>
      </c>
      <c r="G75" s="149">
        <v>38600</v>
      </c>
      <c r="H75" s="149">
        <v>7400</v>
      </c>
      <c r="I75" s="149">
        <v>7720</v>
      </c>
      <c r="J75" s="149">
        <v>12400</v>
      </c>
      <c r="K75" s="149">
        <v>11800</v>
      </c>
      <c r="L75" s="149">
        <v>7200</v>
      </c>
      <c r="M75" s="149">
        <v>7400</v>
      </c>
      <c r="N75" s="149">
        <v>10125</v>
      </c>
      <c r="O75" s="149">
        <v>1136.13517</v>
      </c>
      <c r="P75" s="147">
        <f t="shared" ref="P75:P132" si="2">SUM(C75:O75)</f>
        <v>166609.13516999999</v>
      </c>
    </row>
    <row r="76" spans="1:16" ht="15.75">
      <c r="A76" s="145" t="s">
        <v>507</v>
      </c>
      <c r="B76" s="148" t="s">
        <v>563</v>
      </c>
      <c r="C76" s="149">
        <v>0</v>
      </c>
      <c r="D76" s="149">
        <v>0</v>
      </c>
      <c r="E76" s="149">
        <v>0</v>
      </c>
      <c r="F76" s="149">
        <v>0</v>
      </c>
      <c r="G76" s="149">
        <v>0</v>
      </c>
      <c r="H76" s="149">
        <v>0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7">
        <f t="shared" si="2"/>
        <v>0</v>
      </c>
    </row>
    <row r="77" spans="1:16" ht="15.75">
      <c r="A77" s="145" t="s">
        <v>507</v>
      </c>
      <c r="B77" s="148" t="s">
        <v>564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7">
        <f t="shared" si="2"/>
        <v>0</v>
      </c>
    </row>
    <row r="78" spans="1:16" ht="15.75">
      <c r="A78" s="103" t="s">
        <v>513</v>
      </c>
      <c r="B78" s="148" t="s">
        <v>565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766</v>
      </c>
      <c r="M78" s="149">
        <v>0</v>
      </c>
      <c r="N78" s="149">
        <v>0</v>
      </c>
      <c r="O78" s="149">
        <v>0</v>
      </c>
      <c r="P78" s="147">
        <f t="shared" si="2"/>
        <v>766</v>
      </c>
    </row>
    <row r="79" spans="1:16" ht="15.75">
      <c r="A79" s="103" t="s">
        <v>519</v>
      </c>
      <c r="B79" s="148" t="s">
        <v>566</v>
      </c>
      <c r="C79" s="149">
        <v>22526</v>
      </c>
      <c r="D79" s="149">
        <v>5602</v>
      </c>
      <c r="E79" s="149">
        <v>70</v>
      </c>
      <c r="F79" s="149">
        <v>24492</v>
      </c>
      <c r="G79" s="149">
        <v>11945</v>
      </c>
      <c r="H79" s="149">
        <v>2004.9972399999999</v>
      </c>
      <c r="I79" s="149">
        <v>0</v>
      </c>
      <c r="J79" s="149">
        <v>3431.1186600000001</v>
      </c>
      <c r="K79" s="149">
        <v>15</v>
      </c>
      <c r="L79" s="149">
        <v>60</v>
      </c>
      <c r="M79" s="149">
        <v>134</v>
      </c>
      <c r="N79" s="149">
        <v>-2</v>
      </c>
      <c r="O79" s="149">
        <v>0</v>
      </c>
      <c r="P79" s="147">
        <f t="shared" si="2"/>
        <v>70278.115900000004</v>
      </c>
    </row>
    <row r="80" spans="1:16" ht="15.75">
      <c r="A80" s="103" t="s">
        <v>477</v>
      </c>
      <c r="B80" s="148" t="s">
        <v>567</v>
      </c>
      <c r="C80" s="149">
        <v>4929</v>
      </c>
      <c r="D80" s="149">
        <v>1377</v>
      </c>
      <c r="E80" s="149">
        <v>982</v>
      </c>
      <c r="F80" s="149">
        <v>1274</v>
      </c>
      <c r="G80" s="149">
        <v>33134</v>
      </c>
      <c r="H80" s="149">
        <v>11478.578820000001</v>
      </c>
      <c r="I80" s="149">
        <v>8</v>
      </c>
      <c r="J80" s="149">
        <v>1240</v>
      </c>
      <c r="K80" s="149">
        <v>42</v>
      </c>
      <c r="L80" s="149">
        <v>4899</v>
      </c>
      <c r="M80" s="149">
        <v>884</v>
      </c>
      <c r="N80" s="149">
        <v>0</v>
      </c>
      <c r="O80" s="149">
        <v>1494.4263000000001</v>
      </c>
      <c r="P80" s="147">
        <f t="shared" si="2"/>
        <v>61742.005120000002</v>
      </c>
    </row>
    <row r="81" spans="1:16" ht="15.75">
      <c r="A81" s="103" t="s">
        <v>478</v>
      </c>
      <c r="B81" s="148" t="s">
        <v>568</v>
      </c>
      <c r="C81" s="149">
        <v>24190</v>
      </c>
      <c r="D81" s="149">
        <v>0</v>
      </c>
      <c r="E81" s="149">
        <v>4791</v>
      </c>
      <c r="F81" s="149">
        <v>12251</v>
      </c>
      <c r="G81" s="149">
        <v>82970</v>
      </c>
      <c r="H81" s="149">
        <v>0</v>
      </c>
      <c r="I81" s="149">
        <v>0</v>
      </c>
      <c r="J81" s="149">
        <v>6673.2093599999971</v>
      </c>
      <c r="K81" s="149">
        <v>46</v>
      </c>
      <c r="L81" s="149">
        <v>0</v>
      </c>
      <c r="M81" s="149">
        <v>219</v>
      </c>
      <c r="N81" s="149">
        <v>0</v>
      </c>
      <c r="O81" s="149">
        <v>2599.7734399999999</v>
      </c>
      <c r="P81" s="147">
        <f t="shared" si="2"/>
        <v>133739.98279999997</v>
      </c>
    </row>
    <row r="82" spans="1:16" ht="15.75">
      <c r="A82" s="103" t="s">
        <v>479</v>
      </c>
      <c r="B82" s="148" t="s">
        <v>569</v>
      </c>
      <c r="C82" s="149">
        <v>0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149">
        <v>-284</v>
      </c>
      <c r="J82" s="149">
        <v>0</v>
      </c>
      <c r="K82" s="149">
        <v>0</v>
      </c>
      <c r="L82" s="149">
        <v>-1598</v>
      </c>
      <c r="M82" s="149">
        <v>0</v>
      </c>
      <c r="N82" s="149">
        <v>-2748</v>
      </c>
      <c r="O82" s="149">
        <v>0</v>
      </c>
      <c r="P82" s="147">
        <f t="shared" si="2"/>
        <v>-4630</v>
      </c>
    </row>
    <row r="83" spans="1:16" ht="15.75">
      <c r="A83" s="103" t="s">
        <v>570</v>
      </c>
      <c r="B83" s="148" t="s">
        <v>571</v>
      </c>
      <c r="C83" s="149">
        <v>5793</v>
      </c>
      <c r="D83" s="149">
        <v>2030</v>
      </c>
      <c r="E83" s="149">
        <v>1791</v>
      </c>
      <c r="F83" s="149">
        <v>3603</v>
      </c>
      <c r="G83" s="149">
        <v>6686</v>
      </c>
      <c r="H83" s="149">
        <v>1110.4956700000055</v>
      </c>
      <c r="I83" s="149">
        <v>18</v>
      </c>
      <c r="J83" s="149">
        <v>6021.3740000000125</v>
      </c>
      <c r="K83" s="149">
        <v>-32</v>
      </c>
      <c r="L83" s="149">
        <v>-130</v>
      </c>
      <c r="M83" s="149">
        <v>159</v>
      </c>
      <c r="N83" s="149">
        <v>-463</v>
      </c>
      <c r="O83" s="149">
        <v>303.08918</v>
      </c>
      <c r="P83" s="147">
        <f>SUM(C83:O83)</f>
        <v>26889.958850000014</v>
      </c>
    </row>
    <row r="84" spans="1:16" ht="15.75">
      <c r="A84" s="145"/>
      <c r="B84" s="146" t="s">
        <v>572</v>
      </c>
      <c r="C84" s="149">
        <v>76078</v>
      </c>
      <c r="D84" s="149">
        <v>27145</v>
      </c>
      <c r="E84" s="149">
        <v>21286</v>
      </c>
      <c r="F84" s="149">
        <v>54020</v>
      </c>
      <c r="G84" s="149">
        <v>173335</v>
      </c>
      <c r="H84" s="149">
        <v>21994.071730000003</v>
      </c>
      <c r="I84" s="149">
        <v>7462</v>
      </c>
      <c r="J84" s="149">
        <v>29765.702020000012</v>
      </c>
      <c r="K84" s="149">
        <v>11871</v>
      </c>
      <c r="L84" s="149">
        <v>11197</v>
      </c>
      <c r="M84" s="149">
        <v>8796</v>
      </c>
      <c r="N84" s="149">
        <v>6912</v>
      </c>
      <c r="O84" s="149">
        <v>5533.4240899999995</v>
      </c>
      <c r="P84" s="147">
        <f t="shared" si="2"/>
        <v>455395.19784000004</v>
      </c>
    </row>
    <row r="85" spans="1:16" ht="15.75">
      <c r="A85" s="103" t="s">
        <v>472</v>
      </c>
      <c r="B85" s="146" t="s">
        <v>573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300</v>
      </c>
      <c r="J85" s="149">
        <v>0</v>
      </c>
      <c r="K85" s="149">
        <v>0</v>
      </c>
      <c r="L85" s="149">
        <v>0</v>
      </c>
      <c r="M85" s="149">
        <v>0</v>
      </c>
      <c r="N85" s="149">
        <v>1250</v>
      </c>
      <c r="O85" s="149">
        <v>0</v>
      </c>
      <c r="P85" s="147">
        <f t="shared" si="2"/>
        <v>1550</v>
      </c>
    </row>
    <row r="86" spans="1:16" ht="15.75">
      <c r="A86" s="103" t="s">
        <v>735</v>
      </c>
      <c r="B86" s="146" t="s">
        <v>736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7">
        <f t="shared" si="2"/>
        <v>0</v>
      </c>
    </row>
    <row r="87" spans="1:16" ht="15.75">
      <c r="A87" s="103" t="s">
        <v>530</v>
      </c>
      <c r="B87" s="146" t="s">
        <v>574</v>
      </c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1:16" ht="15.75">
      <c r="A88" s="103" t="s">
        <v>461</v>
      </c>
      <c r="B88" s="148" t="s">
        <v>575</v>
      </c>
      <c r="C88" s="149">
        <v>3262</v>
      </c>
      <c r="D88" s="149">
        <v>29165</v>
      </c>
      <c r="E88" s="149">
        <v>18994</v>
      </c>
      <c r="F88" s="149">
        <v>9884</v>
      </c>
      <c r="G88" s="149">
        <v>3499</v>
      </c>
      <c r="H88" s="149">
        <v>4574.7871399999995</v>
      </c>
      <c r="I88" s="149">
        <v>252</v>
      </c>
      <c r="J88" s="149">
        <v>1440.5341799999999</v>
      </c>
      <c r="K88" s="149">
        <v>427</v>
      </c>
      <c r="L88" s="149">
        <v>124</v>
      </c>
      <c r="M88" s="149">
        <v>1316</v>
      </c>
      <c r="N88" s="149">
        <v>563</v>
      </c>
      <c r="O88" s="149">
        <v>5.07857</v>
      </c>
      <c r="P88" s="147">
        <f t="shared" si="2"/>
        <v>73506.399890000001</v>
      </c>
    </row>
    <row r="89" spans="1:16" ht="15.75">
      <c r="A89" s="103" t="s">
        <v>462</v>
      </c>
      <c r="B89" s="148" t="s">
        <v>688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7">
        <f t="shared" si="2"/>
        <v>0</v>
      </c>
    </row>
    <row r="90" spans="1:16" ht="15.75">
      <c r="A90" s="103" t="s">
        <v>463</v>
      </c>
      <c r="B90" s="148" t="s">
        <v>579</v>
      </c>
      <c r="C90" s="149">
        <v>228363</v>
      </c>
      <c r="D90" s="149">
        <v>87638</v>
      </c>
      <c r="E90" s="149">
        <v>55455</v>
      </c>
      <c r="F90" s="149">
        <v>120122</v>
      </c>
      <c r="G90" s="149">
        <v>62562</v>
      </c>
      <c r="H90" s="149">
        <v>8473.7934700000005</v>
      </c>
      <c r="I90" s="149">
        <v>1001</v>
      </c>
      <c r="J90" s="149">
        <v>63732.421920000001</v>
      </c>
      <c r="K90" s="149">
        <v>9889</v>
      </c>
      <c r="L90" s="149">
        <v>4764</v>
      </c>
      <c r="M90" s="149">
        <v>930</v>
      </c>
      <c r="N90" s="149">
        <v>3686</v>
      </c>
      <c r="O90" s="149">
        <v>16654.233509999998</v>
      </c>
      <c r="P90" s="147">
        <f t="shared" si="2"/>
        <v>663270.44890000008</v>
      </c>
    </row>
    <row r="91" spans="1:16" ht="15.75">
      <c r="A91" s="103" t="s">
        <v>464</v>
      </c>
      <c r="B91" s="148" t="s">
        <v>580</v>
      </c>
      <c r="C91" s="149">
        <v>8471</v>
      </c>
      <c r="D91" s="149">
        <v>9837</v>
      </c>
      <c r="E91" s="149">
        <v>4374</v>
      </c>
      <c r="F91" s="149">
        <v>1499</v>
      </c>
      <c r="G91" s="149">
        <v>6334</v>
      </c>
      <c r="H91" s="149">
        <v>2738.78973</v>
      </c>
      <c r="I91" s="149">
        <v>88</v>
      </c>
      <c r="J91" s="149">
        <v>3302.8495399999997</v>
      </c>
      <c r="K91" s="149">
        <v>438</v>
      </c>
      <c r="L91" s="149">
        <v>5183</v>
      </c>
      <c r="M91" s="149">
        <v>365</v>
      </c>
      <c r="N91" s="149">
        <v>493</v>
      </c>
      <c r="O91" s="149">
        <v>45.106999999999999</v>
      </c>
      <c r="P91" s="147">
        <f t="shared" si="2"/>
        <v>43168.746270000003</v>
      </c>
    </row>
    <row r="92" spans="1:16" ht="15.75">
      <c r="A92" s="103" t="s">
        <v>465</v>
      </c>
      <c r="B92" s="148" t="s">
        <v>581</v>
      </c>
      <c r="C92" s="149">
        <v>0</v>
      </c>
      <c r="D92" s="149">
        <v>172</v>
      </c>
      <c r="E92" s="149">
        <v>0</v>
      </c>
      <c r="F92" s="149">
        <v>0</v>
      </c>
      <c r="G92" s="149">
        <v>1408</v>
      </c>
      <c r="H92" s="149">
        <v>0</v>
      </c>
      <c r="I92" s="149">
        <v>1</v>
      </c>
      <c r="J92" s="149">
        <v>0</v>
      </c>
      <c r="K92" s="149">
        <v>0</v>
      </c>
      <c r="L92" s="149">
        <v>0</v>
      </c>
      <c r="M92" s="149">
        <v>0</v>
      </c>
      <c r="N92" s="149">
        <v>0</v>
      </c>
      <c r="O92" s="149">
        <v>11260.20052</v>
      </c>
      <c r="P92" s="147">
        <f t="shared" si="2"/>
        <v>12841.20052</v>
      </c>
    </row>
    <row r="93" spans="1:16" ht="15.75">
      <c r="A93" s="103" t="s">
        <v>466</v>
      </c>
      <c r="B93" s="148" t="s">
        <v>582</v>
      </c>
      <c r="C93" s="149">
        <v>79867</v>
      </c>
      <c r="D93" s="149">
        <v>6330</v>
      </c>
      <c r="E93" s="149">
        <v>16</v>
      </c>
      <c r="F93" s="149">
        <v>0</v>
      </c>
      <c r="G93" s="149">
        <v>907</v>
      </c>
      <c r="H93" s="149">
        <v>0</v>
      </c>
      <c r="I93" s="149">
        <v>0</v>
      </c>
      <c r="J93" s="149">
        <v>0</v>
      </c>
      <c r="K93" s="149">
        <v>20</v>
      </c>
      <c r="L93" s="149">
        <v>0</v>
      </c>
      <c r="M93" s="149">
        <v>0</v>
      </c>
      <c r="N93" s="149">
        <v>0</v>
      </c>
      <c r="O93" s="149">
        <v>131322.09487</v>
      </c>
      <c r="P93" s="147">
        <f t="shared" si="2"/>
        <v>218462.09487</v>
      </c>
    </row>
    <row r="94" spans="1:16" ht="15.75">
      <c r="A94" s="103" t="s">
        <v>467</v>
      </c>
      <c r="B94" s="148" t="s">
        <v>583</v>
      </c>
      <c r="C94" s="149">
        <v>0</v>
      </c>
      <c r="D94" s="149">
        <v>294</v>
      </c>
      <c r="E94" s="149">
        <v>0</v>
      </c>
      <c r="F94" s="149">
        <v>1261</v>
      </c>
      <c r="G94" s="149">
        <v>2250</v>
      </c>
      <c r="H94" s="149">
        <v>15.43754</v>
      </c>
      <c r="I94" s="149">
        <v>0</v>
      </c>
      <c r="J94" s="149">
        <v>0</v>
      </c>
      <c r="K94" s="149">
        <v>7</v>
      </c>
      <c r="L94" s="149">
        <v>12</v>
      </c>
      <c r="M94" s="149">
        <v>0</v>
      </c>
      <c r="N94" s="149">
        <v>0</v>
      </c>
      <c r="O94" s="149">
        <v>2191.66923</v>
      </c>
      <c r="P94" s="147">
        <f t="shared" si="2"/>
        <v>6031.1067700000003</v>
      </c>
    </row>
    <row r="95" spans="1:16" ht="15.75">
      <c r="A95" s="103" t="s">
        <v>468</v>
      </c>
      <c r="B95" s="148" t="s">
        <v>584</v>
      </c>
      <c r="C95" s="149">
        <v>0</v>
      </c>
      <c r="D95" s="149">
        <v>328</v>
      </c>
      <c r="E95" s="149">
        <v>0</v>
      </c>
      <c r="F95" s="149">
        <v>0</v>
      </c>
      <c r="G95" s="149">
        <v>9</v>
      </c>
      <c r="H95" s="149">
        <v>0</v>
      </c>
      <c r="I95" s="149">
        <v>0</v>
      </c>
      <c r="J95" s="149">
        <v>0</v>
      </c>
      <c r="K95" s="149">
        <v>0</v>
      </c>
      <c r="L95" s="149">
        <v>0</v>
      </c>
      <c r="M95" s="149">
        <v>0</v>
      </c>
      <c r="N95" s="149">
        <v>0</v>
      </c>
      <c r="O95" s="149">
        <v>0</v>
      </c>
      <c r="P95" s="147">
        <f t="shared" si="2"/>
        <v>337</v>
      </c>
    </row>
    <row r="96" spans="1:16" ht="15.75">
      <c r="A96" s="103" t="s">
        <v>469</v>
      </c>
      <c r="B96" s="148" t="s">
        <v>585</v>
      </c>
      <c r="C96" s="149">
        <v>0</v>
      </c>
      <c r="D96" s="149">
        <v>717</v>
      </c>
      <c r="E96" s="149">
        <v>0</v>
      </c>
      <c r="F96" s="149">
        <v>0</v>
      </c>
      <c r="G96" s="149">
        <v>925</v>
      </c>
      <c r="H96" s="149">
        <v>0</v>
      </c>
      <c r="I96" s="149">
        <v>0</v>
      </c>
      <c r="J96" s="149">
        <v>944.82654000000002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7">
        <f t="shared" si="2"/>
        <v>2586.82654</v>
      </c>
    </row>
    <row r="97" spans="1:16" ht="15.75">
      <c r="A97" s="145"/>
      <c r="B97" s="146" t="s">
        <v>586</v>
      </c>
      <c r="C97" s="149">
        <v>319963</v>
      </c>
      <c r="D97" s="149">
        <v>134481</v>
      </c>
      <c r="E97" s="149">
        <v>78839</v>
      </c>
      <c r="F97" s="149">
        <v>132766</v>
      </c>
      <c r="G97" s="149">
        <v>77894</v>
      </c>
      <c r="H97" s="149">
        <v>15802.807880000002</v>
      </c>
      <c r="I97" s="149">
        <v>1342</v>
      </c>
      <c r="J97" s="149">
        <v>69420.632180000001</v>
      </c>
      <c r="K97" s="149">
        <v>10781</v>
      </c>
      <c r="L97" s="149">
        <v>10083</v>
      </c>
      <c r="M97" s="149">
        <v>2611</v>
      </c>
      <c r="N97" s="149">
        <v>4742</v>
      </c>
      <c r="O97" s="149">
        <v>161478.38370000001</v>
      </c>
      <c r="P97" s="147">
        <f t="shared" si="2"/>
        <v>1020203.8237599999</v>
      </c>
    </row>
    <row r="98" spans="1:16" ht="31.5">
      <c r="A98" s="103" t="s">
        <v>532</v>
      </c>
      <c r="B98" s="146" t="s">
        <v>587</v>
      </c>
      <c r="C98" s="149">
        <v>109180</v>
      </c>
      <c r="D98" s="149">
        <v>6646</v>
      </c>
      <c r="E98" s="149">
        <v>3999</v>
      </c>
      <c r="F98" s="149">
        <v>8696</v>
      </c>
      <c r="G98" s="149">
        <v>19678</v>
      </c>
      <c r="H98" s="149">
        <v>1143.5931399999999</v>
      </c>
      <c r="I98" s="149">
        <v>0</v>
      </c>
      <c r="J98" s="149">
        <v>5556.45316</v>
      </c>
      <c r="K98" s="149">
        <v>5304</v>
      </c>
      <c r="L98" s="149">
        <v>3833</v>
      </c>
      <c r="M98" s="149">
        <v>0</v>
      </c>
      <c r="N98" s="149">
        <v>140</v>
      </c>
      <c r="O98" s="149">
        <v>0</v>
      </c>
      <c r="P98" s="147">
        <f t="shared" si="2"/>
        <v>164176.04630000002</v>
      </c>
    </row>
    <row r="99" spans="1:16" s="128" customFormat="1" ht="15.75">
      <c r="A99" s="152" t="s">
        <v>726</v>
      </c>
      <c r="B99" s="155" t="s">
        <v>727</v>
      </c>
      <c r="C99" s="149">
        <v>0</v>
      </c>
      <c r="D99" s="149">
        <v>67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7">
        <f t="shared" si="2"/>
        <v>67</v>
      </c>
    </row>
    <row r="100" spans="1:16" s="128" customFormat="1" ht="15.75">
      <c r="A100" s="156" t="s">
        <v>461</v>
      </c>
      <c r="B100" s="153" t="s">
        <v>728</v>
      </c>
      <c r="C100" s="149">
        <v>0</v>
      </c>
      <c r="D100" s="149">
        <v>67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0</v>
      </c>
      <c r="O100" s="149">
        <v>0</v>
      </c>
      <c r="P100" s="147">
        <f t="shared" si="2"/>
        <v>67</v>
      </c>
    </row>
    <row r="101" spans="1:16" s="128" customFormat="1" ht="15.75">
      <c r="A101" s="156" t="s">
        <v>462</v>
      </c>
      <c r="B101" s="153" t="s">
        <v>729</v>
      </c>
      <c r="C101" s="149">
        <v>0</v>
      </c>
      <c r="D101" s="149">
        <v>0</v>
      </c>
      <c r="E101" s="149">
        <v>0</v>
      </c>
      <c r="F101" s="149">
        <v>0</v>
      </c>
      <c r="G101" s="149">
        <v>0</v>
      </c>
      <c r="H101" s="149">
        <v>0</v>
      </c>
      <c r="I101" s="149">
        <v>0</v>
      </c>
      <c r="J101" s="149">
        <v>0</v>
      </c>
      <c r="K101" s="149">
        <v>0</v>
      </c>
      <c r="L101" s="149">
        <v>0</v>
      </c>
      <c r="M101" s="149">
        <v>0</v>
      </c>
      <c r="N101" s="149">
        <v>0</v>
      </c>
      <c r="O101" s="149">
        <v>0</v>
      </c>
      <c r="P101" s="147">
        <f t="shared" si="2"/>
        <v>0</v>
      </c>
    </row>
    <row r="102" spans="1:16" s="128" customFormat="1" ht="15.75">
      <c r="A102" s="156" t="s">
        <v>463</v>
      </c>
      <c r="B102" s="153" t="s">
        <v>730</v>
      </c>
      <c r="C102" s="149">
        <v>0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149">
        <v>0</v>
      </c>
      <c r="J102" s="149">
        <v>0</v>
      </c>
      <c r="K102" s="149">
        <v>0</v>
      </c>
      <c r="L102" s="149">
        <v>0</v>
      </c>
      <c r="M102" s="149">
        <v>0</v>
      </c>
      <c r="N102" s="149">
        <v>0</v>
      </c>
      <c r="O102" s="149">
        <v>0</v>
      </c>
      <c r="P102" s="147">
        <f t="shared" si="2"/>
        <v>0</v>
      </c>
    </row>
    <row r="103" spans="1:16" ht="15.75">
      <c r="A103" s="103" t="s">
        <v>542</v>
      </c>
      <c r="B103" s="146" t="s">
        <v>588</v>
      </c>
      <c r="C103" s="149">
        <v>0</v>
      </c>
      <c r="D103" s="149">
        <v>1129</v>
      </c>
      <c r="E103" s="149">
        <v>0</v>
      </c>
      <c r="F103" s="149">
        <v>41</v>
      </c>
      <c r="G103" s="149">
        <v>0</v>
      </c>
      <c r="H103" s="149">
        <v>0</v>
      </c>
      <c r="I103" s="149">
        <v>0</v>
      </c>
      <c r="J103" s="149">
        <v>0</v>
      </c>
      <c r="K103" s="149">
        <v>0</v>
      </c>
      <c r="L103" s="149">
        <v>369</v>
      </c>
      <c r="M103" s="149">
        <v>0</v>
      </c>
      <c r="N103" s="149">
        <v>0</v>
      </c>
      <c r="O103" s="149">
        <v>0</v>
      </c>
      <c r="P103" s="147">
        <f t="shared" si="2"/>
        <v>1539</v>
      </c>
    </row>
    <row r="104" spans="1:16" ht="15.75">
      <c r="A104" s="103" t="s">
        <v>552</v>
      </c>
      <c r="B104" s="146" t="s">
        <v>589</v>
      </c>
      <c r="C104" s="149">
        <v>5943</v>
      </c>
      <c r="D104" s="149">
        <v>7687</v>
      </c>
      <c r="E104" s="149">
        <v>4583</v>
      </c>
      <c r="F104" s="149">
        <v>5196</v>
      </c>
      <c r="G104" s="149">
        <v>46311</v>
      </c>
      <c r="H104" s="149">
        <v>4878.4404499999991</v>
      </c>
      <c r="I104" s="149">
        <v>1153</v>
      </c>
      <c r="J104" s="149">
        <v>3325.3826899999995</v>
      </c>
      <c r="K104" s="149">
        <v>4107</v>
      </c>
      <c r="L104" s="149">
        <v>2824</v>
      </c>
      <c r="M104" s="149">
        <v>141</v>
      </c>
      <c r="N104" s="149">
        <v>779</v>
      </c>
      <c r="O104" s="149">
        <v>8906.3816800000004</v>
      </c>
      <c r="P104" s="147">
        <f t="shared" si="2"/>
        <v>95834.204819999999</v>
      </c>
    </row>
    <row r="105" spans="1:16" ht="15.75">
      <c r="A105" s="103" t="s">
        <v>511</v>
      </c>
      <c r="B105" s="148" t="s">
        <v>590</v>
      </c>
      <c r="C105" s="149">
        <v>2736</v>
      </c>
      <c r="D105" s="149">
        <v>4597</v>
      </c>
      <c r="E105" s="149">
        <v>2566</v>
      </c>
      <c r="F105" s="149">
        <v>4371</v>
      </c>
      <c r="G105" s="149">
        <v>1432</v>
      </c>
      <c r="H105" s="149">
        <v>3866.2671399999995</v>
      </c>
      <c r="I105" s="149">
        <v>0</v>
      </c>
      <c r="J105" s="149">
        <v>2492.8774399999993</v>
      </c>
      <c r="K105" s="149">
        <v>320</v>
      </c>
      <c r="L105" s="149">
        <v>1231</v>
      </c>
      <c r="M105" s="149">
        <v>48</v>
      </c>
      <c r="N105" s="149">
        <v>390</v>
      </c>
      <c r="O105" s="149">
        <v>8634.8569399999997</v>
      </c>
      <c r="P105" s="147">
        <f t="shared" si="2"/>
        <v>32685.001519999998</v>
      </c>
    </row>
    <row r="106" spans="1:16" ht="15.75">
      <c r="A106" s="103" t="s">
        <v>507</v>
      </c>
      <c r="B106" s="148" t="s">
        <v>591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7">
        <f t="shared" si="2"/>
        <v>0</v>
      </c>
    </row>
    <row r="107" spans="1:16" ht="31.5">
      <c r="A107" s="103" t="s">
        <v>507</v>
      </c>
      <c r="B107" s="148" t="s">
        <v>592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0</v>
      </c>
      <c r="K107" s="149">
        <v>0</v>
      </c>
      <c r="L107" s="149">
        <v>0</v>
      </c>
      <c r="M107" s="149">
        <v>0</v>
      </c>
      <c r="N107" s="149">
        <v>0</v>
      </c>
      <c r="O107" s="149">
        <v>0</v>
      </c>
      <c r="P107" s="147">
        <f t="shared" si="2"/>
        <v>0</v>
      </c>
    </row>
    <row r="108" spans="1:16" ht="15.75">
      <c r="A108" s="103" t="s">
        <v>513</v>
      </c>
      <c r="B108" s="148" t="s">
        <v>593</v>
      </c>
      <c r="C108" s="149">
        <v>585</v>
      </c>
      <c r="D108" s="149">
        <v>1503</v>
      </c>
      <c r="E108" s="149">
        <v>585</v>
      </c>
      <c r="F108" s="149">
        <v>192</v>
      </c>
      <c r="G108" s="149">
        <v>270</v>
      </c>
      <c r="H108" s="149">
        <v>92.897179999999992</v>
      </c>
      <c r="I108" s="149">
        <v>0</v>
      </c>
      <c r="J108" s="149">
        <v>156.82859999999999</v>
      </c>
      <c r="K108" s="149">
        <v>42</v>
      </c>
      <c r="L108" s="149">
        <v>559</v>
      </c>
      <c r="M108" s="149">
        <v>0</v>
      </c>
      <c r="N108" s="149">
        <v>0</v>
      </c>
      <c r="O108" s="149">
        <v>0</v>
      </c>
      <c r="P108" s="147">
        <f t="shared" si="2"/>
        <v>3985.7257799999998</v>
      </c>
    </row>
    <row r="109" spans="1:16" ht="15.75">
      <c r="A109" s="103" t="s">
        <v>507</v>
      </c>
      <c r="B109" s="148" t="s">
        <v>591</v>
      </c>
      <c r="C109" s="149">
        <v>251</v>
      </c>
      <c r="D109" s="149">
        <v>0</v>
      </c>
      <c r="E109" s="149">
        <v>0</v>
      </c>
      <c r="F109" s="149">
        <v>0</v>
      </c>
      <c r="G109" s="149">
        <v>0</v>
      </c>
      <c r="H109" s="149">
        <v>0</v>
      </c>
      <c r="I109" s="149">
        <v>0</v>
      </c>
      <c r="J109" s="149">
        <v>0</v>
      </c>
      <c r="K109" s="149">
        <v>0</v>
      </c>
      <c r="L109" s="149">
        <v>0</v>
      </c>
      <c r="M109" s="149">
        <v>0</v>
      </c>
      <c r="N109" s="149">
        <v>0</v>
      </c>
      <c r="O109" s="149">
        <v>0</v>
      </c>
      <c r="P109" s="147">
        <f t="shared" si="2"/>
        <v>251</v>
      </c>
    </row>
    <row r="110" spans="1:16" ht="31.5">
      <c r="A110" s="103" t="s">
        <v>507</v>
      </c>
      <c r="B110" s="148" t="s">
        <v>592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  <c r="J110" s="149">
        <v>0</v>
      </c>
      <c r="K110" s="149">
        <v>0</v>
      </c>
      <c r="L110" s="149">
        <v>0</v>
      </c>
      <c r="M110" s="149">
        <v>0</v>
      </c>
      <c r="N110" s="149">
        <v>0</v>
      </c>
      <c r="O110" s="149">
        <v>0</v>
      </c>
      <c r="P110" s="147">
        <f t="shared" si="2"/>
        <v>0</v>
      </c>
    </row>
    <row r="111" spans="1:16" ht="15.75">
      <c r="A111" s="103" t="s">
        <v>519</v>
      </c>
      <c r="B111" s="148" t="s">
        <v>594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7">
        <f t="shared" si="2"/>
        <v>0</v>
      </c>
    </row>
    <row r="112" spans="1:16" ht="15.75">
      <c r="A112" s="103" t="s">
        <v>461</v>
      </c>
      <c r="B112" s="148" t="s">
        <v>595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  <c r="H112" s="149">
        <v>0</v>
      </c>
      <c r="I112" s="149">
        <v>0</v>
      </c>
      <c r="J112" s="149">
        <v>0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7">
        <f t="shared" si="2"/>
        <v>0</v>
      </c>
    </row>
    <row r="113" spans="1:16" ht="15.75">
      <c r="A113" s="103" t="s">
        <v>507</v>
      </c>
      <c r="B113" s="148" t="s">
        <v>591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149">
        <v>0</v>
      </c>
      <c r="J113" s="149">
        <v>0</v>
      </c>
      <c r="K113" s="149">
        <v>0</v>
      </c>
      <c r="L113" s="149">
        <v>0</v>
      </c>
      <c r="M113" s="149">
        <v>0</v>
      </c>
      <c r="N113" s="149">
        <v>0</v>
      </c>
      <c r="O113" s="149">
        <v>0</v>
      </c>
      <c r="P113" s="147">
        <f t="shared" si="2"/>
        <v>0</v>
      </c>
    </row>
    <row r="114" spans="1:16" ht="31.5">
      <c r="A114" s="103" t="s">
        <v>507</v>
      </c>
      <c r="B114" s="148" t="s">
        <v>592</v>
      </c>
      <c r="C114" s="149">
        <v>0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149">
        <v>0</v>
      </c>
      <c r="J114" s="149">
        <v>0</v>
      </c>
      <c r="K114" s="149">
        <v>0</v>
      </c>
      <c r="L114" s="149">
        <v>0</v>
      </c>
      <c r="M114" s="149">
        <v>0</v>
      </c>
      <c r="N114" s="149">
        <v>0</v>
      </c>
      <c r="O114" s="149">
        <v>0</v>
      </c>
      <c r="P114" s="147">
        <f t="shared" si="2"/>
        <v>0</v>
      </c>
    </row>
    <row r="115" spans="1:16" ht="15.75">
      <c r="A115" s="103" t="s">
        <v>462</v>
      </c>
      <c r="B115" s="148" t="s">
        <v>596</v>
      </c>
      <c r="C115" s="149">
        <v>0</v>
      </c>
      <c r="D115" s="149">
        <v>0</v>
      </c>
      <c r="E115" s="149">
        <v>0</v>
      </c>
      <c r="F115" s="149">
        <v>0</v>
      </c>
      <c r="G115" s="149">
        <v>0</v>
      </c>
      <c r="H115" s="149">
        <v>0</v>
      </c>
      <c r="I115" s="149">
        <v>0</v>
      </c>
      <c r="J115" s="149">
        <v>0</v>
      </c>
      <c r="K115" s="149">
        <v>0</v>
      </c>
      <c r="L115" s="149">
        <v>0</v>
      </c>
      <c r="M115" s="149">
        <v>0</v>
      </c>
      <c r="N115" s="149">
        <v>0</v>
      </c>
      <c r="O115" s="149">
        <v>0</v>
      </c>
      <c r="P115" s="147">
        <f t="shared" si="2"/>
        <v>0</v>
      </c>
    </row>
    <row r="116" spans="1:16" ht="15.75">
      <c r="A116" s="103" t="s">
        <v>507</v>
      </c>
      <c r="B116" s="148" t="s">
        <v>591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0</v>
      </c>
      <c r="J116" s="149">
        <v>0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7">
        <f t="shared" si="2"/>
        <v>0</v>
      </c>
    </row>
    <row r="117" spans="1:16" ht="31.5">
      <c r="A117" s="103" t="s">
        <v>507</v>
      </c>
      <c r="B117" s="148" t="s">
        <v>592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  <c r="J117" s="149">
        <v>0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7">
        <f t="shared" si="2"/>
        <v>0</v>
      </c>
    </row>
    <row r="118" spans="1:16" ht="15.75">
      <c r="A118" s="103" t="s">
        <v>477</v>
      </c>
      <c r="B118" s="148" t="s">
        <v>733</v>
      </c>
      <c r="C118" s="149">
        <v>0</v>
      </c>
      <c r="D118" s="149">
        <v>0</v>
      </c>
      <c r="E118" s="149">
        <v>0</v>
      </c>
      <c r="F118" s="149">
        <v>0</v>
      </c>
      <c r="G118" s="149">
        <v>42310</v>
      </c>
      <c r="H118" s="149">
        <v>0</v>
      </c>
      <c r="I118" s="149">
        <v>0</v>
      </c>
      <c r="J118" s="149">
        <v>0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7">
        <f t="shared" si="2"/>
        <v>42310</v>
      </c>
    </row>
    <row r="119" spans="1:16" ht="15.75">
      <c r="A119" s="103" t="s">
        <v>507</v>
      </c>
      <c r="B119" s="148" t="s">
        <v>591</v>
      </c>
      <c r="C119" s="149">
        <v>0</v>
      </c>
      <c r="D119" s="149">
        <v>0</v>
      </c>
      <c r="E119" s="149">
        <v>0</v>
      </c>
      <c r="F119" s="149">
        <v>0</v>
      </c>
      <c r="G119" s="149">
        <v>0</v>
      </c>
      <c r="H119" s="149">
        <v>0</v>
      </c>
      <c r="I119" s="149">
        <v>0</v>
      </c>
      <c r="J119" s="149">
        <v>0</v>
      </c>
      <c r="K119" s="149">
        <v>0</v>
      </c>
      <c r="L119" s="149">
        <v>0</v>
      </c>
      <c r="M119" s="149">
        <v>0</v>
      </c>
      <c r="N119" s="149">
        <v>0</v>
      </c>
      <c r="O119" s="149">
        <v>0</v>
      </c>
      <c r="P119" s="147">
        <f t="shared" si="2"/>
        <v>0</v>
      </c>
    </row>
    <row r="120" spans="1:16" ht="31.5">
      <c r="A120" s="103" t="s">
        <v>507</v>
      </c>
      <c r="B120" s="148" t="s">
        <v>592</v>
      </c>
      <c r="C120" s="149">
        <v>0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7">
        <f t="shared" si="2"/>
        <v>0</v>
      </c>
    </row>
    <row r="121" spans="1:16" ht="15.75">
      <c r="A121" s="103" t="s">
        <v>478</v>
      </c>
      <c r="B121" s="148" t="s">
        <v>597</v>
      </c>
      <c r="C121" s="149">
        <v>2622</v>
      </c>
      <c r="D121" s="149">
        <v>1587</v>
      </c>
      <c r="E121" s="149">
        <v>1432</v>
      </c>
      <c r="F121" s="149">
        <v>633</v>
      </c>
      <c r="G121" s="149">
        <v>2299</v>
      </c>
      <c r="H121" s="149">
        <v>919.27613000000008</v>
      </c>
      <c r="I121" s="149">
        <v>1153</v>
      </c>
      <c r="J121" s="149">
        <v>675.67665000000011</v>
      </c>
      <c r="K121" s="149">
        <v>3745</v>
      </c>
      <c r="L121" s="149">
        <v>1034</v>
      </c>
      <c r="M121" s="149">
        <v>93</v>
      </c>
      <c r="N121" s="149">
        <v>389</v>
      </c>
      <c r="O121" s="149">
        <v>271.52474000000001</v>
      </c>
      <c r="P121" s="147">
        <f t="shared" si="2"/>
        <v>16853.47752</v>
      </c>
    </row>
    <row r="122" spans="1:16" ht="15.75">
      <c r="A122" s="103" t="s">
        <v>507</v>
      </c>
      <c r="B122" s="148" t="s">
        <v>591</v>
      </c>
      <c r="C122" s="149">
        <v>0</v>
      </c>
      <c r="D122" s="149">
        <v>0</v>
      </c>
      <c r="E122" s="149">
        <v>0</v>
      </c>
      <c r="F122" s="149">
        <v>0</v>
      </c>
      <c r="G122" s="149">
        <v>0</v>
      </c>
      <c r="H122" s="149">
        <v>0</v>
      </c>
      <c r="I122" s="149">
        <v>0</v>
      </c>
      <c r="J122" s="149">
        <v>0</v>
      </c>
      <c r="K122" s="149">
        <v>0</v>
      </c>
      <c r="L122" s="149">
        <v>0</v>
      </c>
      <c r="M122" s="149">
        <v>0</v>
      </c>
      <c r="N122" s="149">
        <v>0</v>
      </c>
      <c r="O122" s="149">
        <v>0</v>
      </c>
      <c r="P122" s="147">
        <f t="shared" si="2"/>
        <v>0</v>
      </c>
    </row>
    <row r="123" spans="1:16" ht="31.5">
      <c r="A123" s="103" t="s">
        <v>507</v>
      </c>
      <c r="B123" s="148" t="s">
        <v>592</v>
      </c>
      <c r="C123" s="149">
        <v>0</v>
      </c>
      <c r="D123" s="149">
        <v>0</v>
      </c>
      <c r="E123" s="149">
        <v>0</v>
      </c>
      <c r="F123" s="149">
        <v>0</v>
      </c>
      <c r="G123" s="149">
        <v>0</v>
      </c>
      <c r="H123" s="149">
        <v>0</v>
      </c>
      <c r="I123" s="149">
        <v>0</v>
      </c>
      <c r="J123" s="149">
        <v>0</v>
      </c>
      <c r="K123" s="149">
        <v>0</v>
      </c>
      <c r="L123" s="149">
        <v>0</v>
      </c>
      <c r="M123" s="149">
        <v>0</v>
      </c>
      <c r="N123" s="149">
        <v>0</v>
      </c>
      <c r="O123" s="149">
        <v>0</v>
      </c>
      <c r="P123" s="147">
        <f t="shared" si="2"/>
        <v>0</v>
      </c>
    </row>
    <row r="124" spans="1:16" ht="15.75">
      <c r="A124" s="103" t="s">
        <v>507</v>
      </c>
      <c r="B124" s="148" t="s">
        <v>598</v>
      </c>
      <c r="C124" s="149">
        <v>397</v>
      </c>
      <c r="D124" s="149">
        <v>265</v>
      </c>
      <c r="E124" s="149">
        <v>447</v>
      </c>
      <c r="F124" s="149">
        <v>7</v>
      </c>
      <c r="G124" s="149">
        <v>560</v>
      </c>
      <c r="H124" s="149">
        <v>220.37045000000001</v>
      </c>
      <c r="I124" s="149">
        <v>0</v>
      </c>
      <c r="J124" s="149">
        <v>54.989319999999999</v>
      </c>
      <c r="K124" s="149">
        <v>57</v>
      </c>
      <c r="L124" s="149">
        <v>210</v>
      </c>
      <c r="M124" s="149">
        <v>49</v>
      </c>
      <c r="N124" s="149">
        <v>9</v>
      </c>
      <c r="O124" s="149">
        <v>78.935890000000001</v>
      </c>
      <c r="P124" s="147">
        <f t="shared" si="2"/>
        <v>2355.2956600000002</v>
      </c>
    </row>
    <row r="125" spans="1:16" ht="15.75">
      <c r="A125" s="103" t="s">
        <v>507</v>
      </c>
      <c r="B125" s="148" t="s">
        <v>599</v>
      </c>
      <c r="C125" s="149">
        <v>1040</v>
      </c>
      <c r="D125" s="149">
        <v>575</v>
      </c>
      <c r="E125" s="149">
        <v>94</v>
      </c>
      <c r="F125" s="149">
        <v>351</v>
      </c>
      <c r="G125" s="149">
        <v>540</v>
      </c>
      <c r="H125" s="149">
        <v>21.644809999999996</v>
      </c>
      <c r="I125" s="149">
        <v>0</v>
      </c>
      <c r="J125" s="149">
        <v>303.48869000000002</v>
      </c>
      <c r="K125" s="149">
        <v>38</v>
      </c>
      <c r="L125" s="149">
        <v>20</v>
      </c>
      <c r="M125" s="149">
        <v>21</v>
      </c>
      <c r="N125" s="149">
        <v>4</v>
      </c>
      <c r="O125" s="149">
        <v>12.64978</v>
      </c>
      <c r="P125" s="147">
        <f t="shared" si="2"/>
        <v>3020.7832800000001</v>
      </c>
    </row>
    <row r="126" spans="1:16" ht="15.75">
      <c r="A126" s="103" t="s">
        <v>507</v>
      </c>
      <c r="B126" s="148" t="s">
        <v>600</v>
      </c>
      <c r="C126" s="149">
        <v>54</v>
      </c>
      <c r="D126" s="149">
        <v>0</v>
      </c>
      <c r="E126" s="149">
        <v>28</v>
      </c>
      <c r="F126" s="149">
        <v>19</v>
      </c>
      <c r="G126" s="149">
        <v>63</v>
      </c>
      <c r="H126" s="149">
        <v>31.850590000000004</v>
      </c>
      <c r="I126" s="149">
        <v>0</v>
      </c>
      <c r="J126" s="149">
        <v>4.4164699999999995</v>
      </c>
      <c r="K126" s="149">
        <v>10</v>
      </c>
      <c r="L126" s="149">
        <v>0</v>
      </c>
      <c r="M126" s="149">
        <v>15</v>
      </c>
      <c r="N126" s="149">
        <v>8</v>
      </c>
      <c r="O126" s="149">
        <v>15.72289</v>
      </c>
      <c r="P126" s="147">
        <f t="shared" si="2"/>
        <v>248.98995000000002</v>
      </c>
    </row>
    <row r="127" spans="1:16" ht="15.75">
      <c r="A127" s="103" t="s">
        <v>558</v>
      </c>
      <c r="B127" s="146" t="s">
        <v>601</v>
      </c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6"/>
    </row>
    <row r="128" spans="1:16" ht="15.75">
      <c r="A128" s="103" t="s">
        <v>511</v>
      </c>
      <c r="B128" s="148" t="s">
        <v>493</v>
      </c>
      <c r="C128" s="149">
        <v>0</v>
      </c>
      <c r="D128" s="149">
        <v>1388</v>
      </c>
      <c r="E128" s="149">
        <v>0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7">
        <f t="shared" si="2"/>
        <v>1388</v>
      </c>
    </row>
    <row r="129" spans="1:16" ht="15.75">
      <c r="A129" s="103" t="s">
        <v>513</v>
      </c>
      <c r="B129" s="148" t="s">
        <v>690</v>
      </c>
      <c r="C129" s="149">
        <v>3</v>
      </c>
      <c r="D129" s="149">
        <v>0</v>
      </c>
      <c r="E129" s="149">
        <v>0</v>
      </c>
      <c r="F129" s="149">
        <v>0</v>
      </c>
      <c r="G129" s="149">
        <v>0</v>
      </c>
      <c r="H129" s="149">
        <v>0</v>
      </c>
      <c r="I129" s="149">
        <v>0</v>
      </c>
      <c r="J129" s="149">
        <v>0</v>
      </c>
      <c r="K129" s="149">
        <v>0</v>
      </c>
      <c r="L129" s="149">
        <v>0</v>
      </c>
      <c r="M129" s="149">
        <v>0</v>
      </c>
      <c r="N129" s="149">
        <v>0</v>
      </c>
      <c r="O129" s="149">
        <v>0</v>
      </c>
      <c r="P129" s="147">
        <f t="shared" si="2"/>
        <v>3</v>
      </c>
    </row>
    <row r="130" spans="1:16" ht="15.75">
      <c r="A130" s="103"/>
      <c r="B130" s="146" t="s">
        <v>687</v>
      </c>
      <c r="C130" s="149">
        <v>3</v>
      </c>
      <c r="D130" s="149">
        <v>1388</v>
      </c>
      <c r="E130" s="149">
        <v>0</v>
      </c>
      <c r="F130" s="149">
        <v>0</v>
      </c>
      <c r="G130" s="149">
        <v>0</v>
      </c>
      <c r="H130" s="149">
        <v>0</v>
      </c>
      <c r="I130" s="149">
        <v>0</v>
      </c>
      <c r="J130" s="149">
        <v>0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7">
        <f t="shared" si="2"/>
        <v>1391</v>
      </c>
    </row>
    <row r="131" spans="1:16" ht="15.75">
      <c r="A131" s="145"/>
      <c r="B131" s="146" t="s">
        <v>602</v>
      </c>
      <c r="C131" s="149">
        <v>511167</v>
      </c>
      <c r="D131" s="149">
        <v>178543</v>
      </c>
      <c r="E131" s="149">
        <v>108707</v>
      </c>
      <c r="F131" s="149">
        <v>200719</v>
      </c>
      <c r="G131" s="149">
        <v>317218</v>
      </c>
      <c r="H131" s="149">
        <v>43818.913200000003</v>
      </c>
      <c r="I131" s="149">
        <v>10257</v>
      </c>
      <c r="J131" s="149">
        <v>108068.17005000002</v>
      </c>
      <c r="K131" s="149">
        <v>32063</v>
      </c>
      <c r="L131" s="149">
        <v>28306</v>
      </c>
      <c r="M131" s="149">
        <v>11548</v>
      </c>
      <c r="N131" s="149">
        <v>13823</v>
      </c>
      <c r="O131" s="149">
        <v>175918.18946999998</v>
      </c>
      <c r="P131" s="147">
        <f t="shared" si="2"/>
        <v>1740156.2727200002</v>
      </c>
    </row>
    <row r="132" spans="1:16" ht="15.75">
      <c r="A132" s="103" t="s">
        <v>603</v>
      </c>
      <c r="B132" s="146" t="s">
        <v>604</v>
      </c>
      <c r="C132" s="149">
        <v>0</v>
      </c>
      <c r="D132" s="149">
        <v>379</v>
      </c>
      <c r="E132" s="149">
        <v>0</v>
      </c>
      <c r="F132" s="149">
        <v>0</v>
      </c>
      <c r="G132" s="149">
        <v>372</v>
      </c>
      <c r="H132" s="149">
        <v>0</v>
      </c>
      <c r="I132" s="149">
        <v>0</v>
      </c>
      <c r="J132" s="149">
        <v>0</v>
      </c>
      <c r="K132" s="149">
        <v>0</v>
      </c>
      <c r="L132" s="149">
        <v>0</v>
      </c>
      <c r="M132" s="149">
        <v>0</v>
      </c>
      <c r="N132" s="149">
        <v>0</v>
      </c>
      <c r="O132" s="149">
        <v>0</v>
      </c>
      <c r="P132" s="147">
        <f t="shared" si="2"/>
        <v>751</v>
      </c>
    </row>
    <row r="133" spans="1:16">
      <c r="A133" s="133"/>
      <c r="B133" s="133"/>
    </row>
    <row r="134" spans="1:16">
      <c r="A134" s="133"/>
      <c r="B134" s="133"/>
    </row>
    <row r="135" spans="1:16">
      <c r="A135" s="133"/>
      <c r="B135" s="133"/>
    </row>
    <row r="136" spans="1:16">
      <c r="A136" s="133"/>
      <c r="B136" s="133"/>
    </row>
    <row r="137" spans="1:16">
      <c r="A137" s="133"/>
      <c r="B137" s="133"/>
    </row>
    <row r="138" spans="1:16">
      <c r="A138" s="133"/>
      <c r="B138" s="133"/>
    </row>
    <row r="139" spans="1:16">
      <c r="A139" s="133"/>
      <c r="B139" s="133"/>
    </row>
    <row r="140" spans="1:16">
      <c r="A140" s="133"/>
      <c r="B140" s="133"/>
    </row>
    <row r="141" spans="1:16">
      <c r="A141" s="133"/>
      <c r="B141" s="133"/>
    </row>
    <row r="142" spans="1:16">
      <c r="A142" s="133"/>
      <c r="B142" s="133"/>
    </row>
    <row r="143" spans="1:16">
      <c r="A143" s="133"/>
      <c r="B143" s="133"/>
    </row>
    <row r="144" spans="1:16">
      <c r="A144" s="133"/>
      <c r="B144" s="133"/>
    </row>
    <row r="145" spans="1:2">
      <c r="A145" s="133"/>
      <c r="B145" s="133"/>
    </row>
    <row r="146" spans="1:2">
      <c r="A146" s="133"/>
      <c r="B146" s="133"/>
    </row>
    <row r="147" spans="1:2">
      <c r="A147" s="133"/>
      <c r="B147" s="133"/>
    </row>
    <row r="148" spans="1:2">
      <c r="A148" s="133"/>
      <c r="B148" s="133"/>
    </row>
    <row r="149" spans="1:2">
      <c r="A149" s="133"/>
      <c r="B149" s="133"/>
    </row>
    <row r="150" spans="1:2">
      <c r="A150" s="133"/>
      <c r="B150" s="133"/>
    </row>
    <row r="151" spans="1:2">
      <c r="A151" s="133"/>
      <c r="B151" s="133"/>
    </row>
    <row r="152" spans="1:2">
      <c r="A152" s="133"/>
      <c r="B152" s="133"/>
    </row>
    <row r="153" spans="1:2">
      <c r="A153" s="133"/>
      <c r="B153" s="133"/>
    </row>
    <row r="154" spans="1:2">
      <c r="A154" s="133"/>
      <c r="B154" s="133"/>
    </row>
    <row r="155" spans="1:2">
      <c r="A155" s="133"/>
      <c r="B155" s="133"/>
    </row>
    <row r="156" spans="1:2">
      <c r="A156" s="133"/>
      <c r="B156" s="133"/>
    </row>
    <row r="157" spans="1:2">
      <c r="A157" s="133"/>
      <c r="B157" s="133"/>
    </row>
    <row r="158" spans="1:2">
      <c r="A158" s="133"/>
      <c r="B158" s="133"/>
    </row>
    <row r="159" spans="1:2">
      <c r="A159" s="133"/>
      <c r="B159" s="133"/>
    </row>
    <row r="160" spans="1:2">
      <c r="A160" s="133"/>
      <c r="B160" s="133"/>
    </row>
    <row r="161" spans="1:2">
      <c r="A161" s="133"/>
      <c r="B161" s="133"/>
    </row>
    <row r="162" spans="1:2">
      <c r="A162" s="133"/>
      <c r="B162" s="133"/>
    </row>
    <row r="163" spans="1:2">
      <c r="A163" s="133"/>
      <c r="B163" s="133"/>
    </row>
    <row r="164" spans="1:2">
      <c r="A164" s="133"/>
      <c r="B164" s="133"/>
    </row>
    <row r="165" spans="1:2">
      <c r="A165" s="133"/>
      <c r="B165" s="133"/>
    </row>
    <row r="166" spans="1:2">
      <c r="A166" s="133"/>
      <c r="B166" s="133"/>
    </row>
    <row r="167" spans="1:2">
      <c r="A167" s="133"/>
      <c r="B167" s="133"/>
    </row>
    <row r="168" spans="1:2">
      <c r="A168" s="133"/>
      <c r="B168" s="133"/>
    </row>
    <row r="169" spans="1:2">
      <c r="A169" s="133"/>
      <c r="B169" s="133"/>
    </row>
    <row r="170" spans="1:2">
      <c r="A170" s="133"/>
      <c r="B170" s="133"/>
    </row>
    <row r="171" spans="1:2">
      <c r="A171" s="133"/>
      <c r="B171" s="133"/>
    </row>
    <row r="172" spans="1:2">
      <c r="A172" s="133"/>
      <c r="B172" s="133"/>
    </row>
    <row r="173" spans="1:2">
      <c r="A173" s="133"/>
      <c r="B173" s="133"/>
    </row>
    <row r="174" spans="1:2">
      <c r="A174" s="133"/>
      <c r="B174" s="133"/>
    </row>
    <row r="175" spans="1:2">
      <c r="A175" s="133"/>
      <c r="B175" s="133"/>
    </row>
    <row r="176" spans="1:2">
      <c r="A176" s="133"/>
      <c r="B176" s="133"/>
    </row>
    <row r="177" spans="1:2">
      <c r="A177" s="133"/>
      <c r="B177" s="133"/>
    </row>
    <row r="178" spans="1:2">
      <c r="A178" s="133"/>
      <c r="B178" s="133"/>
    </row>
    <row r="179" spans="1:2">
      <c r="A179" s="133"/>
      <c r="B179" s="133"/>
    </row>
    <row r="180" spans="1:2">
      <c r="A180" s="133"/>
      <c r="B180" s="133"/>
    </row>
    <row r="181" spans="1:2">
      <c r="A181" s="133"/>
      <c r="B181" s="133"/>
    </row>
    <row r="182" spans="1:2">
      <c r="A182" s="133"/>
      <c r="B182" s="133"/>
    </row>
    <row r="183" spans="1:2">
      <c r="A183" s="133"/>
      <c r="B183" s="133"/>
    </row>
    <row r="184" spans="1:2">
      <c r="A184" s="133"/>
      <c r="B184" s="133"/>
    </row>
    <row r="185" spans="1:2">
      <c r="A185" s="133"/>
      <c r="B185" s="133"/>
    </row>
    <row r="186" spans="1:2">
      <c r="A186" s="133"/>
      <c r="B186" s="133"/>
    </row>
    <row r="187" spans="1:2">
      <c r="A187" s="133"/>
      <c r="B187" s="133"/>
    </row>
    <row r="188" spans="1:2">
      <c r="A188" s="133"/>
      <c r="B188" s="133"/>
    </row>
    <row r="189" spans="1:2">
      <c r="A189" s="133"/>
      <c r="B189" s="133"/>
    </row>
    <row r="190" spans="1:2">
      <c r="A190" s="133"/>
      <c r="B190" s="133"/>
    </row>
    <row r="191" spans="1:2">
      <c r="A191" s="133"/>
      <c r="B191" s="133"/>
    </row>
    <row r="192" spans="1:2">
      <c r="A192" s="133"/>
      <c r="B192" s="133"/>
    </row>
    <row r="193" spans="1:2">
      <c r="A193" s="133"/>
      <c r="B193" s="133"/>
    </row>
    <row r="194" spans="1:2">
      <c r="A194" s="133"/>
      <c r="B194" s="133"/>
    </row>
    <row r="195" spans="1:2">
      <c r="A195" s="133"/>
      <c r="B195" s="133"/>
    </row>
    <row r="196" spans="1:2">
      <c r="A196" s="133"/>
      <c r="B196" s="133"/>
    </row>
    <row r="197" spans="1:2">
      <c r="A197" s="133"/>
      <c r="B197" s="133"/>
    </row>
    <row r="198" spans="1:2">
      <c r="A198" s="133"/>
      <c r="B198" s="133"/>
    </row>
    <row r="199" spans="1:2">
      <c r="A199" s="133"/>
      <c r="B199" s="133"/>
    </row>
    <row r="200" spans="1:2">
      <c r="A200" s="133"/>
      <c r="B200" s="133"/>
    </row>
    <row r="201" spans="1:2">
      <c r="A201" s="133"/>
      <c r="B201" s="133"/>
    </row>
    <row r="202" spans="1:2">
      <c r="A202" s="133"/>
      <c r="B202" s="133"/>
    </row>
    <row r="203" spans="1:2">
      <c r="A203" s="133"/>
      <c r="B203" s="133"/>
    </row>
    <row r="204" spans="1:2">
      <c r="A204" s="133"/>
      <c r="B204" s="133"/>
    </row>
    <row r="205" spans="1:2">
      <c r="A205" s="133"/>
      <c r="B205" s="133"/>
    </row>
    <row r="206" spans="1:2">
      <c r="A206" s="133"/>
      <c r="B206" s="133"/>
    </row>
    <row r="207" spans="1:2">
      <c r="A207" s="133"/>
      <c r="B207" s="133"/>
    </row>
    <row r="208" spans="1:2">
      <c r="A208" s="133"/>
      <c r="B208" s="133"/>
    </row>
    <row r="209" spans="1:2">
      <c r="A209" s="133"/>
      <c r="B209" s="133"/>
    </row>
    <row r="210" spans="1:2">
      <c r="A210" s="133"/>
      <c r="B210" s="133"/>
    </row>
    <row r="211" spans="1:2">
      <c r="A211" s="133"/>
      <c r="B211" s="133"/>
    </row>
    <row r="212" spans="1:2">
      <c r="A212" s="133"/>
      <c r="B212" s="133"/>
    </row>
    <row r="213" spans="1:2">
      <c r="A213" s="133"/>
      <c r="B213" s="133"/>
    </row>
    <row r="214" spans="1:2">
      <c r="A214" s="133"/>
      <c r="B214" s="133"/>
    </row>
    <row r="215" spans="1:2">
      <c r="A215" s="133"/>
      <c r="B215" s="133"/>
    </row>
    <row r="216" spans="1:2">
      <c r="A216" s="133"/>
      <c r="B216" s="133"/>
    </row>
    <row r="217" spans="1:2">
      <c r="A217" s="133"/>
      <c r="B217" s="133"/>
    </row>
    <row r="218" spans="1:2">
      <c r="A218" s="133"/>
      <c r="B218" s="133"/>
    </row>
    <row r="219" spans="1:2">
      <c r="A219" s="133"/>
      <c r="B219" s="133"/>
    </row>
    <row r="220" spans="1:2">
      <c r="A220" s="133"/>
      <c r="B220" s="133"/>
    </row>
    <row r="221" spans="1:2">
      <c r="A221" s="133"/>
      <c r="B221" s="133"/>
    </row>
    <row r="222" spans="1:2">
      <c r="A222" s="133"/>
      <c r="B222" s="133"/>
    </row>
    <row r="223" spans="1:2">
      <c r="A223" s="133"/>
      <c r="B223" s="133"/>
    </row>
    <row r="224" spans="1:2">
      <c r="A224" s="133"/>
      <c r="B224" s="133"/>
    </row>
    <row r="225" spans="1:2">
      <c r="A225" s="133"/>
      <c r="B225" s="133"/>
    </row>
    <row r="226" spans="1:2">
      <c r="A226" s="133"/>
      <c r="B226" s="133"/>
    </row>
    <row r="227" spans="1:2">
      <c r="A227" s="133"/>
      <c r="B227" s="133"/>
    </row>
    <row r="228" spans="1:2">
      <c r="A228" s="133"/>
      <c r="B228" s="133"/>
    </row>
    <row r="229" spans="1:2">
      <c r="A229" s="133"/>
      <c r="B229" s="133"/>
    </row>
    <row r="230" spans="1:2">
      <c r="A230" s="133"/>
      <c r="B230" s="133"/>
    </row>
    <row r="231" spans="1:2">
      <c r="A231" s="133"/>
      <c r="B231" s="133"/>
    </row>
    <row r="232" spans="1:2">
      <c r="A232" s="133"/>
      <c r="B232" s="133"/>
    </row>
    <row r="233" spans="1:2">
      <c r="A233" s="133"/>
      <c r="B233" s="133"/>
    </row>
    <row r="234" spans="1:2">
      <c r="A234" s="133"/>
      <c r="B234" s="133"/>
    </row>
    <row r="235" spans="1:2">
      <c r="A235" s="133"/>
      <c r="B235" s="133"/>
    </row>
    <row r="236" spans="1:2">
      <c r="A236" s="133"/>
      <c r="B236" s="133"/>
    </row>
    <row r="237" spans="1:2">
      <c r="A237" s="133"/>
      <c r="B237" s="133"/>
    </row>
    <row r="238" spans="1:2">
      <c r="A238" s="133"/>
      <c r="B238" s="133"/>
    </row>
    <row r="239" spans="1:2">
      <c r="A239" s="133"/>
      <c r="B239" s="133"/>
    </row>
    <row r="240" spans="1:2">
      <c r="A240" s="133"/>
      <c r="B240" s="133"/>
    </row>
    <row r="241" spans="1:2">
      <c r="A241" s="133"/>
      <c r="B241" s="133"/>
    </row>
    <row r="242" spans="1:2">
      <c r="A242" s="133"/>
      <c r="B242" s="133"/>
    </row>
    <row r="243" spans="1:2">
      <c r="A243" s="133"/>
      <c r="B243" s="133"/>
    </row>
    <row r="244" spans="1:2">
      <c r="A244" s="133"/>
      <c r="B244" s="133"/>
    </row>
    <row r="245" spans="1:2">
      <c r="A245" s="133"/>
      <c r="B245" s="133"/>
    </row>
    <row r="246" spans="1:2">
      <c r="A246" s="133"/>
      <c r="B246" s="133"/>
    </row>
    <row r="247" spans="1:2">
      <c r="A247" s="133"/>
      <c r="B247" s="133"/>
    </row>
    <row r="248" spans="1:2">
      <c r="A248" s="133"/>
      <c r="B248" s="133"/>
    </row>
    <row r="249" spans="1:2">
      <c r="A249" s="133"/>
      <c r="B249" s="133"/>
    </row>
    <row r="250" spans="1:2">
      <c r="A250" s="133"/>
      <c r="B250" s="133"/>
    </row>
    <row r="251" spans="1:2">
      <c r="A251" s="133"/>
      <c r="B251" s="133"/>
    </row>
    <row r="252" spans="1:2">
      <c r="A252" s="133"/>
      <c r="B252" s="133"/>
    </row>
    <row r="253" spans="1:2">
      <c r="A253" s="133"/>
      <c r="B253" s="133"/>
    </row>
    <row r="254" spans="1:2">
      <c r="A254" s="133"/>
      <c r="B254" s="133"/>
    </row>
    <row r="255" spans="1:2">
      <c r="A255" s="133"/>
      <c r="B255" s="133"/>
    </row>
    <row r="256" spans="1:2">
      <c r="A256" s="133"/>
      <c r="B256" s="133"/>
    </row>
    <row r="257" spans="1:2">
      <c r="A257" s="133"/>
      <c r="B257" s="133"/>
    </row>
    <row r="258" spans="1:2">
      <c r="A258" s="133"/>
      <c r="B258" s="133"/>
    </row>
    <row r="259" spans="1:2">
      <c r="A259" s="133"/>
      <c r="B259" s="133"/>
    </row>
    <row r="260" spans="1:2">
      <c r="A260" s="133"/>
      <c r="B260" s="133"/>
    </row>
    <row r="261" spans="1:2">
      <c r="A261" s="133"/>
      <c r="B261" s="133"/>
    </row>
    <row r="262" spans="1:2">
      <c r="A262" s="133"/>
      <c r="B262" s="133"/>
    </row>
    <row r="263" spans="1:2">
      <c r="A263" s="133"/>
      <c r="B263" s="133"/>
    </row>
    <row r="264" spans="1:2">
      <c r="A264" s="133"/>
      <c r="B264" s="133"/>
    </row>
    <row r="265" spans="1:2">
      <c r="A265" s="133"/>
      <c r="B265" s="133"/>
    </row>
    <row r="266" spans="1:2">
      <c r="A266" s="133"/>
      <c r="B266" s="133"/>
    </row>
    <row r="267" spans="1:2">
      <c r="A267" s="133"/>
      <c r="B267" s="133"/>
    </row>
    <row r="268" spans="1:2">
      <c r="A268" s="133"/>
      <c r="B268" s="133"/>
    </row>
    <row r="269" spans="1:2">
      <c r="A269" s="133"/>
      <c r="B269" s="133"/>
    </row>
    <row r="270" spans="1:2">
      <c r="A270" s="133"/>
      <c r="B270" s="133"/>
    </row>
    <row r="271" spans="1:2">
      <c r="A271" s="133"/>
      <c r="B271" s="133"/>
    </row>
    <row r="272" spans="1:2">
      <c r="A272" s="133"/>
      <c r="B272" s="133"/>
    </row>
    <row r="273" spans="1:2">
      <c r="A273" s="133"/>
      <c r="B273" s="133"/>
    </row>
    <row r="274" spans="1:2">
      <c r="A274" s="133"/>
      <c r="B274" s="133"/>
    </row>
    <row r="275" spans="1:2">
      <c r="A275" s="133"/>
      <c r="B275" s="133"/>
    </row>
    <row r="276" spans="1:2">
      <c r="A276" s="133"/>
      <c r="B276" s="133"/>
    </row>
    <row r="277" spans="1:2">
      <c r="A277" s="133"/>
      <c r="B277" s="133"/>
    </row>
    <row r="278" spans="1:2">
      <c r="A278" s="133"/>
      <c r="B278" s="133"/>
    </row>
    <row r="279" spans="1:2">
      <c r="A279" s="133"/>
      <c r="B279" s="133"/>
    </row>
    <row r="280" spans="1:2">
      <c r="A280" s="133"/>
      <c r="B280" s="133"/>
    </row>
    <row r="281" spans="1:2">
      <c r="A281" s="133"/>
      <c r="B281" s="133"/>
    </row>
    <row r="282" spans="1:2">
      <c r="A282" s="133"/>
      <c r="B282" s="133"/>
    </row>
    <row r="283" spans="1:2">
      <c r="A283" s="133"/>
      <c r="B283" s="133"/>
    </row>
    <row r="284" spans="1:2">
      <c r="A284" s="133"/>
      <c r="B284" s="133"/>
    </row>
    <row r="285" spans="1:2">
      <c r="A285" s="133"/>
      <c r="B285" s="133"/>
    </row>
    <row r="286" spans="1:2">
      <c r="A286" s="133"/>
      <c r="B286" s="133"/>
    </row>
    <row r="287" spans="1:2">
      <c r="A287" s="133"/>
      <c r="B287" s="133"/>
    </row>
    <row r="288" spans="1:2">
      <c r="A288" s="133"/>
      <c r="B288" s="133"/>
    </row>
    <row r="289" spans="1:2">
      <c r="A289" s="133"/>
      <c r="B289" s="133"/>
    </row>
    <row r="290" spans="1:2">
      <c r="A290" s="133"/>
      <c r="B290" s="133"/>
    </row>
    <row r="291" spans="1:2">
      <c r="A291" s="133"/>
      <c r="B291" s="133"/>
    </row>
    <row r="292" spans="1:2">
      <c r="A292" s="133"/>
      <c r="B292" s="133"/>
    </row>
    <row r="293" spans="1:2">
      <c r="A293" s="133"/>
      <c r="B293" s="133"/>
    </row>
    <row r="294" spans="1:2">
      <c r="A294" s="133"/>
      <c r="B294" s="133"/>
    </row>
    <row r="295" spans="1:2">
      <c r="A295" s="133"/>
      <c r="B295" s="133"/>
    </row>
    <row r="296" spans="1:2">
      <c r="A296" s="133"/>
      <c r="B296" s="133"/>
    </row>
    <row r="297" spans="1:2">
      <c r="A297" s="133"/>
      <c r="B297" s="133"/>
    </row>
    <row r="298" spans="1:2">
      <c r="A298" s="133"/>
      <c r="B298" s="133"/>
    </row>
    <row r="299" spans="1:2">
      <c r="A299" s="133"/>
      <c r="B299" s="133"/>
    </row>
    <row r="300" spans="1:2">
      <c r="A300" s="133"/>
      <c r="B300" s="133"/>
    </row>
    <row r="301" spans="1:2">
      <c r="A301" s="133"/>
      <c r="B301" s="133"/>
    </row>
    <row r="302" spans="1:2">
      <c r="A302" s="133"/>
      <c r="B302" s="133"/>
    </row>
    <row r="303" spans="1:2">
      <c r="A303" s="133"/>
      <c r="B303" s="133"/>
    </row>
    <row r="304" spans="1:2">
      <c r="A304" s="133"/>
      <c r="B304" s="133"/>
    </row>
    <row r="305" spans="1:2">
      <c r="A305" s="133"/>
      <c r="B305" s="133"/>
    </row>
    <row r="306" spans="1:2">
      <c r="A306" s="133"/>
      <c r="B306" s="133"/>
    </row>
    <row r="307" spans="1:2">
      <c r="A307" s="133"/>
      <c r="B307" s="133"/>
    </row>
    <row r="308" spans="1:2">
      <c r="A308" s="133"/>
      <c r="B308" s="133"/>
    </row>
    <row r="309" spans="1:2">
      <c r="A309" s="133"/>
      <c r="B309" s="133"/>
    </row>
    <row r="310" spans="1:2">
      <c r="A310" s="133"/>
      <c r="B310" s="133"/>
    </row>
    <row r="311" spans="1:2">
      <c r="A311" s="133"/>
      <c r="B311" s="133"/>
    </row>
    <row r="312" spans="1:2">
      <c r="A312" s="133"/>
      <c r="B312" s="133"/>
    </row>
    <row r="313" spans="1:2">
      <c r="A313" s="133"/>
      <c r="B313" s="133"/>
    </row>
    <row r="314" spans="1:2">
      <c r="A314" s="133"/>
      <c r="B314" s="133"/>
    </row>
    <row r="315" spans="1:2">
      <c r="A315" s="133"/>
      <c r="B315" s="133"/>
    </row>
    <row r="316" spans="1:2">
      <c r="A316" s="133"/>
      <c r="B316" s="133"/>
    </row>
    <row r="317" spans="1:2">
      <c r="A317" s="133"/>
      <c r="B317" s="133"/>
    </row>
    <row r="318" spans="1:2">
      <c r="A318" s="133"/>
      <c r="B318" s="133"/>
    </row>
    <row r="319" spans="1:2">
      <c r="A319" s="133"/>
      <c r="B319" s="133"/>
    </row>
    <row r="320" spans="1:2">
      <c r="A320" s="133"/>
      <c r="B320" s="133"/>
    </row>
    <row r="321" spans="1:2">
      <c r="A321" s="133"/>
      <c r="B321" s="133"/>
    </row>
    <row r="322" spans="1:2">
      <c r="A322" s="133"/>
      <c r="B322" s="133"/>
    </row>
    <row r="323" spans="1:2">
      <c r="A323" s="133"/>
      <c r="B323" s="133"/>
    </row>
    <row r="324" spans="1:2">
      <c r="A324" s="133"/>
      <c r="B324" s="133"/>
    </row>
    <row r="325" spans="1:2">
      <c r="A325" s="133"/>
      <c r="B325" s="133"/>
    </row>
    <row r="326" spans="1:2">
      <c r="A326" s="133"/>
      <c r="B326" s="133"/>
    </row>
    <row r="327" spans="1:2">
      <c r="A327" s="133"/>
      <c r="B327" s="133"/>
    </row>
    <row r="328" spans="1:2">
      <c r="A328" s="133"/>
      <c r="B328" s="133"/>
    </row>
    <row r="329" spans="1:2">
      <c r="A329" s="133"/>
      <c r="B329" s="133"/>
    </row>
    <row r="330" spans="1:2">
      <c r="A330" s="133"/>
      <c r="B330" s="133"/>
    </row>
    <row r="331" spans="1:2">
      <c r="A331" s="133"/>
      <c r="B331" s="133"/>
    </row>
    <row r="332" spans="1:2">
      <c r="A332" s="133"/>
      <c r="B332" s="133"/>
    </row>
    <row r="333" spans="1:2">
      <c r="A333" s="133"/>
      <c r="B333" s="133"/>
    </row>
    <row r="334" spans="1:2">
      <c r="A334" s="133"/>
      <c r="B334" s="133"/>
    </row>
    <row r="335" spans="1:2">
      <c r="A335" s="133"/>
      <c r="B335" s="133"/>
    </row>
    <row r="336" spans="1:2">
      <c r="A336" s="133"/>
      <c r="B336" s="133"/>
    </row>
    <row r="337" spans="1:2">
      <c r="A337" s="133"/>
      <c r="B337" s="133"/>
    </row>
    <row r="338" spans="1:2">
      <c r="A338" s="133"/>
      <c r="B338" s="133"/>
    </row>
    <row r="339" spans="1:2">
      <c r="A339" s="133"/>
      <c r="B339" s="133"/>
    </row>
    <row r="340" spans="1:2">
      <c r="A340" s="133"/>
      <c r="B340" s="133"/>
    </row>
    <row r="341" spans="1:2">
      <c r="A341" s="133"/>
      <c r="B341" s="133"/>
    </row>
    <row r="342" spans="1:2">
      <c r="A342" s="133"/>
      <c r="B342" s="133"/>
    </row>
    <row r="343" spans="1:2">
      <c r="A343" s="133"/>
      <c r="B343" s="133"/>
    </row>
    <row r="344" spans="1:2">
      <c r="A344" s="133"/>
      <c r="B344" s="133"/>
    </row>
    <row r="345" spans="1:2">
      <c r="A345" s="133"/>
      <c r="B345" s="133"/>
    </row>
    <row r="346" spans="1:2">
      <c r="A346" s="133"/>
      <c r="B346" s="133"/>
    </row>
    <row r="347" spans="1:2">
      <c r="A347" s="133"/>
      <c r="B347" s="133"/>
    </row>
    <row r="348" spans="1:2">
      <c r="A348" s="133"/>
      <c r="B348" s="133"/>
    </row>
    <row r="349" spans="1:2">
      <c r="A349" s="133"/>
      <c r="B349" s="133"/>
    </row>
    <row r="350" spans="1:2">
      <c r="A350" s="133"/>
      <c r="B350" s="133"/>
    </row>
    <row r="351" spans="1:2">
      <c r="A351" s="133"/>
      <c r="B351" s="133"/>
    </row>
    <row r="352" spans="1:2">
      <c r="A352" s="133"/>
      <c r="B352" s="133"/>
    </row>
    <row r="353" spans="1:2">
      <c r="A353" s="133"/>
      <c r="B353" s="133"/>
    </row>
    <row r="354" spans="1:2">
      <c r="A354" s="133"/>
      <c r="B354" s="133"/>
    </row>
    <row r="355" spans="1:2">
      <c r="A355" s="133"/>
      <c r="B355" s="133"/>
    </row>
    <row r="356" spans="1:2">
      <c r="A356" s="133"/>
      <c r="B356" s="133"/>
    </row>
    <row r="357" spans="1:2">
      <c r="A357" s="133"/>
      <c r="B357" s="133"/>
    </row>
    <row r="358" spans="1:2">
      <c r="A358" s="133"/>
      <c r="B358" s="133"/>
    </row>
    <row r="359" spans="1:2">
      <c r="A359" s="133"/>
      <c r="B359" s="133"/>
    </row>
    <row r="360" spans="1:2">
      <c r="A360" s="133"/>
      <c r="B360" s="133"/>
    </row>
    <row r="361" spans="1:2">
      <c r="A361" s="133"/>
      <c r="B361" s="133"/>
    </row>
    <row r="362" spans="1:2">
      <c r="A362" s="133"/>
      <c r="B362" s="133"/>
    </row>
    <row r="363" spans="1:2">
      <c r="A363" s="133"/>
      <c r="B363" s="133"/>
    </row>
    <row r="364" spans="1:2">
      <c r="A364" s="133"/>
      <c r="B364" s="133"/>
    </row>
    <row r="365" spans="1:2">
      <c r="A365" s="133"/>
      <c r="B365" s="133"/>
    </row>
    <row r="366" spans="1:2">
      <c r="A366" s="133"/>
      <c r="B366" s="133"/>
    </row>
    <row r="367" spans="1:2">
      <c r="A367" s="133"/>
      <c r="B367" s="133"/>
    </row>
    <row r="368" spans="1:2">
      <c r="A368" s="133"/>
      <c r="B368" s="133"/>
    </row>
    <row r="369" spans="1:2">
      <c r="A369" s="133"/>
      <c r="B369" s="133"/>
    </row>
    <row r="370" spans="1:2">
      <c r="A370" s="133"/>
      <c r="B370" s="133"/>
    </row>
    <row r="371" spans="1:2">
      <c r="A371" s="133"/>
      <c r="B371" s="133"/>
    </row>
    <row r="372" spans="1:2">
      <c r="A372" s="133"/>
      <c r="B372" s="133"/>
    </row>
    <row r="373" spans="1:2">
      <c r="A373" s="133"/>
      <c r="B373" s="133"/>
    </row>
    <row r="374" spans="1:2">
      <c r="A374" s="133"/>
      <c r="B374" s="133"/>
    </row>
    <row r="375" spans="1:2">
      <c r="A375" s="133"/>
      <c r="B375" s="133"/>
    </row>
    <row r="376" spans="1:2">
      <c r="A376" s="133"/>
      <c r="B376" s="133"/>
    </row>
    <row r="377" spans="1:2">
      <c r="A377" s="133"/>
      <c r="B377" s="133"/>
    </row>
    <row r="378" spans="1:2">
      <c r="A378" s="133"/>
      <c r="B378" s="133"/>
    </row>
    <row r="379" spans="1:2">
      <c r="A379" s="133"/>
      <c r="B379" s="133"/>
    </row>
    <row r="380" spans="1:2">
      <c r="A380" s="133"/>
      <c r="B380" s="133"/>
    </row>
    <row r="381" spans="1:2">
      <c r="A381" s="133"/>
      <c r="B381" s="133"/>
    </row>
    <row r="382" spans="1:2">
      <c r="A382" s="133"/>
      <c r="B382" s="133"/>
    </row>
    <row r="383" spans="1:2">
      <c r="A383" s="133"/>
      <c r="B383" s="133"/>
    </row>
    <row r="384" spans="1:2">
      <c r="A384" s="133"/>
      <c r="B384" s="133"/>
    </row>
    <row r="385" spans="1:2">
      <c r="A385" s="133"/>
      <c r="B385" s="133"/>
    </row>
    <row r="386" spans="1:2">
      <c r="A386" s="133"/>
      <c r="B386" s="133"/>
    </row>
    <row r="387" spans="1:2">
      <c r="A387" s="133"/>
      <c r="B387" s="133"/>
    </row>
    <row r="388" spans="1:2">
      <c r="A388" s="133"/>
      <c r="B388" s="133"/>
    </row>
    <row r="389" spans="1:2">
      <c r="A389" s="133"/>
      <c r="B389" s="133"/>
    </row>
    <row r="390" spans="1:2">
      <c r="A390" s="133"/>
      <c r="B390" s="133"/>
    </row>
    <row r="391" spans="1:2">
      <c r="A391" s="133"/>
      <c r="B391" s="133"/>
    </row>
    <row r="392" spans="1:2">
      <c r="A392" s="133"/>
      <c r="B392" s="133"/>
    </row>
    <row r="393" spans="1:2">
      <c r="A393" s="133"/>
      <c r="B393" s="133"/>
    </row>
    <row r="394" spans="1:2">
      <c r="A394" s="133"/>
      <c r="B394" s="133"/>
    </row>
    <row r="395" spans="1:2">
      <c r="A395" s="133"/>
      <c r="B395" s="133"/>
    </row>
    <row r="396" spans="1:2">
      <c r="A396" s="133"/>
      <c r="B396" s="133"/>
    </row>
    <row r="397" spans="1:2">
      <c r="A397" s="133"/>
      <c r="B397" s="133"/>
    </row>
    <row r="398" spans="1:2">
      <c r="A398" s="133"/>
      <c r="B398" s="133"/>
    </row>
    <row r="399" spans="1:2">
      <c r="A399" s="133"/>
      <c r="B399" s="133"/>
    </row>
    <row r="400" spans="1:2">
      <c r="A400" s="133"/>
      <c r="B400" s="133"/>
    </row>
    <row r="401" spans="1:2">
      <c r="A401" s="133"/>
      <c r="B401" s="133"/>
    </row>
    <row r="402" spans="1:2">
      <c r="A402" s="133"/>
      <c r="B402" s="133"/>
    </row>
    <row r="403" spans="1:2">
      <c r="A403" s="133"/>
      <c r="B403" s="133"/>
    </row>
    <row r="404" spans="1:2">
      <c r="A404" s="133"/>
      <c r="B404" s="133"/>
    </row>
    <row r="405" spans="1:2">
      <c r="A405" s="133"/>
      <c r="B405" s="133"/>
    </row>
    <row r="406" spans="1:2">
      <c r="A406" s="133"/>
      <c r="B406" s="133"/>
    </row>
    <row r="407" spans="1:2">
      <c r="A407" s="133"/>
      <c r="B407" s="133"/>
    </row>
    <row r="408" spans="1:2">
      <c r="A408" s="133"/>
      <c r="B408" s="133"/>
    </row>
    <row r="409" spans="1:2">
      <c r="A409" s="133"/>
      <c r="B409" s="133"/>
    </row>
    <row r="410" spans="1:2">
      <c r="A410" s="133"/>
      <c r="B410" s="133"/>
    </row>
    <row r="411" spans="1:2">
      <c r="A411" s="133"/>
      <c r="B411" s="133"/>
    </row>
    <row r="412" spans="1:2">
      <c r="A412" s="133"/>
      <c r="B412" s="133"/>
    </row>
    <row r="413" spans="1:2">
      <c r="A413" s="133"/>
      <c r="B413" s="133"/>
    </row>
    <row r="414" spans="1:2">
      <c r="A414" s="133"/>
      <c r="B414" s="133"/>
    </row>
    <row r="415" spans="1:2">
      <c r="A415" s="133"/>
      <c r="B415" s="133"/>
    </row>
    <row r="416" spans="1:2">
      <c r="A416" s="133"/>
      <c r="B416" s="133"/>
    </row>
    <row r="417" spans="1:2">
      <c r="A417" s="133"/>
      <c r="B417" s="133"/>
    </row>
    <row r="418" spans="1:2">
      <c r="A418" s="133"/>
      <c r="B418" s="133"/>
    </row>
    <row r="419" spans="1:2">
      <c r="A419" s="133"/>
      <c r="B419" s="133"/>
    </row>
    <row r="420" spans="1:2">
      <c r="A420" s="133"/>
      <c r="B420" s="133"/>
    </row>
    <row r="421" spans="1:2">
      <c r="A421" s="133"/>
      <c r="B421" s="133"/>
    </row>
    <row r="422" spans="1:2">
      <c r="A422" s="133"/>
      <c r="B422" s="133"/>
    </row>
    <row r="423" spans="1:2">
      <c r="A423" s="133"/>
      <c r="B423" s="133"/>
    </row>
    <row r="424" spans="1:2">
      <c r="A424" s="133"/>
      <c r="B424" s="133"/>
    </row>
    <row r="425" spans="1:2">
      <c r="A425" s="133"/>
      <c r="B425" s="133"/>
    </row>
    <row r="426" spans="1:2">
      <c r="A426" s="133"/>
      <c r="B426" s="133"/>
    </row>
    <row r="427" spans="1:2">
      <c r="A427" s="133"/>
      <c r="B427" s="133"/>
    </row>
    <row r="428" spans="1:2">
      <c r="A428" s="133"/>
      <c r="B428" s="133"/>
    </row>
    <row r="429" spans="1:2">
      <c r="A429" s="133"/>
      <c r="B429" s="133"/>
    </row>
    <row r="430" spans="1:2">
      <c r="A430" s="133"/>
      <c r="B430" s="133"/>
    </row>
    <row r="431" spans="1:2">
      <c r="A431" s="133"/>
      <c r="B431" s="133"/>
    </row>
    <row r="432" spans="1:2">
      <c r="A432" s="133"/>
      <c r="B432" s="133"/>
    </row>
    <row r="433" spans="1:2">
      <c r="A433" s="133"/>
      <c r="B433" s="133"/>
    </row>
    <row r="434" spans="1:2">
      <c r="A434" s="133"/>
      <c r="B434" s="133"/>
    </row>
    <row r="435" spans="1:2">
      <c r="A435" s="133"/>
      <c r="B435" s="133"/>
    </row>
    <row r="436" spans="1:2">
      <c r="A436" s="133"/>
      <c r="B436" s="133"/>
    </row>
    <row r="437" spans="1:2">
      <c r="A437" s="133"/>
      <c r="B437" s="133"/>
    </row>
    <row r="438" spans="1:2">
      <c r="A438" s="133"/>
      <c r="B438" s="133"/>
    </row>
    <row r="439" spans="1:2">
      <c r="A439" s="133"/>
      <c r="B439" s="133"/>
    </row>
    <row r="440" spans="1:2">
      <c r="A440" s="133"/>
      <c r="B440" s="133"/>
    </row>
    <row r="441" spans="1:2">
      <c r="A441" s="133"/>
      <c r="B441" s="133"/>
    </row>
    <row r="442" spans="1:2">
      <c r="A442" s="133"/>
      <c r="B442" s="133"/>
    </row>
    <row r="443" spans="1:2">
      <c r="A443" s="133"/>
      <c r="B443" s="133"/>
    </row>
    <row r="444" spans="1:2">
      <c r="A444" s="133"/>
      <c r="B444" s="133"/>
    </row>
    <row r="445" spans="1:2">
      <c r="A445" s="133"/>
      <c r="B445" s="133"/>
    </row>
    <row r="446" spans="1:2">
      <c r="A446" s="133"/>
      <c r="B446" s="133"/>
    </row>
    <row r="447" spans="1:2">
      <c r="A447" s="133"/>
      <c r="B447" s="133"/>
    </row>
    <row r="448" spans="1:2">
      <c r="A448" s="133"/>
      <c r="B448" s="133"/>
    </row>
    <row r="449" spans="1:2">
      <c r="A449" s="133"/>
      <c r="B449" s="133"/>
    </row>
    <row r="450" spans="1:2">
      <c r="A450" s="133"/>
      <c r="B450" s="133"/>
    </row>
    <row r="451" spans="1:2">
      <c r="A451" s="133"/>
      <c r="B451" s="133"/>
    </row>
    <row r="452" spans="1:2">
      <c r="A452" s="133"/>
      <c r="B452" s="133"/>
    </row>
    <row r="453" spans="1:2">
      <c r="A453" s="133"/>
      <c r="B453" s="133"/>
    </row>
    <row r="454" spans="1:2">
      <c r="A454" s="133"/>
      <c r="B454" s="133"/>
    </row>
    <row r="455" spans="1:2">
      <c r="A455" s="133"/>
      <c r="B455" s="133"/>
    </row>
    <row r="456" spans="1:2">
      <c r="A456" s="133"/>
      <c r="B456" s="133"/>
    </row>
    <row r="457" spans="1:2">
      <c r="A457" s="133"/>
      <c r="B457" s="133"/>
    </row>
    <row r="458" spans="1:2">
      <c r="A458" s="133"/>
      <c r="B458" s="133"/>
    </row>
    <row r="459" spans="1:2">
      <c r="A459" s="133"/>
      <c r="B459" s="133"/>
    </row>
    <row r="460" spans="1:2">
      <c r="A460" s="133"/>
      <c r="B460" s="133"/>
    </row>
    <row r="461" spans="1:2">
      <c r="A461" s="133"/>
      <c r="B461" s="133"/>
    </row>
    <row r="462" spans="1:2">
      <c r="A462" s="133"/>
      <c r="B462" s="133"/>
    </row>
    <row r="463" spans="1:2">
      <c r="A463" s="133"/>
      <c r="B463" s="133"/>
    </row>
    <row r="464" spans="1:2">
      <c r="A464" s="133"/>
      <c r="B464" s="133"/>
    </row>
    <row r="465" spans="1:2">
      <c r="A465" s="133"/>
      <c r="B465" s="133"/>
    </row>
    <row r="466" spans="1:2">
      <c r="A466" s="133"/>
      <c r="B466" s="133"/>
    </row>
    <row r="467" spans="1:2">
      <c r="A467" s="133"/>
      <c r="B467" s="133"/>
    </row>
    <row r="468" spans="1:2">
      <c r="A468" s="133"/>
      <c r="B468" s="133"/>
    </row>
    <row r="469" spans="1:2">
      <c r="A469" s="133"/>
      <c r="B469" s="133"/>
    </row>
    <row r="470" spans="1:2">
      <c r="A470" s="133"/>
      <c r="B470" s="133"/>
    </row>
    <row r="471" spans="1:2">
      <c r="A471" s="133"/>
      <c r="B471" s="133"/>
    </row>
    <row r="472" spans="1:2">
      <c r="A472" s="133"/>
      <c r="B472" s="133"/>
    </row>
    <row r="473" spans="1:2">
      <c r="A473" s="133"/>
      <c r="B473" s="133"/>
    </row>
    <row r="474" spans="1:2">
      <c r="A474" s="133"/>
      <c r="B474" s="133"/>
    </row>
    <row r="475" spans="1:2">
      <c r="A475" s="133"/>
      <c r="B475" s="133"/>
    </row>
    <row r="476" spans="1:2">
      <c r="A476" s="133"/>
      <c r="B476" s="133"/>
    </row>
    <row r="477" spans="1:2">
      <c r="A477" s="133"/>
      <c r="B477" s="133"/>
    </row>
    <row r="478" spans="1:2">
      <c r="A478" s="133"/>
      <c r="B478" s="133"/>
    </row>
    <row r="479" spans="1:2">
      <c r="A479" s="133"/>
      <c r="B479" s="133"/>
    </row>
    <row r="480" spans="1:2">
      <c r="A480" s="133"/>
      <c r="B480" s="133"/>
    </row>
    <row r="481" spans="1:2">
      <c r="A481" s="133"/>
      <c r="B481" s="133"/>
    </row>
    <row r="482" spans="1:2">
      <c r="A482" s="133"/>
      <c r="B482" s="133"/>
    </row>
    <row r="483" spans="1:2">
      <c r="A483" s="133"/>
      <c r="B483" s="133"/>
    </row>
    <row r="484" spans="1:2">
      <c r="A484" s="133"/>
      <c r="B484" s="133"/>
    </row>
    <row r="485" spans="1:2">
      <c r="A485" s="133"/>
      <c r="B485" s="133"/>
    </row>
    <row r="486" spans="1:2">
      <c r="A486" s="133"/>
      <c r="B486" s="133"/>
    </row>
    <row r="487" spans="1:2">
      <c r="A487" s="133"/>
      <c r="B487" s="133"/>
    </row>
    <row r="488" spans="1:2">
      <c r="A488" s="133"/>
      <c r="B488" s="133"/>
    </row>
    <row r="489" spans="1:2">
      <c r="A489" s="133"/>
      <c r="B489" s="133"/>
    </row>
    <row r="490" spans="1:2">
      <c r="A490" s="133"/>
      <c r="B490" s="133"/>
    </row>
    <row r="491" spans="1:2">
      <c r="A491" s="133"/>
      <c r="B491" s="133"/>
    </row>
    <row r="492" spans="1:2">
      <c r="A492" s="133"/>
      <c r="B492" s="133"/>
    </row>
    <row r="493" spans="1:2">
      <c r="A493" s="133"/>
      <c r="B493" s="133"/>
    </row>
    <row r="494" spans="1:2">
      <c r="A494" s="133"/>
      <c r="B494" s="133"/>
    </row>
    <row r="495" spans="1:2">
      <c r="A495" s="133"/>
      <c r="B495" s="133"/>
    </row>
    <row r="496" spans="1:2">
      <c r="A496" s="133"/>
      <c r="B496" s="133"/>
    </row>
    <row r="497" spans="1:2">
      <c r="A497" s="133"/>
      <c r="B497" s="133"/>
    </row>
    <row r="498" spans="1:2">
      <c r="A498" s="133"/>
      <c r="B498" s="133"/>
    </row>
    <row r="499" spans="1:2">
      <c r="A499" s="133"/>
      <c r="B499" s="133"/>
    </row>
    <row r="500" spans="1:2">
      <c r="A500" s="133"/>
      <c r="B500" s="133"/>
    </row>
    <row r="501" spans="1:2">
      <c r="A501" s="133"/>
      <c r="B501" s="133"/>
    </row>
    <row r="502" spans="1:2">
      <c r="A502" s="133"/>
      <c r="B502" s="133"/>
    </row>
    <row r="503" spans="1:2">
      <c r="A503" s="133"/>
      <c r="B503" s="133"/>
    </row>
    <row r="504" spans="1:2">
      <c r="A504" s="133"/>
      <c r="B504" s="133"/>
    </row>
    <row r="505" spans="1:2">
      <c r="A505" s="133"/>
      <c r="B505" s="133"/>
    </row>
    <row r="506" spans="1:2">
      <c r="A506" s="133"/>
      <c r="B506" s="133"/>
    </row>
    <row r="507" spans="1:2">
      <c r="A507" s="133"/>
      <c r="B507" s="133"/>
    </row>
    <row r="508" spans="1:2">
      <c r="A508" s="133"/>
      <c r="B508" s="133"/>
    </row>
    <row r="509" spans="1:2">
      <c r="A509" s="133"/>
      <c r="B509" s="133"/>
    </row>
    <row r="510" spans="1:2">
      <c r="A510" s="133"/>
      <c r="B510" s="133"/>
    </row>
    <row r="511" spans="1:2">
      <c r="A511" s="133"/>
      <c r="B511" s="133"/>
    </row>
    <row r="512" spans="1:2">
      <c r="A512" s="133"/>
      <c r="B512" s="133"/>
    </row>
    <row r="513" spans="1:2">
      <c r="A513" s="133"/>
      <c r="B513" s="133"/>
    </row>
    <row r="514" spans="1:2">
      <c r="A514" s="133"/>
      <c r="B514" s="133"/>
    </row>
    <row r="515" spans="1:2">
      <c r="A515" s="133"/>
      <c r="B515" s="133"/>
    </row>
    <row r="516" spans="1:2">
      <c r="A516" s="133"/>
      <c r="B516" s="133"/>
    </row>
    <row r="517" spans="1:2">
      <c r="A517" s="133"/>
      <c r="B517" s="133"/>
    </row>
    <row r="518" spans="1:2">
      <c r="A518" s="133"/>
      <c r="B518" s="133"/>
    </row>
    <row r="519" spans="1:2">
      <c r="A519" s="133"/>
      <c r="B519" s="133"/>
    </row>
    <row r="520" spans="1:2">
      <c r="A520" s="133"/>
      <c r="B520" s="133"/>
    </row>
    <row r="521" spans="1:2">
      <c r="A521" s="133"/>
      <c r="B521" s="133"/>
    </row>
    <row r="522" spans="1:2">
      <c r="A522" s="133"/>
      <c r="B522" s="133"/>
    </row>
    <row r="523" spans="1:2">
      <c r="A523" s="133"/>
      <c r="B523" s="133"/>
    </row>
    <row r="524" spans="1:2">
      <c r="A524" s="133"/>
      <c r="B524" s="133"/>
    </row>
    <row r="525" spans="1:2">
      <c r="A525" s="133"/>
      <c r="B525" s="133"/>
    </row>
    <row r="526" spans="1:2">
      <c r="A526" s="133"/>
      <c r="B526" s="133"/>
    </row>
    <row r="527" spans="1:2">
      <c r="A527" s="133"/>
      <c r="B527" s="133"/>
    </row>
    <row r="528" spans="1:2">
      <c r="A528" s="133"/>
      <c r="B528" s="133"/>
    </row>
    <row r="529" spans="1:2">
      <c r="A529" s="133"/>
      <c r="B529" s="133"/>
    </row>
    <row r="530" spans="1:2">
      <c r="A530" s="133"/>
      <c r="B530" s="133"/>
    </row>
    <row r="531" spans="1:2">
      <c r="A531" s="133"/>
      <c r="B531" s="133"/>
    </row>
    <row r="532" spans="1:2">
      <c r="A532" s="133"/>
      <c r="B532" s="133"/>
    </row>
    <row r="533" spans="1:2">
      <c r="A533" s="133"/>
      <c r="B533" s="133"/>
    </row>
    <row r="534" spans="1:2">
      <c r="A534" s="133"/>
      <c r="B534" s="133"/>
    </row>
    <row r="535" spans="1:2">
      <c r="A535" s="133"/>
      <c r="B535" s="133"/>
    </row>
    <row r="536" spans="1:2">
      <c r="A536" s="133"/>
      <c r="B536" s="133"/>
    </row>
    <row r="537" spans="1:2">
      <c r="A537" s="133"/>
      <c r="B537" s="133"/>
    </row>
    <row r="538" spans="1:2">
      <c r="A538" s="133"/>
      <c r="B538" s="133"/>
    </row>
    <row r="539" spans="1:2">
      <c r="A539" s="133"/>
      <c r="B539" s="133"/>
    </row>
    <row r="540" spans="1:2">
      <c r="A540" s="133"/>
      <c r="B540" s="133"/>
    </row>
    <row r="541" spans="1:2">
      <c r="A541" s="133"/>
      <c r="B541" s="133"/>
    </row>
    <row r="542" spans="1:2">
      <c r="A542" s="133"/>
      <c r="B542" s="133"/>
    </row>
    <row r="543" spans="1:2">
      <c r="A543" s="133"/>
      <c r="B543" s="133"/>
    </row>
    <row r="544" spans="1:2">
      <c r="A544" s="133"/>
      <c r="B544" s="133"/>
    </row>
    <row r="545" spans="1:2">
      <c r="A545" s="133"/>
      <c r="B545" s="133"/>
    </row>
    <row r="546" spans="1:2">
      <c r="A546" s="133"/>
      <c r="B546" s="133"/>
    </row>
    <row r="547" spans="1:2">
      <c r="A547" s="133"/>
      <c r="B547" s="133"/>
    </row>
    <row r="548" spans="1:2">
      <c r="A548" s="133"/>
      <c r="B548" s="133"/>
    </row>
    <row r="549" spans="1:2">
      <c r="A549" s="133"/>
      <c r="B549" s="133"/>
    </row>
    <row r="550" spans="1:2">
      <c r="A550" s="133"/>
      <c r="B550" s="133"/>
    </row>
    <row r="551" spans="1:2">
      <c r="A551" s="133"/>
      <c r="B551" s="133"/>
    </row>
    <row r="552" spans="1:2">
      <c r="A552" s="133"/>
      <c r="B552" s="133"/>
    </row>
    <row r="553" spans="1:2">
      <c r="A553" s="133"/>
      <c r="B553" s="133"/>
    </row>
    <row r="554" spans="1:2">
      <c r="A554" s="133"/>
      <c r="B554" s="133"/>
    </row>
    <row r="555" spans="1:2">
      <c r="A555" s="133"/>
      <c r="B555" s="133"/>
    </row>
    <row r="556" spans="1:2">
      <c r="A556" s="133"/>
      <c r="B556" s="133"/>
    </row>
    <row r="557" spans="1:2">
      <c r="A557" s="133"/>
      <c r="B557" s="133"/>
    </row>
    <row r="558" spans="1:2">
      <c r="A558" s="133"/>
      <c r="B558" s="133"/>
    </row>
    <row r="559" spans="1:2">
      <c r="A559" s="133"/>
      <c r="B559" s="133"/>
    </row>
    <row r="560" spans="1:2">
      <c r="A560" s="133"/>
      <c r="B560" s="133"/>
    </row>
    <row r="561" spans="1:2">
      <c r="A561" s="133"/>
      <c r="B561" s="133"/>
    </row>
    <row r="562" spans="1:2">
      <c r="A562" s="133"/>
      <c r="B562" s="133"/>
    </row>
    <row r="563" spans="1:2">
      <c r="A563" s="133"/>
      <c r="B563" s="133"/>
    </row>
    <row r="564" spans="1:2">
      <c r="A564" s="133"/>
      <c r="B564" s="133"/>
    </row>
    <row r="565" spans="1:2">
      <c r="A565" s="133"/>
      <c r="B565" s="133"/>
    </row>
    <row r="566" spans="1:2">
      <c r="A566" s="133"/>
      <c r="B566" s="133"/>
    </row>
    <row r="567" spans="1:2">
      <c r="A567" s="133"/>
      <c r="B567" s="133"/>
    </row>
    <row r="568" spans="1:2">
      <c r="A568" s="133"/>
      <c r="B568" s="133"/>
    </row>
    <row r="569" spans="1:2">
      <c r="A569" s="133"/>
      <c r="B569" s="133"/>
    </row>
    <row r="570" spans="1:2">
      <c r="A570" s="133"/>
      <c r="B570" s="133"/>
    </row>
    <row r="571" spans="1:2">
      <c r="A571" s="133"/>
      <c r="B571" s="133"/>
    </row>
    <row r="572" spans="1:2">
      <c r="A572" s="133"/>
      <c r="B572" s="133"/>
    </row>
    <row r="573" spans="1:2">
      <c r="A573" s="133"/>
      <c r="B573" s="133"/>
    </row>
    <row r="574" spans="1:2">
      <c r="A574" s="133"/>
      <c r="B574" s="133"/>
    </row>
    <row r="575" spans="1:2">
      <c r="A575" s="133"/>
      <c r="B575" s="133"/>
    </row>
    <row r="576" spans="1:2">
      <c r="A576" s="133"/>
      <c r="B576" s="133"/>
    </row>
    <row r="577" spans="1:2">
      <c r="A577" s="133"/>
      <c r="B577" s="133"/>
    </row>
    <row r="578" spans="1:2">
      <c r="A578" s="133"/>
      <c r="B578" s="133"/>
    </row>
    <row r="579" spans="1:2">
      <c r="A579" s="133"/>
      <c r="B579" s="133"/>
    </row>
    <row r="580" spans="1:2">
      <c r="A580" s="133"/>
      <c r="B580" s="133"/>
    </row>
    <row r="581" spans="1:2">
      <c r="A581" s="133"/>
      <c r="B581" s="133"/>
    </row>
    <row r="582" spans="1:2">
      <c r="A582" s="133"/>
      <c r="B582" s="133"/>
    </row>
    <row r="583" spans="1:2">
      <c r="A583" s="133"/>
      <c r="B583" s="133"/>
    </row>
    <row r="584" spans="1:2">
      <c r="A584" s="133"/>
      <c r="B584" s="133"/>
    </row>
    <row r="585" spans="1:2">
      <c r="A585" s="133"/>
      <c r="B585" s="133"/>
    </row>
    <row r="586" spans="1:2">
      <c r="A586" s="133"/>
      <c r="B586" s="133"/>
    </row>
    <row r="587" spans="1:2">
      <c r="A587" s="133"/>
      <c r="B587" s="133"/>
    </row>
    <row r="588" spans="1:2">
      <c r="A588" s="133"/>
      <c r="B588" s="133"/>
    </row>
    <row r="589" spans="1:2">
      <c r="A589" s="133"/>
      <c r="B589" s="133"/>
    </row>
    <row r="590" spans="1:2">
      <c r="A590" s="133"/>
      <c r="B590" s="133"/>
    </row>
    <row r="591" spans="1:2">
      <c r="A591" s="133"/>
      <c r="B591" s="133"/>
    </row>
    <row r="592" spans="1:2">
      <c r="A592" s="133"/>
      <c r="B592" s="133"/>
    </row>
    <row r="593" spans="1:2">
      <c r="A593" s="133"/>
      <c r="B593" s="133"/>
    </row>
    <row r="594" spans="1:2">
      <c r="A594" s="133"/>
      <c r="B594" s="133"/>
    </row>
    <row r="595" spans="1:2">
      <c r="A595" s="133"/>
      <c r="B595" s="133"/>
    </row>
    <row r="596" spans="1:2">
      <c r="A596" s="133"/>
      <c r="B596" s="133"/>
    </row>
    <row r="597" spans="1:2">
      <c r="A597" s="133"/>
      <c r="B597" s="133"/>
    </row>
    <row r="598" spans="1:2">
      <c r="A598" s="133"/>
      <c r="B598" s="133"/>
    </row>
    <row r="599" spans="1:2">
      <c r="A599" s="133"/>
      <c r="B599" s="133"/>
    </row>
    <row r="600" spans="1:2">
      <c r="A600" s="133"/>
      <c r="B600" s="133"/>
    </row>
    <row r="601" spans="1:2">
      <c r="A601" s="133"/>
      <c r="B601" s="133"/>
    </row>
    <row r="602" spans="1:2">
      <c r="A602" s="133"/>
      <c r="B602" s="133"/>
    </row>
    <row r="603" spans="1:2">
      <c r="A603" s="133"/>
      <c r="B603" s="133"/>
    </row>
    <row r="604" spans="1:2">
      <c r="A604" s="133"/>
      <c r="B604" s="133"/>
    </row>
    <row r="605" spans="1:2">
      <c r="A605" s="133"/>
      <c r="B605" s="133"/>
    </row>
    <row r="606" spans="1:2">
      <c r="A606" s="133"/>
      <c r="B606" s="133"/>
    </row>
    <row r="607" spans="1:2">
      <c r="A607" s="133"/>
      <c r="B607" s="133"/>
    </row>
    <row r="608" spans="1:2">
      <c r="A608" s="133"/>
      <c r="B608" s="133"/>
    </row>
    <row r="609" spans="1:2">
      <c r="A609" s="133"/>
      <c r="B609" s="133"/>
    </row>
    <row r="610" spans="1:2">
      <c r="A610" s="133"/>
      <c r="B610" s="133"/>
    </row>
    <row r="611" spans="1:2">
      <c r="A611" s="133"/>
      <c r="B611" s="133"/>
    </row>
    <row r="612" spans="1:2">
      <c r="A612" s="133"/>
      <c r="B612" s="133"/>
    </row>
    <row r="613" spans="1:2">
      <c r="A613" s="133"/>
      <c r="B613" s="133"/>
    </row>
    <row r="614" spans="1:2">
      <c r="A614" s="133"/>
      <c r="B614" s="133"/>
    </row>
    <row r="615" spans="1:2">
      <c r="A615" s="133"/>
      <c r="B615" s="133"/>
    </row>
    <row r="616" spans="1:2">
      <c r="A616" s="133"/>
      <c r="B616" s="133"/>
    </row>
    <row r="617" spans="1:2">
      <c r="A617" s="133"/>
      <c r="B617" s="133"/>
    </row>
    <row r="618" spans="1:2">
      <c r="A618" s="133"/>
      <c r="B618" s="133"/>
    </row>
    <row r="619" spans="1:2">
      <c r="A619" s="133"/>
      <c r="B619" s="133"/>
    </row>
    <row r="620" spans="1:2">
      <c r="A620" s="133"/>
      <c r="B620" s="133"/>
    </row>
    <row r="621" spans="1:2">
      <c r="A621" s="133"/>
      <c r="B621" s="133"/>
    </row>
    <row r="622" spans="1:2">
      <c r="A622" s="133"/>
      <c r="B622" s="133"/>
    </row>
    <row r="623" spans="1:2">
      <c r="A623" s="133"/>
      <c r="B623" s="133"/>
    </row>
    <row r="624" spans="1:2">
      <c r="A624" s="133"/>
      <c r="B624" s="133"/>
    </row>
    <row r="625" spans="1:2">
      <c r="A625" s="133"/>
      <c r="B625" s="133"/>
    </row>
    <row r="626" spans="1:2">
      <c r="A626" s="133"/>
      <c r="B626" s="133"/>
    </row>
    <row r="627" spans="1:2">
      <c r="A627" s="133"/>
      <c r="B627" s="133"/>
    </row>
    <row r="628" spans="1:2">
      <c r="A628" s="133"/>
      <c r="B628" s="133"/>
    </row>
    <row r="629" spans="1:2">
      <c r="A629" s="133"/>
      <c r="B629" s="133"/>
    </row>
    <row r="630" spans="1:2">
      <c r="A630" s="133"/>
      <c r="B630" s="133"/>
    </row>
    <row r="631" spans="1:2">
      <c r="A631" s="133"/>
      <c r="B631" s="133"/>
    </row>
    <row r="632" spans="1:2">
      <c r="A632" s="133"/>
      <c r="B632" s="133"/>
    </row>
    <row r="633" spans="1:2">
      <c r="A633" s="133"/>
      <c r="B633" s="133"/>
    </row>
    <row r="634" spans="1:2">
      <c r="A634" s="133"/>
      <c r="B634" s="133"/>
    </row>
    <row r="635" spans="1:2">
      <c r="A635" s="133"/>
      <c r="B635" s="133"/>
    </row>
    <row r="636" spans="1:2">
      <c r="A636" s="133"/>
      <c r="B636" s="133"/>
    </row>
    <row r="637" spans="1:2">
      <c r="A637" s="133"/>
      <c r="B637" s="133"/>
    </row>
    <row r="638" spans="1:2">
      <c r="A638" s="133"/>
      <c r="B638" s="133"/>
    </row>
    <row r="639" spans="1:2">
      <c r="A639" s="133"/>
      <c r="B639" s="133"/>
    </row>
    <row r="640" spans="1:2">
      <c r="A640" s="133"/>
      <c r="B640" s="133"/>
    </row>
    <row r="641" spans="1:2">
      <c r="A641" s="133"/>
      <c r="B641" s="133"/>
    </row>
    <row r="642" spans="1:2">
      <c r="A642" s="133"/>
      <c r="B642" s="133"/>
    </row>
    <row r="643" spans="1:2">
      <c r="A643" s="133"/>
      <c r="B643" s="133"/>
    </row>
    <row r="644" spans="1:2">
      <c r="A644" s="133"/>
      <c r="B644" s="133"/>
    </row>
    <row r="645" spans="1:2">
      <c r="A645" s="133"/>
      <c r="B645" s="133"/>
    </row>
    <row r="646" spans="1:2">
      <c r="A646" s="133"/>
      <c r="B646" s="133"/>
    </row>
    <row r="647" spans="1:2">
      <c r="A647" s="133"/>
      <c r="B647" s="133"/>
    </row>
    <row r="648" spans="1:2">
      <c r="A648" s="133"/>
      <c r="B648" s="133"/>
    </row>
    <row r="649" spans="1:2">
      <c r="A649" s="133"/>
      <c r="B649" s="133"/>
    </row>
    <row r="650" spans="1:2">
      <c r="A650" s="133"/>
      <c r="B650" s="133"/>
    </row>
    <row r="651" spans="1:2">
      <c r="A651" s="133"/>
      <c r="B651" s="133"/>
    </row>
    <row r="652" spans="1:2">
      <c r="A652" s="133"/>
      <c r="B652" s="133"/>
    </row>
    <row r="653" spans="1:2">
      <c r="A653" s="133"/>
      <c r="B653" s="133"/>
    </row>
    <row r="654" spans="1:2">
      <c r="A654" s="133"/>
      <c r="B654" s="133"/>
    </row>
    <row r="655" spans="1:2">
      <c r="A655" s="133"/>
      <c r="B655" s="133"/>
    </row>
    <row r="656" spans="1:2">
      <c r="A656" s="133"/>
      <c r="B656" s="133"/>
    </row>
    <row r="657" spans="1:2">
      <c r="A657" s="133"/>
      <c r="B657" s="133"/>
    </row>
    <row r="658" spans="1:2">
      <c r="A658" s="133"/>
      <c r="B658" s="133"/>
    </row>
    <row r="659" spans="1:2">
      <c r="A659" s="133"/>
      <c r="B659" s="133"/>
    </row>
    <row r="660" spans="1:2">
      <c r="A660" s="133"/>
      <c r="B660" s="133"/>
    </row>
    <row r="661" spans="1:2">
      <c r="A661" s="133"/>
      <c r="B661" s="133"/>
    </row>
    <row r="662" spans="1:2">
      <c r="A662" s="133"/>
      <c r="B662" s="133"/>
    </row>
    <row r="663" spans="1:2">
      <c r="A663" s="133"/>
      <c r="B663" s="133"/>
    </row>
    <row r="664" spans="1:2">
      <c r="A664" s="133"/>
      <c r="B664" s="133"/>
    </row>
    <row r="665" spans="1:2">
      <c r="A665" s="133"/>
      <c r="B665" s="133"/>
    </row>
    <row r="666" spans="1:2">
      <c r="A666" s="133"/>
      <c r="B666" s="133"/>
    </row>
    <row r="667" spans="1:2">
      <c r="A667" s="133"/>
      <c r="B667" s="133"/>
    </row>
    <row r="668" spans="1:2">
      <c r="A668" s="133"/>
      <c r="B668" s="133"/>
    </row>
    <row r="669" spans="1:2">
      <c r="A669" s="133"/>
      <c r="B669" s="133"/>
    </row>
    <row r="670" spans="1:2">
      <c r="A670" s="133"/>
      <c r="B670" s="133"/>
    </row>
    <row r="671" spans="1:2">
      <c r="A671" s="133"/>
      <c r="B671" s="133"/>
    </row>
    <row r="672" spans="1:2">
      <c r="A672" s="133"/>
      <c r="B672" s="133"/>
    </row>
    <row r="673" spans="1:2">
      <c r="A673" s="133"/>
      <c r="B673" s="133"/>
    </row>
    <row r="674" spans="1:2">
      <c r="A674" s="133"/>
      <c r="B674" s="133"/>
    </row>
    <row r="675" spans="1:2">
      <c r="A675" s="133"/>
      <c r="B675" s="133"/>
    </row>
    <row r="676" spans="1:2">
      <c r="A676" s="133"/>
      <c r="B676" s="133"/>
    </row>
    <row r="677" spans="1:2">
      <c r="A677" s="133"/>
      <c r="B677" s="133"/>
    </row>
    <row r="678" spans="1:2">
      <c r="A678" s="133"/>
      <c r="B678" s="133"/>
    </row>
    <row r="679" spans="1:2">
      <c r="A679" s="133"/>
      <c r="B679" s="133"/>
    </row>
    <row r="680" spans="1:2">
      <c r="A680" s="133"/>
      <c r="B680" s="133"/>
    </row>
    <row r="681" spans="1:2">
      <c r="A681" s="133"/>
      <c r="B681" s="133"/>
    </row>
    <row r="682" spans="1:2">
      <c r="A682" s="133"/>
      <c r="B682" s="133"/>
    </row>
    <row r="683" spans="1:2">
      <c r="A683" s="133"/>
      <c r="B683" s="133"/>
    </row>
    <row r="684" spans="1:2">
      <c r="A684" s="133"/>
      <c r="B684" s="133"/>
    </row>
    <row r="685" spans="1:2">
      <c r="A685" s="133"/>
      <c r="B685" s="133"/>
    </row>
    <row r="686" spans="1:2">
      <c r="A686" s="133"/>
      <c r="B686" s="133"/>
    </row>
    <row r="687" spans="1:2">
      <c r="A687" s="133"/>
      <c r="B687" s="133"/>
    </row>
    <row r="688" spans="1:2">
      <c r="A688" s="133"/>
      <c r="B688" s="133"/>
    </row>
    <row r="689" spans="1:2">
      <c r="A689" s="133"/>
      <c r="B689" s="133"/>
    </row>
    <row r="690" spans="1:2">
      <c r="A690" s="133"/>
      <c r="B690" s="133"/>
    </row>
    <row r="691" spans="1:2">
      <c r="A691" s="133"/>
      <c r="B691" s="133"/>
    </row>
    <row r="692" spans="1:2">
      <c r="A692" s="133"/>
      <c r="B692" s="133"/>
    </row>
    <row r="693" spans="1:2">
      <c r="A693" s="133"/>
      <c r="B693" s="133"/>
    </row>
    <row r="694" spans="1:2">
      <c r="A694" s="133"/>
      <c r="B694" s="133"/>
    </row>
    <row r="695" spans="1:2">
      <c r="A695" s="133"/>
      <c r="B695" s="133"/>
    </row>
    <row r="696" spans="1:2">
      <c r="A696" s="133"/>
      <c r="B696" s="133"/>
    </row>
    <row r="697" spans="1:2">
      <c r="A697" s="133"/>
      <c r="B697" s="133"/>
    </row>
    <row r="698" spans="1:2">
      <c r="A698" s="133"/>
      <c r="B698" s="133"/>
    </row>
    <row r="699" spans="1:2">
      <c r="A699" s="133"/>
      <c r="B699" s="133"/>
    </row>
    <row r="700" spans="1:2">
      <c r="A700" s="133"/>
      <c r="B700" s="133"/>
    </row>
    <row r="701" spans="1:2">
      <c r="A701" s="133"/>
      <c r="B701" s="133"/>
    </row>
    <row r="702" spans="1:2">
      <c r="A702" s="133"/>
      <c r="B702" s="133"/>
    </row>
    <row r="703" spans="1:2">
      <c r="A703" s="133"/>
      <c r="B703" s="133"/>
    </row>
    <row r="704" spans="1:2">
      <c r="A704" s="133"/>
      <c r="B704" s="133"/>
    </row>
    <row r="705" spans="1:2">
      <c r="A705" s="133"/>
      <c r="B705" s="133"/>
    </row>
    <row r="706" spans="1:2">
      <c r="A706" s="133"/>
      <c r="B706" s="133"/>
    </row>
    <row r="707" spans="1:2">
      <c r="A707" s="133"/>
      <c r="B707" s="133"/>
    </row>
    <row r="708" spans="1:2">
      <c r="A708" s="133"/>
      <c r="B708" s="133"/>
    </row>
    <row r="709" spans="1:2">
      <c r="A709" s="133"/>
      <c r="B709" s="133"/>
    </row>
    <row r="710" spans="1:2">
      <c r="A710" s="133"/>
      <c r="B710" s="133"/>
    </row>
    <row r="711" spans="1:2">
      <c r="A711" s="133"/>
      <c r="B711" s="133"/>
    </row>
    <row r="712" spans="1:2">
      <c r="A712" s="133"/>
      <c r="B712" s="133"/>
    </row>
    <row r="713" spans="1:2">
      <c r="A713" s="133"/>
      <c r="B713" s="133"/>
    </row>
    <row r="714" spans="1:2">
      <c r="A714" s="133"/>
      <c r="B714" s="133"/>
    </row>
    <row r="715" spans="1:2">
      <c r="A715" s="133"/>
      <c r="B715" s="133"/>
    </row>
    <row r="716" spans="1:2">
      <c r="A716" s="133"/>
      <c r="B716" s="133"/>
    </row>
    <row r="717" spans="1:2">
      <c r="A717" s="133"/>
      <c r="B717" s="133"/>
    </row>
    <row r="718" spans="1:2">
      <c r="A718" s="133"/>
      <c r="B718" s="133"/>
    </row>
    <row r="719" spans="1:2">
      <c r="A719" s="133"/>
      <c r="B719" s="133"/>
    </row>
    <row r="720" spans="1:2">
      <c r="A720" s="133"/>
      <c r="B720" s="133"/>
    </row>
    <row r="721" spans="1:2">
      <c r="A721" s="133"/>
      <c r="B721" s="133"/>
    </row>
    <row r="722" spans="1:2">
      <c r="A722" s="133"/>
      <c r="B722" s="133"/>
    </row>
    <row r="723" spans="1:2">
      <c r="A723" s="133"/>
      <c r="B723" s="133"/>
    </row>
    <row r="724" spans="1:2">
      <c r="A724" s="133"/>
      <c r="B724" s="133"/>
    </row>
    <row r="725" spans="1:2">
      <c r="A725" s="133"/>
      <c r="B725" s="133"/>
    </row>
    <row r="726" spans="1:2">
      <c r="A726" s="133"/>
      <c r="B726" s="133"/>
    </row>
    <row r="727" spans="1:2">
      <c r="A727" s="133"/>
      <c r="B727" s="133"/>
    </row>
    <row r="728" spans="1:2">
      <c r="A728" s="133"/>
      <c r="B728" s="133"/>
    </row>
    <row r="729" spans="1:2">
      <c r="A729" s="133"/>
      <c r="B729" s="133"/>
    </row>
    <row r="730" spans="1:2">
      <c r="A730" s="133"/>
      <c r="B730" s="133"/>
    </row>
    <row r="731" spans="1:2">
      <c r="A731" s="133"/>
      <c r="B731" s="133"/>
    </row>
    <row r="732" spans="1:2">
      <c r="A732" s="133"/>
      <c r="B732" s="133"/>
    </row>
    <row r="733" spans="1:2">
      <c r="A733" s="133"/>
      <c r="B733" s="133"/>
    </row>
    <row r="734" spans="1:2">
      <c r="A734" s="133"/>
      <c r="B734" s="133"/>
    </row>
    <row r="735" spans="1:2">
      <c r="A735" s="133"/>
      <c r="B735" s="133"/>
    </row>
    <row r="736" spans="1:2">
      <c r="A736" s="133"/>
      <c r="B736" s="133"/>
    </row>
    <row r="737" spans="1:2">
      <c r="A737" s="133"/>
      <c r="B737" s="133"/>
    </row>
    <row r="738" spans="1:2">
      <c r="A738" s="133"/>
      <c r="B738" s="133"/>
    </row>
    <row r="739" spans="1:2">
      <c r="A739" s="133"/>
      <c r="B739" s="133"/>
    </row>
    <row r="740" spans="1:2">
      <c r="A740" s="133"/>
      <c r="B740" s="133"/>
    </row>
    <row r="741" spans="1:2">
      <c r="A741" s="133"/>
      <c r="B741" s="133"/>
    </row>
    <row r="742" spans="1:2">
      <c r="A742" s="133"/>
      <c r="B742" s="133"/>
    </row>
    <row r="743" spans="1:2">
      <c r="A743" s="133"/>
      <c r="B743" s="133"/>
    </row>
    <row r="744" spans="1:2">
      <c r="A744" s="133"/>
      <c r="B744" s="133"/>
    </row>
    <row r="745" spans="1:2">
      <c r="A745" s="133"/>
      <c r="B745" s="133"/>
    </row>
    <row r="746" spans="1:2">
      <c r="A746" s="133"/>
      <c r="B746" s="133"/>
    </row>
    <row r="747" spans="1:2">
      <c r="A747" s="133"/>
      <c r="B747" s="133"/>
    </row>
    <row r="748" spans="1:2">
      <c r="A748" s="133"/>
      <c r="B748" s="133"/>
    </row>
    <row r="749" spans="1:2">
      <c r="A749" s="133"/>
      <c r="B749" s="133"/>
    </row>
    <row r="750" spans="1:2">
      <c r="A750" s="133"/>
      <c r="B750" s="133"/>
    </row>
    <row r="751" spans="1:2">
      <c r="A751" s="133"/>
      <c r="B751" s="133"/>
    </row>
    <row r="752" spans="1:2">
      <c r="A752" s="133"/>
      <c r="B752" s="133"/>
    </row>
    <row r="753" spans="1:2">
      <c r="A753" s="133"/>
      <c r="B753" s="133"/>
    </row>
    <row r="754" spans="1:2">
      <c r="A754" s="133"/>
      <c r="B754" s="133"/>
    </row>
    <row r="755" spans="1:2">
      <c r="A755" s="133"/>
      <c r="B755" s="133"/>
    </row>
    <row r="756" spans="1:2">
      <c r="A756" s="133"/>
      <c r="B756" s="133"/>
    </row>
    <row r="757" spans="1:2">
      <c r="A757" s="133"/>
      <c r="B757" s="133"/>
    </row>
    <row r="758" spans="1:2">
      <c r="A758" s="133"/>
      <c r="B758" s="133"/>
    </row>
    <row r="759" spans="1:2">
      <c r="A759" s="133"/>
      <c r="B759" s="133"/>
    </row>
    <row r="760" spans="1:2">
      <c r="A760" s="133"/>
      <c r="B760" s="133"/>
    </row>
    <row r="761" spans="1:2">
      <c r="A761" s="133"/>
      <c r="B761" s="133"/>
    </row>
    <row r="762" spans="1:2">
      <c r="A762" s="133"/>
      <c r="B762" s="133"/>
    </row>
    <row r="763" spans="1:2">
      <c r="A763" s="133"/>
      <c r="B763" s="133"/>
    </row>
    <row r="764" spans="1:2">
      <c r="A764" s="133"/>
      <c r="B764" s="133"/>
    </row>
    <row r="765" spans="1:2">
      <c r="A765" s="133"/>
      <c r="B765" s="133"/>
    </row>
    <row r="766" spans="1:2">
      <c r="A766" s="133"/>
      <c r="B766" s="133"/>
    </row>
  </sheetData>
  <mergeCells count="18">
    <mergeCell ref="A1:O1"/>
    <mergeCell ref="G2:G4"/>
    <mergeCell ref="F2:F4"/>
    <mergeCell ref="M2:M4"/>
    <mergeCell ref="N2:N4"/>
    <mergeCell ref="O2:O4"/>
    <mergeCell ref="E2:E4"/>
    <mergeCell ref="H2:H4"/>
    <mergeCell ref="I2:I4"/>
    <mergeCell ref="J2:J4"/>
    <mergeCell ref="K2:K4"/>
    <mergeCell ref="L2:L4"/>
    <mergeCell ref="A2:B4"/>
    <mergeCell ref="A5:B5"/>
    <mergeCell ref="C2:C4"/>
    <mergeCell ref="D2:D4"/>
    <mergeCell ref="P2:P4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1"/>
  <sheetViews>
    <sheetView zoomScale="60" zoomScaleNormal="60" zoomScaleSheetLayoutView="80" workbookViewId="0">
      <selection activeCell="F20" sqref="F20"/>
    </sheetView>
  </sheetViews>
  <sheetFormatPr defaultColWidth="82.28515625" defaultRowHeight="12.75"/>
  <cols>
    <col min="1" max="1" width="5.140625" style="163" bestFit="1" customWidth="1"/>
    <col min="2" max="2" width="90.140625" style="163" customWidth="1"/>
    <col min="3" max="16" width="15.7109375" style="163" customWidth="1"/>
    <col min="17" max="16384" width="82.28515625" style="163"/>
  </cols>
  <sheetData>
    <row r="1" spans="1:16" ht="15.75">
      <c r="A1" s="227" t="s">
        <v>844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62" t="s">
        <v>808</v>
      </c>
    </row>
    <row r="2" spans="1:16" ht="78.75">
      <c r="A2" s="226" t="s">
        <v>832</v>
      </c>
      <c r="B2" s="234"/>
      <c r="C2" s="103" t="s">
        <v>773</v>
      </c>
      <c r="D2" s="103" t="s">
        <v>774</v>
      </c>
      <c r="E2" s="103" t="s">
        <v>826</v>
      </c>
      <c r="F2" s="103" t="s">
        <v>827</v>
      </c>
      <c r="G2" s="103" t="s">
        <v>828</v>
      </c>
      <c r="H2" s="103" t="s">
        <v>829</v>
      </c>
      <c r="I2" s="103" t="s">
        <v>830</v>
      </c>
      <c r="J2" s="103" t="s">
        <v>775</v>
      </c>
      <c r="K2" s="103" t="s">
        <v>776</v>
      </c>
      <c r="L2" s="103" t="s">
        <v>777</v>
      </c>
      <c r="M2" s="103" t="s">
        <v>778</v>
      </c>
      <c r="N2" s="103" t="s">
        <v>779</v>
      </c>
      <c r="O2" s="103" t="s">
        <v>831</v>
      </c>
      <c r="P2" s="103" t="s">
        <v>833</v>
      </c>
    </row>
    <row r="3" spans="1:16" ht="15.75">
      <c r="A3" s="164" t="s">
        <v>605</v>
      </c>
      <c r="B3" s="165" t="s">
        <v>606</v>
      </c>
      <c r="C3" s="157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15.75">
      <c r="A4" s="166" t="s">
        <v>461</v>
      </c>
      <c r="B4" s="167" t="s">
        <v>607</v>
      </c>
      <c r="C4" s="15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0"/>
    </row>
    <row r="5" spans="1:16" ht="15.75">
      <c r="A5" s="169" t="s">
        <v>576</v>
      </c>
      <c r="B5" s="167" t="s">
        <v>608</v>
      </c>
      <c r="C5" s="159">
        <v>2852</v>
      </c>
      <c r="D5" s="170">
        <v>22450</v>
      </c>
      <c r="E5" s="170">
        <v>10976</v>
      </c>
      <c r="F5" s="170">
        <v>121</v>
      </c>
      <c r="G5" s="170">
        <v>5282</v>
      </c>
      <c r="H5" s="170">
        <v>817.89366999999993</v>
      </c>
      <c r="I5" s="170">
        <v>57</v>
      </c>
      <c r="J5" s="170">
        <v>7464.2883100000008</v>
      </c>
      <c r="K5" s="170">
        <v>72</v>
      </c>
      <c r="L5" s="170">
        <v>1175</v>
      </c>
      <c r="M5" s="170">
        <v>262</v>
      </c>
      <c r="N5" s="170">
        <v>0</v>
      </c>
      <c r="O5" s="170">
        <v>0</v>
      </c>
      <c r="P5" s="147">
        <f>SUM(C5:O5)</f>
        <v>51529.181980000001</v>
      </c>
    </row>
    <row r="6" spans="1:16" ht="31.5">
      <c r="A6" s="169"/>
      <c r="B6" s="167" t="s">
        <v>769</v>
      </c>
      <c r="C6" s="159">
        <v>0</v>
      </c>
      <c r="D6" s="170">
        <v>-380</v>
      </c>
      <c r="E6" s="170">
        <v>186</v>
      </c>
      <c r="F6" s="170">
        <v>-2</v>
      </c>
      <c r="G6" s="170">
        <v>-381</v>
      </c>
      <c r="H6" s="170">
        <v>-141.03188</v>
      </c>
      <c r="I6" s="170">
        <v>0</v>
      </c>
      <c r="J6" s="170">
        <v>-170.65119364059728</v>
      </c>
      <c r="K6" s="170">
        <v>0</v>
      </c>
      <c r="L6" s="170">
        <v>0</v>
      </c>
      <c r="M6" s="170">
        <v>-4</v>
      </c>
      <c r="N6" s="170">
        <v>0</v>
      </c>
      <c r="O6" s="170">
        <v>0</v>
      </c>
      <c r="P6" s="147">
        <f t="shared" ref="P6:P13" si="0">SUM(C6:O6)</f>
        <v>-892.68307364059729</v>
      </c>
    </row>
    <row r="7" spans="1:16" ht="15.75">
      <c r="A7" s="169" t="s">
        <v>578</v>
      </c>
      <c r="B7" s="167" t="s">
        <v>609</v>
      </c>
      <c r="C7" s="159">
        <v>-1374</v>
      </c>
      <c r="D7" s="170">
        <v>-9613</v>
      </c>
      <c r="E7" s="170">
        <v>-825</v>
      </c>
      <c r="F7" s="170">
        <v>-15</v>
      </c>
      <c r="G7" s="170">
        <v>-288</v>
      </c>
      <c r="H7" s="170">
        <v>0</v>
      </c>
      <c r="I7" s="170">
        <v>0</v>
      </c>
      <c r="J7" s="170">
        <v>-377.07665999999995</v>
      </c>
      <c r="K7" s="170">
        <v>-15</v>
      </c>
      <c r="L7" s="170">
        <v>0</v>
      </c>
      <c r="M7" s="170">
        <v>0</v>
      </c>
      <c r="N7" s="170">
        <v>0</v>
      </c>
      <c r="O7" s="170">
        <v>0</v>
      </c>
      <c r="P7" s="147">
        <f t="shared" si="0"/>
        <v>-12507.076660000001</v>
      </c>
    </row>
    <row r="8" spans="1:16" ht="15.75">
      <c r="A8" s="169" t="s">
        <v>610</v>
      </c>
      <c r="B8" s="167" t="s">
        <v>611</v>
      </c>
      <c r="C8" s="159">
        <v>5</v>
      </c>
      <c r="D8" s="170">
        <v>-3803</v>
      </c>
      <c r="E8" s="170">
        <v>-403</v>
      </c>
      <c r="F8" s="170">
        <v>22</v>
      </c>
      <c r="G8" s="170">
        <v>-385</v>
      </c>
      <c r="H8" s="170">
        <v>217.44992111462363</v>
      </c>
      <c r="I8" s="170">
        <v>-9</v>
      </c>
      <c r="J8" s="170">
        <v>-86</v>
      </c>
      <c r="K8" s="170">
        <v>-4</v>
      </c>
      <c r="L8" s="170">
        <v>-2</v>
      </c>
      <c r="M8" s="170">
        <v>-59</v>
      </c>
      <c r="N8" s="170">
        <v>0</v>
      </c>
      <c r="O8" s="170">
        <v>0</v>
      </c>
      <c r="P8" s="147">
        <f t="shared" si="0"/>
        <v>-4506.550078885376</v>
      </c>
    </row>
    <row r="9" spans="1:16" ht="15.75">
      <c r="A9" s="169"/>
      <c r="B9" s="167" t="s">
        <v>612</v>
      </c>
      <c r="C9" s="159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47">
        <f t="shared" si="0"/>
        <v>0</v>
      </c>
    </row>
    <row r="10" spans="1:16" ht="15.75">
      <c r="A10" s="169" t="s">
        <v>613</v>
      </c>
      <c r="B10" s="167" t="s">
        <v>614</v>
      </c>
      <c r="C10" s="159">
        <v>0</v>
      </c>
      <c r="D10" s="170">
        <v>810</v>
      </c>
      <c r="E10" s="170">
        <v>125</v>
      </c>
      <c r="F10" s="170">
        <v>2</v>
      </c>
      <c r="G10" s="170">
        <v>-20</v>
      </c>
      <c r="H10" s="170">
        <v>0</v>
      </c>
      <c r="I10" s="170">
        <v>0</v>
      </c>
      <c r="J10" s="170">
        <v>17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47">
        <f t="shared" si="0"/>
        <v>934</v>
      </c>
    </row>
    <row r="11" spans="1:16" ht="15.75">
      <c r="A11" s="171"/>
      <c r="B11" s="172" t="s">
        <v>615</v>
      </c>
      <c r="C11" s="159">
        <v>1483</v>
      </c>
      <c r="D11" s="170">
        <v>9844</v>
      </c>
      <c r="E11" s="170">
        <v>9873</v>
      </c>
      <c r="F11" s="170">
        <v>130</v>
      </c>
      <c r="G11" s="170">
        <v>4589</v>
      </c>
      <c r="H11" s="170">
        <v>1035.3435911146235</v>
      </c>
      <c r="I11" s="170">
        <v>48</v>
      </c>
      <c r="J11" s="170">
        <v>7018.2116500000011</v>
      </c>
      <c r="K11" s="170">
        <v>53</v>
      </c>
      <c r="L11" s="170">
        <v>1173</v>
      </c>
      <c r="M11" s="170">
        <v>203</v>
      </c>
      <c r="N11" s="170">
        <v>0</v>
      </c>
      <c r="O11" s="170">
        <v>0</v>
      </c>
      <c r="P11" s="147">
        <f t="shared" si="0"/>
        <v>35449.55524111462</v>
      </c>
    </row>
    <row r="12" spans="1:16" ht="15.75">
      <c r="A12" s="131" t="s">
        <v>462</v>
      </c>
      <c r="B12" s="173" t="s">
        <v>802</v>
      </c>
      <c r="C12" s="159">
        <v>0</v>
      </c>
      <c r="D12" s="170">
        <v>78</v>
      </c>
      <c r="E12" s="170">
        <v>13</v>
      </c>
      <c r="F12" s="170">
        <v>0</v>
      </c>
      <c r="G12" s="170">
        <v>67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47">
        <f>SUM(C12:O12)</f>
        <v>158</v>
      </c>
    </row>
    <row r="13" spans="1:16" ht="15.75">
      <c r="A13" s="131" t="s">
        <v>463</v>
      </c>
      <c r="B13" s="167" t="s">
        <v>616</v>
      </c>
      <c r="C13" s="159">
        <v>0</v>
      </c>
      <c r="D13" s="170">
        <v>442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47">
        <f t="shared" si="0"/>
        <v>442</v>
      </c>
    </row>
    <row r="14" spans="1:16" ht="15.75">
      <c r="A14" s="166" t="s">
        <v>464</v>
      </c>
      <c r="B14" s="167" t="s">
        <v>617</v>
      </c>
      <c r="C14" s="16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51"/>
    </row>
    <row r="15" spans="1:16" ht="15.75">
      <c r="A15" s="169" t="s">
        <v>576</v>
      </c>
      <c r="B15" s="167" t="s">
        <v>618</v>
      </c>
      <c r="C15" s="16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51"/>
    </row>
    <row r="16" spans="1:16" ht="15.75">
      <c r="A16" s="169" t="s">
        <v>619</v>
      </c>
      <c r="B16" s="167" t="s">
        <v>577</v>
      </c>
      <c r="C16" s="159">
        <v>-151</v>
      </c>
      <c r="D16" s="170">
        <v>-6584</v>
      </c>
      <c r="E16" s="170">
        <v>-3729</v>
      </c>
      <c r="F16" s="170">
        <v>-18</v>
      </c>
      <c r="G16" s="170">
        <v>-2809</v>
      </c>
      <c r="H16" s="170">
        <v>-151.76690000000002</v>
      </c>
      <c r="I16" s="170">
        <v>-12</v>
      </c>
      <c r="J16" s="170">
        <v>-370.53247999999996</v>
      </c>
      <c r="K16" s="170">
        <v>-6</v>
      </c>
      <c r="L16" s="170">
        <v>-40</v>
      </c>
      <c r="M16" s="170">
        <v>-132</v>
      </c>
      <c r="N16" s="170">
        <v>0</v>
      </c>
      <c r="O16" s="170">
        <v>0</v>
      </c>
      <c r="P16" s="147">
        <f t="shared" ref="P16:P21" si="1">SUM(C16:O16)</f>
        <v>-14003.29938</v>
      </c>
    </row>
    <row r="17" spans="1:16" ht="15.75">
      <c r="A17" s="169" t="s">
        <v>620</v>
      </c>
      <c r="B17" s="167" t="s">
        <v>621</v>
      </c>
      <c r="C17" s="159">
        <v>4</v>
      </c>
      <c r="D17" s="170">
        <v>1098</v>
      </c>
      <c r="E17" s="170">
        <v>172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47">
        <f t="shared" si="1"/>
        <v>1274</v>
      </c>
    </row>
    <row r="18" spans="1:16" ht="15.75">
      <c r="A18" s="171"/>
      <c r="B18" s="169" t="s">
        <v>622</v>
      </c>
      <c r="C18" s="159">
        <v>-147</v>
      </c>
      <c r="D18" s="170">
        <v>-5486</v>
      </c>
      <c r="E18" s="170">
        <v>-3557</v>
      </c>
      <c r="F18" s="170">
        <v>-18</v>
      </c>
      <c r="G18" s="170">
        <v>-2809</v>
      </c>
      <c r="H18" s="170">
        <v>-151.76690000000002</v>
      </c>
      <c r="I18" s="170">
        <v>-12</v>
      </c>
      <c r="J18" s="170">
        <v>-370.53247999999996</v>
      </c>
      <c r="K18" s="170">
        <v>-6</v>
      </c>
      <c r="L18" s="170">
        <v>-40</v>
      </c>
      <c r="M18" s="170">
        <v>-132</v>
      </c>
      <c r="N18" s="170">
        <v>0</v>
      </c>
      <c r="O18" s="170">
        <v>0</v>
      </c>
      <c r="P18" s="147">
        <f t="shared" si="1"/>
        <v>-12729.29938</v>
      </c>
    </row>
    <row r="19" spans="1:16" ht="15.75">
      <c r="A19" s="169" t="s">
        <v>578</v>
      </c>
      <c r="B19" s="167" t="s">
        <v>623</v>
      </c>
      <c r="C19" s="159">
        <v>57</v>
      </c>
      <c r="D19" s="170">
        <v>-213</v>
      </c>
      <c r="E19" s="170">
        <v>-245</v>
      </c>
      <c r="F19" s="170">
        <v>-3</v>
      </c>
      <c r="G19" s="170">
        <v>82</v>
      </c>
      <c r="H19" s="170">
        <v>58.759924828909845</v>
      </c>
      <c r="I19" s="170">
        <v>-15</v>
      </c>
      <c r="J19" s="170">
        <v>-5</v>
      </c>
      <c r="K19" s="170">
        <v>1</v>
      </c>
      <c r="L19" s="170">
        <v>-208</v>
      </c>
      <c r="M19" s="170">
        <v>2</v>
      </c>
      <c r="N19" s="170">
        <v>0</v>
      </c>
      <c r="O19" s="170">
        <v>0</v>
      </c>
      <c r="P19" s="147">
        <f t="shared" si="1"/>
        <v>-488.24007517109015</v>
      </c>
    </row>
    <row r="20" spans="1:16" ht="15.75">
      <c r="A20" s="169" t="s">
        <v>610</v>
      </c>
      <c r="B20" s="167" t="s">
        <v>772</v>
      </c>
      <c r="C20" s="159">
        <v>0</v>
      </c>
      <c r="D20" s="170">
        <v>-50</v>
      </c>
      <c r="E20" s="170">
        <v>33</v>
      </c>
      <c r="F20" s="170">
        <v>10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47">
        <f t="shared" si="1"/>
        <v>-7</v>
      </c>
    </row>
    <row r="21" spans="1:16" ht="15.75">
      <c r="A21" s="171"/>
      <c r="B21" s="172" t="s">
        <v>624</v>
      </c>
      <c r="C21" s="159">
        <v>-90</v>
      </c>
      <c r="D21" s="170">
        <v>-5749</v>
      </c>
      <c r="E21" s="170">
        <v>-3769</v>
      </c>
      <c r="F21" s="170">
        <v>-11</v>
      </c>
      <c r="G21" s="170">
        <v>-2727</v>
      </c>
      <c r="H21" s="170">
        <v>-93.006975171090176</v>
      </c>
      <c r="I21" s="170">
        <v>-27</v>
      </c>
      <c r="J21" s="170">
        <v>-375.53247999999996</v>
      </c>
      <c r="K21" s="170">
        <v>-5</v>
      </c>
      <c r="L21" s="170">
        <v>-248</v>
      </c>
      <c r="M21" s="170">
        <v>-130</v>
      </c>
      <c r="N21" s="170">
        <v>0</v>
      </c>
      <c r="O21" s="170">
        <v>0</v>
      </c>
      <c r="P21" s="147">
        <f t="shared" si="1"/>
        <v>-13224.539455171091</v>
      </c>
    </row>
    <row r="22" spans="1:16" ht="31.5">
      <c r="A22" s="166" t="s">
        <v>465</v>
      </c>
      <c r="B22" s="167" t="s">
        <v>625</v>
      </c>
      <c r="C22" s="16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51"/>
    </row>
    <row r="23" spans="1:16" ht="15.75">
      <c r="A23" s="169" t="s">
        <v>576</v>
      </c>
      <c r="B23" s="167" t="s">
        <v>626</v>
      </c>
      <c r="C23" s="159">
        <v>0</v>
      </c>
      <c r="D23" s="170">
        <v>-9</v>
      </c>
      <c r="E23" s="170">
        <v>0</v>
      </c>
      <c r="F23" s="170">
        <v>0</v>
      </c>
      <c r="G23" s="170">
        <v>3</v>
      </c>
      <c r="H23" s="170">
        <v>0</v>
      </c>
      <c r="I23" s="170">
        <v>0</v>
      </c>
      <c r="J23" s="170">
        <v>0</v>
      </c>
      <c r="K23" s="170">
        <v>0</v>
      </c>
      <c r="L23" s="170">
        <v>7</v>
      </c>
      <c r="M23" s="170">
        <v>0</v>
      </c>
      <c r="N23" s="170">
        <v>0</v>
      </c>
      <c r="O23" s="170">
        <v>0</v>
      </c>
      <c r="P23" s="147">
        <f t="shared" ref="P23:P26" si="2">SUM(C23:O23)</f>
        <v>1</v>
      </c>
    </row>
    <row r="24" spans="1:16" ht="15.75">
      <c r="A24" s="169" t="s">
        <v>578</v>
      </c>
      <c r="B24" s="167" t="s">
        <v>627</v>
      </c>
      <c r="C24" s="159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47">
        <f t="shared" si="2"/>
        <v>0</v>
      </c>
    </row>
    <row r="25" spans="1:16" ht="15.75">
      <c r="A25" s="166"/>
      <c r="B25" s="172" t="s">
        <v>628</v>
      </c>
      <c r="C25" s="159">
        <v>0</v>
      </c>
      <c r="D25" s="170">
        <v>-9</v>
      </c>
      <c r="E25" s="170">
        <v>0</v>
      </c>
      <c r="F25" s="170">
        <v>0</v>
      </c>
      <c r="G25" s="170">
        <v>3</v>
      </c>
      <c r="H25" s="170">
        <v>0</v>
      </c>
      <c r="I25" s="170">
        <v>0</v>
      </c>
      <c r="J25" s="170">
        <v>0</v>
      </c>
      <c r="K25" s="170">
        <v>0</v>
      </c>
      <c r="L25" s="170">
        <v>7</v>
      </c>
      <c r="M25" s="170">
        <v>0</v>
      </c>
      <c r="N25" s="170">
        <v>0</v>
      </c>
      <c r="O25" s="170">
        <v>0</v>
      </c>
      <c r="P25" s="147">
        <f t="shared" si="2"/>
        <v>1</v>
      </c>
    </row>
    <row r="26" spans="1:16" ht="31.5">
      <c r="A26" s="166" t="s">
        <v>466</v>
      </c>
      <c r="B26" s="167" t="s">
        <v>454</v>
      </c>
      <c r="C26" s="159">
        <v>0</v>
      </c>
      <c r="D26" s="170">
        <v>64</v>
      </c>
      <c r="E26" s="170">
        <v>-611</v>
      </c>
      <c r="F26" s="170">
        <v>0</v>
      </c>
      <c r="G26" s="170">
        <v>-4</v>
      </c>
      <c r="H26" s="170">
        <v>0</v>
      </c>
      <c r="I26" s="170">
        <v>0</v>
      </c>
      <c r="J26" s="170">
        <v>0</v>
      </c>
      <c r="K26" s="170">
        <v>0</v>
      </c>
      <c r="L26" s="170">
        <v>-46</v>
      </c>
      <c r="M26" s="170">
        <v>0</v>
      </c>
      <c r="N26" s="170">
        <v>0</v>
      </c>
      <c r="O26" s="170">
        <v>0</v>
      </c>
      <c r="P26" s="147">
        <f t="shared" si="2"/>
        <v>-597</v>
      </c>
    </row>
    <row r="27" spans="1:16" ht="15.75">
      <c r="A27" s="166" t="s">
        <v>467</v>
      </c>
      <c r="B27" s="167" t="s">
        <v>629</v>
      </c>
      <c r="C27" s="16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51"/>
    </row>
    <row r="28" spans="1:16" ht="15.75">
      <c r="A28" s="169" t="s">
        <v>576</v>
      </c>
      <c r="B28" s="167" t="s">
        <v>630</v>
      </c>
      <c r="C28" s="159">
        <v>0</v>
      </c>
      <c r="D28" s="170">
        <v>-2043</v>
      </c>
      <c r="E28" s="170">
        <v>-2438</v>
      </c>
      <c r="F28" s="170">
        <v>-18</v>
      </c>
      <c r="G28" s="170">
        <v>-1064</v>
      </c>
      <c r="H28" s="170">
        <v>-200.73522113538291</v>
      </c>
      <c r="I28" s="170">
        <v>-14</v>
      </c>
      <c r="J28" s="170">
        <v>-2839.8543133111662</v>
      </c>
      <c r="K28" s="170">
        <v>-13</v>
      </c>
      <c r="L28" s="170">
        <v>-549</v>
      </c>
      <c r="M28" s="170">
        <v>-5</v>
      </c>
      <c r="N28" s="170">
        <v>0</v>
      </c>
      <c r="O28" s="170">
        <v>0</v>
      </c>
      <c r="P28" s="147">
        <f t="shared" ref="P28:P36" si="3">SUM(C28:O28)</f>
        <v>-9184.5895344465498</v>
      </c>
    </row>
    <row r="29" spans="1:16" ht="15.75">
      <c r="A29" s="169" t="s">
        <v>578</v>
      </c>
      <c r="B29" s="167" t="s">
        <v>631</v>
      </c>
      <c r="C29" s="159">
        <v>5</v>
      </c>
      <c r="D29" s="170">
        <v>224</v>
      </c>
      <c r="E29" s="170">
        <v>0</v>
      </c>
      <c r="F29" s="170">
        <v>0</v>
      </c>
      <c r="G29" s="170">
        <v>0</v>
      </c>
      <c r="H29" s="170">
        <v>-55.024981070054025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47">
        <f t="shared" si="3"/>
        <v>173.97501892994597</v>
      </c>
    </row>
    <row r="30" spans="1:16" ht="15.75">
      <c r="A30" s="169" t="s">
        <v>610</v>
      </c>
      <c r="B30" s="167" t="s">
        <v>632</v>
      </c>
      <c r="C30" s="159">
        <v>0</v>
      </c>
      <c r="D30" s="170">
        <v>-1660</v>
      </c>
      <c r="E30" s="170">
        <v>-1218</v>
      </c>
      <c r="F30" s="170">
        <v>-17</v>
      </c>
      <c r="G30" s="170">
        <v>-411</v>
      </c>
      <c r="H30" s="170">
        <v>-579.89728378224436</v>
      </c>
      <c r="I30" s="170">
        <v>-61</v>
      </c>
      <c r="J30" s="170">
        <v>-802.68834204449672</v>
      </c>
      <c r="K30" s="170">
        <v>-15</v>
      </c>
      <c r="L30" s="170">
        <v>-279</v>
      </c>
      <c r="M30" s="170">
        <v>-5</v>
      </c>
      <c r="N30" s="170">
        <v>0</v>
      </c>
      <c r="O30" s="170">
        <v>0</v>
      </c>
      <c r="P30" s="147">
        <f t="shared" si="3"/>
        <v>-5048.5856258267413</v>
      </c>
    </row>
    <row r="31" spans="1:16" ht="15.75">
      <c r="A31" s="169" t="s">
        <v>613</v>
      </c>
      <c r="B31" s="167" t="s">
        <v>633</v>
      </c>
      <c r="C31" s="159">
        <v>38</v>
      </c>
      <c r="D31" s="170">
        <v>688</v>
      </c>
      <c r="E31" s="170">
        <v>78</v>
      </c>
      <c r="F31" s="170">
        <v>4</v>
      </c>
      <c r="G31" s="170">
        <v>0</v>
      </c>
      <c r="H31" s="170">
        <v>0</v>
      </c>
      <c r="I31" s="170">
        <v>0</v>
      </c>
      <c r="J31" s="170">
        <v>2.3128799999999998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47">
        <f t="shared" si="3"/>
        <v>810.31287999999995</v>
      </c>
    </row>
    <row r="32" spans="1:16" ht="15.75">
      <c r="A32" s="131"/>
      <c r="B32" s="172" t="s">
        <v>634</v>
      </c>
      <c r="C32" s="159">
        <v>43</v>
      </c>
      <c r="D32" s="170">
        <v>-2791</v>
      </c>
      <c r="E32" s="170">
        <v>-3578</v>
      </c>
      <c r="F32" s="170">
        <v>-31</v>
      </c>
      <c r="G32" s="170">
        <v>-1475</v>
      </c>
      <c r="H32" s="170">
        <v>-835.6574859876813</v>
      </c>
      <c r="I32" s="170">
        <v>-75</v>
      </c>
      <c r="J32" s="170">
        <v>-3640.2297753556627</v>
      </c>
      <c r="K32" s="170">
        <v>-28</v>
      </c>
      <c r="L32" s="170">
        <v>-828</v>
      </c>
      <c r="M32" s="170">
        <v>-10</v>
      </c>
      <c r="N32" s="170">
        <v>0</v>
      </c>
      <c r="O32" s="170">
        <v>0</v>
      </c>
      <c r="P32" s="147">
        <f t="shared" si="3"/>
        <v>-13248.887261343345</v>
      </c>
    </row>
    <row r="33" spans="1:16" ht="15.75">
      <c r="A33" s="166" t="s">
        <v>468</v>
      </c>
      <c r="B33" s="167" t="s">
        <v>635</v>
      </c>
      <c r="C33" s="159">
        <v>0</v>
      </c>
      <c r="D33" s="170">
        <v>-1280</v>
      </c>
      <c r="E33" s="170">
        <v>-530</v>
      </c>
      <c r="F33" s="170">
        <v>-1</v>
      </c>
      <c r="G33" s="170">
        <v>-386</v>
      </c>
      <c r="H33" s="170">
        <v>-27.970103417571373</v>
      </c>
      <c r="I33" s="170">
        <v>-1</v>
      </c>
      <c r="J33" s="170">
        <v>0</v>
      </c>
      <c r="K33" s="170">
        <v>0</v>
      </c>
      <c r="L33" s="170">
        <v>0</v>
      </c>
      <c r="M33" s="170">
        <v>-4</v>
      </c>
      <c r="N33" s="170">
        <v>0</v>
      </c>
      <c r="O33" s="170">
        <v>0</v>
      </c>
      <c r="P33" s="147">
        <f t="shared" si="3"/>
        <v>-2229.9701034175714</v>
      </c>
    </row>
    <row r="34" spans="1:16" ht="31.5">
      <c r="A34" s="166"/>
      <c r="B34" s="167" t="s">
        <v>768</v>
      </c>
      <c r="C34" s="159">
        <v>0</v>
      </c>
      <c r="D34" s="170">
        <v>-654</v>
      </c>
      <c r="E34" s="170">
        <v>530</v>
      </c>
      <c r="F34" s="170">
        <v>-1</v>
      </c>
      <c r="G34" s="170">
        <v>-348</v>
      </c>
      <c r="H34" s="170">
        <v>-22.885440000000003</v>
      </c>
      <c r="I34" s="170">
        <v>0</v>
      </c>
      <c r="J34" s="170">
        <v>0</v>
      </c>
      <c r="K34" s="170">
        <v>0</v>
      </c>
      <c r="L34" s="170">
        <v>0</v>
      </c>
      <c r="M34" s="170">
        <v>-3</v>
      </c>
      <c r="N34" s="170">
        <v>0</v>
      </c>
      <c r="O34" s="170">
        <v>0</v>
      </c>
      <c r="P34" s="147">
        <f t="shared" si="3"/>
        <v>-498.88544000000002</v>
      </c>
    </row>
    <row r="35" spans="1:16" ht="15.75">
      <c r="A35" s="166" t="s">
        <v>469</v>
      </c>
      <c r="B35" s="167" t="s">
        <v>636</v>
      </c>
      <c r="C35" s="159">
        <v>0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47">
        <f t="shared" si="3"/>
        <v>0</v>
      </c>
    </row>
    <row r="36" spans="1:16" ht="15.75">
      <c r="A36" s="166" t="s">
        <v>470</v>
      </c>
      <c r="B36" s="167" t="s">
        <v>637</v>
      </c>
      <c r="C36" s="159">
        <v>1436</v>
      </c>
      <c r="D36" s="170">
        <v>599</v>
      </c>
      <c r="E36" s="170">
        <v>1398</v>
      </c>
      <c r="F36" s="170">
        <v>87</v>
      </c>
      <c r="G36" s="170">
        <v>67</v>
      </c>
      <c r="H36" s="170">
        <v>78.709026538280597</v>
      </c>
      <c r="I36" s="170">
        <v>-55</v>
      </c>
      <c r="J36" s="170">
        <v>3002.4493946443386</v>
      </c>
      <c r="K36" s="170">
        <v>20</v>
      </c>
      <c r="L36" s="170">
        <v>58</v>
      </c>
      <c r="M36" s="170">
        <v>59</v>
      </c>
      <c r="N36" s="170">
        <v>0</v>
      </c>
      <c r="O36" s="170">
        <v>0</v>
      </c>
      <c r="P36" s="147">
        <f t="shared" si="3"/>
        <v>6750.1584211826193</v>
      </c>
    </row>
    <row r="37" spans="1:16" ht="15.75">
      <c r="A37" s="164" t="s">
        <v>513</v>
      </c>
      <c r="B37" s="165" t="s">
        <v>638</v>
      </c>
      <c r="C37" s="16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51"/>
    </row>
    <row r="38" spans="1:16" ht="15.75">
      <c r="A38" s="166" t="s">
        <v>461</v>
      </c>
      <c r="B38" s="167" t="s">
        <v>607</v>
      </c>
      <c r="C38" s="16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51"/>
    </row>
    <row r="39" spans="1:16" ht="15.75">
      <c r="A39" s="169" t="s">
        <v>576</v>
      </c>
      <c r="B39" s="167" t="s">
        <v>608</v>
      </c>
      <c r="C39" s="159">
        <v>42932</v>
      </c>
      <c r="D39" s="170">
        <v>48546</v>
      </c>
      <c r="E39" s="170">
        <v>47260</v>
      </c>
      <c r="F39" s="170">
        <v>18297</v>
      </c>
      <c r="G39" s="170">
        <v>24362</v>
      </c>
      <c r="H39" s="170">
        <v>6980.1225599999952</v>
      </c>
      <c r="I39" s="170">
        <v>529</v>
      </c>
      <c r="J39" s="170">
        <v>26175.475650000011</v>
      </c>
      <c r="K39" s="170">
        <v>3265</v>
      </c>
      <c r="L39" s="170">
        <v>11124</v>
      </c>
      <c r="M39" s="170">
        <v>1933</v>
      </c>
      <c r="N39" s="170">
        <v>1149</v>
      </c>
      <c r="O39" s="170">
        <v>18059.882130000002</v>
      </c>
      <c r="P39" s="147">
        <f t="shared" ref="P39:P44" si="4">SUM(C39:O39)</f>
        <v>250612.48034000001</v>
      </c>
    </row>
    <row r="40" spans="1:16" ht="31.5">
      <c r="A40" s="169"/>
      <c r="B40" s="167" t="s">
        <v>769</v>
      </c>
      <c r="C40" s="159">
        <v>0</v>
      </c>
      <c r="D40" s="170">
        <v>-2718</v>
      </c>
      <c r="E40" s="170">
        <v>-1748</v>
      </c>
      <c r="F40" s="170">
        <v>-330</v>
      </c>
      <c r="G40" s="170">
        <v>-242</v>
      </c>
      <c r="H40" s="170">
        <v>-661.66971999999998</v>
      </c>
      <c r="I40" s="170">
        <v>0</v>
      </c>
      <c r="J40" s="170">
        <v>-26.689117757199966</v>
      </c>
      <c r="K40" s="170">
        <v>1</v>
      </c>
      <c r="L40" s="170">
        <v>-4</v>
      </c>
      <c r="M40" s="170">
        <v>-11</v>
      </c>
      <c r="N40" s="170">
        <v>0</v>
      </c>
      <c r="O40" s="170">
        <v>-2531.4591599999999</v>
      </c>
      <c r="P40" s="147">
        <f t="shared" si="4"/>
        <v>-8271.8179977571999</v>
      </c>
    </row>
    <row r="41" spans="1:16" ht="15.75">
      <c r="A41" s="169" t="s">
        <v>578</v>
      </c>
      <c r="B41" s="167" t="s">
        <v>609</v>
      </c>
      <c r="C41" s="159">
        <v>-808</v>
      </c>
      <c r="D41" s="170">
        <v>-5722</v>
      </c>
      <c r="E41" s="170">
        <v>-151</v>
      </c>
      <c r="F41" s="170">
        <v>-333</v>
      </c>
      <c r="G41" s="170">
        <v>-175</v>
      </c>
      <c r="H41" s="170">
        <v>-121.48756</v>
      </c>
      <c r="I41" s="170">
        <v>0</v>
      </c>
      <c r="J41" s="170">
        <v>-515.57674000000009</v>
      </c>
      <c r="K41" s="170">
        <v>-158</v>
      </c>
      <c r="L41" s="170">
        <v>-256</v>
      </c>
      <c r="M41" s="170">
        <v>0</v>
      </c>
      <c r="N41" s="170">
        <v>-199</v>
      </c>
      <c r="O41" s="170">
        <v>0</v>
      </c>
      <c r="P41" s="147">
        <f t="shared" si="4"/>
        <v>-8439.0643</v>
      </c>
    </row>
    <row r="42" spans="1:16" ht="15.75">
      <c r="A42" s="169" t="s">
        <v>610</v>
      </c>
      <c r="B42" s="167" t="s">
        <v>611</v>
      </c>
      <c r="C42" s="159">
        <v>-508</v>
      </c>
      <c r="D42" s="170">
        <v>-3648</v>
      </c>
      <c r="E42" s="170">
        <v>-2858</v>
      </c>
      <c r="F42" s="170">
        <v>3332</v>
      </c>
      <c r="G42" s="170">
        <v>196</v>
      </c>
      <c r="H42" s="170">
        <v>-917.48895218612915</v>
      </c>
      <c r="I42" s="170">
        <v>28</v>
      </c>
      <c r="J42" s="170">
        <v>-17.848529999999997</v>
      </c>
      <c r="K42" s="170">
        <v>8</v>
      </c>
      <c r="L42" s="170">
        <v>-7</v>
      </c>
      <c r="M42" s="170">
        <v>-241</v>
      </c>
      <c r="N42" s="170">
        <v>162</v>
      </c>
      <c r="O42" s="170">
        <v>16.111969999999999</v>
      </c>
      <c r="P42" s="147">
        <f t="shared" si="4"/>
        <v>-4455.2255121861299</v>
      </c>
    </row>
    <row r="43" spans="1:16" ht="15.75">
      <c r="A43" s="169" t="s">
        <v>613</v>
      </c>
      <c r="B43" s="167" t="s">
        <v>614</v>
      </c>
      <c r="C43" s="159">
        <v>0</v>
      </c>
      <c r="D43" s="170">
        <v>1011</v>
      </c>
      <c r="E43" s="170">
        <v>8</v>
      </c>
      <c r="F43" s="170">
        <v>21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7</v>
      </c>
      <c r="M43" s="170">
        <v>0</v>
      </c>
      <c r="N43" s="170">
        <v>-81</v>
      </c>
      <c r="O43" s="170">
        <v>0</v>
      </c>
      <c r="P43" s="147">
        <f t="shared" si="4"/>
        <v>966</v>
      </c>
    </row>
    <row r="44" spans="1:16" ht="15.75">
      <c r="A44" s="171"/>
      <c r="B44" s="172" t="s">
        <v>639</v>
      </c>
      <c r="C44" s="159">
        <v>41616</v>
      </c>
      <c r="D44" s="170">
        <v>40187</v>
      </c>
      <c r="E44" s="170">
        <v>44259</v>
      </c>
      <c r="F44" s="170">
        <v>21317</v>
      </c>
      <c r="G44" s="170">
        <v>24383</v>
      </c>
      <c r="H44" s="170">
        <v>5941.146047813867</v>
      </c>
      <c r="I44" s="170">
        <v>557</v>
      </c>
      <c r="J44" s="170">
        <v>25642.050380000012</v>
      </c>
      <c r="K44" s="170">
        <v>3115</v>
      </c>
      <c r="L44" s="170">
        <v>10868</v>
      </c>
      <c r="M44" s="170">
        <v>1692</v>
      </c>
      <c r="N44" s="170">
        <v>1031</v>
      </c>
      <c r="O44" s="170">
        <v>18075.994100000004</v>
      </c>
      <c r="P44" s="147">
        <f t="shared" si="4"/>
        <v>238684.19052781389</v>
      </c>
    </row>
    <row r="45" spans="1:16" ht="15.75">
      <c r="A45" s="131" t="s">
        <v>462</v>
      </c>
      <c r="B45" s="167" t="s">
        <v>640</v>
      </c>
      <c r="C45" s="16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51"/>
    </row>
    <row r="46" spans="1:16" ht="15.75">
      <c r="A46" s="169" t="s">
        <v>576</v>
      </c>
      <c r="B46" s="167" t="s">
        <v>641</v>
      </c>
      <c r="C46" s="159">
        <v>0</v>
      </c>
      <c r="D46" s="170">
        <v>66</v>
      </c>
      <c r="E46" s="170">
        <v>12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526</v>
      </c>
      <c r="L46" s="170">
        <v>0</v>
      </c>
      <c r="M46" s="170">
        <v>0</v>
      </c>
      <c r="N46" s="170">
        <v>0</v>
      </c>
      <c r="O46" s="170">
        <v>0</v>
      </c>
      <c r="P46" s="147">
        <f t="shared" ref="P46:P47" si="5">SUM(C46:O46)</f>
        <v>604</v>
      </c>
    </row>
    <row r="47" spans="1:16" ht="15.75">
      <c r="A47" s="171"/>
      <c r="B47" s="167" t="s">
        <v>642</v>
      </c>
      <c r="C47" s="159">
        <v>0</v>
      </c>
      <c r="D47" s="170">
        <v>0</v>
      </c>
      <c r="E47" s="170"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47">
        <f t="shared" si="5"/>
        <v>0</v>
      </c>
    </row>
    <row r="48" spans="1:16" ht="15.75">
      <c r="A48" s="171" t="s">
        <v>578</v>
      </c>
      <c r="B48" s="167" t="s">
        <v>643</v>
      </c>
      <c r="C48" s="16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51"/>
    </row>
    <row r="49" spans="1:16" ht="15.75">
      <c r="A49" s="171"/>
      <c r="B49" s="167" t="s">
        <v>642</v>
      </c>
      <c r="C49" s="159">
        <v>0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47">
        <f t="shared" ref="P49:P56" si="6">SUM(C49:O49)</f>
        <v>0</v>
      </c>
    </row>
    <row r="50" spans="1:16" ht="15.75">
      <c r="A50" s="171" t="s">
        <v>644</v>
      </c>
      <c r="B50" s="167" t="s">
        <v>645</v>
      </c>
      <c r="C50" s="159">
        <v>488</v>
      </c>
      <c r="D50" s="170">
        <v>0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58.303709999999995</v>
      </c>
      <c r="K50" s="170">
        <v>0</v>
      </c>
      <c r="L50" s="170">
        <v>0</v>
      </c>
      <c r="M50" s="170">
        <v>7</v>
      </c>
      <c r="N50" s="170">
        <v>0</v>
      </c>
      <c r="O50" s="170">
        <v>0</v>
      </c>
      <c r="P50" s="147">
        <f t="shared" si="6"/>
        <v>553.30371000000002</v>
      </c>
    </row>
    <row r="51" spans="1:16" ht="15.75">
      <c r="A51" s="171" t="s">
        <v>646</v>
      </c>
      <c r="B51" s="167" t="s">
        <v>647</v>
      </c>
      <c r="C51" s="159">
        <v>8000</v>
      </c>
      <c r="D51" s="170">
        <v>1951</v>
      </c>
      <c r="E51" s="170">
        <v>1270</v>
      </c>
      <c r="F51" s="170">
        <v>2548</v>
      </c>
      <c r="G51" s="170">
        <v>2273</v>
      </c>
      <c r="H51" s="170">
        <v>22.789330000000003</v>
      </c>
      <c r="I51" s="170">
        <v>0</v>
      </c>
      <c r="J51" s="170">
        <v>1537.5238399999998</v>
      </c>
      <c r="K51" s="170">
        <v>467</v>
      </c>
      <c r="L51" s="170">
        <v>80</v>
      </c>
      <c r="M51" s="170">
        <v>0</v>
      </c>
      <c r="N51" s="170">
        <v>79</v>
      </c>
      <c r="O51" s="170">
        <v>4243.4979300000005</v>
      </c>
      <c r="P51" s="147">
        <f t="shared" si="6"/>
        <v>22471.811100000003</v>
      </c>
    </row>
    <row r="52" spans="1:16" ht="15.75">
      <c r="A52" s="174"/>
      <c r="B52" s="169" t="s">
        <v>648</v>
      </c>
      <c r="C52" s="159">
        <v>8488</v>
      </c>
      <c r="D52" s="170">
        <v>1951</v>
      </c>
      <c r="E52" s="170">
        <v>1270</v>
      </c>
      <c r="F52" s="170">
        <v>2548</v>
      </c>
      <c r="G52" s="170">
        <v>2273</v>
      </c>
      <c r="H52" s="170">
        <v>22.789330000000003</v>
      </c>
      <c r="I52" s="170">
        <v>0</v>
      </c>
      <c r="J52" s="170">
        <v>1595.8275499999997</v>
      </c>
      <c r="K52" s="170">
        <v>467</v>
      </c>
      <c r="L52" s="170">
        <v>80</v>
      </c>
      <c r="M52" s="170">
        <v>7</v>
      </c>
      <c r="N52" s="170">
        <v>79</v>
      </c>
      <c r="O52" s="170">
        <v>4243.4979300000005</v>
      </c>
      <c r="P52" s="147">
        <f t="shared" si="6"/>
        <v>23025.114809999999</v>
      </c>
    </row>
    <row r="53" spans="1:16" ht="15.75">
      <c r="A53" s="171" t="s">
        <v>610</v>
      </c>
      <c r="B53" s="167" t="s">
        <v>649</v>
      </c>
      <c r="C53" s="159">
        <v>13640</v>
      </c>
      <c r="D53" s="170">
        <v>1960</v>
      </c>
      <c r="E53" s="170">
        <v>3167</v>
      </c>
      <c r="F53" s="170">
        <v>0</v>
      </c>
      <c r="G53" s="170">
        <v>72</v>
      </c>
      <c r="H53" s="170">
        <v>0</v>
      </c>
      <c r="I53" s="170">
        <v>0</v>
      </c>
      <c r="J53" s="170">
        <v>53.098299999999995</v>
      </c>
      <c r="K53" s="170">
        <v>3324</v>
      </c>
      <c r="L53" s="170">
        <v>0</v>
      </c>
      <c r="M53" s="170">
        <v>294</v>
      </c>
      <c r="N53" s="170">
        <v>874</v>
      </c>
      <c r="O53" s="170">
        <v>3.3999999999999998E-3</v>
      </c>
      <c r="P53" s="147">
        <f t="shared" si="6"/>
        <v>23384.101700000003</v>
      </c>
    </row>
    <row r="54" spans="1:16" ht="15.75">
      <c r="A54" s="171" t="s">
        <v>613</v>
      </c>
      <c r="B54" s="167" t="s">
        <v>650</v>
      </c>
      <c r="C54" s="159">
        <v>2012</v>
      </c>
      <c r="D54" s="170">
        <v>990</v>
      </c>
      <c r="E54" s="170">
        <v>0</v>
      </c>
      <c r="F54" s="170">
        <v>0</v>
      </c>
      <c r="G54" s="170">
        <v>2169</v>
      </c>
      <c r="H54" s="170">
        <v>0</v>
      </c>
      <c r="I54" s="170">
        <v>0</v>
      </c>
      <c r="J54" s="170">
        <v>0</v>
      </c>
      <c r="K54" s="170">
        <v>144</v>
      </c>
      <c r="L54" s="170">
        <v>0</v>
      </c>
      <c r="M54" s="170">
        <v>94</v>
      </c>
      <c r="N54" s="170">
        <v>93</v>
      </c>
      <c r="O54" s="170">
        <v>0</v>
      </c>
      <c r="P54" s="147">
        <f t="shared" si="6"/>
        <v>5502</v>
      </c>
    </row>
    <row r="55" spans="1:16" ht="15.75">
      <c r="A55" s="164"/>
      <c r="B55" s="172" t="s">
        <v>651</v>
      </c>
      <c r="C55" s="159">
        <v>24140</v>
      </c>
      <c r="D55" s="170">
        <v>4967</v>
      </c>
      <c r="E55" s="170">
        <v>4449</v>
      </c>
      <c r="F55" s="170">
        <v>2548</v>
      </c>
      <c r="G55" s="170">
        <v>4514</v>
      </c>
      <c r="H55" s="170">
        <v>22.789330000000003</v>
      </c>
      <c r="I55" s="170">
        <v>0</v>
      </c>
      <c r="J55" s="170">
        <v>1648.9258499999996</v>
      </c>
      <c r="K55" s="170">
        <v>4461</v>
      </c>
      <c r="L55" s="170">
        <v>80</v>
      </c>
      <c r="M55" s="170">
        <v>395</v>
      </c>
      <c r="N55" s="170">
        <v>1046</v>
      </c>
      <c r="O55" s="170">
        <v>4243.5013300000001</v>
      </c>
      <c r="P55" s="147">
        <f t="shared" si="6"/>
        <v>52515.216509999998</v>
      </c>
    </row>
    <row r="56" spans="1:16" ht="15.75">
      <c r="A56" s="131" t="s">
        <v>463</v>
      </c>
      <c r="B56" s="167" t="s">
        <v>616</v>
      </c>
      <c r="C56" s="159">
        <v>702</v>
      </c>
      <c r="D56" s="170">
        <v>267</v>
      </c>
      <c r="E56" s="170">
        <v>80</v>
      </c>
      <c r="F56" s="170">
        <v>63</v>
      </c>
      <c r="G56" s="170">
        <v>164</v>
      </c>
      <c r="H56" s="170">
        <v>78.236589999999993</v>
      </c>
      <c r="I56" s="170">
        <v>0</v>
      </c>
      <c r="J56" s="170">
        <v>703.00887</v>
      </c>
      <c r="K56" s="170">
        <v>0</v>
      </c>
      <c r="L56" s="170">
        <v>8</v>
      </c>
      <c r="M56" s="170">
        <v>40</v>
      </c>
      <c r="N56" s="170">
        <v>86</v>
      </c>
      <c r="O56" s="170">
        <v>224.44923</v>
      </c>
      <c r="P56" s="147">
        <f t="shared" si="6"/>
        <v>2415.6946900000003</v>
      </c>
    </row>
    <row r="57" spans="1:16" ht="15.75">
      <c r="A57" s="166" t="s">
        <v>464</v>
      </c>
      <c r="B57" s="167" t="s">
        <v>652</v>
      </c>
      <c r="C57" s="16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51"/>
    </row>
    <row r="58" spans="1:16" ht="15.75">
      <c r="A58" s="169" t="s">
        <v>576</v>
      </c>
      <c r="B58" s="167" t="s">
        <v>653</v>
      </c>
      <c r="C58" s="16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51"/>
    </row>
    <row r="59" spans="1:16" ht="15.75">
      <c r="A59" s="169" t="s">
        <v>619</v>
      </c>
      <c r="B59" s="167" t="s">
        <v>577</v>
      </c>
      <c r="C59" s="159">
        <v>-30025</v>
      </c>
      <c r="D59" s="170">
        <v>-20267</v>
      </c>
      <c r="E59" s="170">
        <v>-6801</v>
      </c>
      <c r="F59" s="170">
        <v>-6077</v>
      </c>
      <c r="G59" s="170">
        <v>-28811</v>
      </c>
      <c r="H59" s="170">
        <v>-3919.2953699999994</v>
      </c>
      <c r="I59" s="170">
        <v>-333</v>
      </c>
      <c r="J59" s="170">
        <v>-4448.5835800000004</v>
      </c>
      <c r="K59" s="170">
        <v>-2615</v>
      </c>
      <c r="L59" s="170">
        <v>-1802</v>
      </c>
      <c r="M59" s="170">
        <v>-261</v>
      </c>
      <c r="N59" s="170">
        <v>-697</v>
      </c>
      <c r="O59" s="170">
        <v>-309.21206000000001</v>
      </c>
      <c r="P59" s="147">
        <f t="shared" ref="P59:P61" si="7">SUM(C59:O59)</f>
        <v>-106366.09101</v>
      </c>
    </row>
    <row r="60" spans="1:16" ht="15.75">
      <c r="A60" s="169" t="s">
        <v>620</v>
      </c>
      <c r="B60" s="167" t="s">
        <v>621</v>
      </c>
      <c r="C60" s="159">
        <v>192</v>
      </c>
      <c r="D60" s="170">
        <v>359</v>
      </c>
      <c r="E60" s="170">
        <v>0</v>
      </c>
      <c r="F60" s="170">
        <v>93</v>
      </c>
      <c r="G60" s="170">
        <v>9</v>
      </c>
      <c r="H60" s="170">
        <v>16.3338</v>
      </c>
      <c r="I60" s="170">
        <v>0</v>
      </c>
      <c r="J60" s="170">
        <v>299.84253000000001</v>
      </c>
      <c r="K60" s="170">
        <v>0</v>
      </c>
      <c r="L60" s="170">
        <v>0</v>
      </c>
      <c r="M60" s="170">
        <v>0</v>
      </c>
      <c r="N60" s="170">
        <v>277</v>
      </c>
      <c r="O60" s="170">
        <v>0</v>
      </c>
      <c r="P60" s="147">
        <f t="shared" si="7"/>
        <v>1246.17633</v>
      </c>
    </row>
    <row r="61" spans="1:16" ht="15.75">
      <c r="A61" s="171"/>
      <c r="B61" s="169" t="s">
        <v>654</v>
      </c>
      <c r="C61" s="159">
        <v>-29833</v>
      </c>
      <c r="D61" s="170">
        <v>-19908</v>
      </c>
      <c r="E61" s="170">
        <v>-6801</v>
      </c>
      <c r="F61" s="170">
        <v>-5984</v>
      </c>
      <c r="G61" s="170">
        <v>-28802</v>
      </c>
      <c r="H61" s="170">
        <v>-3902.9615699999995</v>
      </c>
      <c r="I61" s="170">
        <v>-333</v>
      </c>
      <c r="J61" s="170">
        <v>-4148.7410500000005</v>
      </c>
      <c r="K61" s="170">
        <v>-2615</v>
      </c>
      <c r="L61" s="170">
        <v>-1802</v>
      </c>
      <c r="M61" s="170">
        <v>-261</v>
      </c>
      <c r="N61" s="170">
        <v>-420</v>
      </c>
      <c r="O61" s="170">
        <v>-309.21206000000001</v>
      </c>
      <c r="P61" s="147">
        <f t="shared" si="7"/>
        <v>-105119.91468</v>
      </c>
    </row>
    <row r="62" spans="1:16" ht="15.75">
      <c r="A62" s="171" t="s">
        <v>578</v>
      </c>
      <c r="B62" s="167" t="s">
        <v>655</v>
      </c>
      <c r="C62" s="16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51"/>
    </row>
    <row r="63" spans="1:16" ht="15.75">
      <c r="A63" s="171" t="s">
        <v>644</v>
      </c>
      <c r="B63" s="167" t="s">
        <v>577</v>
      </c>
      <c r="C63" s="159">
        <v>-275</v>
      </c>
      <c r="D63" s="170">
        <v>-676</v>
      </c>
      <c r="E63" s="170">
        <v>-795</v>
      </c>
      <c r="F63" s="170">
        <v>102</v>
      </c>
      <c r="G63" s="170">
        <v>199</v>
      </c>
      <c r="H63" s="170">
        <v>67.858185171090099</v>
      </c>
      <c r="I63" s="170">
        <v>-40</v>
      </c>
      <c r="J63" s="170">
        <v>883.58701000000008</v>
      </c>
      <c r="K63" s="170">
        <v>161</v>
      </c>
      <c r="L63" s="170">
        <v>-343</v>
      </c>
      <c r="M63" s="170">
        <v>-101</v>
      </c>
      <c r="N63" s="170">
        <v>-191</v>
      </c>
      <c r="O63" s="170">
        <v>4.4893599999999996</v>
      </c>
      <c r="P63" s="147">
        <f t="shared" ref="P63:P66" si="8">SUM(C63:O63)</f>
        <v>-1003.0654448289098</v>
      </c>
    </row>
    <row r="64" spans="1:16" ht="15.75">
      <c r="A64" s="171" t="s">
        <v>646</v>
      </c>
      <c r="B64" s="167" t="s">
        <v>621</v>
      </c>
      <c r="C64" s="159">
        <v>0</v>
      </c>
      <c r="D64" s="170">
        <v>33</v>
      </c>
      <c r="E64" s="170">
        <v>0</v>
      </c>
      <c r="F64" s="170">
        <v>19</v>
      </c>
      <c r="G64" s="170">
        <v>-70</v>
      </c>
      <c r="H64" s="170">
        <v>1.7667999999999884</v>
      </c>
      <c r="I64" s="170">
        <v>0</v>
      </c>
      <c r="J64" s="170">
        <v>-271.28512999999998</v>
      </c>
      <c r="K64" s="170">
        <v>0</v>
      </c>
      <c r="L64" s="170">
        <v>32</v>
      </c>
      <c r="M64" s="170">
        <v>0</v>
      </c>
      <c r="N64" s="170">
        <v>81</v>
      </c>
      <c r="O64" s="170">
        <v>0</v>
      </c>
      <c r="P64" s="147">
        <f t="shared" si="8"/>
        <v>-174.51832999999999</v>
      </c>
    </row>
    <row r="65" spans="1:16" ht="15.75">
      <c r="A65" s="171"/>
      <c r="B65" s="169" t="s">
        <v>648</v>
      </c>
      <c r="C65" s="159">
        <v>-275</v>
      </c>
      <c r="D65" s="170">
        <v>-643</v>
      </c>
      <c r="E65" s="170">
        <v>-795</v>
      </c>
      <c r="F65" s="170">
        <v>121</v>
      </c>
      <c r="G65" s="170">
        <v>129</v>
      </c>
      <c r="H65" s="170">
        <v>69.624985171090088</v>
      </c>
      <c r="I65" s="170">
        <v>-40</v>
      </c>
      <c r="J65" s="170">
        <v>612.3018800000001</v>
      </c>
      <c r="K65" s="170">
        <v>161</v>
      </c>
      <c r="L65" s="170">
        <v>-311</v>
      </c>
      <c r="M65" s="170">
        <v>-101</v>
      </c>
      <c r="N65" s="170">
        <v>-110</v>
      </c>
      <c r="O65" s="170">
        <v>4.4893599999999996</v>
      </c>
      <c r="P65" s="147">
        <f t="shared" si="8"/>
        <v>-1177.58377482891</v>
      </c>
    </row>
    <row r="66" spans="1:16" ht="15.75">
      <c r="A66" s="131"/>
      <c r="B66" s="172" t="s">
        <v>624</v>
      </c>
      <c r="C66" s="159">
        <v>-30108</v>
      </c>
      <c r="D66" s="170">
        <v>-20551</v>
      </c>
      <c r="E66" s="170">
        <v>-7596</v>
      </c>
      <c r="F66" s="170">
        <v>-5863</v>
      </c>
      <c r="G66" s="170">
        <v>-28673</v>
      </c>
      <c r="H66" s="170">
        <v>-3833.3365848289095</v>
      </c>
      <c r="I66" s="170">
        <v>-373</v>
      </c>
      <c r="J66" s="170">
        <v>-3536.4391700000006</v>
      </c>
      <c r="K66" s="170">
        <v>-2454</v>
      </c>
      <c r="L66" s="170">
        <v>-2113</v>
      </c>
      <c r="M66" s="170">
        <v>-362</v>
      </c>
      <c r="N66" s="170">
        <v>-530</v>
      </c>
      <c r="O66" s="170">
        <v>-304.72270000000003</v>
      </c>
      <c r="P66" s="147">
        <f t="shared" si="8"/>
        <v>-106297.49845482891</v>
      </c>
    </row>
    <row r="67" spans="1:16" ht="31.5">
      <c r="A67" s="166" t="s">
        <v>465</v>
      </c>
      <c r="B67" s="167" t="s">
        <v>656</v>
      </c>
      <c r="C67" s="16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51"/>
    </row>
    <row r="68" spans="1:16" ht="15.75">
      <c r="A68" s="169" t="s">
        <v>576</v>
      </c>
      <c r="B68" s="167" t="s">
        <v>657</v>
      </c>
      <c r="C68" s="16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51"/>
    </row>
    <row r="69" spans="1:16" ht="15.75">
      <c r="A69" s="169" t="s">
        <v>619</v>
      </c>
      <c r="B69" s="167" t="s">
        <v>577</v>
      </c>
      <c r="C69" s="159">
        <v>1837</v>
      </c>
      <c r="D69" s="170">
        <v>-8015</v>
      </c>
      <c r="E69" s="170">
        <v>-8259</v>
      </c>
      <c r="F69" s="170">
        <v>-10257</v>
      </c>
      <c r="G69" s="170">
        <v>9126</v>
      </c>
      <c r="H69" s="170">
        <v>49.198</v>
      </c>
      <c r="I69" s="170">
        <v>-4</v>
      </c>
      <c r="J69" s="170">
        <v>-8435.2161300000007</v>
      </c>
      <c r="K69" s="170">
        <v>-1561</v>
      </c>
      <c r="L69" s="170">
        <v>-1680</v>
      </c>
      <c r="M69" s="170">
        <v>660</v>
      </c>
      <c r="N69" s="170">
        <v>-322</v>
      </c>
      <c r="O69" s="170">
        <v>-19329.145110000001</v>
      </c>
      <c r="P69" s="147">
        <f t="shared" ref="P69:P74" si="9">SUM(C69:O69)</f>
        <v>-46190.163240000002</v>
      </c>
    </row>
    <row r="70" spans="1:16" ht="15.75">
      <c r="A70" s="169" t="s">
        <v>620</v>
      </c>
      <c r="B70" s="167" t="s">
        <v>621</v>
      </c>
      <c r="C70" s="159">
        <v>0</v>
      </c>
      <c r="D70" s="170">
        <v>-2</v>
      </c>
      <c r="E70" s="170">
        <v>0</v>
      </c>
      <c r="F70" s="170">
        <v>0</v>
      </c>
      <c r="G70" s="170">
        <v>0</v>
      </c>
      <c r="H70" s="170">
        <v>6.2017399999999903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70">
        <v>0</v>
      </c>
      <c r="O70" s="170">
        <v>0</v>
      </c>
      <c r="P70" s="147">
        <f t="shared" si="9"/>
        <v>4.2017399999999903</v>
      </c>
    </row>
    <row r="71" spans="1:16" ht="15.75">
      <c r="A71" s="171"/>
      <c r="B71" s="169" t="s">
        <v>654</v>
      </c>
      <c r="C71" s="159">
        <v>1837</v>
      </c>
      <c r="D71" s="170">
        <v>-8017</v>
      </c>
      <c r="E71" s="170">
        <v>-8259</v>
      </c>
      <c r="F71" s="170">
        <v>-10257</v>
      </c>
      <c r="G71" s="170">
        <v>9126</v>
      </c>
      <c r="H71" s="170">
        <v>55.399739999999994</v>
      </c>
      <c r="I71" s="170">
        <v>-4</v>
      </c>
      <c r="J71" s="170">
        <v>-8435.2161300000007</v>
      </c>
      <c r="K71" s="170">
        <v>-1561</v>
      </c>
      <c r="L71" s="170">
        <v>-1680</v>
      </c>
      <c r="M71" s="170">
        <v>660</v>
      </c>
      <c r="N71" s="170">
        <v>-322</v>
      </c>
      <c r="O71" s="170">
        <v>-19329.145110000001</v>
      </c>
      <c r="P71" s="147">
        <f t="shared" si="9"/>
        <v>-46185.961500000005</v>
      </c>
    </row>
    <row r="72" spans="1:16" ht="15.75">
      <c r="A72" s="171" t="s">
        <v>578</v>
      </c>
      <c r="B72" s="167" t="s">
        <v>658</v>
      </c>
      <c r="C72" s="159">
        <v>0</v>
      </c>
      <c r="D72" s="170">
        <v>97</v>
      </c>
      <c r="E72" s="170">
        <v>0</v>
      </c>
      <c r="F72" s="170">
        <v>-1397</v>
      </c>
      <c r="G72" s="170">
        <v>1097</v>
      </c>
      <c r="H72" s="170">
        <v>1375.9489500000018</v>
      </c>
      <c r="I72" s="170">
        <v>0</v>
      </c>
      <c r="J72" s="170">
        <v>-5556.45316</v>
      </c>
      <c r="K72" s="170">
        <v>-23</v>
      </c>
      <c r="L72" s="170">
        <v>-1809</v>
      </c>
      <c r="M72" s="170">
        <v>0</v>
      </c>
      <c r="N72" s="170">
        <v>0</v>
      </c>
      <c r="O72" s="170">
        <v>-913.15786000000003</v>
      </c>
      <c r="P72" s="147">
        <f t="shared" si="9"/>
        <v>-7128.6620699999985</v>
      </c>
    </row>
    <row r="73" spans="1:16" ht="15.75">
      <c r="A73" s="171"/>
      <c r="B73" s="172" t="s">
        <v>673</v>
      </c>
      <c r="C73" s="159">
        <v>1837</v>
      </c>
      <c r="D73" s="170">
        <v>-7920</v>
      </c>
      <c r="E73" s="170">
        <v>-8259</v>
      </c>
      <c r="F73" s="170">
        <v>-11654</v>
      </c>
      <c r="G73" s="170">
        <v>10223</v>
      </c>
      <c r="H73" s="170">
        <v>1431.3486900000019</v>
      </c>
      <c r="I73" s="170">
        <v>-4</v>
      </c>
      <c r="J73" s="170">
        <v>-13991.669290000002</v>
      </c>
      <c r="K73" s="170">
        <v>-1584</v>
      </c>
      <c r="L73" s="170">
        <v>-3489</v>
      </c>
      <c r="M73" s="170">
        <v>660</v>
      </c>
      <c r="N73" s="170">
        <v>-322</v>
      </c>
      <c r="O73" s="170">
        <v>-20242.302970000001</v>
      </c>
      <c r="P73" s="147">
        <f t="shared" si="9"/>
        <v>-53314.623569999996</v>
      </c>
    </row>
    <row r="74" spans="1:16" ht="31.5">
      <c r="A74" s="166" t="s">
        <v>466</v>
      </c>
      <c r="B74" s="167" t="s">
        <v>454</v>
      </c>
      <c r="C74" s="159">
        <v>0</v>
      </c>
      <c r="D74" s="170">
        <v>55</v>
      </c>
      <c r="E74" s="170">
        <v>-10864</v>
      </c>
      <c r="F74" s="170">
        <v>0</v>
      </c>
      <c r="G74" s="170">
        <v>-2</v>
      </c>
      <c r="H74" s="170">
        <v>0</v>
      </c>
      <c r="I74" s="170">
        <v>0</v>
      </c>
      <c r="J74" s="170">
        <v>0</v>
      </c>
      <c r="K74" s="170">
        <v>0</v>
      </c>
      <c r="L74" s="170">
        <v>-1239</v>
      </c>
      <c r="M74" s="170">
        <v>0</v>
      </c>
      <c r="N74" s="170">
        <v>0</v>
      </c>
      <c r="O74" s="170">
        <v>0</v>
      </c>
      <c r="P74" s="147">
        <f t="shared" si="9"/>
        <v>-12050</v>
      </c>
    </row>
    <row r="75" spans="1:16" ht="15.75">
      <c r="A75" s="166" t="s">
        <v>467</v>
      </c>
      <c r="B75" s="167" t="s">
        <v>659</v>
      </c>
      <c r="C75" s="16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51"/>
    </row>
    <row r="76" spans="1:16" ht="15.75">
      <c r="A76" s="169" t="s">
        <v>576</v>
      </c>
      <c r="B76" s="167" t="s">
        <v>630</v>
      </c>
      <c r="C76" s="159">
        <v>-5259</v>
      </c>
      <c r="D76" s="170">
        <v>-9286</v>
      </c>
      <c r="E76" s="170">
        <v>-11937</v>
      </c>
      <c r="F76" s="170">
        <v>-3160</v>
      </c>
      <c r="G76" s="170">
        <v>-2764</v>
      </c>
      <c r="H76" s="170">
        <v>-1593.993088864617</v>
      </c>
      <c r="I76" s="170">
        <v>-93</v>
      </c>
      <c r="J76" s="170">
        <v>-4637.7161866888327</v>
      </c>
      <c r="K76" s="170">
        <v>-44</v>
      </c>
      <c r="L76" s="170">
        <v>-1845</v>
      </c>
      <c r="M76" s="170">
        <v>-647</v>
      </c>
      <c r="N76" s="170">
        <v>-254</v>
      </c>
      <c r="O76" s="170">
        <v>-373.15994999999998</v>
      </c>
      <c r="P76" s="147">
        <f t="shared" ref="P76:P80" si="10">SUM(C76:O76)</f>
        <v>-41893.869225553455</v>
      </c>
    </row>
    <row r="77" spans="1:16" ht="15.75">
      <c r="A77" s="169" t="s">
        <v>578</v>
      </c>
      <c r="B77" s="167" t="s">
        <v>631</v>
      </c>
      <c r="C77" s="159">
        <v>-1624</v>
      </c>
      <c r="D77" s="170">
        <v>820</v>
      </c>
      <c r="E77" s="170">
        <v>0</v>
      </c>
      <c r="F77" s="170">
        <v>0</v>
      </c>
      <c r="G77" s="170">
        <v>-227</v>
      </c>
      <c r="H77" s="170">
        <v>238.10167207005401</v>
      </c>
      <c r="I77" s="170">
        <v>0</v>
      </c>
      <c r="J77" s="170">
        <v>416.81412999999998</v>
      </c>
      <c r="K77" s="170">
        <v>0</v>
      </c>
      <c r="L77" s="170">
        <v>0</v>
      </c>
      <c r="M77" s="170">
        <v>0</v>
      </c>
      <c r="N77" s="170">
        <v>0</v>
      </c>
      <c r="O77" s="170">
        <v>341.89380999999997</v>
      </c>
      <c r="P77" s="147">
        <f t="shared" si="10"/>
        <v>-34.190387929945985</v>
      </c>
    </row>
    <row r="78" spans="1:16" ht="15.75">
      <c r="A78" s="169" t="s">
        <v>610</v>
      </c>
      <c r="B78" s="167" t="s">
        <v>632</v>
      </c>
      <c r="C78" s="159">
        <v>-5080</v>
      </c>
      <c r="D78" s="170">
        <v>-2958</v>
      </c>
      <c r="E78" s="170">
        <v>-2601</v>
      </c>
      <c r="F78" s="170">
        <v>-2238</v>
      </c>
      <c r="G78" s="170">
        <v>-1944</v>
      </c>
      <c r="H78" s="170">
        <v>-1640.8773562177557</v>
      </c>
      <c r="I78" s="170">
        <v>-561</v>
      </c>
      <c r="J78" s="170">
        <v>-2119.1307579555023</v>
      </c>
      <c r="K78" s="170">
        <v>-777</v>
      </c>
      <c r="L78" s="170">
        <v>-2732</v>
      </c>
      <c r="M78" s="170">
        <v>-535</v>
      </c>
      <c r="N78" s="170">
        <v>-885</v>
      </c>
      <c r="O78" s="170">
        <v>-1647.8859500000001</v>
      </c>
      <c r="P78" s="147">
        <f t="shared" si="10"/>
        <v>-25718.894064173259</v>
      </c>
    </row>
    <row r="79" spans="1:16" ht="15.75">
      <c r="A79" s="169" t="s">
        <v>613</v>
      </c>
      <c r="B79" s="167" t="s">
        <v>660</v>
      </c>
      <c r="C79" s="159">
        <v>25</v>
      </c>
      <c r="D79" s="170">
        <v>1619</v>
      </c>
      <c r="E79" s="170">
        <v>60</v>
      </c>
      <c r="F79" s="170">
        <v>82</v>
      </c>
      <c r="G79" s="170">
        <v>0</v>
      </c>
      <c r="H79" s="170">
        <v>0</v>
      </c>
      <c r="I79" s="170">
        <v>0</v>
      </c>
      <c r="J79" s="170">
        <v>294.61126000000002</v>
      </c>
      <c r="K79" s="170">
        <v>0</v>
      </c>
      <c r="L79" s="170">
        <v>95</v>
      </c>
      <c r="M79" s="170">
        <v>0</v>
      </c>
      <c r="N79" s="170">
        <v>0</v>
      </c>
      <c r="O79" s="170">
        <v>0</v>
      </c>
      <c r="P79" s="147">
        <f t="shared" si="10"/>
        <v>2175.6112600000001</v>
      </c>
    </row>
    <row r="80" spans="1:16" ht="15.75">
      <c r="A80" s="131"/>
      <c r="B80" s="172" t="s">
        <v>634</v>
      </c>
      <c r="C80" s="159">
        <v>-11938</v>
      </c>
      <c r="D80" s="170">
        <v>-9805</v>
      </c>
      <c r="E80" s="170">
        <v>-14478</v>
      </c>
      <c r="F80" s="170">
        <v>-5316</v>
      </c>
      <c r="G80" s="170">
        <v>-4935</v>
      </c>
      <c r="H80" s="170">
        <v>-2996.7687730123189</v>
      </c>
      <c r="I80" s="170">
        <v>-654</v>
      </c>
      <c r="J80" s="170">
        <v>-6045.4215546443356</v>
      </c>
      <c r="K80" s="170">
        <v>-821</v>
      </c>
      <c r="L80" s="170">
        <v>-4482</v>
      </c>
      <c r="M80" s="170">
        <v>-1182</v>
      </c>
      <c r="N80" s="170">
        <v>-1139</v>
      </c>
      <c r="O80" s="170">
        <v>-1679.15209</v>
      </c>
      <c r="P80" s="147">
        <f t="shared" si="10"/>
        <v>-65471.342417656662</v>
      </c>
    </row>
    <row r="81" spans="1:16" ht="15.75">
      <c r="A81" s="166" t="s">
        <v>468</v>
      </c>
      <c r="B81" s="167" t="s">
        <v>661</v>
      </c>
      <c r="C81" s="16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51"/>
    </row>
    <row r="82" spans="1:16" ht="15.75">
      <c r="A82" s="169" t="s">
        <v>576</v>
      </c>
      <c r="B82" s="167" t="s">
        <v>662</v>
      </c>
      <c r="C82" s="159">
        <v>-135</v>
      </c>
      <c r="D82" s="170">
        <v>-280</v>
      </c>
      <c r="E82" s="170">
        <v>-61</v>
      </c>
      <c r="F82" s="170">
        <v>0</v>
      </c>
      <c r="G82" s="170">
        <v>0</v>
      </c>
      <c r="H82" s="170">
        <v>0</v>
      </c>
      <c r="I82" s="170">
        <v>0</v>
      </c>
      <c r="J82" s="170">
        <v>0</v>
      </c>
      <c r="K82" s="170">
        <v>0</v>
      </c>
      <c r="L82" s="170">
        <v>-5</v>
      </c>
      <c r="M82" s="170">
        <v>0</v>
      </c>
      <c r="N82" s="170">
        <v>-16</v>
      </c>
      <c r="O82" s="170">
        <v>0</v>
      </c>
      <c r="P82" s="147">
        <f t="shared" ref="P82:P90" si="11">SUM(C82:O82)</f>
        <v>-497</v>
      </c>
    </row>
    <row r="83" spans="1:16" ht="15.75">
      <c r="A83" s="169" t="s">
        <v>578</v>
      </c>
      <c r="B83" s="167" t="s">
        <v>663</v>
      </c>
      <c r="C83" s="159">
        <v>-20847</v>
      </c>
      <c r="D83" s="170">
        <v>-2048</v>
      </c>
      <c r="E83" s="170">
        <v>-2548</v>
      </c>
      <c r="F83" s="170">
        <v>0</v>
      </c>
      <c r="G83" s="170">
        <v>-508</v>
      </c>
      <c r="H83" s="170">
        <v>0</v>
      </c>
      <c r="I83" s="170">
        <v>0</v>
      </c>
      <c r="J83" s="170">
        <v>-651.90852000000007</v>
      </c>
      <c r="K83" s="170">
        <v>-2665</v>
      </c>
      <c r="L83" s="170">
        <v>0</v>
      </c>
      <c r="M83" s="170">
        <v>-247</v>
      </c>
      <c r="N83" s="170">
        <v>-494</v>
      </c>
      <c r="O83" s="170">
        <v>0</v>
      </c>
      <c r="P83" s="147">
        <f t="shared" si="11"/>
        <v>-30008.908520000001</v>
      </c>
    </row>
    <row r="84" spans="1:16" ht="15.75">
      <c r="A84" s="169" t="s">
        <v>610</v>
      </c>
      <c r="B84" s="167" t="s">
        <v>664</v>
      </c>
      <c r="C84" s="159">
        <v>-247</v>
      </c>
      <c r="D84" s="170">
        <v>-392</v>
      </c>
      <c r="E84" s="170">
        <v>-8</v>
      </c>
      <c r="F84" s="170">
        <v>0</v>
      </c>
      <c r="G84" s="170">
        <v>-1846</v>
      </c>
      <c r="H84" s="170">
        <v>0</v>
      </c>
      <c r="I84" s="170">
        <v>0</v>
      </c>
      <c r="J84" s="170">
        <v>0</v>
      </c>
      <c r="K84" s="170">
        <v>0</v>
      </c>
      <c r="L84" s="170">
        <v>-4</v>
      </c>
      <c r="M84" s="170">
        <v>-65</v>
      </c>
      <c r="N84" s="170">
        <v>-39</v>
      </c>
      <c r="O84" s="170">
        <v>0</v>
      </c>
      <c r="P84" s="147">
        <f t="shared" si="11"/>
        <v>-2601</v>
      </c>
    </row>
    <row r="85" spans="1:16" ht="15.75">
      <c r="A85" s="169"/>
      <c r="B85" s="172" t="s">
        <v>665</v>
      </c>
      <c r="C85" s="159">
        <v>-21229</v>
      </c>
      <c r="D85" s="170">
        <v>-2720</v>
      </c>
      <c r="E85" s="170">
        <v>-2617</v>
      </c>
      <c r="F85" s="170">
        <v>0</v>
      </c>
      <c r="G85" s="170">
        <v>-2354</v>
      </c>
      <c r="H85" s="170">
        <v>0</v>
      </c>
      <c r="I85" s="170">
        <v>0</v>
      </c>
      <c r="J85" s="170">
        <v>-651.90852000000007</v>
      </c>
      <c r="K85" s="170">
        <v>-2665</v>
      </c>
      <c r="L85" s="170">
        <v>-9</v>
      </c>
      <c r="M85" s="170">
        <v>-312</v>
      </c>
      <c r="N85" s="170">
        <v>-549</v>
      </c>
      <c r="O85" s="170">
        <v>0</v>
      </c>
      <c r="P85" s="147">
        <f t="shared" si="11"/>
        <v>-33106.908519999997</v>
      </c>
    </row>
    <row r="86" spans="1:16" ht="15.75">
      <c r="A86" s="166" t="s">
        <v>469</v>
      </c>
      <c r="B86" s="167" t="s">
        <v>635</v>
      </c>
      <c r="C86" s="159">
        <v>-116</v>
      </c>
      <c r="D86" s="170">
        <v>-2976</v>
      </c>
      <c r="E86" s="170">
        <v>-4552</v>
      </c>
      <c r="F86" s="170">
        <v>-141</v>
      </c>
      <c r="G86" s="170">
        <v>-1799</v>
      </c>
      <c r="H86" s="170">
        <v>-448.92365658242863</v>
      </c>
      <c r="I86" s="170">
        <v>-9</v>
      </c>
      <c r="J86" s="170">
        <v>-80.819619999999972</v>
      </c>
      <c r="K86" s="170">
        <v>-76</v>
      </c>
      <c r="L86" s="170">
        <v>-157</v>
      </c>
      <c r="M86" s="170">
        <v>-831</v>
      </c>
      <c r="N86" s="170">
        <v>-6</v>
      </c>
      <c r="O86" s="170">
        <v>-14.09755</v>
      </c>
      <c r="P86" s="147">
        <f t="shared" si="11"/>
        <v>-11206.840826582429</v>
      </c>
    </row>
    <row r="87" spans="1:16" ht="31.5">
      <c r="A87" s="166"/>
      <c r="B87" s="167" t="s">
        <v>768</v>
      </c>
      <c r="C87" s="159">
        <v>0</v>
      </c>
      <c r="D87" s="170">
        <v>-2457</v>
      </c>
      <c r="E87" s="170">
        <v>-4552</v>
      </c>
      <c r="F87" s="170">
        <v>-141</v>
      </c>
      <c r="G87" s="170">
        <v>-1409</v>
      </c>
      <c r="H87" s="170">
        <v>-360.76527999999979</v>
      </c>
      <c r="I87" s="170">
        <v>0</v>
      </c>
      <c r="J87" s="170">
        <v>0</v>
      </c>
      <c r="K87" s="170">
        <v>-55</v>
      </c>
      <c r="L87" s="170">
        <v>-54</v>
      </c>
      <c r="M87" s="170">
        <v>-789</v>
      </c>
      <c r="N87" s="170">
        <v>-6</v>
      </c>
      <c r="O87" s="170">
        <v>0</v>
      </c>
      <c r="P87" s="147">
        <f t="shared" si="11"/>
        <v>-9823.7652799999996</v>
      </c>
    </row>
    <row r="88" spans="1:16" ht="15.75">
      <c r="A88" s="166" t="s">
        <v>470</v>
      </c>
      <c r="B88" s="167" t="s">
        <v>803</v>
      </c>
      <c r="C88" s="159">
        <v>0</v>
      </c>
      <c r="D88" s="170">
        <v>0</v>
      </c>
      <c r="E88" s="170">
        <v>0</v>
      </c>
      <c r="F88" s="170">
        <v>0</v>
      </c>
      <c r="G88" s="170">
        <v>0</v>
      </c>
      <c r="H88" s="170">
        <v>0</v>
      </c>
      <c r="I88" s="170">
        <v>0</v>
      </c>
      <c r="J88" s="170">
        <v>0</v>
      </c>
      <c r="K88" s="170">
        <v>0</v>
      </c>
      <c r="L88" s="170">
        <v>0</v>
      </c>
      <c r="M88" s="170">
        <v>0</v>
      </c>
      <c r="N88" s="170">
        <v>0</v>
      </c>
      <c r="O88" s="170">
        <v>0</v>
      </c>
      <c r="P88" s="147">
        <f t="shared" si="11"/>
        <v>0</v>
      </c>
    </row>
    <row r="89" spans="1:16" ht="15.75">
      <c r="A89" s="166" t="s">
        <v>731</v>
      </c>
      <c r="B89" s="167" t="s">
        <v>734</v>
      </c>
      <c r="C89" s="159">
        <v>0</v>
      </c>
      <c r="D89" s="170">
        <v>0</v>
      </c>
      <c r="E89" s="170">
        <v>0</v>
      </c>
      <c r="F89" s="170">
        <v>0</v>
      </c>
      <c r="G89" s="170">
        <v>0</v>
      </c>
      <c r="H89" s="170">
        <v>0</v>
      </c>
      <c r="I89" s="170">
        <v>0</v>
      </c>
      <c r="J89" s="170">
        <v>0</v>
      </c>
      <c r="K89" s="170">
        <v>0</v>
      </c>
      <c r="L89" s="170">
        <v>0</v>
      </c>
      <c r="M89" s="170">
        <v>0</v>
      </c>
      <c r="N89" s="170">
        <v>0</v>
      </c>
      <c r="O89" s="170">
        <v>0</v>
      </c>
      <c r="P89" s="147">
        <f t="shared" si="11"/>
        <v>0</v>
      </c>
    </row>
    <row r="90" spans="1:16" ht="15.75">
      <c r="A90" s="166" t="s">
        <v>471</v>
      </c>
      <c r="B90" s="167" t="s">
        <v>666</v>
      </c>
      <c r="C90" s="159">
        <v>4904</v>
      </c>
      <c r="D90" s="170">
        <v>1504</v>
      </c>
      <c r="E90" s="170">
        <v>422</v>
      </c>
      <c r="F90" s="170">
        <v>954</v>
      </c>
      <c r="G90" s="170">
        <v>1521</v>
      </c>
      <c r="H90" s="170">
        <v>194.49164339021161</v>
      </c>
      <c r="I90" s="170">
        <v>-483</v>
      </c>
      <c r="J90" s="170">
        <v>3687.7269453556742</v>
      </c>
      <c r="K90" s="170">
        <v>-24</v>
      </c>
      <c r="L90" s="170">
        <v>-533</v>
      </c>
      <c r="M90" s="170">
        <v>100</v>
      </c>
      <c r="N90" s="170">
        <v>-383</v>
      </c>
      <c r="O90" s="170">
        <v>303.66935000000188</v>
      </c>
      <c r="P90" s="147">
        <f t="shared" si="11"/>
        <v>12167.887938745887</v>
      </c>
    </row>
    <row r="91" spans="1:16" ht="15.75">
      <c r="A91" s="164" t="s">
        <v>667</v>
      </c>
      <c r="B91" s="165" t="s">
        <v>668</v>
      </c>
      <c r="C91" s="16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51"/>
    </row>
    <row r="92" spans="1:16" ht="15.75">
      <c r="A92" s="166" t="s">
        <v>461</v>
      </c>
      <c r="B92" s="167" t="s">
        <v>804</v>
      </c>
      <c r="C92" s="159">
        <v>1436</v>
      </c>
      <c r="D92" s="170">
        <v>599</v>
      </c>
      <c r="E92" s="170">
        <v>1398</v>
      </c>
      <c r="F92" s="170">
        <v>87</v>
      </c>
      <c r="G92" s="170">
        <v>67</v>
      </c>
      <c r="H92" s="170">
        <v>78.709026538280597</v>
      </c>
      <c r="I92" s="170">
        <v>-55</v>
      </c>
      <c r="J92" s="170">
        <v>3002.4493946443386</v>
      </c>
      <c r="K92" s="170">
        <v>20</v>
      </c>
      <c r="L92" s="170">
        <v>58</v>
      </c>
      <c r="M92" s="170">
        <v>59</v>
      </c>
      <c r="N92" s="170">
        <v>0</v>
      </c>
      <c r="O92" s="170">
        <v>0</v>
      </c>
      <c r="P92" s="147">
        <f t="shared" ref="P92:P93" si="12">SUM(C92:O92)</f>
        <v>6750.1584211826193</v>
      </c>
    </row>
    <row r="93" spans="1:16" ht="15.75">
      <c r="A93" s="166" t="s">
        <v>462</v>
      </c>
      <c r="B93" s="167" t="s">
        <v>805</v>
      </c>
      <c r="C93" s="159">
        <v>4904</v>
      </c>
      <c r="D93" s="170">
        <v>1504</v>
      </c>
      <c r="E93" s="170">
        <v>422</v>
      </c>
      <c r="F93" s="170">
        <v>954</v>
      </c>
      <c r="G93" s="170">
        <v>1521</v>
      </c>
      <c r="H93" s="170">
        <v>194.49164339021161</v>
      </c>
      <c r="I93" s="170">
        <v>-483</v>
      </c>
      <c r="J93" s="170">
        <v>3687.7269453556742</v>
      </c>
      <c r="K93" s="170">
        <v>-24</v>
      </c>
      <c r="L93" s="170">
        <v>-533</v>
      </c>
      <c r="M93" s="170">
        <v>100</v>
      </c>
      <c r="N93" s="170">
        <v>-383</v>
      </c>
      <c r="O93" s="170">
        <v>303.66935000000188</v>
      </c>
      <c r="P93" s="147">
        <f t="shared" si="12"/>
        <v>12167.887938745887</v>
      </c>
    </row>
    <row r="94" spans="1:16" ht="15.75">
      <c r="A94" s="131" t="s">
        <v>463</v>
      </c>
      <c r="B94" s="167" t="s">
        <v>669</v>
      </c>
      <c r="C94" s="159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51"/>
    </row>
    <row r="95" spans="1:16" ht="15.75">
      <c r="A95" s="169" t="s">
        <v>576</v>
      </c>
      <c r="B95" s="167" t="s">
        <v>641</v>
      </c>
      <c r="C95" s="159">
        <v>0</v>
      </c>
      <c r="D95" s="170">
        <v>76</v>
      </c>
      <c r="E95" s="170">
        <v>0</v>
      </c>
      <c r="F95" s="170">
        <v>0</v>
      </c>
      <c r="G95" s="170">
        <v>2905</v>
      </c>
      <c r="H95" s="170">
        <v>0</v>
      </c>
      <c r="I95" s="170">
        <v>0</v>
      </c>
      <c r="J95" s="170">
        <v>0</v>
      </c>
      <c r="K95" s="170">
        <v>0</v>
      </c>
      <c r="L95" s="170">
        <v>0</v>
      </c>
      <c r="M95" s="170">
        <v>0</v>
      </c>
      <c r="N95" s="170">
        <v>0</v>
      </c>
      <c r="O95" s="170">
        <v>0</v>
      </c>
      <c r="P95" s="147">
        <f t="shared" ref="P95:P105" si="13">SUM(C95:O95)</f>
        <v>2981</v>
      </c>
    </row>
    <row r="96" spans="1:16" ht="15.75">
      <c r="A96" s="171"/>
      <c r="B96" s="167" t="s">
        <v>642</v>
      </c>
      <c r="C96" s="159">
        <v>0</v>
      </c>
      <c r="D96" s="170">
        <v>34</v>
      </c>
      <c r="E96" s="170">
        <v>0</v>
      </c>
      <c r="F96" s="170">
        <v>0</v>
      </c>
      <c r="G96" s="170">
        <v>2903</v>
      </c>
      <c r="H96" s="170">
        <v>0</v>
      </c>
      <c r="I96" s="170">
        <v>0</v>
      </c>
      <c r="J96" s="170">
        <v>0</v>
      </c>
      <c r="K96" s="170">
        <v>0</v>
      </c>
      <c r="L96" s="170">
        <v>0</v>
      </c>
      <c r="M96" s="170">
        <v>0</v>
      </c>
      <c r="N96" s="170">
        <v>0</v>
      </c>
      <c r="O96" s="170">
        <v>0</v>
      </c>
      <c r="P96" s="147">
        <f t="shared" si="13"/>
        <v>2937</v>
      </c>
    </row>
    <row r="97" spans="1:16" ht="15.75">
      <c r="A97" s="171" t="s">
        <v>578</v>
      </c>
      <c r="B97" s="167" t="s">
        <v>643</v>
      </c>
      <c r="C97" s="159">
        <v>0</v>
      </c>
      <c r="D97" s="170">
        <v>0</v>
      </c>
      <c r="E97" s="170">
        <v>0</v>
      </c>
      <c r="F97" s="170">
        <v>0</v>
      </c>
      <c r="G97" s="170">
        <v>1002</v>
      </c>
      <c r="H97" s="170">
        <v>0</v>
      </c>
      <c r="I97" s="170">
        <v>0</v>
      </c>
      <c r="J97" s="170">
        <v>0</v>
      </c>
      <c r="K97" s="170">
        <v>0</v>
      </c>
      <c r="L97" s="170">
        <v>0</v>
      </c>
      <c r="M97" s="170">
        <v>0</v>
      </c>
      <c r="N97" s="170">
        <v>0</v>
      </c>
      <c r="O97" s="170">
        <v>0</v>
      </c>
      <c r="P97" s="147">
        <f t="shared" si="13"/>
        <v>1002</v>
      </c>
    </row>
    <row r="98" spans="1:16" ht="15.75">
      <c r="A98" s="171"/>
      <c r="B98" s="167" t="s">
        <v>642</v>
      </c>
      <c r="C98" s="159">
        <v>0</v>
      </c>
      <c r="D98" s="170">
        <v>0</v>
      </c>
      <c r="E98" s="170">
        <v>0</v>
      </c>
      <c r="F98" s="170">
        <v>0</v>
      </c>
      <c r="G98" s="170">
        <v>0</v>
      </c>
      <c r="H98" s="170">
        <v>0</v>
      </c>
      <c r="I98" s="170">
        <v>0</v>
      </c>
      <c r="J98" s="170">
        <v>0</v>
      </c>
      <c r="K98" s="170">
        <v>0</v>
      </c>
      <c r="L98" s="170">
        <v>0</v>
      </c>
      <c r="M98" s="170">
        <v>0</v>
      </c>
      <c r="N98" s="170">
        <v>0</v>
      </c>
      <c r="O98" s="170">
        <v>0</v>
      </c>
      <c r="P98" s="147">
        <f t="shared" si="13"/>
        <v>0</v>
      </c>
    </row>
    <row r="99" spans="1:16" ht="15.75">
      <c r="A99" s="171" t="s">
        <v>644</v>
      </c>
      <c r="B99" s="167" t="s">
        <v>645</v>
      </c>
      <c r="C99" s="159">
        <v>0</v>
      </c>
      <c r="D99" s="170">
        <v>0</v>
      </c>
      <c r="E99" s="170">
        <v>0</v>
      </c>
      <c r="F99" s="170">
        <v>0</v>
      </c>
      <c r="G99" s="170">
        <v>181</v>
      </c>
      <c r="H99" s="170">
        <v>0</v>
      </c>
      <c r="I99" s="170">
        <v>0</v>
      </c>
      <c r="J99" s="170">
        <v>0</v>
      </c>
      <c r="K99" s="170">
        <v>0</v>
      </c>
      <c r="L99" s="170">
        <v>0</v>
      </c>
      <c r="M99" s="170">
        <v>0</v>
      </c>
      <c r="N99" s="170">
        <v>0</v>
      </c>
      <c r="O99" s="170">
        <v>0</v>
      </c>
      <c r="P99" s="147">
        <f t="shared" si="13"/>
        <v>181</v>
      </c>
    </row>
    <row r="100" spans="1:16" ht="15.75">
      <c r="A100" s="171" t="s">
        <v>646</v>
      </c>
      <c r="B100" s="167" t="s">
        <v>647</v>
      </c>
      <c r="C100" s="159">
        <v>36</v>
      </c>
      <c r="D100" s="170">
        <v>128</v>
      </c>
      <c r="E100" s="170">
        <v>0</v>
      </c>
      <c r="F100" s="170">
        <v>3400</v>
      </c>
      <c r="G100" s="170">
        <v>821</v>
      </c>
      <c r="H100" s="170">
        <v>720.41604999999993</v>
      </c>
      <c r="I100" s="170">
        <v>606</v>
      </c>
      <c r="J100" s="170">
        <v>0</v>
      </c>
      <c r="K100" s="170">
        <v>0</v>
      </c>
      <c r="L100" s="170">
        <v>34</v>
      </c>
      <c r="M100" s="170">
        <v>0</v>
      </c>
      <c r="N100" s="170">
        <v>0</v>
      </c>
      <c r="O100" s="170">
        <v>0</v>
      </c>
      <c r="P100" s="147">
        <f t="shared" si="13"/>
        <v>5745.4160499999998</v>
      </c>
    </row>
    <row r="101" spans="1:16" ht="15.75">
      <c r="A101" s="174"/>
      <c r="B101" s="169" t="s">
        <v>648</v>
      </c>
      <c r="C101" s="159">
        <v>36</v>
      </c>
      <c r="D101" s="170">
        <v>128</v>
      </c>
      <c r="E101" s="170">
        <v>0</v>
      </c>
      <c r="F101" s="170">
        <v>3400</v>
      </c>
      <c r="G101" s="170">
        <v>1002</v>
      </c>
      <c r="H101" s="170">
        <v>720.41604999999993</v>
      </c>
      <c r="I101" s="170">
        <v>606</v>
      </c>
      <c r="J101" s="170">
        <v>0</v>
      </c>
      <c r="K101" s="170">
        <v>0</v>
      </c>
      <c r="L101" s="170">
        <v>34</v>
      </c>
      <c r="M101" s="170">
        <v>0</v>
      </c>
      <c r="N101" s="170">
        <v>0</v>
      </c>
      <c r="O101" s="170">
        <v>0</v>
      </c>
      <c r="P101" s="147">
        <f t="shared" si="13"/>
        <v>5926.4160499999998</v>
      </c>
    </row>
    <row r="102" spans="1:16" ht="15.75">
      <c r="A102" s="171" t="s">
        <v>610</v>
      </c>
      <c r="B102" s="167" t="s">
        <v>649</v>
      </c>
      <c r="C102" s="159">
        <v>0</v>
      </c>
      <c r="D102" s="170">
        <v>156</v>
      </c>
      <c r="E102" s="170">
        <v>0</v>
      </c>
      <c r="F102" s="170">
        <v>0</v>
      </c>
      <c r="G102" s="170">
        <v>2</v>
      </c>
      <c r="H102" s="170">
        <v>0</v>
      </c>
      <c r="I102" s="170">
        <v>0</v>
      </c>
      <c r="J102" s="170">
        <v>0</v>
      </c>
      <c r="K102" s="170">
        <v>0</v>
      </c>
      <c r="L102" s="170">
        <v>0</v>
      </c>
      <c r="M102" s="170">
        <v>0</v>
      </c>
      <c r="N102" s="170">
        <v>0</v>
      </c>
      <c r="O102" s="170">
        <v>0</v>
      </c>
      <c r="P102" s="147">
        <f t="shared" si="13"/>
        <v>158</v>
      </c>
    </row>
    <row r="103" spans="1:16" ht="15.75">
      <c r="A103" s="171" t="s">
        <v>613</v>
      </c>
      <c r="B103" s="167" t="s">
        <v>650</v>
      </c>
      <c r="C103" s="159">
        <v>0</v>
      </c>
      <c r="D103" s="170">
        <v>176</v>
      </c>
      <c r="E103" s="170">
        <v>0</v>
      </c>
      <c r="F103" s="170">
        <v>0</v>
      </c>
      <c r="G103" s="170">
        <v>1467</v>
      </c>
      <c r="H103" s="170">
        <v>104.34675</v>
      </c>
      <c r="I103" s="170">
        <v>0</v>
      </c>
      <c r="J103" s="170">
        <v>0</v>
      </c>
      <c r="K103" s="170">
        <v>0</v>
      </c>
      <c r="L103" s="170">
        <v>0</v>
      </c>
      <c r="M103" s="170">
        <v>0</v>
      </c>
      <c r="N103" s="170">
        <v>0</v>
      </c>
      <c r="O103" s="170">
        <v>0</v>
      </c>
      <c r="P103" s="147">
        <f t="shared" si="13"/>
        <v>1747.3467499999999</v>
      </c>
    </row>
    <row r="104" spans="1:16" ht="15.75">
      <c r="A104" s="164"/>
      <c r="B104" s="172" t="s">
        <v>670</v>
      </c>
      <c r="C104" s="159">
        <v>36</v>
      </c>
      <c r="D104" s="170">
        <v>536</v>
      </c>
      <c r="E104" s="170">
        <v>0</v>
      </c>
      <c r="F104" s="170">
        <v>3400</v>
      </c>
      <c r="G104" s="170">
        <v>5376</v>
      </c>
      <c r="H104" s="170">
        <v>824.76279999999997</v>
      </c>
      <c r="I104" s="170">
        <v>606</v>
      </c>
      <c r="J104" s="170">
        <v>0</v>
      </c>
      <c r="K104" s="170">
        <v>0</v>
      </c>
      <c r="L104" s="170">
        <v>34</v>
      </c>
      <c r="M104" s="170">
        <v>0</v>
      </c>
      <c r="N104" s="170">
        <v>0</v>
      </c>
      <c r="O104" s="170">
        <v>0</v>
      </c>
      <c r="P104" s="147">
        <f t="shared" si="13"/>
        <v>10812.7628</v>
      </c>
    </row>
    <row r="105" spans="1:16" ht="31.5">
      <c r="A105" s="131" t="s">
        <v>464</v>
      </c>
      <c r="B105" s="167" t="s">
        <v>806</v>
      </c>
      <c r="C105" s="159">
        <v>0</v>
      </c>
      <c r="D105" s="170">
        <v>0</v>
      </c>
      <c r="E105" s="170">
        <v>-13</v>
      </c>
      <c r="F105" s="170">
        <v>0</v>
      </c>
      <c r="G105" s="170">
        <v>0</v>
      </c>
      <c r="H105" s="170">
        <v>0</v>
      </c>
      <c r="I105" s="170">
        <v>0</v>
      </c>
      <c r="J105" s="170">
        <v>0</v>
      </c>
      <c r="K105" s="170">
        <v>0</v>
      </c>
      <c r="L105" s="170">
        <v>0</v>
      </c>
      <c r="M105" s="170">
        <v>0</v>
      </c>
      <c r="N105" s="170">
        <v>0</v>
      </c>
      <c r="O105" s="170">
        <v>0</v>
      </c>
      <c r="P105" s="147">
        <f t="shared" si="13"/>
        <v>-13</v>
      </c>
    </row>
    <row r="106" spans="1:16" ht="15.75">
      <c r="A106" s="166" t="s">
        <v>465</v>
      </c>
      <c r="B106" s="167" t="s">
        <v>661</v>
      </c>
      <c r="C106" s="16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51"/>
    </row>
    <row r="107" spans="1:16" ht="15.75">
      <c r="A107" s="169" t="s">
        <v>576</v>
      </c>
      <c r="B107" s="167" t="s">
        <v>671</v>
      </c>
      <c r="C107" s="159">
        <v>0</v>
      </c>
      <c r="D107" s="170">
        <v>-101</v>
      </c>
      <c r="E107" s="170">
        <v>0</v>
      </c>
      <c r="F107" s="170">
        <v>-431</v>
      </c>
      <c r="G107" s="170">
        <v>-11</v>
      </c>
      <c r="H107" s="170">
        <v>0</v>
      </c>
      <c r="I107" s="170">
        <v>-50</v>
      </c>
      <c r="J107" s="170">
        <v>0</v>
      </c>
      <c r="K107" s="170">
        <v>0</v>
      </c>
      <c r="L107" s="170">
        <v>0</v>
      </c>
      <c r="M107" s="170">
        <v>0</v>
      </c>
      <c r="N107" s="170">
        <v>0</v>
      </c>
      <c r="O107" s="170">
        <v>0</v>
      </c>
      <c r="P107" s="147">
        <f t="shared" ref="P107:P120" si="14">SUM(C107:O107)</f>
        <v>-593</v>
      </c>
    </row>
    <row r="108" spans="1:16" ht="15.75">
      <c r="A108" s="169" t="s">
        <v>578</v>
      </c>
      <c r="B108" s="167" t="s">
        <v>663</v>
      </c>
      <c r="C108" s="159">
        <v>0</v>
      </c>
      <c r="D108" s="170">
        <v>-251</v>
      </c>
      <c r="E108" s="170">
        <v>0</v>
      </c>
      <c r="F108" s="170">
        <v>0</v>
      </c>
      <c r="G108" s="170">
        <v>-5</v>
      </c>
      <c r="H108" s="170">
        <v>0</v>
      </c>
      <c r="I108" s="170">
        <v>0</v>
      </c>
      <c r="J108" s="170">
        <v>0</v>
      </c>
      <c r="K108" s="170">
        <v>0</v>
      </c>
      <c r="L108" s="170">
        <v>0</v>
      </c>
      <c r="M108" s="170">
        <v>0</v>
      </c>
      <c r="N108" s="170">
        <v>0</v>
      </c>
      <c r="O108" s="170">
        <v>-0.58017000000200003</v>
      </c>
      <c r="P108" s="147">
        <f t="shared" si="14"/>
        <v>-256.580170000002</v>
      </c>
    </row>
    <row r="109" spans="1:16" ht="15.75">
      <c r="A109" s="169" t="s">
        <v>610</v>
      </c>
      <c r="B109" s="167" t="s">
        <v>672</v>
      </c>
      <c r="C109" s="159">
        <v>0</v>
      </c>
      <c r="D109" s="170">
        <v>-52</v>
      </c>
      <c r="E109" s="170">
        <v>0</v>
      </c>
      <c r="F109" s="170">
        <v>0</v>
      </c>
      <c r="G109" s="170">
        <v>-172</v>
      </c>
      <c r="H109" s="170">
        <v>0</v>
      </c>
      <c r="I109" s="170">
        <v>0</v>
      </c>
      <c r="J109" s="170">
        <v>0</v>
      </c>
      <c r="K109" s="170">
        <v>0</v>
      </c>
      <c r="L109" s="170">
        <v>-17</v>
      </c>
      <c r="M109" s="170">
        <v>0</v>
      </c>
      <c r="N109" s="170">
        <v>0</v>
      </c>
      <c r="O109" s="170">
        <v>0</v>
      </c>
      <c r="P109" s="147">
        <f t="shared" si="14"/>
        <v>-241</v>
      </c>
    </row>
    <row r="110" spans="1:16" ht="15.75">
      <c r="A110" s="169"/>
      <c r="B110" s="172" t="s">
        <v>673</v>
      </c>
      <c r="C110" s="159">
        <v>0</v>
      </c>
      <c r="D110" s="170">
        <v>-404</v>
      </c>
      <c r="E110" s="170">
        <v>0</v>
      </c>
      <c r="F110" s="170">
        <v>-431</v>
      </c>
      <c r="G110" s="170">
        <v>-188</v>
      </c>
      <c r="H110" s="170">
        <v>0</v>
      </c>
      <c r="I110" s="170">
        <v>-50</v>
      </c>
      <c r="J110" s="170">
        <v>0</v>
      </c>
      <c r="K110" s="170">
        <v>0</v>
      </c>
      <c r="L110" s="170">
        <v>-17</v>
      </c>
      <c r="M110" s="170">
        <v>0</v>
      </c>
      <c r="N110" s="170">
        <v>0</v>
      </c>
      <c r="O110" s="170">
        <v>-0.58017000000200003</v>
      </c>
      <c r="P110" s="147">
        <f t="shared" si="14"/>
        <v>-1090.580170000002</v>
      </c>
    </row>
    <row r="111" spans="1:16" ht="31.5">
      <c r="A111" s="131" t="s">
        <v>466</v>
      </c>
      <c r="B111" s="167" t="s">
        <v>807</v>
      </c>
      <c r="C111" s="159">
        <v>0</v>
      </c>
      <c r="D111" s="170">
        <v>0</v>
      </c>
      <c r="E111" s="170">
        <v>0</v>
      </c>
      <c r="F111" s="170">
        <v>0</v>
      </c>
      <c r="G111" s="170">
        <v>-67</v>
      </c>
      <c r="H111" s="170">
        <v>0</v>
      </c>
      <c r="I111" s="170">
        <v>0</v>
      </c>
      <c r="J111" s="170">
        <v>0</v>
      </c>
      <c r="K111" s="170">
        <v>0</v>
      </c>
      <c r="L111" s="170">
        <v>0</v>
      </c>
      <c r="M111" s="170">
        <v>0</v>
      </c>
      <c r="N111" s="170">
        <v>0</v>
      </c>
      <c r="O111" s="170">
        <v>0</v>
      </c>
      <c r="P111" s="147">
        <f t="shared" si="14"/>
        <v>-67</v>
      </c>
    </row>
    <row r="112" spans="1:16" ht="15.75">
      <c r="A112" s="131" t="s">
        <v>467</v>
      </c>
      <c r="B112" s="167" t="s">
        <v>674</v>
      </c>
      <c r="C112" s="159">
        <v>197</v>
      </c>
      <c r="D112" s="170">
        <v>52</v>
      </c>
      <c r="E112" s="170">
        <v>18</v>
      </c>
      <c r="F112" s="170">
        <v>0</v>
      </c>
      <c r="G112" s="170">
        <v>540</v>
      </c>
      <c r="H112" s="170">
        <v>9.0031400000000001</v>
      </c>
      <c r="I112" s="170">
        <v>0</v>
      </c>
      <c r="J112" s="170">
        <v>0</v>
      </c>
      <c r="K112" s="170">
        <v>25</v>
      </c>
      <c r="L112" s="170">
        <v>328</v>
      </c>
      <c r="M112" s="170">
        <v>0</v>
      </c>
      <c r="N112" s="170">
        <v>1</v>
      </c>
      <c r="O112" s="170">
        <v>0</v>
      </c>
      <c r="P112" s="147">
        <f t="shared" si="14"/>
        <v>1170.00314</v>
      </c>
    </row>
    <row r="113" spans="1:16" ht="15.75">
      <c r="A113" s="131" t="s">
        <v>468</v>
      </c>
      <c r="B113" s="167" t="s">
        <v>675</v>
      </c>
      <c r="C113" s="159">
        <v>-136</v>
      </c>
      <c r="D113" s="170">
        <v>-144</v>
      </c>
      <c r="E113" s="170">
        <v>-34</v>
      </c>
      <c r="F113" s="170">
        <v>-1</v>
      </c>
      <c r="G113" s="170">
        <v>16</v>
      </c>
      <c r="H113" s="170">
        <v>-7.7067399999999999</v>
      </c>
      <c r="I113" s="170">
        <v>0</v>
      </c>
      <c r="J113" s="170">
        <v>0</v>
      </c>
      <c r="K113" s="170">
        <v>-53</v>
      </c>
      <c r="L113" s="170">
        <v>0</v>
      </c>
      <c r="M113" s="170">
        <v>0</v>
      </c>
      <c r="N113" s="170">
        <v>-81</v>
      </c>
      <c r="O113" s="170">
        <v>0</v>
      </c>
      <c r="P113" s="147">
        <f t="shared" si="14"/>
        <v>-440.70674000000002</v>
      </c>
    </row>
    <row r="114" spans="1:16" ht="15.75">
      <c r="A114" s="131" t="s">
        <v>469</v>
      </c>
      <c r="B114" s="167" t="s">
        <v>676</v>
      </c>
      <c r="C114" s="159">
        <v>6437</v>
      </c>
      <c r="D114" s="170">
        <v>2143</v>
      </c>
      <c r="E114" s="170">
        <v>1791</v>
      </c>
      <c r="F114" s="170">
        <v>4009</v>
      </c>
      <c r="G114" s="170">
        <v>7265</v>
      </c>
      <c r="H114" s="170">
        <v>1099.259869928492</v>
      </c>
      <c r="I114" s="170">
        <v>18</v>
      </c>
      <c r="J114" s="170">
        <v>6690.1763400000127</v>
      </c>
      <c r="K114" s="170">
        <v>-32</v>
      </c>
      <c r="L114" s="170">
        <v>-130</v>
      </c>
      <c r="M114" s="170">
        <v>159</v>
      </c>
      <c r="N114" s="170">
        <v>-463</v>
      </c>
      <c r="O114" s="170">
        <v>303.08917999999989</v>
      </c>
      <c r="P114" s="147">
        <f t="shared" si="14"/>
        <v>29289.525389928505</v>
      </c>
    </row>
    <row r="115" spans="1:16" ht="15.75">
      <c r="A115" s="131" t="s">
        <v>470</v>
      </c>
      <c r="B115" s="167" t="s">
        <v>677</v>
      </c>
      <c r="C115" s="159">
        <v>0</v>
      </c>
      <c r="D115" s="170">
        <v>0</v>
      </c>
      <c r="E115" s="170">
        <v>0</v>
      </c>
      <c r="F115" s="170">
        <v>0</v>
      </c>
      <c r="G115" s="170">
        <v>0</v>
      </c>
      <c r="H115" s="170">
        <v>11.261809999999999</v>
      </c>
      <c r="I115" s="170">
        <v>0</v>
      </c>
      <c r="J115" s="170">
        <v>0</v>
      </c>
      <c r="K115" s="170">
        <v>0</v>
      </c>
      <c r="L115" s="170">
        <v>0</v>
      </c>
      <c r="M115" s="170">
        <v>0</v>
      </c>
      <c r="N115" s="170">
        <v>0</v>
      </c>
      <c r="O115" s="170">
        <v>0</v>
      </c>
      <c r="P115" s="147">
        <f t="shared" si="14"/>
        <v>11.261809999999999</v>
      </c>
    </row>
    <row r="116" spans="1:16" ht="15.75">
      <c r="A116" s="131" t="s">
        <v>471</v>
      </c>
      <c r="B116" s="167" t="s">
        <v>678</v>
      </c>
      <c r="C116" s="159">
        <v>0</v>
      </c>
      <c r="D116" s="170">
        <v>0</v>
      </c>
      <c r="E116" s="170">
        <v>0</v>
      </c>
      <c r="F116" s="170">
        <v>0</v>
      </c>
      <c r="G116" s="170">
        <v>-146</v>
      </c>
      <c r="H116" s="170">
        <v>-2.6010000000000002E-2</v>
      </c>
      <c r="I116" s="170">
        <v>0</v>
      </c>
      <c r="J116" s="170">
        <v>0</v>
      </c>
      <c r="K116" s="170">
        <v>0</v>
      </c>
      <c r="L116" s="170">
        <v>0</v>
      </c>
      <c r="M116" s="170">
        <v>0</v>
      </c>
      <c r="N116" s="170">
        <v>0</v>
      </c>
      <c r="O116" s="170">
        <v>0</v>
      </c>
      <c r="P116" s="147">
        <f t="shared" si="14"/>
        <v>-146.02601000000001</v>
      </c>
    </row>
    <row r="117" spans="1:16" ht="15.75">
      <c r="A117" s="131" t="s">
        <v>679</v>
      </c>
      <c r="B117" s="167" t="s">
        <v>680</v>
      </c>
      <c r="C117" s="159">
        <v>0</v>
      </c>
      <c r="D117" s="170">
        <v>0</v>
      </c>
      <c r="E117" s="170">
        <v>0</v>
      </c>
      <c r="F117" s="170">
        <v>0</v>
      </c>
      <c r="G117" s="170">
        <v>-146</v>
      </c>
      <c r="H117" s="170">
        <v>11.235799999999999</v>
      </c>
      <c r="I117" s="170">
        <v>0</v>
      </c>
      <c r="J117" s="170">
        <v>0</v>
      </c>
      <c r="K117" s="170">
        <v>0</v>
      </c>
      <c r="L117" s="170">
        <v>0</v>
      </c>
      <c r="M117" s="170">
        <v>0</v>
      </c>
      <c r="N117" s="170">
        <v>0</v>
      </c>
      <c r="O117" s="170">
        <v>0</v>
      </c>
      <c r="P117" s="147">
        <f t="shared" si="14"/>
        <v>-134.76419999999999</v>
      </c>
    </row>
    <row r="118" spans="1:16" ht="15.75">
      <c r="A118" s="131" t="s">
        <v>681</v>
      </c>
      <c r="B118" s="167" t="s">
        <v>682</v>
      </c>
      <c r="C118" s="159">
        <v>-644</v>
      </c>
      <c r="D118" s="170">
        <v>-113</v>
      </c>
      <c r="E118" s="170">
        <v>0</v>
      </c>
      <c r="F118" s="170">
        <v>-406</v>
      </c>
      <c r="G118" s="170">
        <v>214</v>
      </c>
      <c r="H118" s="170">
        <v>0</v>
      </c>
      <c r="I118" s="170">
        <v>0</v>
      </c>
      <c r="J118" s="170">
        <v>-669.04155000000003</v>
      </c>
      <c r="K118" s="170">
        <v>0</v>
      </c>
      <c r="L118" s="170">
        <v>0</v>
      </c>
      <c r="M118" s="170">
        <v>0</v>
      </c>
      <c r="N118" s="170">
        <v>0</v>
      </c>
      <c r="O118" s="170">
        <v>0</v>
      </c>
      <c r="P118" s="147">
        <f t="shared" si="14"/>
        <v>-1618.0415499999999</v>
      </c>
    </row>
    <row r="119" spans="1:16" ht="15.75">
      <c r="A119" s="131" t="s">
        <v>683</v>
      </c>
      <c r="B119" s="167" t="s">
        <v>684</v>
      </c>
      <c r="C119" s="159">
        <v>0</v>
      </c>
      <c r="D119" s="170">
        <v>0</v>
      </c>
      <c r="E119" s="170">
        <v>0</v>
      </c>
      <c r="F119" s="170">
        <v>0</v>
      </c>
      <c r="G119" s="170">
        <v>-647</v>
      </c>
      <c r="H119" s="170">
        <v>0</v>
      </c>
      <c r="I119" s="170">
        <v>0</v>
      </c>
      <c r="J119" s="170">
        <v>0</v>
      </c>
      <c r="K119" s="170">
        <v>0</v>
      </c>
      <c r="L119" s="170">
        <v>0</v>
      </c>
      <c r="M119" s="170">
        <v>0</v>
      </c>
      <c r="N119" s="170">
        <v>0</v>
      </c>
      <c r="O119" s="170">
        <v>0</v>
      </c>
      <c r="P119" s="147">
        <f t="shared" si="14"/>
        <v>-647</v>
      </c>
    </row>
    <row r="120" spans="1:16" ht="15.75">
      <c r="A120" s="131" t="s">
        <v>685</v>
      </c>
      <c r="B120" s="167" t="s">
        <v>686</v>
      </c>
      <c r="C120" s="159">
        <v>5793</v>
      </c>
      <c r="D120" s="170">
        <v>2030</v>
      </c>
      <c r="E120" s="170">
        <v>1791</v>
      </c>
      <c r="F120" s="170">
        <v>3603</v>
      </c>
      <c r="G120" s="170">
        <v>6686</v>
      </c>
      <c r="H120" s="170">
        <v>1110.4956699284919</v>
      </c>
      <c r="I120" s="170">
        <v>18</v>
      </c>
      <c r="J120" s="170">
        <v>6021.1347900000128</v>
      </c>
      <c r="K120" s="170">
        <v>-32</v>
      </c>
      <c r="L120" s="170">
        <v>-130</v>
      </c>
      <c r="M120" s="170">
        <v>159</v>
      </c>
      <c r="N120" s="170">
        <v>-463</v>
      </c>
      <c r="O120" s="170">
        <v>303.08917999999989</v>
      </c>
      <c r="P120" s="147">
        <f t="shared" si="14"/>
        <v>26889.719639928506</v>
      </c>
    </row>
    <row r="121" spans="1:16" ht="33">
      <c r="A121" s="175"/>
      <c r="B121" s="175"/>
      <c r="C121" s="176"/>
      <c r="D121" s="176"/>
    </row>
  </sheetData>
  <mergeCells count="2">
    <mergeCell ref="A2:B2"/>
    <mergeCell ref="A1:O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2" manualBreakCount="2">
    <brk id="36" max="15" man="1"/>
    <brk id="90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1"/>
  <sheetViews>
    <sheetView tabSelected="1" zoomScale="80" zoomScaleNormal="8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U10" sqref="U10"/>
    </sheetView>
  </sheetViews>
  <sheetFormatPr defaultRowHeight="12.75"/>
  <cols>
    <col min="1" max="1" width="6.7109375" style="51" customWidth="1"/>
    <col min="2" max="2" width="36.7109375" style="52" customWidth="1"/>
    <col min="3" max="3" width="12.28515625" style="52" bestFit="1" customWidth="1"/>
    <col min="4" max="4" width="10.5703125" style="52" customWidth="1"/>
    <col min="5" max="5" width="15.7109375" style="51" bestFit="1" customWidth="1"/>
    <col min="6" max="6" width="10.5703125" style="5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4.28515625" style="51" customWidth="1"/>
    <col min="11" max="11" width="11.28515625" style="51" customWidth="1"/>
    <col min="12" max="12" width="10.5703125" style="51" customWidth="1"/>
    <col min="13" max="13" width="11.28515625" style="51" customWidth="1"/>
    <col min="14" max="14" width="10.5703125" style="51" customWidth="1"/>
    <col min="15" max="15" width="11.28515625" style="51" customWidth="1"/>
    <col min="16" max="16" width="10.5703125" style="51" customWidth="1"/>
    <col min="17" max="17" width="11.28515625" style="51" customWidth="1"/>
    <col min="18" max="18" width="10.5703125" style="51" customWidth="1"/>
    <col min="19" max="19" width="11.28515625" style="51" customWidth="1"/>
    <col min="20" max="22" width="10.5703125" style="51" customWidth="1"/>
    <col min="23" max="23" width="11.28515625" style="51" customWidth="1"/>
    <col min="24" max="24" width="10.5703125" style="51" customWidth="1"/>
    <col min="25" max="25" width="11.28515625" style="51" customWidth="1"/>
    <col min="26" max="26" width="10.5703125" style="51" customWidth="1"/>
    <col min="27" max="27" width="11.28515625" style="51" customWidth="1"/>
    <col min="28" max="28" width="10.5703125" style="51" customWidth="1"/>
    <col min="29" max="29" width="13.5703125" style="54" bestFit="1" customWidth="1"/>
    <col min="30" max="30" width="18.140625" style="51" bestFit="1" customWidth="1"/>
    <col min="31" max="31" width="12" style="51" customWidth="1"/>
    <col min="32" max="16384" width="9.140625" style="51"/>
  </cols>
  <sheetData>
    <row r="1" spans="1:32" ht="12.75" customHeight="1">
      <c r="A1" s="179" t="s">
        <v>835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</row>
    <row r="2" spans="1:32">
      <c r="AC2" s="53"/>
      <c r="AD2" s="53" t="s">
        <v>780</v>
      </c>
    </row>
    <row r="3" spans="1:32" s="59" customFormat="1" ht="78.75" customHeight="1">
      <c r="A3" s="200" t="s">
        <v>473</v>
      </c>
      <c r="B3" s="185" t="s">
        <v>801</v>
      </c>
      <c r="C3" s="187" t="s">
        <v>781</v>
      </c>
      <c r="D3" s="188"/>
      <c r="E3" s="187" t="s">
        <v>809</v>
      </c>
      <c r="F3" s="188"/>
      <c r="G3" s="189" t="s">
        <v>782</v>
      </c>
      <c r="H3" s="190"/>
      <c r="I3" s="187" t="s">
        <v>783</v>
      </c>
      <c r="J3" s="188"/>
      <c r="K3" s="187" t="s">
        <v>810</v>
      </c>
      <c r="L3" s="188"/>
      <c r="M3" s="187" t="s">
        <v>784</v>
      </c>
      <c r="N3" s="188"/>
      <c r="O3" s="198" t="s">
        <v>811</v>
      </c>
      <c r="P3" s="199"/>
      <c r="Q3" s="196" t="s">
        <v>789</v>
      </c>
      <c r="R3" s="197"/>
      <c r="S3" s="187" t="s">
        <v>786</v>
      </c>
      <c r="T3" s="188"/>
      <c r="U3" s="196" t="s">
        <v>790</v>
      </c>
      <c r="V3" s="197"/>
      <c r="W3" s="196" t="s">
        <v>787</v>
      </c>
      <c r="X3" s="197"/>
      <c r="Y3" s="187" t="s">
        <v>788</v>
      </c>
      <c r="Z3" s="188"/>
      <c r="AA3" s="187" t="s">
        <v>785</v>
      </c>
      <c r="AB3" s="188"/>
      <c r="AC3" s="187" t="s">
        <v>423</v>
      </c>
      <c r="AD3" s="188"/>
    </row>
    <row r="4" spans="1:32" s="59" customFormat="1" ht="62.25" customHeight="1">
      <c r="A4" s="200"/>
      <c r="B4" s="186"/>
      <c r="C4" s="106" t="s">
        <v>791</v>
      </c>
      <c r="D4" s="107" t="s">
        <v>792</v>
      </c>
      <c r="E4" s="106" t="s">
        <v>791</v>
      </c>
      <c r="F4" s="107" t="s">
        <v>792</v>
      </c>
      <c r="G4" s="106" t="s">
        <v>791</v>
      </c>
      <c r="H4" s="107" t="s">
        <v>792</v>
      </c>
      <c r="I4" s="106" t="s">
        <v>791</v>
      </c>
      <c r="J4" s="107" t="s">
        <v>792</v>
      </c>
      <c r="K4" s="106" t="s">
        <v>791</v>
      </c>
      <c r="L4" s="107" t="s">
        <v>792</v>
      </c>
      <c r="M4" s="106" t="s">
        <v>791</v>
      </c>
      <c r="N4" s="107" t="s">
        <v>792</v>
      </c>
      <c r="O4" s="106" t="s">
        <v>791</v>
      </c>
      <c r="P4" s="107" t="s">
        <v>792</v>
      </c>
      <c r="Q4" s="106" t="s">
        <v>791</v>
      </c>
      <c r="R4" s="107" t="s">
        <v>792</v>
      </c>
      <c r="S4" s="106" t="s">
        <v>791</v>
      </c>
      <c r="T4" s="107" t="s">
        <v>792</v>
      </c>
      <c r="U4" s="106" t="s">
        <v>791</v>
      </c>
      <c r="V4" s="107" t="s">
        <v>792</v>
      </c>
      <c r="W4" s="106" t="s">
        <v>791</v>
      </c>
      <c r="X4" s="107" t="s">
        <v>792</v>
      </c>
      <c r="Y4" s="106" t="s">
        <v>791</v>
      </c>
      <c r="Z4" s="107" t="s">
        <v>792</v>
      </c>
      <c r="AA4" s="106" t="s">
        <v>791</v>
      </c>
      <c r="AB4" s="107" t="s">
        <v>792</v>
      </c>
      <c r="AC4" s="70" t="s">
        <v>791</v>
      </c>
      <c r="AD4" s="108" t="s">
        <v>792</v>
      </c>
    </row>
    <row r="5" spans="1:32" ht="15.75">
      <c r="A5" s="70" t="s">
        <v>461</v>
      </c>
      <c r="B5" s="71" t="s">
        <v>794</v>
      </c>
      <c r="C5" s="73">
        <v>28209390.280000001</v>
      </c>
      <c r="D5" s="73">
        <v>92497.959999999992</v>
      </c>
      <c r="E5" s="73">
        <v>25893820.451064494</v>
      </c>
      <c r="F5" s="73">
        <v>0</v>
      </c>
      <c r="G5" s="73">
        <v>18534638.009999998</v>
      </c>
      <c r="H5" s="73">
        <v>369970.14</v>
      </c>
      <c r="I5" s="73">
        <v>6625570.2599999998</v>
      </c>
      <c r="J5" s="73">
        <v>0</v>
      </c>
      <c r="K5" s="73">
        <v>5998825.9000000004</v>
      </c>
      <c r="L5" s="73">
        <v>0</v>
      </c>
      <c r="M5" s="73">
        <v>4372332.0083238995</v>
      </c>
      <c r="N5" s="73">
        <v>0</v>
      </c>
      <c r="O5" s="79">
        <v>2300950.1500000004</v>
      </c>
      <c r="P5" s="79">
        <v>0</v>
      </c>
      <c r="Q5" s="73">
        <v>2022174.74</v>
      </c>
      <c r="R5" s="73">
        <v>0</v>
      </c>
      <c r="S5" s="73">
        <v>1779695.8029505012</v>
      </c>
      <c r="T5" s="73">
        <v>419383</v>
      </c>
      <c r="U5" s="73">
        <v>645401.78268119995</v>
      </c>
      <c r="V5" s="73">
        <v>0</v>
      </c>
      <c r="W5" s="73">
        <v>72563.83</v>
      </c>
      <c r="X5" s="73">
        <v>0</v>
      </c>
      <c r="Y5" s="73">
        <v>333379</v>
      </c>
      <c r="Z5" s="73">
        <v>0</v>
      </c>
      <c r="AA5" s="73">
        <v>245955.02</v>
      </c>
      <c r="AB5" s="73">
        <v>0</v>
      </c>
      <c r="AC5" s="80">
        <v>97034697.235020086</v>
      </c>
      <c r="AD5" s="80">
        <v>881851.1</v>
      </c>
      <c r="AE5" s="49"/>
      <c r="AF5" s="55"/>
    </row>
    <row r="6" spans="1:32" ht="15.75">
      <c r="A6" s="70"/>
      <c r="B6" s="75" t="s">
        <v>444</v>
      </c>
      <c r="C6" s="73">
        <v>14211817.76</v>
      </c>
      <c r="D6" s="73">
        <v>92497.959999999992</v>
      </c>
      <c r="E6" s="73">
        <v>25757819.836861473</v>
      </c>
      <c r="F6" s="73">
        <v>0</v>
      </c>
      <c r="G6" s="73">
        <v>10447539.59</v>
      </c>
      <c r="H6" s="73">
        <v>369970.14</v>
      </c>
      <c r="I6" s="73">
        <v>6625570.2599999998</v>
      </c>
      <c r="J6" s="73">
        <v>0</v>
      </c>
      <c r="K6" s="73">
        <v>5998825.9000000004</v>
      </c>
      <c r="L6" s="73">
        <v>0</v>
      </c>
      <c r="M6" s="73">
        <v>4372332.0083238995</v>
      </c>
      <c r="N6" s="73">
        <v>0</v>
      </c>
      <c r="O6" s="79">
        <v>2300950.1500000004</v>
      </c>
      <c r="P6" s="79">
        <v>0</v>
      </c>
      <c r="Q6" s="73">
        <v>2000583.53</v>
      </c>
      <c r="R6" s="73">
        <v>0</v>
      </c>
      <c r="S6" s="73">
        <v>1779695.8029505012</v>
      </c>
      <c r="T6" s="73">
        <v>419383</v>
      </c>
      <c r="U6" s="73">
        <v>645401.78268119995</v>
      </c>
      <c r="V6" s="73">
        <v>0</v>
      </c>
      <c r="W6" s="73">
        <v>72563.83</v>
      </c>
      <c r="X6" s="73">
        <v>0</v>
      </c>
      <c r="Y6" s="73">
        <v>333379</v>
      </c>
      <c r="Z6" s="73">
        <v>0</v>
      </c>
      <c r="AA6" s="73">
        <v>238007.11</v>
      </c>
      <c r="AB6" s="73">
        <v>0</v>
      </c>
      <c r="AC6" s="80">
        <v>74784486.560817063</v>
      </c>
      <c r="AD6" s="80">
        <v>881851.1</v>
      </c>
      <c r="AE6" s="49"/>
      <c r="AF6" s="55"/>
    </row>
    <row r="7" spans="1:32" ht="15.75">
      <c r="A7" s="70"/>
      <c r="B7" s="75" t="s">
        <v>701</v>
      </c>
      <c r="C7" s="73">
        <v>13432909.199999999</v>
      </c>
      <c r="D7" s="73">
        <v>0</v>
      </c>
      <c r="E7" s="73">
        <v>25229780.965415925</v>
      </c>
      <c r="F7" s="73">
        <v>0</v>
      </c>
      <c r="G7" s="73">
        <v>9448816.7599999998</v>
      </c>
      <c r="H7" s="73">
        <v>0</v>
      </c>
      <c r="I7" s="73">
        <v>4735189.17</v>
      </c>
      <c r="J7" s="73">
        <v>0</v>
      </c>
      <c r="K7" s="73">
        <v>5998825.9000000004</v>
      </c>
      <c r="L7" s="73">
        <v>0</v>
      </c>
      <c r="M7" s="73">
        <v>1657748.0583239</v>
      </c>
      <c r="N7" s="73">
        <v>0</v>
      </c>
      <c r="O7" s="79">
        <v>310712.23999999987</v>
      </c>
      <c r="P7" s="79">
        <v>0</v>
      </c>
      <c r="Q7" s="73">
        <v>1927909.86</v>
      </c>
      <c r="R7" s="73">
        <v>0</v>
      </c>
      <c r="S7" s="73">
        <v>142429.71552960007</v>
      </c>
      <c r="T7" s="73">
        <v>0</v>
      </c>
      <c r="U7" s="73">
        <v>173035.15268120001</v>
      </c>
      <c r="V7" s="73">
        <v>0</v>
      </c>
      <c r="W7" s="73">
        <v>72563.83</v>
      </c>
      <c r="X7" s="73">
        <v>0</v>
      </c>
      <c r="Y7" s="73">
        <v>316815</v>
      </c>
      <c r="Z7" s="73">
        <v>0</v>
      </c>
      <c r="AA7" s="73">
        <v>46318.74</v>
      </c>
      <c r="AB7" s="73">
        <v>0</v>
      </c>
      <c r="AC7" s="80">
        <v>63493054.591950625</v>
      </c>
      <c r="AD7" s="80">
        <v>0</v>
      </c>
      <c r="AE7" s="49"/>
      <c r="AF7" s="55"/>
    </row>
    <row r="8" spans="1:32" ht="31.5">
      <c r="A8" s="70"/>
      <c r="B8" s="75" t="s">
        <v>498</v>
      </c>
      <c r="C8" s="73">
        <v>778908.56</v>
      </c>
      <c r="D8" s="73">
        <v>92497.959999999992</v>
      </c>
      <c r="E8" s="73">
        <v>528038.87144554593</v>
      </c>
      <c r="F8" s="73">
        <v>0</v>
      </c>
      <c r="G8" s="73">
        <v>998722.83</v>
      </c>
      <c r="H8" s="73">
        <v>369970.14</v>
      </c>
      <c r="I8" s="73">
        <v>1890381.09</v>
      </c>
      <c r="J8" s="73">
        <v>0</v>
      </c>
      <c r="K8" s="73">
        <v>0</v>
      </c>
      <c r="L8" s="73">
        <v>0</v>
      </c>
      <c r="M8" s="73">
        <v>2714583.9499999997</v>
      </c>
      <c r="N8" s="73">
        <v>0</v>
      </c>
      <c r="O8" s="79">
        <v>1990237.9100000001</v>
      </c>
      <c r="P8" s="79">
        <v>0</v>
      </c>
      <c r="Q8" s="73">
        <v>72673.670000000013</v>
      </c>
      <c r="R8" s="73">
        <v>0</v>
      </c>
      <c r="S8" s="73">
        <v>1637266.0874209011</v>
      </c>
      <c r="T8" s="73">
        <v>419383</v>
      </c>
      <c r="U8" s="73">
        <v>472366.63</v>
      </c>
      <c r="V8" s="73">
        <v>0</v>
      </c>
      <c r="W8" s="73">
        <v>0</v>
      </c>
      <c r="X8" s="73">
        <v>0</v>
      </c>
      <c r="Y8" s="73">
        <v>16564</v>
      </c>
      <c r="Z8" s="73">
        <v>0</v>
      </c>
      <c r="AA8" s="73">
        <v>191688.37</v>
      </c>
      <c r="AB8" s="73">
        <v>0</v>
      </c>
      <c r="AC8" s="80">
        <v>11291431.968866447</v>
      </c>
      <c r="AD8" s="80">
        <v>881851.1</v>
      </c>
      <c r="AE8" s="49"/>
      <c r="AF8" s="55"/>
    </row>
    <row r="9" spans="1:32" ht="31.5">
      <c r="A9" s="70"/>
      <c r="B9" s="75" t="s">
        <v>445</v>
      </c>
      <c r="C9" s="73">
        <v>13997572.520000001</v>
      </c>
      <c r="D9" s="73">
        <v>0</v>
      </c>
      <c r="E9" s="73">
        <v>136000.61420302163</v>
      </c>
      <c r="F9" s="73">
        <v>0</v>
      </c>
      <c r="G9" s="73">
        <v>8087098.4199999999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9">
        <v>0</v>
      </c>
      <c r="P9" s="79">
        <v>0</v>
      </c>
      <c r="Q9" s="73">
        <v>21591.21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7947.91</v>
      </c>
      <c r="AB9" s="73">
        <v>0</v>
      </c>
      <c r="AC9" s="80">
        <v>22250210.674203023</v>
      </c>
      <c r="AD9" s="80">
        <v>0</v>
      </c>
      <c r="AE9" s="49"/>
      <c r="AF9" s="55"/>
    </row>
    <row r="10" spans="1:32" ht="15.75">
      <c r="A10" s="70" t="s">
        <v>462</v>
      </c>
      <c r="B10" s="71" t="s">
        <v>87</v>
      </c>
      <c r="C10" s="73">
        <v>1926199.0900000003</v>
      </c>
      <c r="D10" s="73">
        <v>0</v>
      </c>
      <c r="E10" s="73">
        <v>370176.99050287978</v>
      </c>
      <c r="F10" s="73">
        <v>0</v>
      </c>
      <c r="G10" s="73">
        <v>183778.38999999998</v>
      </c>
      <c r="H10" s="73">
        <v>0</v>
      </c>
      <c r="I10" s="73">
        <v>175417.21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9">
        <v>160313.73000000001</v>
      </c>
      <c r="P10" s="79">
        <v>0</v>
      </c>
      <c r="Q10" s="73">
        <v>216232.18000000002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80">
        <v>3032117.5905028805</v>
      </c>
      <c r="AD10" s="80">
        <v>0</v>
      </c>
      <c r="AE10" s="49"/>
      <c r="AF10" s="55"/>
    </row>
    <row r="11" spans="1:32" ht="31.5">
      <c r="A11" s="70" t="s">
        <v>463</v>
      </c>
      <c r="B11" s="71" t="s">
        <v>88</v>
      </c>
      <c r="C11" s="73">
        <v>10931574.109999999</v>
      </c>
      <c r="D11" s="73">
        <v>0</v>
      </c>
      <c r="E11" s="73">
        <v>1192060.5717530458</v>
      </c>
      <c r="F11" s="73">
        <v>0</v>
      </c>
      <c r="G11" s="73">
        <v>0</v>
      </c>
      <c r="H11" s="73">
        <v>0</v>
      </c>
      <c r="I11" s="73">
        <v>227099.06000000003</v>
      </c>
      <c r="J11" s="73">
        <v>0</v>
      </c>
      <c r="K11" s="73">
        <v>72300.14</v>
      </c>
      <c r="L11" s="73">
        <v>0</v>
      </c>
      <c r="M11" s="73">
        <v>32780.94</v>
      </c>
      <c r="N11" s="73">
        <v>0</v>
      </c>
      <c r="O11" s="79">
        <v>1458031.4600000014</v>
      </c>
      <c r="P11" s="79">
        <v>0</v>
      </c>
      <c r="Q11" s="73">
        <v>355087.56</v>
      </c>
      <c r="R11" s="73">
        <v>0</v>
      </c>
      <c r="S11" s="73">
        <v>22966.69</v>
      </c>
      <c r="T11" s="73">
        <v>0</v>
      </c>
      <c r="U11" s="73">
        <v>2966.5899999999997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80">
        <v>14294867.121753046</v>
      </c>
      <c r="AD11" s="80">
        <v>0</v>
      </c>
      <c r="AE11" s="49"/>
      <c r="AF11" s="55"/>
    </row>
    <row r="12" spans="1:32" ht="15.75">
      <c r="A12" s="70" t="s">
        <v>464</v>
      </c>
      <c r="B12" s="71" t="s">
        <v>89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9">
        <v>0</v>
      </c>
      <c r="P12" s="79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80">
        <v>0</v>
      </c>
      <c r="AD12" s="80">
        <v>0</v>
      </c>
      <c r="AE12" s="49"/>
      <c r="AF12" s="55"/>
    </row>
    <row r="13" spans="1:32" ht="15.75">
      <c r="A13" s="70" t="s">
        <v>465</v>
      </c>
      <c r="B13" s="71" t="s">
        <v>90</v>
      </c>
      <c r="C13" s="73">
        <v>57218.31</v>
      </c>
      <c r="D13" s="73">
        <v>57218.31</v>
      </c>
      <c r="E13" s="73">
        <v>1354700.9400000118</v>
      </c>
      <c r="F13" s="73">
        <v>0</v>
      </c>
      <c r="G13" s="73">
        <v>1548983.76</v>
      </c>
      <c r="H13" s="73">
        <v>252855.74</v>
      </c>
      <c r="I13" s="73">
        <v>0</v>
      </c>
      <c r="J13" s="73">
        <v>0</v>
      </c>
      <c r="K13" s="73">
        <v>5977.21</v>
      </c>
      <c r="L13" s="73">
        <v>0</v>
      </c>
      <c r="M13" s="73">
        <v>0</v>
      </c>
      <c r="N13" s="73">
        <v>0</v>
      </c>
      <c r="O13" s="79">
        <v>0</v>
      </c>
      <c r="P13" s="79">
        <v>0</v>
      </c>
      <c r="Q13" s="73">
        <v>21111.66</v>
      </c>
      <c r="R13" s="73">
        <v>0</v>
      </c>
      <c r="S13" s="73">
        <v>0</v>
      </c>
      <c r="T13" s="73">
        <v>0</v>
      </c>
      <c r="U13" s="73">
        <v>48394.129168500011</v>
      </c>
      <c r="V13" s="73">
        <v>0</v>
      </c>
      <c r="W13" s="73">
        <v>188919.47</v>
      </c>
      <c r="X13" s="73">
        <v>0</v>
      </c>
      <c r="Y13" s="73">
        <v>0</v>
      </c>
      <c r="Z13" s="73">
        <v>0</v>
      </c>
      <c r="AA13" s="73">
        <v>63257.04</v>
      </c>
      <c r="AB13" s="73">
        <v>0</v>
      </c>
      <c r="AC13" s="80">
        <v>3288562.5191685124</v>
      </c>
      <c r="AD13" s="80">
        <v>310074.05</v>
      </c>
      <c r="AE13" s="49"/>
      <c r="AF13" s="55"/>
    </row>
    <row r="14" spans="1:32" ht="15.75">
      <c r="A14" s="76" t="s">
        <v>466</v>
      </c>
      <c r="B14" s="77" t="s">
        <v>795</v>
      </c>
      <c r="C14" s="79">
        <v>150786.94</v>
      </c>
      <c r="D14" s="79">
        <v>0</v>
      </c>
      <c r="E14" s="73">
        <v>34267.56</v>
      </c>
      <c r="F14" s="73">
        <v>0</v>
      </c>
      <c r="G14" s="73">
        <v>229611</v>
      </c>
      <c r="H14" s="73">
        <v>0</v>
      </c>
      <c r="I14" s="73">
        <v>821910.44</v>
      </c>
      <c r="J14" s="73">
        <v>0</v>
      </c>
      <c r="K14" s="73">
        <v>0</v>
      </c>
      <c r="L14" s="73">
        <v>0</v>
      </c>
      <c r="M14" s="73">
        <v>349816.39999999997</v>
      </c>
      <c r="N14" s="73">
        <v>0</v>
      </c>
      <c r="O14" s="79">
        <v>151766.9</v>
      </c>
      <c r="P14" s="79">
        <v>0</v>
      </c>
      <c r="Q14" s="73">
        <v>6288.92</v>
      </c>
      <c r="R14" s="73">
        <v>0</v>
      </c>
      <c r="S14" s="73">
        <v>39778.400000000001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11696</v>
      </c>
      <c r="Z14" s="73">
        <v>0</v>
      </c>
      <c r="AA14" s="73">
        <v>0</v>
      </c>
      <c r="AB14" s="73">
        <v>0</v>
      </c>
      <c r="AC14" s="80">
        <v>1795922.5599999996</v>
      </c>
      <c r="AD14" s="80">
        <v>0</v>
      </c>
      <c r="AE14" s="49"/>
      <c r="AF14" s="55"/>
    </row>
    <row r="15" spans="1:32" ht="47.25">
      <c r="A15" s="76" t="s">
        <v>796</v>
      </c>
      <c r="B15" s="78" t="s">
        <v>797</v>
      </c>
      <c r="C15" s="79">
        <v>0</v>
      </c>
      <c r="D15" s="79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9">
        <v>0</v>
      </c>
      <c r="P15" s="79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80">
        <v>0</v>
      </c>
      <c r="AD15" s="80">
        <v>0</v>
      </c>
      <c r="AE15" s="49"/>
      <c r="AF15" s="55"/>
    </row>
    <row r="16" spans="1:32" ht="15.75">
      <c r="A16" s="76" t="s">
        <v>467</v>
      </c>
      <c r="B16" s="77" t="s">
        <v>798</v>
      </c>
      <c r="C16" s="79">
        <v>200</v>
      </c>
      <c r="D16" s="79">
        <v>0</v>
      </c>
      <c r="E16" s="73">
        <v>2769212.6178047182</v>
      </c>
      <c r="F16" s="73">
        <v>0</v>
      </c>
      <c r="G16" s="73">
        <v>6354018.25</v>
      </c>
      <c r="H16" s="73">
        <v>0</v>
      </c>
      <c r="I16" s="73">
        <v>2907594.9</v>
      </c>
      <c r="J16" s="73">
        <v>0</v>
      </c>
      <c r="K16" s="73">
        <v>17911.669999999998</v>
      </c>
      <c r="L16" s="73">
        <v>0</v>
      </c>
      <c r="M16" s="73">
        <v>64186.77</v>
      </c>
      <c r="N16" s="73">
        <v>0</v>
      </c>
      <c r="O16" s="79">
        <v>0</v>
      </c>
      <c r="P16" s="79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132405.51999999999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80">
        <v>12245529.727804717</v>
      </c>
      <c r="AD16" s="80">
        <v>0</v>
      </c>
      <c r="AE16" s="61"/>
      <c r="AF16" s="55"/>
    </row>
    <row r="17" spans="1:34" ht="15.75" customHeight="1">
      <c r="A17" s="191" t="s">
        <v>423</v>
      </c>
      <c r="B17" s="192"/>
      <c r="C17" s="80">
        <f t="shared" ref="C17:Z17" si="0">SUM(C5,C10:C14,C16)</f>
        <v>41275368.730000004</v>
      </c>
      <c r="D17" s="80">
        <f t="shared" si="0"/>
        <v>149716.26999999999</v>
      </c>
      <c r="E17" s="80">
        <f>SUM(E5,E10:E14,E16)</f>
        <v>31614239.131125148</v>
      </c>
      <c r="F17" s="80">
        <f>SUM(F5,F10:F14,F16)</f>
        <v>0</v>
      </c>
      <c r="G17" s="80">
        <f t="shared" si="0"/>
        <v>26851029.41</v>
      </c>
      <c r="H17" s="80">
        <f t="shared" si="0"/>
        <v>622825.88</v>
      </c>
      <c r="I17" s="80">
        <f t="shared" si="0"/>
        <v>10757591.869999999</v>
      </c>
      <c r="J17" s="80">
        <f t="shared" si="0"/>
        <v>0</v>
      </c>
      <c r="K17" s="80">
        <f t="shared" si="0"/>
        <v>6095014.9199999999</v>
      </c>
      <c r="L17" s="80">
        <f t="shared" si="0"/>
        <v>0</v>
      </c>
      <c r="M17" s="80">
        <f t="shared" si="0"/>
        <v>4819116.1183238998</v>
      </c>
      <c r="N17" s="80">
        <f t="shared" si="0"/>
        <v>0</v>
      </c>
      <c r="O17" s="80">
        <f>SUM(O5,O10:O14,O16)</f>
        <v>4071062.2400000016</v>
      </c>
      <c r="P17" s="80">
        <f>SUM(P5,P10:P14,P16)</f>
        <v>0</v>
      </c>
      <c r="Q17" s="80">
        <f t="shared" si="0"/>
        <v>2620895.06</v>
      </c>
      <c r="R17" s="80">
        <f t="shared" si="0"/>
        <v>0</v>
      </c>
      <c r="S17" s="80">
        <f t="shared" si="0"/>
        <v>1842440.8929505011</v>
      </c>
      <c r="T17" s="80">
        <f t="shared" si="0"/>
        <v>419383</v>
      </c>
      <c r="U17" s="80">
        <f>SUM(U5,U10:U14,U16)</f>
        <v>696762.50184969988</v>
      </c>
      <c r="V17" s="80">
        <f>SUM(V5,V10:V14,V16)</f>
        <v>0</v>
      </c>
      <c r="W17" s="80">
        <f>SUM(W5,W10:W14,W16)</f>
        <v>393888.81999999995</v>
      </c>
      <c r="X17" s="80">
        <f>SUM(X5,X10:X14,X16)</f>
        <v>0</v>
      </c>
      <c r="Y17" s="80">
        <f t="shared" si="0"/>
        <v>345075</v>
      </c>
      <c r="Z17" s="80">
        <f t="shared" si="0"/>
        <v>0</v>
      </c>
      <c r="AA17" s="80">
        <f>SUM(AA5,AA10:AA14,AA16)</f>
        <v>309212.06</v>
      </c>
      <c r="AB17" s="80">
        <f>SUM(AB5,AB10:AB14,AB16)</f>
        <v>0</v>
      </c>
      <c r="AC17" s="80">
        <v>131691696.75424924</v>
      </c>
      <c r="AD17" s="80">
        <v>1191925.1499999999</v>
      </c>
      <c r="AE17" s="60"/>
      <c r="AF17" s="55"/>
    </row>
    <row r="18" spans="1:34" ht="33" customHeight="1">
      <c r="A18" s="193" t="s">
        <v>793</v>
      </c>
      <c r="B18" s="194"/>
      <c r="C18" s="183">
        <f>C17/$AC$17</f>
        <v>0.31342423058778146</v>
      </c>
      <c r="D18" s="184"/>
      <c r="E18" s="183">
        <f>E17/$AC$17</f>
        <v>0.2400625089531703</v>
      </c>
      <c r="F18" s="184"/>
      <c r="G18" s="183">
        <f>G17/$AC$17</f>
        <v>0.20389310846307102</v>
      </c>
      <c r="H18" s="184"/>
      <c r="I18" s="183">
        <f>I17/$AC$17</f>
        <v>8.1687700402818961E-2</v>
      </c>
      <c r="J18" s="184"/>
      <c r="K18" s="183">
        <f>K17/$AC$17</f>
        <v>4.628245417305199E-2</v>
      </c>
      <c r="L18" s="184"/>
      <c r="M18" s="183">
        <f>M17/$AC$17</f>
        <v>3.6593925335451367E-2</v>
      </c>
      <c r="N18" s="184"/>
      <c r="O18" s="183">
        <f>O17/$AC$17</f>
        <v>3.0913583318749684E-2</v>
      </c>
      <c r="P18" s="184"/>
      <c r="Q18" s="183">
        <f>Q17/$AC$17</f>
        <v>1.990174874039986E-2</v>
      </c>
      <c r="R18" s="184"/>
      <c r="S18" s="183">
        <f>S17/$AC$17</f>
        <v>1.3990562338859468E-2</v>
      </c>
      <c r="T18" s="184"/>
      <c r="U18" s="183">
        <f t="shared" ref="U18" si="1">U17/$AC$17</f>
        <v>5.2908612997061844E-3</v>
      </c>
      <c r="V18" s="184"/>
      <c r="W18" s="183">
        <f>W17/$AC$17</f>
        <v>2.9909920648606915E-3</v>
      </c>
      <c r="X18" s="184"/>
      <c r="Y18" s="183">
        <f>Y17/$AC$17</f>
        <v>2.6203246560331495E-3</v>
      </c>
      <c r="Z18" s="184"/>
      <c r="AA18" s="183">
        <f>AA17/$AC$17</f>
        <v>2.3479996660459366E-3</v>
      </c>
      <c r="AB18" s="184"/>
      <c r="AC18" s="183">
        <f>SUM(C18:AB18)</f>
        <v>0.99999999999999989</v>
      </c>
      <c r="AD18" s="184"/>
      <c r="AH18" s="55"/>
    </row>
    <row r="19" spans="1:34" s="64" customFormat="1" ht="11.25">
      <c r="A19" s="63" t="s">
        <v>799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6"/>
      <c r="R19" s="67"/>
    </row>
    <row r="20" spans="1:34" s="64" customFormat="1" ht="11.25">
      <c r="A20" s="63" t="s">
        <v>800</v>
      </c>
      <c r="R20" s="67"/>
    </row>
    <row r="50" spans="1:7">
      <c r="A50" s="68"/>
      <c r="B50" s="69"/>
      <c r="C50" s="69"/>
      <c r="D50" s="69"/>
      <c r="E50" s="68"/>
    </row>
    <row r="51" spans="1:7">
      <c r="A51" s="68"/>
      <c r="B51" s="69"/>
      <c r="C51" s="69"/>
      <c r="D51" s="69"/>
      <c r="E51" s="68"/>
    </row>
    <row r="52" spans="1:7">
      <c r="A52" s="181"/>
      <c r="B52" s="182"/>
      <c r="C52" s="182"/>
      <c r="D52" s="182"/>
      <c r="E52" s="181"/>
      <c r="F52" s="181"/>
    </row>
    <row r="53" spans="1:7">
      <c r="A53" s="181"/>
      <c r="B53" s="182"/>
      <c r="C53" s="182"/>
      <c r="D53" s="182"/>
      <c r="E53" s="181"/>
      <c r="F53" s="181"/>
    </row>
    <row r="54" spans="1:7">
      <c r="A54" s="181"/>
      <c r="B54" s="182"/>
      <c r="C54" s="182"/>
      <c r="D54" s="182"/>
      <c r="E54" s="181"/>
      <c r="F54" s="181"/>
    </row>
    <row r="55" spans="1:7">
      <c r="A55" s="181"/>
      <c r="B55" s="182"/>
      <c r="C55" s="182"/>
      <c r="D55" s="182"/>
      <c r="E55" s="181"/>
      <c r="F55" s="181"/>
    </row>
    <row r="56" spans="1:7">
      <c r="A56" s="181"/>
      <c r="B56" s="182"/>
      <c r="C56" s="182"/>
      <c r="D56" s="182"/>
      <c r="E56" s="181"/>
      <c r="F56" s="181"/>
    </row>
    <row r="57" spans="1:7">
      <c r="A57" s="181"/>
      <c r="B57" s="182"/>
      <c r="C57" s="182"/>
      <c r="D57" s="182"/>
      <c r="E57" s="181"/>
      <c r="F57" s="181"/>
    </row>
    <row r="58" spans="1:7">
      <c r="A58" s="181"/>
      <c r="B58" s="182"/>
      <c r="C58" s="182"/>
      <c r="D58" s="182"/>
      <c r="E58" s="181"/>
      <c r="F58" s="181"/>
    </row>
    <row r="59" spans="1:7">
      <c r="A59" s="181"/>
      <c r="B59" s="182"/>
      <c r="C59" s="182"/>
      <c r="D59" s="182"/>
      <c r="E59" s="181"/>
      <c r="F59" s="181"/>
    </row>
    <row r="60" spans="1:7">
      <c r="A60" s="57"/>
      <c r="B60" s="65"/>
      <c r="C60" s="65"/>
      <c r="D60" s="65"/>
      <c r="E60" s="57"/>
      <c r="F60" s="57"/>
      <c r="G60" s="57"/>
    </row>
    <row r="61" spans="1:7">
      <c r="A61" s="57"/>
      <c r="B61" s="65"/>
      <c r="C61" s="65"/>
      <c r="D61" s="65"/>
      <c r="E61" s="57"/>
      <c r="F61" s="57"/>
      <c r="G61" s="57"/>
    </row>
    <row r="62" spans="1:7">
      <c r="A62" s="57"/>
      <c r="B62" s="65"/>
      <c r="C62" s="65"/>
      <c r="D62" s="65"/>
      <c r="E62" s="57"/>
      <c r="F62" s="57"/>
      <c r="G62" s="57"/>
    </row>
    <row r="63" spans="1:7">
      <c r="A63" s="57"/>
      <c r="B63" s="65"/>
      <c r="C63" s="65"/>
      <c r="D63" s="65"/>
      <c r="E63" s="57"/>
      <c r="F63" s="57"/>
      <c r="G63" s="57"/>
    </row>
    <row r="64" spans="1:7">
      <c r="A64" s="57"/>
      <c r="B64" s="65"/>
      <c r="C64" s="65"/>
      <c r="D64" s="65"/>
      <c r="E64" s="57"/>
      <c r="F64" s="57"/>
      <c r="G64" s="57"/>
    </row>
    <row r="65" spans="1:8">
      <c r="A65" s="57"/>
      <c r="B65" s="65"/>
      <c r="C65" s="65"/>
      <c r="D65" s="65"/>
      <c r="E65" s="57"/>
      <c r="F65" s="57"/>
      <c r="G65" s="57"/>
      <c r="H65" s="57"/>
    </row>
    <row r="66" spans="1:8">
      <c r="A66" s="57"/>
      <c r="B66" s="65"/>
      <c r="C66" s="65"/>
      <c r="D66" s="65"/>
      <c r="E66" s="57"/>
      <c r="F66" s="57"/>
      <c r="G66" s="57"/>
      <c r="H66" s="57"/>
    </row>
    <row r="67" spans="1:8">
      <c r="A67" s="57"/>
      <c r="B67" s="65"/>
      <c r="C67" s="65"/>
      <c r="D67" s="65"/>
      <c r="E67" s="57"/>
      <c r="F67" s="57"/>
      <c r="G67" s="57"/>
      <c r="H67" s="57"/>
    </row>
    <row r="68" spans="1:8">
      <c r="A68" s="57"/>
      <c r="B68" s="65"/>
      <c r="C68" s="65"/>
      <c r="D68" s="65"/>
      <c r="E68" s="57"/>
      <c r="F68" s="57"/>
      <c r="G68" s="57"/>
      <c r="H68" s="57"/>
    </row>
    <row r="69" spans="1:8">
      <c r="A69" s="57"/>
      <c r="B69" s="65"/>
      <c r="C69" s="65"/>
      <c r="D69" s="65"/>
      <c r="E69" s="57"/>
      <c r="F69" s="57"/>
      <c r="G69" s="57"/>
      <c r="H69" s="57"/>
    </row>
    <row r="70" spans="1:8">
      <c r="A70" s="89">
        <f>C70/$C$77</f>
        <v>0.73683231081832878</v>
      </c>
      <c r="B70" s="65" t="s">
        <v>794</v>
      </c>
      <c r="C70" s="65">
        <f>AC5</f>
        <v>97034697.235020086</v>
      </c>
      <c r="D70" s="65"/>
      <c r="E70" s="57"/>
      <c r="F70" s="57"/>
      <c r="G70" s="57"/>
      <c r="H70" s="57"/>
    </row>
    <row r="71" spans="1:8">
      <c r="A71" s="89">
        <f t="shared" ref="A71:A76" si="2">C71/$C$77</f>
        <v>2.3024364217594791E-2</v>
      </c>
      <c r="B71" s="65" t="s">
        <v>87</v>
      </c>
      <c r="C71" s="65">
        <f>AC10</f>
        <v>3032117.5905028805</v>
      </c>
      <c r="D71" s="65"/>
      <c r="E71" s="57"/>
      <c r="F71" s="57"/>
      <c r="G71" s="57"/>
      <c r="H71" s="57"/>
    </row>
    <row r="72" spans="1:8">
      <c r="A72" s="89">
        <f t="shared" si="2"/>
        <v>0.1085479758714689</v>
      </c>
      <c r="B72" s="65" t="s">
        <v>88</v>
      </c>
      <c r="C72" s="65">
        <f>AC11</f>
        <v>14294867.121753046</v>
      </c>
      <c r="D72" s="65"/>
      <c r="E72" s="57"/>
      <c r="F72" s="57"/>
      <c r="G72" s="57"/>
      <c r="H72" s="57"/>
    </row>
    <row r="73" spans="1:8">
      <c r="A73" s="89">
        <f t="shared" si="2"/>
        <v>0</v>
      </c>
      <c r="B73" s="65" t="s">
        <v>89</v>
      </c>
      <c r="C73" s="65">
        <f>AC12</f>
        <v>0</v>
      </c>
      <c r="D73" s="65"/>
      <c r="E73" s="57"/>
      <c r="F73" s="57"/>
      <c r="G73" s="57"/>
      <c r="H73" s="57"/>
    </row>
    <row r="74" spans="1:8">
      <c r="A74" s="89">
        <f t="shared" si="2"/>
        <v>2.497167703219225E-2</v>
      </c>
      <c r="B74" s="65" t="s">
        <v>90</v>
      </c>
      <c r="C74" s="65">
        <f>AC13</f>
        <v>3288562.5191685124</v>
      </c>
      <c r="D74" s="65"/>
      <c r="E74" s="57"/>
      <c r="F74" s="57"/>
      <c r="G74" s="57"/>
      <c r="H74" s="57"/>
    </row>
    <row r="75" spans="1:8">
      <c r="A75" s="89">
        <f t="shared" si="2"/>
        <v>1.3637325695266746E-2</v>
      </c>
      <c r="B75" s="65" t="s">
        <v>795</v>
      </c>
      <c r="C75" s="65">
        <f>AC14</f>
        <v>1795922.5599999996</v>
      </c>
      <c r="D75" s="65"/>
      <c r="E75" s="57"/>
      <c r="F75" s="57"/>
      <c r="G75" s="57"/>
      <c r="H75" s="57"/>
    </row>
    <row r="76" spans="1:8">
      <c r="A76" s="89">
        <f t="shared" si="2"/>
        <v>9.2986346365148451E-2</v>
      </c>
      <c r="B76" s="65" t="s">
        <v>798</v>
      </c>
      <c r="C76" s="65">
        <f>AC16</f>
        <v>12245529.727804717</v>
      </c>
      <c r="D76" s="65"/>
      <c r="E76" s="57"/>
      <c r="F76" s="57"/>
      <c r="G76" s="57"/>
      <c r="H76" s="57"/>
    </row>
    <row r="77" spans="1:8">
      <c r="A77" s="57"/>
      <c r="B77" s="65"/>
      <c r="C77" s="65">
        <f>SUM(C70:C76)</f>
        <v>131691696.75424924</v>
      </c>
      <c r="D77" s="65"/>
      <c r="E77" s="57"/>
      <c r="F77" s="57"/>
      <c r="G77" s="57"/>
      <c r="H77" s="57"/>
    </row>
    <row r="78" spans="1:8">
      <c r="A78" s="57"/>
      <c r="B78" s="65"/>
      <c r="C78" s="65"/>
      <c r="D78" s="65"/>
      <c r="E78" s="57"/>
      <c r="F78" s="57"/>
      <c r="G78" s="57"/>
      <c r="H78" s="57"/>
    </row>
    <row r="79" spans="1:8">
      <c r="A79" s="57"/>
      <c r="B79" s="65"/>
      <c r="C79" s="65"/>
      <c r="D79" s="65"/>
      <c r="E79" s="57"/>
      <c r="F79" s="57"/>
      <c r="G79" s="57"/>
      <c r="H79" s="57"/>
    </row>
    <row r="80" spans="1:8">
      <c r="A80" s="57"/>
      <c r="B80" s="65"/>
      <c r="C80" s="65"/>
      <c r="D80" s="65"/>
      <c r="E80" s="57"/>
      <c r="F80" s="57"/>
      <c r="G80" s="57"/>
      <c r="H80" s="57"/>
    </row>
    <row r="81" spans="1:8">
      <c r="A81" s="57"/>
      <c r="B81" s="65"/>
      <c r="C81" s="65"/>
      <c r="D81" s="65"/>
      <c r="E81" s="57"/>
      <c r="F81" s="57"/>
      <c r="G81" s="57"/>
      <c r="H81" s="57"/>
    </row>
    <row r="82" spans="1:8">
      <c r="A82" s="57"/>
      <c r="B82" s="65"/>
      <c r="C82" s="65"/>
      <c r="D82" s="65"/>
      <c r="E82" s="57"/>
      <c r="F82" s="57"/>
      <c r="G82" s="57"/>
      <c r="H82" s="57"/>
    </row>
    <row r="83" spans="1:8">
      <c r="A83" s="57"/>
      <c r="B83" s="65"/>
      <c r="C83" s="65"/>
      <c r="D83" s="65"/>
      <c r="E83" s="57"/>
      <c r="F83" s="57"/>
      <c r="G83" s="57"/>
      <c r="H83" s="57"/>
    </row>
    <row r="84" spans="1:8">
      <c r="A84" s="57"/>
      <c r="B84" s="65"/>
      <c r="C84" s="65"/>
      <c r="D84" s="65"/>
      <c r="E84" s="57"/>
      <c r="F84" s="57"/>
      <c r="G84" s="57"/>
      <c r="H84" s="57"/>
    </row>
    <row r="85" spans="1:8">
      <c r="A85" s="57"/>
      <c r="B85" s="65"/>
      <c r="C85" s="65"/>
      <c r="D85" s="65"/>
      <c r="E85" s="57"/>
      <c r="F85" s="57"/>
      <c r="G85" s="57"/>
      <c r="H85" s="57"/>
    </row>
    <row r="86" spans="1:8">
      <c r="A86" s="57"/>
      <c r="B86" s="65"/>
      <c r="C86" s="65"/>
      <c r="D86" s="65"/>
      <c r="E86" s="57"/>
      <c r="F86" s="57"/>
      <c r="G86" s="57"/>
      <c r="H86" s="57"/>
    </row>
    <row r="87" spans="1:8">
      <c r="A87" s="57"/>
      <c r="B87" s="65"/>
      <c r="C87" s="65"/>
      <c r="D87" s="65"/>
      <c r="E87" s="57"/>
      <c r="F87" s="57"/>
      <c r="G87" s="57"/>
      <c r="H87" s="57"/>
    </row>
    <row r="88" spans="1:8">
      <c r="A88" s="57"/>
      <c r="B88" s="65"/>
      <c r="C88" s="65"/>
      <c r="D88" s="65"/>
      <c r="E88" s="57"/>
      <c r="F88" s="57"/>
      <c r="G88" s="57"/>
      <c r="H88" s="57"/>
    </row>
    <row r="89" spans="1:8">
      <c r="A89" s="57"/>
      <c r="B89" s="65"/>
      <c r="C89" s="65"/>
      <c r="D89" s="65"/>
      <c r="E89" s="57"/>
      <c r="F89" s="57"/>
      <c r="G89" s="57"/>
      <c r="H89" s="57"/>
    </row>
    <row r="90" spans="1:8">
      <c r="A90" s="57"/>
      <c r="B90" s="65"/>
      <c r="C90" s="65"/>
      <c r="D90" s="65"/>
      <c r="E90" s="57"/>
      <c r="F90" s="57"/>
      <c r="G90" s="57"/>
      <c r="H90" s="57"/>
    </row>
    <row r="91" spans="1:8">
      <c r="A91" s="57"/>
      <c r="B91" s="65"/>
      <c r="C91" s="65"/>
      <c r="D91" s="65"/>
      <c r="E91" s="57"/>
      <c r="F91" s="57"/>
      <c r="G91" s="57"/>
      <c r="H91" s="57"/>
    </row>
    <row r="92" spans="1:8">
      <c r="A92" s="57"/>
      <c r="B92" s="65"/>
      <c r="C92" s="65"/>
      <c r="D92" s="65"/>
      <c r="E92" s="57"/>
      <c r="F92" s="57"/>
      <c r="G92" s="57"/>
      <c r="H92" s="57"/>
    </row>
    <row r="93" spans="1:8">
      <c r="A93" s="57"/>
      <c r="B93" s="65"/>
      <c r="C93" s="65"/>
      <c r="D93" s="65"/>
      <c r="E93" s="57"/>
      <c r="F93" s="57"/>
      <c r="G93" s="57"/>
      <c r="H93" s="57"/>
    </row>
    <row r="94" spans="1:8">
      <c r="A94" s="57"/>
      <c r="B94" s="65"/>
      <c r="C94" s="65"/>
      <c r="D94" s="65"/>
      <c r="E94" s="57"/>
      <c r="F94" s="57"/>
      <c r="G94" s="57"/>
      <c r="H94" s="57"/>
    </row>
    <row r="95" spans="1:8">
      <c r="A95" s="57"/>
      <c r="B95" s="65"/>
      <c r="C95" s="65"/>
      <c r="D95" s="65"/>
      <c r="E95" s="57"/>
      <c r="F95" s="57"/>
      <c r="G95" s="57"/>
      <c r="H95" s="57"/>
    </row>
    <row r="96" spans="1:8">
      <c r="A96" s="57"/>
      <c r="B96" s="65"/>
      <c r="C96" s="65"/>
      <c r="D96" s="65"/>
      <c r="E96" s="57"/>
      <c r="F96" s="57"/>
      <c r="G96" s="57"/>
      <c r="H96" s="57"/>
    </row>
    <row r="97" spans="1:8">
      <c r="A97" s="57"/>
      <c r="B97" s="65"/>
      <c r="C97" s="65"/>
      <c r="D97" s="65"/>
      <c r="E97" s="57"/>
      <c r="F97" s="57"/>
      <c r="G97" s="57"/>
      <c r="H97" s="57"/>
    </row>
    <row r="98" spans="1:8">
      <c r="A98" s="57"/>
      <c r="B98" s="65"/>
      <c r="C98" s="65"/>
      <c r="D98" s="65"/>
      <c r="E98" s="57"/>
      <c r="F98" s="57"/>
      <c r="G98" s="57"/>
      <c r="H98" s="57"/>
    </row>
    <row r="99" spans="1:8">
      <c r="A99" s="50" t="e">
        <f>G99/#REF!</f>
        <v>#REF!</v>
      </c>
      <c r="B99" s="57" t="str">
        <f>B5</f>
        <v xml:space="preserve"> Застраховка "Живот" и рента</v>
      </c>
      <c r="C99" s="57"/>
      <c r="D99" s="57"/>
      <c r="E99" s="57"/>
      <c r="F99" s="57"/>
      <c r="G99" s="58">
        <f>AC5</f>
        <v>97034697.235020086</v>
      </c>
      <c r="H99" s="57"/>
    </row>
    <row r="100" spans="1:8">
      <c r="A100" s="50" t="e">
        <f>G100/#REF!</f>
        <v>#REF!</v>
      </c>
      <c r="B100" s="57" t="str">
        <f>B10</f>
        <v>Женитбена и детска застраховка</v>
      </c>
      <c r="C100" s="57"/>
      <c r="D100" s="57"/>
      <c r="E100" s="57"/>
      <c r="F100" s="57"/>
      <c r="G100" s="58">
        <f>AC10</f>
        <v>3032117.5905028805</v>
      </c>
      <c r="H100" s="57"/>
    </row>
    <row r="101" spans="1:8">
      <c r="A101" s="50" t="e">
        <f>G101/#REF!</f>
        <v>#REF!</v>
      </c>
      <c r="B101" s="57" t="str">
        <f>B11</f>
        <v>Застраховка "Живот", свързана с инвестиционен фонд</v>
      </c>
      <c r="C101" s="57"/>
      <c r="D101" s="57"/>
      <c r="E101" s="57"/>
      <c r="F101" s="57"/>
      <c r="G101" s="58">
        <f>AC11</f>
        <v>14294867.121753046</v>
      </c>
      <c r="H101" s="57"/>
    </row>
    <row r="102" spans="1:8">
      <c r="A102" s="50" t="e">
        <f>G102/#REF!</f>
        <v>#REF!</v>
      </c>
      <c r="B102" s="57" t="str">
        <f>B12</f>
        <v>Изкупуване на капитал</v>
      </c>
      <c r="C102" s="57"/>
      <c r="D102" s="57"/>
      <c r="E102" s="57"/>
      <c r="F102" s="57"/>
      <c r="G102" s="58">
        <f>AC12</f>
        <v>0</v>
      </c>
      <c r="H102" s="57"/>
    </row>
    <row r="103" spans="1:8">
      <c r="A103" s="50" t="e">
        <f>G103/#REF!</f>
        <v>#REF!</v>
      </c>
      <c r="B103" s="57" t="str">
        <f>B13</f>
        <v>Допълнителна застраховка</v>
      </c>
      <c r="C103" s="57"/>
      <c r="D103" s="57"/>
      <c r="E103" s="57"/>
      <c r="F103" s="57"/>
      <c r="G103" s="58">
        <f>AC13</f>
        <v>3288562.5191685124</v>
      </c>
      <c r="H103" s="57"/>
    </row>
    <row r="104" spans="1:8">
      <c r="A104" s="50" t="e">
        <f>G104/#REF!</f>
        <v>#REF!</v>
      </c>
      <c r="B104" s="57">
        <f>B17</f>
        <v>0</v>
      </c>
      <c r="C104" s="57"/>
      <c r="D104" s="57"/>
      <c r="E104" s="57"/>
      <c r="F104" s="57"/>
      <c r="G104" s="58">
        <f>AC17</f>
        <v>131691696.75424924</v>
      </c>
      <c r="H104" s="57"/>
    </row>
    <row r="105" spans="1:8">
      <c r="A105" s="50" t="e">
        <f>G105/#REF!</f>
        <v>#REF!</v>
      </c>
      <c r="B105" s="57" t="e">
        <f>#REF!</f>
        <v>#REF!</v>
      </c>
      <c r="C105" s="57"/>
      <c r="D105" s="57"/>
      <c r="E105" s="57"/>
      <c r="F105" s="57"/>
      <c r="G105" s="58" t="e">
        <f>#REF!</f>
        <v>#REF!</v>
      </c>
      <c r="H105" s="57"/>
    </row>
    <row r="106" spans="1:8">
      <c r="A106" s="50" t="e">
        <f>G106/#REF!</f>
        <v>#REF!</v>
      </c>
      <c r="B106" s="57" t="e">
        <f>#REF!</f>
        <v>#REF!</v>
      </c>
      <c r="C106" s="57"/>
      <c r="D106" s="57"/>
      <c r="E106" s="57"/>
      <c r="F106" s="57"/>
      <c r="G106" s="58" t="e">
        <f>#REF!</f>
        <v>#REF!</v>
      </c>
      <c r="H106" s="57"/>
    </row>
    <row r="107" spans="1:8">
      <c r="A107" s="57"/>
      <c r="B107" s="65"/>
      <c r="C107" s="65"/>
      <c r="D107" s="65"/>
      <c r="E107" s="57"/>
      <c r="F107" s="57"/>
      <c r="G107" s="57"/>
      <c r="H107" s="57"/>
    </row>
    <row r="108" spans="1:8">
      <c r="A108" s="57"/>
      <c r="B108" s="65"/>
      <c r="C108" s="65"/>
      <c r="D108" s="65"/>
      <c r="E108" s="57"/>
      <c r="F108" s="57"/>
      <c r="G108" s="57"/>
    </row>
    <row r="109" spans="1:8">
      <c r="A109" s="57"/>
      <c r="B109" s="65"/>
      <c r="C109" s="65"/>
      <c r="D109" s="65"/>
      <c r="E109" s="57"/>
      <c r="F109" s="57"/>
      <c r="G109" s="57"/>
    </row>
    <row r="110" spans="1:8">
      <c r="A110" s="57"/>
      <c r="B110" s="65"/>
      <c r="C110" s="65"/>
      <c r="D110" s="65"/>
      <c r="E110" s="57"/>
      <c r="F110" s="57"/>
      <c r="G110" s="57"/>
    </row>
    <row r="111" spans="1:8">
      <c r="A111" s="57"/>
      <c r="B111" s="65"/>
      <c r="C111" s="65"/>
      <c r="D111" s="65"/>
      <c r="E111" s="57"/>
      <c r="F111" s="57"/>
      <c r="G111" s="57"/>
    </row>
    <row r="112" spans="1:8">
      <c r="A112" s="57"/>
      <c r="B112" s="65"/>
      <c r="C112" s="65"/>
      <c r="D112" s="65"/>
      <c r="E112" s="57"/>
      <c r="F112" s="57"/>
      <c r="G112" s="57"/>
    </row>
    <row r="113" spans="1:7">
      <c r="A113" s="57"/>
      <c r="B113" s="65"/>
      <c r="C113" s="65"/>
      <c r="D113" s="65"/>
      <c r="E113" s="57"/>
      <c r="F113" s="57"/>
      <c r="G113" s="57"/>
    </row>
    <row r="114" spans="1:7">
      <c r="A114" s="57"/>
      <c r="B114" s="65"/>
      <c r="C114" s="65"/>
      <c r="D114" s="65"/>
      <c r="E114" s="57"/>
      <c r="F114" s="57"/>
      <c r="G114" s="57"/>
    </row>
    <row r="115" spans="1:7">
      <c r="A115" s="57"/>
      <c r="B115" s="65"/>
      <c r="C115" s="65"/>
      <c r="D115" s="65"/>
      <c r="E115" s="57"/>
      <c r="F115" s="57"/>
      <c r="G115" s="57"/>
    </row>
    <row r="116" spans="1:7">
      <c r="A116" s="57"/>
      <c r="B116" s="65"/>
      <c r="C116" s="65"/>
      <c r="D116" s="65"/>
      <c r="E116" s="57"/>
      <c r="F116" s="57"/>
      <c r="G116" s="57"/>
    </row>
    <row r="117" spans="1:7">
      <c r="A117" s="57"/>
      <c r="B117" s="65"/>
      <c r="C117" s="65"/>
      <c r="D117" s="65"/>
      <c r="E117" s="57"/>
      <c r="F117" s="57"/>
      <c r="G117" s="57"/>
    </row>
    <row r="118" spans="1:7">
      <c r="A118" s="57"/>
      <c r="B118" s="65"/>
      <c r="C118" s="65"/>
      <c r="D118" s="65"/>
      <c r="E118" s="57"/>
      <c r="F118" s="57"/>
      <c r="G118" s="57"/>
    </row>
    <row r="119" spans="1:7">
      <c r="A119" s="57"/>
      <c r="B119" s="65"/>
      <c r="C119" s="65"/>
      <c r="D119" s="65"/>
      <c r="E119" s="57"/>
      <c r="F119" s="57"/>
      <c r="G119" s="57"/>
    </row>
    <row r="120" spans="1:7">
      <c r="A120" s="57"/>
      <c r="B120" s="65"/>
      <c r="C120" s="65"/>
      <c r="D120" s="65"/>
      <c r="E120" s="57"/>
      <c r="F120" s="57"/>
      <c r="G120" s="57"/>
    </row>
    <row r="121" spans="1:7">
      <c r="A121" s="57"/>
      <c r="B121" s="65"/>
      <c r="C121" s="65"/>
      <c r="D121" s="65"/>
      <c r="E121" s="57"/>
      <c r="F121" s="57"/>
      <c r="G121" s="57"/>
    </row>
  </sheetData>
  <mergeCells count="32">
    <mergeCell ref="U3:V3"/>
    <mergeCell ref="A17:B17"/>
    <mergeCell ref="Q3:R3"/>
    <mergeCell ref="A3:A4"/>
    <mergeCell ref="B3:B4"/>
    <mergeCell ref="C3:D3"/>
    <mergeCell ref="G3:H3"/>
    <mergeCell ref="I3:J3"/>
    <mergeCell ref="E3:F3"/>
    <mergeCell ref="M3:N3"/>
    <mergeCell ref="O3:P3"/>
    <mergeCell ref="A18:B18"/>
    <mergeCell ref="C18:D18"/>
    <mergeCell ref="G18:H18"/>
    <mergeCell ref="I18:J18"/>
    <mergeCell ref="E18:F18"/>
    <mergeCell ref="U18:V18"/>
    <mergeCell ref="W18:X18"/>
    <mergeCell ref="AC3:AD3"/>
    <mergeCell ref="Q18:R18"/>
    <mergeCell ref="K3:L3"/>
    <mergeCell ref="AC18:AD18"/>
    <mergeCell ref="K18:L18"/>
    <mergeCell ref="AA18:AB18"/>
    <mergeCell ref="S18:T18"/>
    <mergeCell ref="O18:P18"/>
    <mergeCell ref="Y18:Z18"/>
    <mergeCell ref="M18:N18"/>
    <mergeCell ref="S3:T3"/>
    <mergeCell ref="W3:X3"/>
    <mergeCell ref="Y3:Z3"/>
    <mergeCell ref="AA3:AB3"/>
  </mergeCells>
  <conditionalFormatting sqref="C18:T18 AA18:AB18">
    <cfRule type="cellIs" dxfId="3" priority="4" operator="greaterThan">
      <formula>A18</formula>
    </cfRule>
  </conditionalFormatting>
  <conditionalFormatting sqref="W18:Z18">
    <cfRule type="cellIs" dxfId="2" priority="45" operator="greaterThan">
      <formula>S18</formula>
    </cfRule>
  </conditionalFormatting>
  <conditionalFormatting sqref="U18:V18">
    <cfRule type="cellIs" dxfId="1" priority="1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pageSetUpPr fitToPage="1"/>
  </sheetPr>
  <dimension ref="A1:U15"/>
  <sheetViews>
    <sheetView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N12" sqref="N12"/>
    </sheetView>
  </sheetViews>
  <sheetFormatPr defaultColWidth="9.28515625" defaultRowHeight="20.100000000000001" customHeight="1"/>
  <cols>
    <col min="1" max="1" width="25.7109375" style="104" customWidth="1"/>
    <col min="2" max="2" width="14" style="104" customWidth="1"/>
    <col min="3" max="3" width="17.5703125" style="104" customWidth="1"/>
    <col min="4" max="4" width="21.7109375" style="104" customWidth="1"/>
    <col min="5" max="5" width="25.7109375" style="104" customWidth="1"/>
    <col min="6" max="6" width="14.28515625" style="104" customWidth="1"/>
    <col min="7" max="7" width="17.5703125" style="104" customWidth="1"/>
    <col min="8" max="8" width="20.7109375" style="104" customWidth="1"/>
    <col min="9" max="9" width="25.7109375" style="104" customWidth="1"/>
    <col min="10" max="10" width="13.85546875" style="104" customWidth="1"/>
    <col min="11" max="11" width="17.85546875" style="104" customWidth="1"/>
    <col min="12" max="12" width="16.140625" style="104" customWidth="1"/>
    <col min="13" max="13" width="14.28515625" style="100" customWidth="1"/>
    <col min="14" max="17" width="16.7109375" style="100" customWidth="1"/>
    <col min="18" max="18" width="13" style="100" customWidth="1"/>
    <col min="19" max="21" width="16.7109375" style="100" customWidth="1"/>
    <col min="22" max="16384" width="9.28515625" style="100"/>
  </cols>
  <sheetData>
    <row r="1" spans="1:21" ht="16.5" customHeight="1">
      <c r="A1" s="206" t="s">
        <v>836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21" ht="9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s="101" customFormat="1" ht="36" customHeight="1">
      <c r="A3" s="203" t="s">
        <v>715</v>
      </c>
      <c r="B3" s="203" t="s">
        <v>400</v>
      </c>
      <c r="C3" s="203"/>
      <c r="D3" s="203"/>
      <c r="E3" s="203"/>
      <c r="F3" s="203" t="s">
        <v>410</v>
      </c>
      <c r="G3" s="203"/>
      <c r="H3" s="203"/>
      <c r="I3" s="203"/>
      <c r="J3" s="204" t="s">
        <v>411</v>
      </c>
      <c r="K3" s="205"/>
      <c r="L3" s="203" t="s">
        <v>452</v>
      </c>
      <c r="M3" s="202" t="s">
        <v>458</v>
      </c>
      <c r="N3" s="202"/>
      <c r="O3" s="202"/>
      <c r="P3" s="202"/>
      <c r="Q3" s="202"/>
      <c r="R3" s="202" t="s">
        <v>457</v>
      </c>
      <c r="S3" s="202"/>
      <c r="T3" s="202"/>
      <c r="U3" s="202"/>
    </row>
    <row r="4" spans="1:21" ht="18" customHeight="1">
      <c r="A4" s="203"/>
      <c r="B4" s="203" t="s">
        <v>420</v>
      </c>
      <c r="C4" s="203" t="s">
        <v>812</v>
      </c>
      <c r="D4" s="201" t="s">
        <v>712</v>
      </c>
      <c r="E4" s="201" t="s">
        <v>713</v>
      </c>
      <c r="F4" s="203" t="s">
        <v>420</v>
      </c>
      <c r="G4" s="203" t="s">
        <v>812</v>
      </c>
      <c r="H4" s="201" t="s">
        <v>712</v>
      </c>
      <c r="I4" s="201" t="s">
        <v>714</v>
      </c>
      <c r="J4" s="203" t="s">
        <v>420</v>
      </c>
      <c r="K4" s="203" t="s">
        <v>813</v>
      </c>
      <c r="L4" s="203"/>
      <c r="M4" s="202" t="s">
        <v>434</v>
      </c>
      <c r="N4" s="202" t="s">
        <v>814</v>
      </c>
      <c r="O4" s="202" t="s">
        <v>483</v>
      </c>
      <c r="P4" s="202" t="s">
        <v>484</v>
      </c>
      <c r="Q4" s="202" t="s">
        <v>485</v>
      </c>
      <c r="R4" s="202" t="s">
        <v>434</v>
      </c>
      <c r="S4" s="202" t="s">
        <v>486</v>
      </c>
      <c r="T4" s="202" t="s">
        <v>487</v>
      </c>
      <c r="U4" s="202" t="s">
        <v>488</v>
      </c>
    </row>
    <row r="5" spans="1:21" ht="115.5" customHeight="1">
      <c r="A5" s="203"/>
      <c r="B5" s="203"/>
      <c r="C5" s="203"/>
      <c r="D5" s="201"/>
      <c r="E5" s="201"/>
      <c r="F5" s="203"/>
      <c r="G5" s="203"/>
      <c r="H5" s="201"/>
      <c r="I5" s="201"/>
      <c r="J5" s="203"/>
      <c r="K5" s="203"/>
      <c r="L5" s="203"/>
      <c r="M5" s="202"/>
      <c r="N5" s="202"/>
      <c r="O5" s="202"/>
      <c r="P5" s="202"/>
      <c r="Q5" s="202"/>
      <c r="R5" s="202"/>
      <c r="S5" s="202"/>
      <c r="T5" s="202"/>
      <c r="U5" s="202"/>
    </row>
    <row r="6" spans="1:21" s="101" customFormat="1" ht="31.5">
      <c r="A6" s="81" t="s">
        <v>443</v>
      </c>
      <c r="B6" s="114">
        <v>599934676.71229482</v>
      </c>
      <c r="C6" s="114">
        <v>25878.476611324102</v>
      </c>
      <c r="D6" s="114">
        <v>25303150.227903534</v>
      </c>
      <c r="E6" s="114">
        <v>10905458.276595274</v>
      </c>
      <c r="F6" s="114">
        <v>218462432.5966</v>
      </c>
      <c r="G6" s="114">
        <v>0</v>
      </c>
      <c r="H6" s="114">
        <v>12227664.7416729</v>
      </c>
      <c r="I6" s="114">
        <v>0</v>
      </c>
      <c r="J6" s="114">
        <v>41558769.278331526</v>
      </c>
      <c r="K6" s="114">
        <v>2513069.5552835977</v>
      </c>
      <c r="L6" s="114">
        <v>0</v>
      </c>
      <c r="M6" s="114">
        <v>7047940.7634500004</v>
      </c>
      <c r="N6" s="114">
        <v>15980.355224999999</v>
      </c>
      <c r="O6" s="114">
        <v>38946.75652499999</v>
      </c>
      <c r="P6" s="114">
        <v>44756.241699999999</v>
      </c>
      <c r="Q6" s="114">
        <v>0</v>
      </c>
      <c r="R6" s="114">
        <v>227</v>
      </c>
      <c r="S6" s="114">
        <v>0</v>
      </c>
      <c r="T6" s="114">
        <v>0</v>
      </c>
      <c r="U6" s="114">
        <v>227</v>
      </c>
    </row>
    <row r="7" spans="1:21" ht="15.75">
      <c r="A7" s="82" t="s">
        <v>444</v>
      </c>
      <c r="B7" s="114">
        <v>599926696.74229479</v>
      </c>
      <c r="C7" s="114">
        <v>25878.476611324102</v>
      </c>
      <c r="D7" s="114">
        <v>25303150.227903534</v>
      </c>
      <c r="E7" s="114">
        <v>10905458.276595274</v>
      </c>
      <c r="F7" s="114">
        <v>0</v>
      </c>
      <c r="G7" s="114">
        <v>0</v>
      </c>
      <c r="H7" s="114">
        <v>0</v>
      </c>
      <c r="I7" s="114">
        <v>0</v>
      </c>
      <c r="J7" s="114">
        <v>41354175.278331526</v>
      </c>
      <c r="K7" s="114">
        <v>2513069.5552835977</v>
      </c>
      <c r="L7" s="114">
        <v>0</v>
      </c>
      <c r="M7" s="114">
        <v>7045051.3134500002</v>
      </c>
      <c r="N7" s="114">
        <v>15980.355224999999</v>
      </c>
      <c r="O7" s="114">
        <v>38946.75652499999</v>
      </c>
      <c r="P7" s="114">
        <v>44756.241699999999</v>
      </c>
      <c r="Q7" s="114">
        <v>0</v>
      </c>
      <c r="R7" s="114">
        <v>227</v>
      </c>
      <c r="S7" s="114">
        <v>0</v>
      </c>
      <c r="T7" s="114">
        <v>0</v>
      </c>
      <c r="U7" s="114">
        <v>227</v>
      </c>
    </row>
    <row r="8" spans="1:21" ht="31.5">
      <c r="A8" s="82" t="s">
        <v>701</v>
      </c>
      <c r="B8" s="114">
        <v>593105562.5964936</v>
      </c>
      <c r="C8" s="114">
        <v>2135.4299999999998</v>
      </c>
      <c r="D8" s="114">
        <v>24573012.910373546</v>
      </c>
      <c r="E8" s="114">
        <v>10892196.256595273</v>
      </c>
      <c r="F8" s="114">
        <v>0</v>
      </c>
      <c r="G8" s="114">
        <v>0</v>
      </c>
      <c r="H8" s="114">
        <v>0</v>
      </c>
      <c r="I8" s="114">
        <v>0</v>
      </c>
      <c r="J8" s="114">
        <v>11012762.265984017</v>
      </c>
      <c r="K8" s="114">
        <v>401502.27398189995</v>
      </c>
      <c r="L8" s="114">
        <v>0</v>
      </c>
      <c r="M8" s="114">
        <v>6627886.4530999996</v>
      </c>
      <c r="N8" s="114">
        <v>8012.4984749999994</v>
      </c>
      <c r="O8" s="114">
        <v>7143.2915249999933</v>
      </c>
      <c r="P8" s="114">
        <v>5439.2731000000003</v>
      </c>
      <c r="Q8" s="114">
        <v>0</v>
      </c>
      <c r="R8" s="114">
        <v>0</v>
      </c>
      <c r="S8" s="114">
        <v>0</v>
      </c>
      <c r="T8" s="114">
        <v>0</v>
      </c>
      <c r="U8" s="114">
        <v>0</v>
      </c>
    </row>
    <row r="9" spans="1:21" ht="47.25">
      <c r="A9" s="82" t="s">
        <v>498</v>
      </c>
      <c r="B9" s="114">
        <v>6821134.1458010962</v>
      </c>
      <c r="C9" s="114">
        <v>23743.046611324102</v>
      </c>
      <c r="D9" s="114">
        <v>730137.31752998801</v>
      </c>
      <c r="E9" s="114">
        <v>13262.02</v>
      </c>
      <c r="F9" s="114">
        <v>0</v>
      </c>
      <c r="G9" s="114">
        <v>0</v>
      </c>
      <c r="H9" s="114">
        <v>0</v>
      </c>
      <c r="I9" s="114">
        <v>0</v>
      </c>
      <c r="J9" s="114">
        <v>30341413.012347523</v>
      </c>
      <c r="K9" s="114">
        <v>2111567.2813016973</v>
      </c>
      <c r="L9" s="114">
        <v>0</v>
      </c>
      <c r="M9" s="114">
        <v>417164.86035000003</v>
      </c>
      <c r="N9" s="114">
        <v>7967.8567499999999</v>
      </c>
      <c r="O9" s="114">
        <v>31803.465</v>
      </c>
      <c r="P9" s="114">
        <v>39316.9686</v>
      </c>
      <c r="Q9" s="114">
        <v>0</v>
      </c>
      <c r="R9" s="114">
        <v>227</v>
      </c>
      <c r="S9" s="114">
        <v>0</v>
      </c>
      <c r="T9" s="114">
        <v>0</v>
      </c>
      <c r="U9" s="114">
        <v>227</v>
      </c>
    </row>
    <row r="10" spans="1:21" ht="31.5">
      <c r="A10" s="82" t="s">
        <v>445</v>
      </c>
      <c r="B10" s="114">
        <v>7979.97</v>
      </c>
      <c r="C10" s="114">
        <v>0</v>
      </c>
      <c r="D10" s="114">
        <v>0</v>
      </c>
      <c r="E10" s="114">
        <v>0</v>
      </c>
      <c r="F10" s="114">
        <v>218462432.5966</v>
      </c>
      <c r="G10" s="114">
        <v>0</v>
      </c>
      <c r="H10" s="114">
        <v>12227664.7416729</v>
      </c>
      <c r="I10" s="114">
        <v>0</v>
      </c>
      <c r="J10" s="114">
        <v>204594</v>
      </c>
      <c r="K10" s="114">
        <v>0</v>
      </c>
      <c r="L10" s="114">
        <v>0</v>
      </c>
      <c r="M10" s="114">
        <v>2889.45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</row>
    <row r="11" spans="1:21" ht="31.5">
      <c r="A11" s="81" t="s">
        <v>446</v>
      </c>
      <c r="B11" s="114">
        <v>62002607.828849956</v>
      </c>
      <c r="C11" s="114">
        <v>0</v>
      </c>
      <c r="D11" s="114">
        <v>2804691.8147723</v>
      </c>
      <c r="E11" s="114">
        <v>518936.64</v>
      </c>
      <c r="F11" s="114">
        <v>0</v>
      </c>
      <c r="G11" s="114">
        <v>0</v>
      </c>
      <c r="H11" s="114">
        <v>0</v>
      </c>
      <c r="I11" s="114">
        <v>0</v>
      </c>
      <c r="J11" s="114">
        <v>367376.03496285301</v>
      </c>
      <c r="K11" s="114">
        <v>1100.989999999998</v>
      </c>
      <c r="L11" s="114">
        <v>0</v>
      </c>
      <c r="M11" s="114">
        <v>123081.751</v>
      </c>
      <c r="N11" s="114">
        <v>40.009900000000002</v>
      </c>
      <c r="O11" s="114">
        <v>0</v>
      </c>
      <c r="P11" s="114">
        <v>5.11E-2</v>
      </c>
      <c r="Q11" s="114">
        <v>0</v>
      </c>
      <c r="R11" s="114">
        <v>0</v>
      </c>
      <c r="S11" s="114">
        <v>0</v>
      </c>
      <c r="T11" s="114">
        <v>0</v>
      </c>
      <c r="U11" s="114">
        <v>0</v>
      </c>
    </row>
    <row r="12" spans="1:21" ht="47.25">
      <c r="A12" s="81" t="s">
        <v>447</v>
      </c>
      <c r="B12" s="114">
        <v>110537.59917330265</v>
      </c>
      <c r="C12" s="114">
        <v>0</v>
      </c>
      <c r="D12" s="114">
        <v>108011.07472001095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210338.81758573899</v>
      </c>
      <c r="K12" s="114">
        <v>55.741154999999999</v>
      </c>
      <c r="L12" s="114">
        <v>0</v>
      </c>
      <c r="M12" s="114">
        <v>181951.70494999998</v>
      </c>
      <c r="N12" s="114">
        <v>2057.8749499999999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</row>
    <row r="13" spans="1:21" ht="31.5">
      <c r="A13" s="81" t="s">
        <v>710</v>
      </c>
      <c r="B13" s="114">
        <v>490654.61479104299</v>
      </c>
      <c r="C13" s="114">
        <v>244202.51741921494</v>
      </c>
      <c r="D13" s="114">
        <v>24871.341712248362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</row>
    <row r="14" spans="1:21" ht="31.5">
      <c r="A14" s="81" t="s">
        <v>711</v>
      </c>
      <c r="B14" s="114">
        <v>732284.82245577441</v>
      </c>
      <c r="C14" s="114">
        <v>1530.71</v>
      </c>
      <c r="D14" s="114">
        <v>61620.201965776891</v>
      </c>
      <c r="E14" s="114">
        <v>17869.030000000002</v>
      </c>
      <c r="F14" s="114">
        <v>0</v>
      </c>
      <c r="G14" s="114">
        <v>0</v>
      </c>
      <c r="H14" s="114">
        <v>0</v>
      </c>
      <c r="I14" s="114">
        <v>0</v>
      </c>
      <c r="J14" s="114">
        <v>10755951.944803854</v>
      </c>
      <c r="K14" s="114">
        <v>2258714.088349232</v>
      </c>
      <c r="L14" s="114">
        <v>0</v>
      </c>
      <c r="M14" s="114">
        <v>1415.4693250000005</v>
      </c>
      <c r="N14" s="114">
        <v>1137.1909250000003</v>
      </c>
      <c r="O14" s="114">
        <v>162.1275</v>
      </c>
      <c r="P14" s="114">
        <v>116.15090000000001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</row>
    <row r="15" spans="1:21" s="101" customFormat="1" ht="15.75">
      <c r="A15" s="83" t="s">
        <v>423</v>
      </c>
      <c r="B15" s="115">
        <v>663270761.57756472</v>
      </c>
      <c r="C15" s="115">
        <v>271611.70403053908</v>
      </c>
      <c r="D15" s="115">
        <v>28302344.661073871</v>
      </c>
      <c r="E15" s="115">
        <v>11442263.946595274</v>
      </c>
      <c r="F15" s="115">
        <v>218462432.5966</v>
      </c>
      <c r="G15" s="115">
        <v>0</v>
      </c>
      <c r="H15" s="115">
        <v>12227664.7416729</v>
      </c>
      <c r="I15" s="115">
        <v>0</v>
      </c>
      <c r="J15" s="115">
        <v>52892436.075683989</v>
      </c>
      <c r="K15" s="115">
        <v>4772940.3747878298</v>
      </c>
      <c r="L15" s="115">
        <v>0</v>
      </c>
      <c r="M15" s="115">
        <v>7354389.6887250002</v>
      </c>
      <c r="N15" s="115">
        <v>19215.431</v>
      </c>
      <c r="O15" s="115">
        <v>39108.884024999992</v>
      </c>
      <c r="P15" s="115">
        <v>44872.443700000003</v>
      </c>
      <c r="Q15" s="115">
        <v>0</v>
      </c>
      <c r="R15" s="115">
        <v>227</v>
      </c>
      <c r="S15" s="115">
        <v>0</v>
      </c>
      <c r="T15" s="115">
        <v>0</v>
      </c>
      <c r="U15" s="115">
        <v>227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pageSetUpPr fitToPage="1"/>
  </sheetPr>
  <dimension ref="A1:U15"/>
  <sheetViews>
    <sheetView zoomScale="70" zoomScaleNormal="70" zoomScaleSheetLayoutView="8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P12" sqref="P12"/>
    </sheetView>
  </sheetViews>
  <sheetFormatPr defaultColWidth="9.28515625" defaultRowHeight="20.100000000000001" customHeight="1"/>
  <cols>
    <col min="1" max="1" width="28.5703125" style="104" customWidth="1"/>
    <col min="2" max="2" width="15.7109375" style="104" customWidth="1"/>
    <col min="3" max="3" width="16.7109375" style="104" customWidth="1"/>
    <col min="4" max="4" width="19.5703125" style="104" customWidth="1"/>
    <col min="5" max="7" width="15.7109375" style="104" customWidth="1"/>
    <col min="8" max="8" width="16.7109375" style="104" customWidth="1"/>
    <col min="9" max="10" width="21.7109375" style="104" customWidth="1"/>
    <col min="11" max="11" width="12" style="104" customWidth="1"/>
    <col min="12" max="12" width="20" style="104" customWidth="1"/>
    <col min="13" max="14" width="16.7109375" style="104" customWidth="1"/>
    <col min="15" max="15" width="15.7109375" style="100" customWidth="1"/>
    <col min="16" max="17" width="16.7109375" style="100" customWidth="1"/>
    <col min="18" max="18" width="15.7109375" style="100" customWidth="1"/>
    <col min="19" max="21" width="16.7109375" style="100" customWidth="1"/>
    <col min="22" max="16384" width="9.28515625" style="100"/>
  </cols>
  <sheetData>
    <row r="1" spans="1:21" ht="15.75" customHeight="1">
      <c r="A1" s="206" t="s">
        <v>837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21" ht="12.7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s="101" customFormat="1" ht="35.25" customHeight="1">
      <c r="A3" s="203" t="s">
        <v>715</v>
      </c>
      <c r="B3" s="203" t="s">
        <v>439</v>
      </c>
      <c r="C3" s="203"/>
      <c r="D3" s="203"/>
      <c r="E3" s="203"/>
      <c r="F3" s="203" t="s">
        <v>418</v>
      </c>
      <c r="G3" s="207" t="s">
        <v>402</v>
      </c>
      <c r="H3" s="207"/>
      <c r="I3" s="207"/>
      <c r="J3" s="207"/>
      <c r="K3" s="203" t="s">
        <v>412</v>
      </c>
      <c r="L3" s="203"/>
      <c r="M3" s="203" t="s">
        <v>405</v>
      </c>
      <c r="N3" s="203" t="s">
        <v>406</v>
      </c>
      <c r="O3" s="209" t="s">
        <v>440</v>
      </c>
      <c r="P3" s="209"/>
      <c r="Q3" s="203" t="s">
        <v>451</v>
      </c>
      <c r="R3" s="207" t="s">
        <v>407</v>
      </c>
      <c r="S3" s="207"/>
      <c r="T3" s="207"/>
      <c r="U3" s="207"/>
    </row>
    <row r="4" spans="1:21" ht="75.75" customHeight="1">
      <c r="A4" s="203"/>
      <c r="B4" s="203" t="s">
        <v>420</v>
      </c>
      <c r="C4" s="203" t="s">
        <v>816</v>
      </c>
      <c r="D4" s="203" t="s">
        <v>737</v>
      </c>
      <c r="E4" s="203" t="s">
        <v>401</v>
      </c>
      <c r="F4" s="203"/>
      <c r="G4" s="207" t="s">
        <v>420</v>
      </c>
      <c r="H4" s="207" t="s">
        <v>818</v>
      </c>
      <c r="I4" s="203" t="s">
        <v>403</v>
      </c>
      <c r="J4" s="203"/>
      <c r="K4" s="203"/>
      <c r="L4" s="203"/>
      <c r="M4" s="203"/>
      <c r="N4" s="203"/>
      <c r="O4" s="209"/>
      <c r="P4" s="209"/>
      <c r="Q4" s="209"/>
      <c r="R4" s="207" t="s">
        <v>420</v>
      </c>
      <c r="S4" s="203" t="s">
        <v>399</v>
      </c>
      <c r="T4" s="207" t="s">
        <v>408</v>
      </c>
      <c r="U4" s="207" t="s">
        <v>815</v>
      </c>
    </row>
    <row r="5" spans="1:21" ht="78.75">
      <c r="A5" s="203"/>
      <c r="B5" s="203"/>
      <c r="C5" s="203"/>
      <c r="D5" s="203"/>
      <c r="E5" s="203"/>
      <c r="F5" s="203"/>
      <c r="G5" s="207"/>
      <c r="H5" s="207"/>
      <c r="I5" s="87" t="s">
        <v>738</v>
      </c>
      <c r="J5" s="87" t="s">
        <v>404</v>
      </c>
      <c r="K5" s="102" t="s">
        <v>419</v>
      </c>
      <c r="L5" s="87" t="s">
        <v>817</v>
      </c>
      <c r="M5" s="203"/>
      <c r="N5" s="203"/>
      <c r="O5" s="103" t="s">
        <v>420</v>
      </c>
      <c r="P5" s="103" t="s">
        <v>816</v>
      </c>
      <c r="Q5" s="209"/>
      <c r="R5" s="207"/>
      <c r="S5" s="203"/>
      <c r="T5" s="207"/>
      <c r="U5" s="207"/>
    </row>
    <row r="6" spans="1:21" ht="31.5">
      <c r="A6" s="81" t="s">
        <v>443</v>
      </c>
      <c r="B6" s="114">
        <v>25475082.774489563</v>
      </c>
      <c r="C6" s="114">
        <v>2320754.8025004687</v>
      </c>
      <c r="D6" s="114">
        <v>9311142.6302650701</v>
      </c>
      <c r="E6" s="114">
        <v>178968.6830536988</v>
      </c>
      <c r="F6" s="114">
        <v>11760314.52</v>
      </c>
      <c r="G6" s="114">
        <v>0</v>
      </c>
      <c r="H6" s="114">
        <v>0</v>
      </c>
      <c r="I6" s="114">
        <v>0</v>
      </c>
      <c r="J6" s="114">
        <v>0</v>
      </c>
      <c r="K6" s="114">
        <v>6021634.2285092007</v>
      </c>
      <c r="L6" s="114">
        <v>174392.98991</v>
      </c>
      <c r="M6" s="114">
        <v>5370.5409188079875</v>
      </c>
      <c r="N6" s="114">
        <v>2398969.4244987313</v>
      </c>
      <c r="O6" s="114">
        <v>905617250.07564259</v>
      </c>
      <c r="P6" s="114">
        <v>4883445.8843953898</v>
      </c>
      <c r="Q6" s="114">
        <v>8604379085.2948132</v>
      </c>
      <c r="R6" s="114">
        <v>5926077335.0371284</v>
      </c>
      <c r="S6" s="114">
        <v>1018025105.5947927</v>
      </c>
      <c r="T6" s="114">
        <v>313048047.39787233</v>
      </c>
      <c r="U6" s="114">
        <v>334354549.50861204</v>
      </c>
    </row>
    <row r="7" spans="1:21" ht="15.75">
      <c r="A7" s="82" t="s">
        <v>444</v>
      </c>
      <c r="B7" s="114">
        <v>23848328.648194414</v>
      </c>
      <c r="C7" s="114">
        <v>2320091.8025004687</v>
      </c>
      <c r="D7" s="114">
        <v>9160086.1771535613</v>
      </c>
      <c r="E7" s="114">
        <v>177877.11987005887</v>
      </c>
      <c r="F7" s="114">
        <v>1302608.9100000001</v>
      </c>
      <c r="G7" s="114">
        <v>0</v>
      </c>
      <c r="H7" s="114">
        <v>0</v>
      </c>
      <c r="I7" s="114">
        <v>0</v>
      </c>
      <c r="J7" s="114">
        <v>0</v>
      </c>
      <c r="K7" s="114">
        <v>3989512.6785092005</v>
      </c>
      <c r="L7" s="114">
        <v>174392.98991</v>
      </c>
      <c r="M7" s="114">
        <v>5370.5409188079875</v>
      </c>
      <c r="N7" s="114">
        <v>2366353.1340567311</v>
      </c>
      <c r="O7" s="114">
        <v>672793045.93230534</v>
      </c>
      <c r="P7" s="114">
        <v>4882782.8843953898</v>
      </c>
      <c r="Q7" s="114">
        <v>8513735233.8309555</v>
      </c>
      <c r="R7" s="114">
        <v>5925855869.5356283</v>
      </c>
      <c r="S7" s="114">
        <v>1018025105.5947927</v>
      </c>
      <c r="T7" s="114">
        <v>313048047.39787233</v>
      </c>
      <c r="U7" s="114">
        <v>334354549.50861204</v>
      </c>
    </row>
    <row r="8" spans="1:21" ht="31.5">
      <c r="A8" s="82" t="s">
        <v>701</v>
      </c>
      <c r="B8" s="114">
        <v>10908907.58897111</v>
      </c>
      <c r="C8" s="114">
        <v>744399.21473313845</v>
      </c>
      <c r="D8" s="114">
        <v>1418063.3390757574</v>
      </c>
      <c r="E8" s="114">
        <v>59575.909059239741</v>
      </c>
      <c r="F8" s="114">
        <v>802494.91</v>
      </c>
      <c r="G8" s="114">
        <v>0</v>
      </c>
      <c r="H8" s="114">
        <v>0</v>
      </c>
      <c r="I8" s="114">
        <v>0</v>
      </c>
      <c r="J8" s="114">
        <v>0</v>
      </c>
      <c r="K8" s="114">
        <v>3989512.6785092005</v>
      </c>
      <c r="L8" s="114">
        <v>174392.98991</v>
      </c>
      <c r="M8" s="114">
        <v>0</v>
      </c>
      <c r="N8" s="114">
        <v>2366353.1340567311</v>
      </c>
      <c r="O8" s="114">
        <v>622185593.17401469</v>
      </c>
      <c r="P8" s="114">
        <v>1148036.9187150386</v>
      </c>
      <c r="Q8" s="114">
        <v>1268001366.7645836</v>
      </c>
      <c r="R8" s="114">
        <v>420039924.78167737</v>
      </c>
      <c r="S8" s="114">
        <v>2083735.7326525012</v>
      </c>
      <c r="T8" s="114">
        <v>44046411.473550059</v>
      </c>
      <c r="U8" s="114">
        <v>218295792.79768199</v>
      </c>
    </row>
    <row r="9" spans="1:21" ht="47.25">
      <c r="A9" s="82" t="s">
        <v>498</v>
      </c>
      <c r="B9" s="114">
        <v>12939421.059223298</v>
      </c>
      <c r="C9" s="114">
        <v>1575692.5877673305</v>
      </c>
      <c r="D9" s="114">
        <v>7742022.8380778022</v>
      </c>
      <c r="E9" s="114">
        <v>118301.21081081915</v>
      </c>
      <c r="F9" s="114">
        <v>500114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5370.5409188079875</v>
      </c>
      <c r="N9" s="114">
        <v>0</v>
      </c>
      <c r="O9" s="114">
        <v>50607452.75829073</v>
      </c>
      <c r="P9" s="114">
        <v>3734745.9656803515</v>
      </c>
      <c r="Q9" s="114">
        <v>7245733867.066371</v>
      </c>
      <c r="R9" s="114">
        <v>5505815944.753952</v>
      </c>
      <c r="S9" s="114">
        <v>1015941369.8621402</v>
      </c>
      <c r="T9" s="114">
        <v>269001635.92432231</v>
      </c>
      <c r="U9" s="114">
        <v>116058756.71093008</v>
      </c>
    </row>
    <row r="10" spans="1:21" ht="31.5">
      <c r="A10" s="82" t="s">
        <v>445</v>
      </c>
      <c r="B10" s="114">
        <v>1626754.1262951503</v>
      </c>
      <c r="C10" s="114">
        <v>663</v>
      </c>
      <c r="D10" s="114">
        <v>151056.45311150988</v>
      </c>
      <c r="E10" s="114">
        <v>1091.5631836399293</v>
      </c>
      <c r="F10" s="114">
        <v>10457705.609999999</v>
      </c>
      <c r="G10" s="114">
        <v>0</v>
      </c>
      <c r="H10" s="114">
        <v>0</v>
      </c>
      <c r="I10" s="114">
        <v>0</v>
      </c>
      <c r="J10" s="114">
        <v>0</v>
      </c>
      <c r="K10" s="114">
        <v>2032121.55</v>
      </c>
      <c r="L10" s="114">
        <v>0</v>
      </c>
      <c r="M10" s="114">
        <v>0</v>
      </c>
      <c r="N10" s="114">
        <v>32616.290441999998</v>
      </c>
      <c r="O10" s="114">
        <v>232824204.14333719</v>
      </c>
      <c r="P10" s="114">
        <v>663</v>
      </c>
      <c r="Q10" s="114">
        <v>90643851.463857308</v>
      </c>
      <c r="R10" s="114">
        <v>221465.50150000001</v>
      </c>
      <c r="S10" s="114">
        <v>0</v>
      </c>
      <c r="T10" s="114">
        <v>0</v>
      </c>
      <c r="U10" s="114">
        <v>0</v>
      </c>
    </row>
    <row r="11" spans="1:21" ht="31.5">
      <c r="A11" s="81" t="s">
        <v>446</v>
      </c>
      <c r="B11" s="114">
        <v>3044824.5935869995</v>
      </c>
      <c r="C11" s="114">
        <v>0</v>
      </c>
      <c r="D11" s="114">
        <v>54909.063149394067</v>
      </c>
      <c r="E11" s="114">
        <v>18859.624504819414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10365.930000000002</v>
      </c>
      <c r="L11" s="114">
        <v>0</v>
      </c>
      <c r="M11" s="114">
        <v>0</v>
      </c>
      <c r="N11" s="114">
        <v>188179.62120095768</v>
      </c>
      <c r="O11" s="114">
        <v>65613354.008600771</v>
      </c>
      <c r="P11" s="114">
        <v>1100.989999999998</v>
      </c>
      <c r="Q11" s="114">
        <v>81360238.833618</v>
      </c>
      <c r="R11" s="114">
        <v>8070298.1764538717</v>
      </c>
      <c r="S11" s="114">
        <v>212520.08070110003</v>
      </c>
      <c r="T11" s="114">
        <v>261841.17368869996</v>
      </c>
      <c r="U11" s="114">
        <v>22791.5</v>
      </c>
    </row>
    <row r="12" spans="1:21" ht="47.25">
      <c r="A12" s="81" t="s">
        <v>447</v>
      </c>
      <c r="B12" s="114">
        <v>939617.59701890429</v>
      </c>
      <c r="C12" s="114">
        <v>120</v>
      </c>
      <c r="D12" s="114">
        <v>34557.924914104289</v>
      </c>
      <c r="E12" s="114">
        <v>4292.6986991221775</v>
      </c>
      <c r="F12" s="114">
        <v>0</v>
      </c>
      <c r="G12" s="114">
        <v>164176285.6202018</v>
      </c>
      <c r="H12" s="114">
        <v>0</v>
      </c>
      <c r="I12" s="114">
        <v>26641469.691495646</v>
      </c>
      <c r="J12" s="114">
        <v>140758.62</v>
      </c>
      <c r="K12" s="114">
        <v>0</v>
      </c>
      <c r="L12" s="114">
        <v>0</v>
      </c>
      <c r="M12" s="114">
        <v>0</v>
      </c>
      <c r="N12" s="114">
        <v>0</v>
      </c>
      <c r="O12" s="114">
        <v>165436779.63397974</v>
      </c>
      <c r="P12" s="114">
        <v>175.74115499999999</v>
      </c>
      <c r="Q12" s="114">
        <v>62287247.06249629</v>
      </c>
      <c r="R12" s="114">
        <v>15141456.436367124</v>
      </c>
      <c r="S12" s="114">
        <v>8625850.5740969758</v>
      </c>
      <c r="T12" s="114">
        <v>5083.9417278000001</v>
      </c>
      <c r="U12" s="114">
        <v>1109416.7811134211</v>
      </c>
    </row>
    <row r="13" spans="1:21" ht="31.5">
      <c r="A13" s="81" t="s">
        <v>710</v>
      </c>
      <c r="B13" s="114">
        <v>22493.233634103759</v>
      </c>
      <c r="C13" s="114">
        <v>11229.183116698898</v>
      </c>
      <c r="D13" s="114">
        <v>17175.423352797796</v>
      </c>
      <c r="E13" s="114">
        <v>34.867400705962737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513147.84842514677</v>
      </c>
      <c r="P13" s="114">
        <v>255431.70053591384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</row>
    <row r="14" spans="1:21" ht="31.5">
      <c r="A14" s="81" t="s">
        <v>711</v>
      </c>
      <c r="B14" s="114">
        <v>4222031.9696436329</v>
      </c>
      <c r="C14" s="114">
        <v>525185.69955983525</v>
      </c>
      <c r="D14" s="114">
        <v>1579038.4439955035</v>
      </c>
      <c r="E14" s="114">
        <v>12324.105404134823</v>
      </c>
      <c r="F14" s="114">
        <v>138533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244329.67</v>
      </c>
      <c r="N14" s="114">
        <v>0</v>
      </c>
      <c r="O14" s="114">
        <v>16093131.406903261</v>
      </c>
      <c r="P14" s="114">
        <v>2785430.4979090667</v>
      </c>
      <c r="Q14" s="114">
        <v>406196411.22425091</v>
      </c>
      <c r="R14" s="114">
        <v>534878423.3544755</v>
      </c>
      <c r="S14" s="114">
        <v>143866219.74337932</v>
      </c>
      <c r="T14" s="114">
        <v>1048510.7509110998</v>
      </c>
      <c r="U14" s="114">
        <v>114564723.67324814</v>
      </c>
    </row>
    <row r="15" spans="1:21" s="101" customFormat="1" ht="15.75">
      <c r="A15" s="83" t="s">
        <v>423</v>
      </c>
      <c r="B15" s="115">
        <v>33704050.168373197</v>
      </c>
      <c r="C15" s="115">
        <v>2857289.685177003</v>
      </c>
      <c r="D15" s="115">
        <v>10996823.485676868</v>
      </c>
      <c r="E15" s="115">
        <v>214479.97906248117</v>
      </c>
      <c r="F15" s="115">
        <v>11898847.52</v>
      </c>
      <c r="G15" s="115">
        <v>164176285.6202018</v>
      </c>
      <c r="H15" s="115">
        <v>0</v>
      </c>
      <c r="I15" s="115">
        <v>26641469.691495646</v>
      </c>
      <c r="J15" s="115">
        <v>140758.62</v>
      </c>
      <c r="K15" s="115">
        <v>6032000.1585092004</v>
      </c>
      <c r="L15" s="115">
        <v>174392.98991</v>
      </c>
      <c r="M15" s="115">
        <v>249700.21091880801</v>
      </c>
      <c r="N15" s="115">
        <v>2587149.0456996886</v>
      </c>
      <c r="O15" s="115">
        <v>1153273662.9735515</v>
      </c>
      <c r="P15" s="115">
        <v>7925584.8139953706</v>
      </c>
      <c r="Q15" s="115">
        <v>9154222982.4151764</v>
      </c>
      <c r="R15" s="115">
        <v>6484167513.004426</v>
      </c>
      <c r="S15" s="115">
        <v>1170729695.9929702</v>
      </c>
      <c r="T15" s="115">
        <v>314363483.26419997</v>
      </c>
      <c r="U15" s="115">
        <v>450051481.46297359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35" orientation="landscape" r:id="rId1"/>
  <headerFooter alignWithMargins="0">
    <oddFooter xml:space="preserve">&amp;C&amp;"Times New Roman,Regular"
</oddFooter>
  </headerFooter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zoomScale="80" zoomScaleNormal="80" zoomScaleSheetLayoutView="80" workbookViewId="0">
      <selection activeCell="F21" sqref="F21"/>
    </sheetView>
  </sheetViews>
  <sheetFormatPr defaultRowHeight="15.75"/>
  <cols>
    <col min="1" max="1" width="25.7109375" style="97" customWidth="1"/>
    <col min="2" max="4" width="20.7109375" style="98" customWidth="1"/>
    <col min="5" max="5" width="18.5703125" style="98" customWidth="1"/>
    <col min="6" max="6" width="20.28515625" style="98" customWidth="1"/>
    <col min="7" max="7" width="20.42578125" style="98" customWidth="1"/>
    <col min="8" max="8" width="25.7109375" style="98" customWidth="1"/>
    <col min="9" max="9" width="21.28515625" style="98" customWidth="1"/>
    <col min="10" max="10" width="18.7109375" style="99" customWidth="1"/>
    <col min="11" max="16384" width="9.140625" style="99"/>
  </cols>
  <sheetData>
    <row r="1" spans="1:10" s="91" customFormat="1" ht="15.75" customHeight="1">
      <c r="A1" s="210" t="s">
        <v>838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s="91" customFormat="1" ht="13.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</row>
    <row r="3" spans="1:10" s="92" customFormat="1" ht="33" customHeight="1">
      <c r="A3" s="203" t="s">
        <v>715</v>
      </c>
      <c r="B3" s="201" t="s">
        <v>424</v>
      </c>
      <c r="C3" s="201" t="s">
        <v>425</v>
      </c>
      <c r="D3" s="201"/>
      <c r="E3" s="201" t="s">
        <v>428</v>
      </c>
      <c r="F3" s="201"/>
      <c r="G3" s="201" t="s">
        <v>432</v>
      </c>
      <c r="H3" s="201"/>
      <c r="I3" s="201" t="s">
        <v>442</v>
      </c>
      <c r="J3" s="201" t="s">
        <v>433</v>
      </c>
    </row>
    <row r="4" spans="1:10" s="94" customFormat="1" ht="47.25">
      <c r="A4" s="203"/>
      <c r="B4" s="201"/>
      <c r="C4" s="93" t="s">
        <v>426</v>
      </c>
      <c r="D4" s="93" t="s">
        <v>427</v>
      </c>
      <c r="E4" s="93" t="s">
        <v>429</v>
      </c>
      <c r="F4" s="93" t="s">
        <v>430</v>
      </c>
      <c r="G4" s="93" t="s">
        <v>431</v>
      </c>
      <c r="H4" s="93" t="s">
        <v>441</v>
      </c>
      <c r="I4" s="201"/>
      <c r="J4" s="201"/>
    </row>
    <row r="5" spans="1:10" s="94" customFormat="1">
      <c r="A5" s="203"/>
      <c r="B5" s="93" t="s">
        <v>422</v>
      </c>
      <c r="C5" s="93" t="s">
        <v>422</v>
      </c>
      <c r="D5" s="93" t="s">
        <v>422</v>
      </c>
      <c r="E5" s="93" t="s">
        <v>422</v>
      </c>
      <c r="F5" s="93" t="s">
        <v>422</v>
      </c>
      <c r="G5" s="93" t="s">
        <v>422</v>
      </c>
      <c r="H5" s="93" t="s">
        <v>422</v>
      </c>
      <c r="I5" s="93" t="s">
        <v>422</v>
      </c>
      <c r="J5" s="93" t="s">
        <v>422</v>
      </c>
    </row>
    <row r="6" spans="1:10" s="95" customFormat="1" ht="31.5">
      <c r="A6" s="81" t="s">
        <v>443</v>
      </c>
      <c r="B6" s="114">
        <v>238286.87106450347</v>
      </c>
      <c r="C6" s="114">
        <v>30475602.766037043</v>
      </c>
      <c r="D6" s="114">
        <v>1300064.8201893677</v>
      </c>
      <c r="E6" s="114">
        <v>181521.66536031905</v>
      </c>
      <c r="F6" s="114">
        <v>1492779.7690644397</v>
      </c>
      <c r="G6" s="114">
        <v>1276367.4700000002</v>
      </c>
      <c r="H6" s="114">
        <v>18352812.527201463</v>
      </c>
      <c r="I6" s="114">
        <v>823976.41517754074</v>
      </c>
      <c r="J6" s="114">
        <v>54141412.304094672</v>
      </c>
    </row>
    <row r="7" spans="1:10" s="95" customFormat="1">
      <c r="A7" s="82" t="s">
        <v>444</v>
      </c>
      <c r="B7" s="114">
        <v>226764.11686148171</v>
      </c>
      <c r="C7" s="114">
        <v>29717561.509919312</v>
      </c>
      <c r="D7" s="114">
        <v>1267414.0009840468</v>
      </c>
      <c r="E7" s="114">
        <v>175844.84369888486</v>
      </c>
      <c r="F7" s="114">
        <v>1461853.820217673</v>
      </c>
      <c r="G7" s="114">
        <v>1065961.55</v>
      </c>
      <c r="H7" s="114">
        <v>15647953.179299256</v>
      </c>
      <c r="I7" s="114">
        <v>658824.91294297425</v>
      </c>
      <c r="J7" s="114">
        <v>50222177.933923632</v>
      </c>
    </row>
    <row r="8" spans="1:10" s="95" customFormat="1" ht="31.5">
      <c r="A8" s="82" t="s">
        <v>701</v>
      </c>
      <c r="B8" s="114">
        <v>88527.055415935742</v>
      </c>
      <c r="C8" s="114">
        <v>7269015.9068687633</v>
      </c>
      <c r="D8" s="114">
        <v>966224.84347597521</v>
      </c>
      <c r="E8" s="114">
        <v>161908.20196810359</v>
      </c>
      <c r="F8" s="114">
        <v>984955.25038170815</v>
      </c>
      <c r="G8" s="114">
        <v>1065737.29</v>
      </c>
      <c r="H8" s="114">
        <v>7832899.617632146</v>
      </c>
      <c r="I8" s="114">
        <v>388429.64024828665</v>
      </c>
      <c r="J8" s="114">
        <v>18757697.805990923</v>
      </c>
    </row>
    <row r="9" spans="1:10" s="95" customFormat="1" ht="47.25">
      <c r="A9" s="82" t="s">
        <v>498</v>
      </c>
      <c r="B9" s="114">
        <v>138237.06144554599</v>
      </c>
      <c r="C9" s="114">
        <v>22448545.603050545</v>
      </c>
      <c r="D9" s="114">
        <v>301189.15750807145</v>
      </c>
      <c r="E9" s="114">
        <v>13936.641730781288</v>
      </c>
      <c r="F9" s="114">
        <v>476898.56983596465</v>
      </c>
      <c r="G9" s="114">
        <v>224.26000000000002</v>
      </c>
      <c r="H9" s="114">
        <v>7815053.561667108</v>
      </c>
      <c r="I9" s="114">
        <v>270395.27269468748</v>
      </c>
      <c r="J9" s="114">
        <v>31464480.127932705</v>
      </c>
    </row>
    <row r="10" spans="1:10" s="95" customFormat="1" ht="31.5">
      <c r="A10" s="82" t="s">
        <v>445</v>
      </c>
      <c r="B10" s="114">
        <v>11522.754203021768</v>
      </c>
      <c r="C10" s="114">
        <v>758041.25611772994</v>
      </c>
      <c r="D10" s="114">
        <v>32650.819205320873</v>
      </c>
      <c r="E10" s="114">
        <v>5676.8216614341609</v>
      </c>
      <c r="F10" s="114">
        <v>30925.948846767169</v>
      </c>
      <c r="G10" s="114">
        <v>210405.92</v>
      </c>
      <c r="H10" s="114">
        <v>2704859.3479022095</v>
      </c>
      <c r="I10" s="114">
        <v>165151.50223456658</v>
      </c>
      <c r="J10" s="114">
        <v>3919234.3701710496</v>
      </c>
    </row>
    <row r="11" spans="1:10" s="95" customFormat="1" ht="31.5">
      <c r="A11" s="81" t="s">
        <v>446</v>
      </c>
      <c r="B11" s="114">
        <v>5843.2705028799737</v>
      </c>
      <c r="C11" s="114">
        <v>393321.1047538686</v>
      </c>
      <c r="D11" s="114">
        <v>32895.821832727786</v>
      </c>
      <c r="E11" s="114">
        <v>4278.2924881049703</v>
      </c>
      <c r="F11" s="114">
        <v>40205.66735211722</v>
      </c>
      <c r="G11" s="114">
        <v>92994.78</v>
      </c>
      <c r="H11" s="114">
        <v>964524.80694514536</v>
      </c>
      <c r="I11" s="114">
        <v>74879.263834218145</v>
      </c>
      <c r="J11" s="114">
        <v>1608943.0077090622</v>
      </c>
    </row>
    <row r="12" spans="1:10" s="95" customFormat="1" ht="47.25">
      <c r="A12" s="81" t="s">
        <v>447</v>
      </c>
      <c r="B12" s="114">
        <v>6361.7217530455891</v>
      </c>
      <c r="C12" s="114">
        <v>1800918.8330065636</v>
      </c>
      <c r="D12" s="114">
        <v>510817.40636546101</v>
      </c>
      <c r="E12" s="114">
        <v>77702.271186943399</v>
      </c>
      <c r="F12" s="114">
        <v>817514.21500195295</v>
      </c>
      <c r="G12" s="114">
        <v>190236.72</v>
      </c>
      <c r="H12" s="114">
        <v>2441771.981276907</v>
      </c>
      <c r="I12" s="114">
        <v>116570.37598313275</v>
      </c>
      <c r="J12" s="114">
        <v>5961893.5245740069</v>
      </c>
    </row>
    <row r="13" spans="1:10" s="95" customFormat="1" ht="31.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</row>
    <row r="14" spans="1:10" s="95" customFormat="1" ht="31.5">
      <c r="A14" s="81" t="s">
        <v>711</v>
      </c>
      <c r="B14" s="114">
        <v>7849.67</v>
      </c>
      <c r="C14" s="114">
        <v>3810595.3058754276</v>
      </c>
      <c r="D14" s="114">
        <v>462246.29284991144</v>
      </c>
      <c r="E14" s="114">
        <v>3447.8146689101145</v>
      </c>
      <c r="F14" s="114">
        <v>35252.509921855708</v>
      </c>
      <c r="G14" s="114">
        <v>158454.60080000001</v>
      </c>
      <c r="H14" s="114">
        <v>1480207.3058448983</v>
      </c>
      <c r="I14" s="114">
        <v>42045.808178316511</v>
      </c>
      <c r="J14" s="114">
        <v>6000099.3081393186</v>
      </c>
    </row>
    <row r="15" spans="1:10" s="96" customFormat="1">
      <c r="A15" s="83" t="s">
        <v>423</v>
      </c>
      <c r="B15" s="115">
        <v>258341.53332042907</v>
      </c>
      <c r="C15" s="115">
        <v>36480438.00967291</v>
      </c>
      <c r="D15" s="115">
        <v>2306024.3412374677</v>
      </c>
      <c r="E15" s="115">
        <v>266950.04370427749</v>
      </c>
      <c r="F15" s="115">
        <v>2385752.1613403657</v>
      </c>
      <c r="G15" s="115">
        <v>1718053.5708000001</v>
      </c>
      <c r="H15" s="115">
        <v>23239316.62126841</v>
      </c>
      <c r="I15" s="115">
        <v>1057471.8631732082</v>
      </c>
      <c r="J15" s="115">
        <v>67712348.144517064</v>
      </c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G16"/>
  <sheetViews>
    <sheetView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AC12" sqref="AC12"/>
    </sheetView>
  </sheetViews>
  <sheetFormatPr defaultColWidth="44" defaultRowHeight="15.75"/>
  <cols>
    <col min="1" max="1" width="25.7109375" style="135" customWidth="1"/>
    <col min="2" max="2" width="20.7109375" style="135" customWidth="1"/>
    <col min="3" max="3" width="23.7109375" style="135" customWidth="1"/>
    <col min="4" max="4" width="20.7109375" style="135" customWidth="1"/>
    <col min="5" max="5" width="23.7109375" style="135" customWidth="1"/>
    <col min="6" max="6" width="20.7109375" style="135" customWidth="1"/>
    <col min="7" max="7" width="23.7109375" style="135" customWidth="1"/>
    <col min="8" max="9" width="24.7109375" style="135" customWidth="1"/>
    <col min="10" max="10" width="17.7109375" style="135" customWidth="1"/>
    <col min="11" max="11" width="22.140625" style="135" customWidth="1"/>
    <col min="12" max="12" width="20.7109375" style="135" customWidth="1"/>
    <col min="13" max="13" width="23.5703125" style="135" customWidth="1"/>
    <col min="14" max="14" width="24.85546875" style="135" customWidth="1"/>
    <col min="15" max="15" width="14.7109375" style="135" customWidth="1"/>
    <col min="16" max="17" width="18.7109375" style="135" customWidth="1"/>
    <col min="18" max="18" width="11.7109375" style="135" customWidth="1"/>
    <col min="19" max="19" width="15.7109375" style="135" customWidth="1"/>
    <col min="20" max="20" width="18.85546875" style="135" customWidth="1"/>
    <col min="21" max="21" width="19.28515625" style="135" customWidth="1"/>
    <col min="22" max="22" width="15.7109375" style="135" customWidth="1"/>
    <col min="23" max="23" width="11.7109375" style="135" customWidth="1"/>
    <col min="24" max="24" width="15.7109375" style="135" customWidth="1"/>
    <col min="25" max="25" width="11.7109375" style="135" customWidth="1"/>
    <col min="26" max="26" width="15.7109375" style="135" customWidth="1"/>
    <col min="27" max="27" width="11.7109375" style="135" customWidth="1"/>
    <col min="28" max="28" width="15.7109375" style="135" customWidth="1"/>
    <col min="29" max="29" width="11.7109375" style="135" customWidth="1"/>
    <col min="30" max="30" width="15.7109375" style="135" customWidth="1"/>
    <col min="31" max="31" width="30.42578125" style="135" customWidth="1"/>
    <col min="32" max="16384" width="44" style="135"/>
  </cols>
  <sheetData>
    <row r="1" spans="1:33">
      <c r="A1" s="215" t="s">
        <v>839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134"/>
      <c r="AG1" s="134"/>
    </row>
    <row r="2" spans="1:33" ht="11.2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</row>
    <row r="3" spans="1:33" s="136" customFormat="1">
      <c r="A3" s="211" t="s">
        <v>715</v>
      </c>
      <c r="B3" s="211" t="s">
        <v>692</v>
      </c>
      <c r="C3" s="211"/>
      <c r="D3" s="211" t="s">
        <v>694</v>
      </c>
      <c r="E3" s="211"/>
      <c r="F3" s="211" t="s">
        <v>409</v>
      </c>
      <c r="G3" s="211"/>
      <c r="H3" s="201" t="s">
        <v>448</v>
      </c>
      <c r="I3" s="201"/>
      <c r="J3" s="201"/>
      <c r="K3" s="201"/>
      <c r="L3" s="201"/>
      <c r="M3" s="211" t="s">
        <v>819</v>
      </c>
      <c r="N3" s="211"/>
      <c r="O3" s="211" t="s">
        <v>436</v>
      </c>
      <c r="P3" s="217"/>
      <c r="Q3" s="217"/>
      <c r="R3" s="209" t="s">
        <v>437</v>
      </c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11" t="s">
        <v>456</v>
      </c>
    </row>
    <row r="4" spans="1:33" ht="28.5" customHeight="1">
      <c r="A4" s="211"/>
      <c r="B4" s="211" t="s">
        <v>693</v>
      </c>
      <c r="C4" s="211" t="s">
        <v>695</v>
      </c>
      <c r="D4" s="211" t="s">
        <v>489</v>
      </c>
      <c r="E4" s="211" t="s">
        <v>696</v>
      </c>
      <c r="F4" s="211" t="s">
        <v>489</v>
      </c>
      <c r="G4" s="211" t="s">
        <v>691</v>
      </c>
      <c r="H4" s="211" t="s">
        <v>500</v>
      </c>
      <c r="I4" s="211" t="s">
        <v>501</v>
      </c>
      <c r="J4" s="201" t="s">
        <v>739</v>
      </c>
      <c r="K4" s="201" t="s">
        <v>435</v>
      </c>
      <c r="L4" s="211" t="s">
        <v>453</v>
      </c>
      <c r="M4" s="211"/>
      <c r="N4" s="211"/>
      <c r="O4" s="211" t="s">
        <v>434</v>
      </c>
      <c r="P4" s="211" t="s">
        <v>435</v>
      </c>
      <c r="Q4" s="213"/>
      <c r="R4" s="207" t="s">
        <v>413</v>
      </c>
      <c r="S4" s="207"/>
      <c r="T4" s="203" t="s">
        <v>414</v>
      </c>
      <c r="U4" s="203"/>
      <c r="V4" s="203"/>
      <c r="W4" s="207" t="s">
        <v>415</v>
      </c>
      <c r="X4" s="207"/>
      <c r="Y4" s="207" t="s">
        <v>416</v>
      </c>
      <c r="Z4" s="207"/>
      <c r="AA4" s="207" t="s">
        <v>434</v>
      </c>
      <c r="AB4" s="207"/>
      <c r="AC4" s="214" t="s">
        <v>438</v>
      </c>
      <c r="AD4" s="214"/>
      <c r="AE4" s="212"/>
    </row>
    <row r="5" spans="1:33" s="136" customFormat="1" ht="94.5">
      <c r="A5" s="211"/>
      <c r="B5" s="211"/>
      <c r="C5" s="211"/>
      <c r="D5" s="211"/>
      <c r="E5" s="211"/>
      <c r="F5" s="211"/>
      <c r="G5" s="211"/>
      <c r="H5" s="211"/>
      <c r="I5" s="211"/>
      <c r="J5" s="201"/>
      <c r="K5" s="201"/>
      <c r="L5" s="211"/>
      <c r="M5" s="121" t="s">
        <v>770</v>
      </c>
      <c r="N5" s="121" t="s">
        <v>771</v>
      </c>
      <c r="O5" s="211"/>
      <c r="P5" s="121" t="s">
        <v>449</v>
      </c>
      <c r="Q5" s="121" t="s">
        <v>450</v>
      </c>
      <c r="R5" s="88" t="s">
        <v>421</v>
      </c>
      <c r="S5" s="88" t="s">
        <v>417</v>
      </c>
      <c r="T5" s="103" t="s">
        <v>490</v>
      </c>
      <c r="U5" s="103" t="s">
        <v>491</v>
      </c>
      <c r="V5" s="103" t="s">
        <v>417</v>
      </c>
      <c r="W5" s="88" t="s">
        <v>421</v>
      </c>
      <c r="X5" s="88" t="s">
        <v>417</v>
      </c>
      <c r="Y5" s="88" t="s">
        <v>421</v>
      </c>
      <c r="Z5" s="88" t="s">
        <v>417</v>
      </c>
      <c r="AA5" s="88" t="s">
        <v>421</v>
      </c>
      <c r="AB5" s="88" t="s">
        <v>417</v>
      </c>
      <c r="AC5" s="88" t="s">
        <v>421</v>
      </c>
      <c r="AD5" s="88" t="s">
        <v>417</v>
      </c>
      <c r="AE5" s="212"/>
    </row>
    <row r="6" spans="1:33" s="104" customFormat="1" ht="31.5">
      <c r="A6" s="81" t="s">
        <v>443</v>
      </c>
      <c r="B6" s="114">
        <v>462149</v>
      </c>
      <c r="C6" s="114">
        <v>150993</v>
      </c>
      <c r="D6" s="114">
        <v>1399193</v>
      </c>
      <c r="E6" s="114">
        <v>278944</v>
      </c>
      <c r="F6" s="114">
        <v>12200489073.833929</v>
      </c>
      <c r="G6" s="114">
        <v>1589031100.8091681</v>
      </c>
      <c r="H6" s="114">
        <v>214845570.18226233</v>
      </c>
      <c r="I6" s="114">
        <v>214845570.18226233</v>
      </c>
      <c r="J6" s="114">
        <v>44346758.039899997</v>
      </c>
      <c r="K6" s="114">
        <v>84681389.101705119</v>
      </c>
      <c r="L6" s="114">
        <v>88281614.013699993</v>
      </c>
      <c r="M6" s="114">
        <v>9330699.2400000021</v>
      </c>
      <c r="N6" s="114">
        <v>7969070.8454101998</v>
      </c>
      <c r="O6" s="114">
        <v>200171932.57076612</v>
      </c>
      <c r="P6" s="114">
        <v>40877156.919999994</v>
      </c>
      <c r="Q6" s="114">
        <v>25071227.193605117</v>
      </c>
      <c r="R6" s="114">
        <v>9802</v>
      </c>
      <c r="S6" s="114">
        <v>61304330.435529582</v>
      </c>
      <c r="T6" s="114">
        <v>5981</v>
      </c>
      <c r="U6" s="114">
        <v>0</v>
      </c>
      <c r="V6" s="114">
        <v>19679180.7126812</v>
      </c>
      <c r="W6" s="114">
        <v>1496</v>
      </c>
      <c r="X6" s="114">
        <v>10629870.4148726</v>
      </c>
      <c r="Y6" s="114">
        <v>24544</v>
      </c>
      <c r="Z6" s="114">
        <v>5183028.8008722011</v>
      </c>
      <c r="AA6" s="114">
        <v>41823</v>
      </c>
      <c r="AB6" s="114">
        <v>96796410.363955587</v>
      </c>
      <c r="AC6" s="114">
        <v>2117</v>
      </c>
      <c r="AD6" s="114">
        <v>8457913.896629801</v>
      </c>
      <c r="AE6" s="114">
        <v>10866696.109999999</v>
      </c>
    </row>
    <row r="7" spans="1:33" s="104" customFormat="1">
      <c r="A7" s="82" t="s">
        <v>444</v>
      </c>
      <c r="B7" s="114">
        <v>422821</v>
      </c>
      <c r="C7" s="114">
        <v>149446</v>
      </c>
      <c r="D7" s="114">
        <v>1325702</v>
      </c>
      <c r="E7" s="114">
        <v>253634</v>
      </c>
      <c r="F7" s="114">
        <v>12175946304.041143</v>
      </c>
      <c r="G7" s="114">
        <v>1581593308.2991683</v>
      </c>
      <c r="H7" s="114">
        <v>168574287.79226235</v>
      </c>
      <c r="I7" s="114">
        <v>168574287.79226235</v>
      </c>
      <c r="J7" s="114">
        <v>43888559.179899998</v>
      </c>
      <c r="K7" s="114">
        <v>65624630.211705111</v>
      </c>
      <c r="L7" s="114">
        <v>74431134.643700019</v>
      </c>
      <c r="M7" s="114">
        <v>8191005.4300000006</v>
      </c>
      <c r="N7" s="114">
        <v>3673009.9054102004</v>
      </c>
      <c r="O7" s="114">
        <v>164709411.83076614</v>
      </c>
      <c r="P7" s="114">
        <v>40418958.059999995</v>
      </c>
      <c r="Q7" s="114">
        <v>14480861.76360512</v>
      </c>
      <c r="R7" s="114">
        <v>6827</v>
      </c>
      <c r="S7" s="114">
        <v>41145684.865529589</v>
      </c>
      <c r="T7" s="114">
        <v>5589</v>
      </c>
      <c r="U7" s="114">
        <v>0</v>
      </c>
      <c r="V7" s="114">
        <v>17930106.492681202</v>
      </c>
      <c r="W7" s="114">
        <v>1462</v>
      </c>
      <c r="X7" s="114">
        <v>10470022.454872601</v>
      </c>
      <c r="Y7" s="114">
        <v>24386</v>
      </c>
      <c r="Z7" s="114">
        <v>5011908.6308722012</v>
      </c>
      <c r="AA7" s="114">
        <v>38264</v>
      </c>
      <c r="AB7" s="114">
        <v>74557722.4439556</v>
      </c>
      <c r="AC7" s="114">
        <v>1148</v>
      </c>
      <c r="AD7" s="114">
        <v>4008647.8566298001</v>
      </c>
      <c r="AE7" s="114">
        <v>10866696.109999999</v>
      </c>
    </row>
    <row r="8" spans="1:33" s="104" customFormat="1" ht="31.5">
      <c r="A8" s="82" t="s">
        <v>497</v>
      </c>
      <c r="B8" s="114">
        <v>160078</v>
      </c>
      <c r="C8" s="114">
        <v>12494</v>
      </c>
      <c r="D8" s="114">
        <v>174635</v>
      </c>
      <c r="E8" s="114">
        <v>35530</v>
      </c>
      <c r="F8" s="114">
        <v>1777560839.0195105</v>
      </c>
      <c r="G8" s="114">
        <v>143567183.71797848</v>
      </c>
      <c r="H8" s="114">
        <v>99149370.040657237</v>
      </c>
      <c r="I8" s="114">
        <v>99149370.040657237</v>
      </c>
      <c r="J8" s="114">
        <v>6803901.6193000004</v>
      </c>
      <c r="K8" s="114">
        <v>26725082.409399997</v>
      </c>
      <c r="L8" s="114">
        <v>74431134.643700019</v>
      </c>
      <c r="M8" s="114">
        <v>3121495.8300000005</v>
      </c>
      <c r="N8" s="114">
        <v>1210314.6610101999</v>
      </c>
      <c r="O8" s="114">
        <v>95539823.100261033</v>
      </c>
      <c r="P8" s="114">
        <v>6365871.0499999998</v>
      </c>
      <c r="Q8" s="114">
        <v>8753621.5299999993</v>
      </c>
      <c r="R8" s="114">
        <v>6827</v>
      </c>
      <c r="S8" s="114">
        <v>41145684.865529589</v>
      </c>
      <c r="T8" s="114">
        <v>5589</v>
      </c>
      <c r="U8" s="114">
        <v>0</v>
      </c>
      <c r="V8" s="114">
        <v>17930106.492681202</v>
      </c>
      <c r="W8" s="114">
        <v>210</v>
      </c>
      <c r="X8" s="114">
        <v>1414499.6111562999</v>
      </c>
      <c r="Y8" s="114">
        <v>21401</v>
      </c>
      <c r="Z8" s="114">
        <v>2914236.5671676002</v>
      </c>
      <c r="AA8" s="114">
        <v>34027</v>
      </c>
      <c r="AB8" s="114">
        <v>63404527.536534697</v>
      </c>
      <c r="AC8" s="114">
        <v>404</v>
      </c>
      <c r="AD8" s="114">
        <v>1530257.6870206001</v>
      </c>
      <c r="AE8" s="114">
        <v>0</v>
      </c>
    </row>
    <row r="9" spans="1:33" s="104" customFormat="1" ht="47.25">
      <c r="A9" s="82" t="s">
        <v>499</v>
      </c>
      <c r="B9" s="114">
        <v>262743</v>
      </c>
      <c r="C9" s="114">
        <v>136952</v>
      </c>
      <c r="D9" s="114">
        <v>1151067</v>
      </c>
      <c r="E9" s="114">
        <v>218104</v>
      </c>
      <c r="F9" s="114">
        <v>10398385465.021633</v>
      </c>
      <c r="G9" s="114">
        <v>1438026124.5811894</v>
      </c>
      <c r="H9" s="114">
        <v>69424917.751605138</v>
      </c>
      <c r="I9" s="114">
        <v>69424917.751605138</v>
      </c>
      <c r="J9" s="114">
        <v>37084657.560600005</v>
      </c>
      <c r="K9" s="114">
        <v>38899547.80230511</v>
      </c>
      <c r="L9" s="114">
        <v>0</v>
      </c>
      <c r="M9" s="114">
        <v>5069509.6000000006</v>
      </c>
      <c r="N9" s="114">
        <v>2462695.2444000002</v>
      </c>
      <c r="O9" s="114">
        <v>69169588.730505139</v>
      </c>
      <c r="P9" s="114">
        <v>34053087.009999998</v>
      </c>
      <c r="Q9" s="114">
        <v>5727240.2336051194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1252</v>
      </c>
      <c r="X9" s="114">
        <v>9055522.843716301</v>
      </c>
      <c r="Y9" s="114">
        <v>2985</v>
      </c>
      <c r="Z9" s="114">
        <v>2097672.0637046015</v>
      </c>
      <c r="AA9" s="114">
        <v>4237</v>
      </c>
      <c r="AB9" s="114">
        <v>11153194.9074209</v>
      </c>
      <c r="AC9" s="114">
        <v>744</v>
      </c>
      <c r="AD9" s="114">
        <v>2478390.1696092002</v>
      </c>
      <c r="AE9" s="114">
        <v>10866696.109999999</v>
      </c>
    </row>
    <row r="10" spans="1:33" s="104" customFormat="1" ht="31.5">
      <c r="A10" s="82" t="s">
        <v>445</v>
      </c>
      <c r="B10" s="114">
        <v>39328</v>
      </c>
      <c r="C10" s="114">
        <v>1547</v>
      </c>
      <c r="D10" s="114">
        <v>73491</v>
      </c>
      <c r="E10" s="114">
        <v>25310</v>
      </c>
      <c r="F10" s="114">
        <v>24542769.792789001</v>
      </c>
      <c r="G10" s="114">
        <v>7437792.5099999998</v>
      </c>
      <c r="H10" s="114">
        <v>46271282.390000001</v>
      </c>
      <c r="I10" s="114">
        <v>46271282.390000001</v>
      </c>
      <c r="J10" s="114">
        <v>458198.86</v>
      </c>
      <c r="K10" s="114">
        <v>19056758.890000001</v>
      </c>
      <c r="L10" s="114">
        <v>13850479.369999999</v>
      </c>
      <c r="M10" s="114">
        <v>1139693.81</v>
      </c>
      <c r="N10" s="114">
        <v>4296060.9400000004</v>
      </c>
      <c r="O10" s="114">
        <v>35462520.740000002</v>
      </c>
      <c r="P10" s="114">
        <v>458198.86</v>
      </c>
      <c r="Q10" s="114">
        <v>10590365.43</v>
      </c>
      <c r="R10" s="114">
        <v>2975</v>
      </c>
      <c r="S10" s="114">
        <v>20158645.57</v>
      </c>
      <c r="T10" s="114">
        <v>392</v>
      </c>
      <c r="U10" s="114">
        <v>0</v>
      </c>
      <c r="V10" s="114">
        <v>1749074.22</v>
      </c>
      <c r="W10" s="114">
        <v>34</v>
      </c>
      <c r="X10" s="114">
        <v>159847.96</v>
      </c>
      <c r="Y10" s="114">
        <v>158</v>
      </c>
      <c r="Z10" s="114">
        <v>171120.16999999998</v>
      </c>
      <c r="AA10" s="114">
        <v>3559</v>
      </c>
      <c r="AB10" s="114">
        <v>22238687.920000002</v>
      </c>
      <c r="AC10" s="114">
        <v>969</v>
      </c>
      <c r="AD10" s="114">
        <v>4449266.04</v>
      </c>
      <c r="AE10" s="114">
        <v>0</v>
      </c>
    </row>
    <row r="11" spans="1:33" s="104" customFormat="1" ht="31.5">
      <c r="A11" s="81" t="s">
        <v>446</v>
      </c>
      <c r="B11" s="114">
        <v>37322</v>
      </c>
      <c r="C11" s="114">
        <v>540</v>
      </c>
      <c r="D11" s="114">
        <v>34576</v>
      </c>
      <c r="E11" s="114">
        <v>530</v>
      </c>
      <c r="F11" s="114">
        <v>142540558.44345713</v>
      </c>
      <c r="G11" s="114">
        <v>5997075.0072784992</v>
      </c>
      <c r="H11" s="114">
        <v>6825757.2034999989</v>
      </c>
      <c r="I11" s="114">
        <v>6825757.2034999989</v>
      </c>
      <c r="J11" s="114">
        <v>142071.55160000001</v>
      </c>
      <c r="K11" s="114">
        <v>719316.82650000008</v>
      </c>
      <c r="L11" s="114">
        <v>6208085.4659999991</v>
      </c>
      <c r="M11" s="114">
        <v>61798.02</v>
      </c>
      <c r="N11" s="114">
        <v>40591.023099999999</v>
      </c>
      <c r="O11" s="114">
        <v>6883411.6871999996</v>
      </c>
      <c r="P11" s="114">
        <v>138839.24</v>
      </c>
      <c r="Q11" s="114">
        <v>498783.1</v>
      </c>
      <c r="R11" s="114">
        <v>897</v>
      </c>
      <c r="S11" s="114">
        <v>2195019.5100000002</v>
      </c>
      <c r="T11" s="114">
        <v>347</v>
      </c>
      <c r="U11" s="114">
        <v>0</v>
      </c>
      <c r="V11" s="114">
        <v>739413.61</v>
      </c>
      <c r="W11" s="114">
        <v>7</v>
      </c>
      <c r="X11" s="114">
        <v>25067.489999999998</v>
      </c>
      <c r="Y11" s="114">
        <v>149</v>
      </c>
      <c r="Z11" s="114">
        <v>66773.710000000006</v>
      </c>
      <c r="AA11" s="114">
        <v>1400</v>
      </c>
      <c r="AB11" s="114">
        <v>3026274.3200000003</v>
      </c>
      <c r="AC11" s="114">
        <v>33</v>
      </c>
      <c r="AD11" s="114">
        <v>100015.75</v>
      </c>
      <c r="AE11" s="114">
        <v>0</v>
      </c>
    </row>
    <row r="12" spans="1:33" s="104" customFormat="1" ht="47.25">
      <c r="A12" s="81" t="s">
        <v>447</v>
      </c>
      <c r="B12" s="114">
        <v>14513</v>
      </c>
      <c r="C12" s="114">
        <v>3823</v>
      </c>
      <c r="D12" s="114">
        <v>12571</v>
      </c>
      <c r="E12" s="114">
        <v>3442</v>
      </c>
      <c r="F12" s="114">
        <v>111369975.84277605</v>
      </c>
      <c r="G12" s="114">
        <v>28158693.927559998</v>
      </c>
      <c r="H12" s="114">
        <v>48666968.592</v>
      </c>
      <c r="I12" s="114">
        <v>6401901.031999995</v>
      </c>
      <c r="J12" s="114">
        <v>29542714.346699998</v>
      </c>
      <c r="K12" s="114">
        <v>25839528.520000003</v>
      </c>
      <c r="L12" s="114">
        <v>2371692.4605</v>
      </c>
      <c r="M12" s="114">
        <v>70199.360000000001</v>
      </c>
      <c r="N12" s="114">
        <v>32424.701234</v>
      </c>
      <c r="O12" s="114">
        <v>48627085.025950737</v>
      </c>
      <c r="P12" s="114">
        <v>29319781.3847</v>
      </c>
      <c r="Q12" s="114">
        <v>1413058.7645999999</v>
      </c>
      <c r="R12" s="114">
        <v>1336</v>
      </c>
      <c r="S12" s="114">
        <v>8482108.8500000015</v>
      </c>
      <c r="T12" s="114">
        <v>420</v>
      </c>
      <c r="U12" s="114">
        <v>9</v>
      </c>
      <c r="V12" s="114">
        <v>5581371.8100000005</v>
      </c>
      <c r="W12" s="114">
        <v>23</v>
      </c>
      <c r="X12" s="114">
        <v>222536.82</v>
      </c>
      <c r="Y12" s="114">
        <v>4</v>
      </c>
      <c r="Z12" s="114">
        <v>2487.92</v>
      </c>
      <c r="AA12" s="114">
        <v>1792</v>
      </c>
      <c r="AB12" s="114">
        <v>14288505.4</v>
      </c>
      <c r="AC12" s="114">
        <v>13</v>
      </c>
      <c r="AD12" s="114">
        <v>42008.68</v>
      </c>
      <c r="AE12" s="114">
        <v>0</v>
      </c>
    </row>
    <row r="13" spans="1:33" s="104" customFormat="1" ht="31.5">
      <c r="A13" s="81" t="s">
        <v>710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0</v>
      </c>
    </row>
    <row r="14" spans="1:33" s="104" customFormat="1" ht="31.5">
      <c r="A14" s="81" t="s">
        <v>711</v>
      </c>
      <c r="B14" s="114">
        <v>133610</v>
      </c>
      <c r="C14" s="114">
        <v>23162</v>
      </c>
      <c r="D14" s="114">
        <v>458782</v>
      </c>
      <c r="E14" s="114">
        <v>59416</v>
      </c>
      <c r="F14" s="114">
        <v>5425686859.7045755</v>
      </c>
      <c r="G14" s="114">
        <v>1261167392.9871488</v>
      </c>
      <c r="H14" s="114">
        <v>16588606.365797797</v>
      </c>
      <c r="I14" s="114">
        <v>16588606.365797797</v>
      </c>
      <c r="J14" s="114">
        <v>3375050.82</v>
      </c>
      <c r="K14" s="114">
        <v>7753521.0248292973</v>
      </c>
      <c r="L14" s="114">
        <v>0</v>
      </c>
      <c r="M14" s="114">
        <v>360983.52999999997</v>
      </c>
      <c r="N14" s="114">
        <v>220154.697713</v>
      </c>
      <c r="O14" s="114">
        <v>14460500.539515505</v>
      </c>
      <c r="P14" s="114">
        <v>523813.64999999997</v>
      </c>
      <c r="Q14" s="114">
        <v>3851708.8022292973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40</v>
      </c>
      <c r="X14" s="114">
        <v>318681.89</v>
      </c>
      <c r="Y14" s="114">
        <v>7178</v>
      </c>
      <c r="Z14" s="114">
        <v>2962030.9591685119</v>
      </c>
      <c r="AA14" s="114">
        <v>7218</v>
      </c>
      <c r="AB14" s="114">
        <v>3280712.849168512</v>
      </c>
      <c r="AC14" s="114">
        <v>195</v>
      </c>
      <c r="AD14" s="114">
        <v>296756.63799999998</v>
      </c>
      <c r="AE14" s="114">
        <v>43859.619999999995</v>
      </c>
    </row>
    <row r="15" spans="1:33" s="137" customFormat="1">
      <c r="A15" s="83" t="s">
        <v>423</v>
      </c>
      <c r="B15" s="115">
        <v>647594</v>
      </c>
      <c r="C15" s="115">
        <v>178518</v>
      </c>
      <c r="D15" s="115">
        <v>1905122</v>
      </c>
      <c r="E15" s="115">
        <v>342332</v>
      </c>
      <c r="F15" s="115">
        <v>17880086467.824741</v>
      </c>
      <c r="G15" s="115">
        <v>2884354262.7311554</v>
      </c>
      <c r="H15" s="115">
        <v>286926902.3435601</v>
      </c>
      <c r="I15" s="115">
        <v>244661834.7835601</v>
      </c>
      <c r="J15" s="115">
        <v>77406594.75819999</v>
      </c>
      <c r="K15" s="115">
        <v>118993755.47303443</v>
      </c>
      <c r="L15" s="115">
        <v>96861391.940200001</v>
      </c>
      <c r="M15" s="115">
        <v>9823680.1500000004</v>
      </c>
      <c r="N15" s="115">
        <v>8262241.2674572002</v>
      </c>
      <c r="O15" s="115">
        <v>270142929.82343245</v>
      </c>
      <c r="P15" s="115">
        <v>70859591.194700003</v>
      </c>
      <c r="Q15" s="115">
        <v>30834777.860434417</v>
      </c>
      <c r="R15" s="115">
        <v>12035</v>
      </c>
      <c r="S15" s="115">
        <v>71981458.795529589</v>
      </c>
      <c r="T15" s="115">
        <v>6748</v>
      </c>
      <c r="U15" s="115">
        <v>9</v>
      </c>
      <c r="V15" s="115">
        <v>25999966.132681202</v>
      </c>
      <c r="W15" s="115">
        <v>1566</v>
      </c>
      <c r="X15" s="115">
        <v>11196156.614872599</v>
      </c>
      <c r="Y15" s="115">
        <v>31875</v>
      </c>
      <c r="Z15" s="115">
        <v>8214321.3900407143</v>
      </c>
      <c r="AA15" s="115">
        <v>52233</v>
      </c>
      <c r="AB15" s="115">
        <v>117391902.9331241</v>
      </c>
      <c r="AC15" s="115">
        <v>2358</v>
      </c>
      <c r="AD15" s="115">
        <v>8896694.9646297991</v>
      </c>
      <c r="AE15" s="115">
        <v>10910555.729999999</v>
      </c>
    </row>
    <row r="16" spans="1:33">
      <c r="I16" s="138"/>
    </row>
  </sheetData>
  <mergeCells count="29"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23" orientation="landscape" horizontalDpi="300" verticalDpi="300" r:id="rId1"/>
  <headerFooter alignWithMargins="0">
    <oddFooter xml:space="preserve">&amp;C&amp;"Times New Roman,Regular"
</oddFooter>
  </headerFooter>
  <colBreaks count="2" manualBreakCount="2">
    <brk id="12" max="14" man="1"/>
    <brk id="19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zoomScale="70" zoomScaleNormal="70" zoomScaleSheetLayoutView="80" workbookViewId="0">
      <pane xSplit="1" ySplit="4" topLeftCell="B5" activePane="bottomRight" state="frozen"/>
      <selection activeCell="F17" sqref="F17"/>
      <selection pane="topRight" activeCell="F17" sqref="F17"/>
      <selection pane="bottomLeft" activeCell="F17" sqref="F17"/>
      <selection pane="bottomRight" activeCell="K14" sqref="K14"/>
    </sheetView>
  </sheetViews>
  <sheetFormatPr defaultColWidth="11.42578125" defaultRowHeight="15.75"/>
  <cols>
    <col min="1" max="1" width="25.7109375" style="110" customWidth="1"/>
    <col min="2" max="2" width="19.85546875" style="111" customWidth="1"/>
    <col min="3" max="3" width="17.85546875" style="111" customWidth="1"/>
    <col min="4" max="4" width="15.28515625" style="111" customWidth="1"/>
    <col min="5" max="5" width="25.7109375" style="111" customWidth="1"/>
    <col min="6" max="8" width="20.7109375" style="111" customWidth="1"/>
    <col min="9" max="9" width="20.5703125" style="111" customWidth="1"/>
    <col min="10" max="10" width="25.7109375" style="111" customWidth="1"/>
    <col min="11" max="11" width="14.5703125" style="111" customWidth="1"/>
    <col min="12" max="12" width="22" style="111" customWidth="1"/>
    <col min="13" max="14" width="19.28515625" style="111" customWidth="1"/>
    <col min="15" max="16384" width="11.42578125" style="111"/>
  </cols>
  <sheetData>
    <row r="1" spans="1:14" s="110" customFormat="1" ht="23.25" customHeight="1">
      <c r="A1" s="218" t="s">
        <v>840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9.75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4" s="112" customFormat="1" ht="36" customHeight="1">
      <c r="A3" s="211" t="s">
        <v>715</v>
      </c>
      <c r="B3" s="211" t="s">
        <v>820</v>
      </c>
      <c r="C3" s="211" t="s">
        <v>689</v>
      </c>
      <c r="D3" s="211" t="s">
        <v>459</v>
      </c>
      <c r="E3" s="211"/>
      <c r="F3" s="211" t="s">
        <v>821</v>
      </c>
      <c r="G3" s="211" t="s">
        <v>740</v>
      </c>
      <c r="H3" s="211" t="s">
        <v>822</v>
      </c>
      <c r="I3" s="211" t="s">
        <v>492</v>
      </c>
      <c r="J3" s="211"/>
      <c r="K3" s="211" t="s">
        <v>494</v>
      </c>
      <c r="L3" s="211"/>
      <c r="M3" s="211" t="s">
        <v>823</v>
      </c>
      <c r="N3" s="211" t="s">
        <v>824</v>
      </c>
    </row>
    <row r="4" spans="1:14" s="95" customFormat="1" ht="78.75">
      <c r="A4" s="211"/>
      <c r="B4" s="211"/>
      <c r="C4" s="211"/>
      <c r="D4" s="113" t="s">
        <v>434</v>
      </c>
      <c r="E4" s="113" t="s">
        <v>502</v>
      </c>
      <c r="F4" s="211"/>
      <c r="G4" s="211"/>
      <c r="H4" s="211"/>
      <c r="I4" s="113" t="s">
        <v>434</v>
      </c>
      <c r="J4" s="113" t="s">
        <v>503</v>
      </c>
      <c r="K4" s="113" t="s">
        <v>434</v>
      </c>
      <c r="L4" s="113" t="s">
        <v>504</v>
      </c>
      <c r="M4" s="211"/>
      <c r="N4" s="211"/>
    </row>
    <row r="5" spans="1:14" s="95" customFormat="1" ht="31.5">
      <c r="A5" s="71" t="s">
        <v>443</v>
      </c>
      <c r="B5" s="114">
        <v>5147918.5190047994</v>
      </c>
      <c r="C5" s="114">
        <v>0</v>
      </c>
      <c r="D5" s="114">
        <v>2513071.1406159196</v>
      </c>
      <c r="E5" s="114">
        <v>30254.8227806</v>
      </c>
      <c r="F5" s="114">
        <v>1030665.9019466998</v>
      </c>
      <c r="G5" s="114">
        <v>264943.73222120001</v>
      </c>
      <c r="H5" s="114">
        <v>1089201.5715586001</v>
      </c>
      <c r="I5" s="114">
        <v>2320754.807661606</v>
      </c>
      <c r="J5" s="114">
        <v>356746</v>
      </c>
      <c r="K5" s="114">
        <v>23743.05</v>
      </c>
      <c r="L5" s="114">
        <v>0</v>
      </c>
      <c r="M5" s="114">
        <v>14656.68</v>
      </c>
      <c r="N5" s="114">
        <v>1264830.3262316999</v>
      </c>
    </row>
    <row r="6" spans="1:14" s="95" customFormat="1">
      <c r="A6" s="75" t="s">
        <v>444</v>
      </c>
      <c r="B6" s="114">
        <v>5144884.5190047994</v>
      </c>
      <c r="C6" s="114">
        <v>0</v>
      </c>
      <c r="D6" s="114">
        <v>2513071.1406159196</v>
      </c>
      <c r="E6" s="114">
        <v>30254.8227806</v>
      </c>
      <c r="F6" s="114">
        <v>1030665.9019466998</v>
      </c>
      <c r="G6" s="114">
        <v>264943.73222120001</v>
      </c>
      <c r="H6" s="114">
        <v>1089201.5715586001</v>
      </c>
      <c r="I6" s="114">
        <v>2320091.807661606</v>
      </c>
      <c r="J6" s="114">
        <v>356746</v>
      </c>
      <c r="K6" s="114">
        <v>23743.05</v>
      </c>
      <c r="L6" s="114">
        <v>0</v>
      </c>
      <c r="M6" s="114">
        <v>14656.68</v>
      </c>
      <c r="N6" s="114">
        <v>1264158.3262316999</v>
      </c>
    </row>
    <row r="7" spans="1:14" s="95" customFormat="1" ht="31.5">
      <c r="A7" s="82" t="s">
        <v>497</v>
      </c>
      <c r="B7" s="114">
        <v>722271.62900479988</v>
      </c>
      <c r="C7" s="114">
        <v>0</v>
      </c>
      <c r="D7" s="114">
        <v>401502.29354019999</v>
      </c>
      <c r="E7" s="114">
        <v>18190.8227806</v>
      </c>
      <c r="F7" s="114">
        <v>77285.691946699997</v>
      </c>
      <c r="G7" s="114">
        <v>51583.662221200007</v>
      </c>
      <c r="H7" s="114">
        <v>181707.33155860001</v>
      </c>
      <c r="I7" s="114">
        <v>744399.21473313845</v>
      </c>
      <c r="J7" s="114">
        <v>0</v>
      </c>
      <c r="K7" s="114">
        <v>0</v>
      </c>
      <c r="L7" s="114">
        <v>0</v>
      </c>
      <c r="M7" s="114">
        <v>0</v>
      </c>
      <c r="N7" s="114">
        <v>222469.32623169999</v>
      </c>
    </row>
    <row r="8" spans="1:14" s="95" customFormat="1" ht="47.25">
      <c r="A8" s="82" t="s">
        <v>498</v>
      </c>
      <c r="B8" s="114">
        <v>4422612.8900000006</v>
      </c>
      <c r="C8" s="114">
        <v>0</v>
      </c>
      <c r="D8" s="114">
        <v>2111568.8470757189</v>
      </c>
      <c r="E8" s="114">
        <v>12064</v>
      </c>
      <c r="F8" s="114">
        <v>953380.20999999985</v>
      </c>
      <c r="G8" s="114">
        <v>213360.07</v>
      </c>
      <c r="H8" s="114">
        <v>907494.24</v>
      </c>
      <c r="I8" s="114">
        <v>1575692.5929284676</v>
      </c>
      <c r="J8" s="114">
        <v>356746</v>
      </c>
      <c r="K8" s="114">
        <v>23743.05</v>
      </c>
      <c r="L8" s="114">
        <v>0</v>
      </c>
      <c r="M8" s="114">
        <v>14656.68</v>
      </c>
      <c r="N8" s="114">
        <v>1041689</v>
      </c>
    </row>
    <row r="9" spans="1:14" s="95" customFormat="1" ht="31.5">
      <c r="A9" s="82" t="s">
        <v>445</v>
      </c>
      <c r="B9" s="114">
        <v>3034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663</v>
      </c>
      <c r="J9" s="114">
        <v>0</v>
      </c>
      <c r="K9" s="114">
        <v>0</v>
      </c>
      <c r="L9" s="114">
        <v>0</v>
      </c>
      <c r="M9" s="114">
        <v>0</v>
      </c>
      <c r="N9" s="114">
        <v>672</v>
      </c>
    </row>
    <row r="10" spans="1:14" s="95" customFormat="1" ht="31.5">
      <c r="A10" s="81" t="s">
        <v>446</v>
      </c>
      <c r="B10" s="114">
        <v>20300.910000000007</v>
      </c>
      <c r="C10" s="114">
        <v>0</v>
      </c>
      <c r="D10" s="114">
        <v>1100.989999999998</v>
      </c>
      <c r="E10" s="114">
        <v>0</v>
      </c>
      <c r="F10" s="114">
        <v>1747.47</v>
      </c>
      <c r="G10" s="114">
        <v>1836.94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8340.869999999999</v>
      </c>
    </row>
    <row r="11" spans="1:14" s="95" customFormat="1" ht="47.25">
      <c r="A11" s="81" t="s">
        <v>447</v>
      </c>
      <c r="B11" s="114">
        <v>6212.9886439000002</v>
      </c>
      <c r="C11" s="114">
        <v>0</v>
      </c>
      <c r="D11" s="114">
        <v>55.741154999999999</v>
      </c>
      <c r="E11" s="114">
        <v>52.553152099999998</v>
      </c>
      <c r="F11" s="114">
        <v>262.86355200000003</v>
      </c>
      <c r="G11" s="114">
        <v>-1.3299644000000002</v>
      </c>
      <c r="H11" s="114">
        <v>0</v>
      </c>
      <c r="I11" s="114">
        <v>120</v>
      </c>
      <c r="J11" s="114">
        <v>0</v>
      </c>
      <c r="K11" s="114">
        <v>0</v>
      </c>
      <c r="L11" s="114">
        <v>0</v>
      </c>
      <c r="M11" s="114">
        <v>0</v>
      </c>
      <c r="N11" s="114">
        <v>953.59065599999997</v>
      </c>
    </row>
    <row r="12" spans="1:14" s="95" customFormat="1" ht="31.5">
      <c r="A12" s="81" t="s">
        <v>710</v>
      </c>
      <c r="B12" s="114">
        <v>0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11229.183116698898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</row>
    <row r="13" spans="1:14" s="95" customFormat="1" ht="31.5">
      <c r="A13" s="81" t="s">
        <v>711</v>
      </c>
      <c r="B13" s="114">
        <v>3265445</v>
      </c>
      <c r="C13" s="114">
        <v>0</v>
      </c>
      <c r="D13" s="114">
        <v>2258714.088349232</v>
      </c>
      <c r="E13" s="114">
        <v>19800.409159999999</v>
      </c>
      <c r="F13" s="114">
        <v>835574.6</v>
      </c>
      <c r="G13" s="114">
        <v>41827.31</v>
      </c>
      <c r="H13" s="114">
        <v>157104.28999999998</v>
      </c>
      <c r="I13" s="114">
        <v>525185.69955983525</v>
      </c>
      <c r="J13" s="114">
        <v>197255.95</v>
      </c>
      <c r="K13" s="114">
        <v>0</v>
      </c>
      <c r="L13" s="114">
        <v>0</v>
      </c>
      <c r="M13" s="114">
        <v>106388</v>
      </c>
      <c r="N13" s="114">
        <v>574776.07999999996</v>
      </c>
    </row>
    <row r="14" spans="1:14" s="96" customFormat="1">
      <c r="A14" s="83" t="s">
        <v>423</v>
      </c>
      <c r="B14" s="115">
        <v>8439877.4176486991</v>
      </c>
      <c r="C14" s="115">
        <v>0</v>
      </c>
      <c r="D14" s="115">
        <v>4772941.9601201508</v>
      </c>
      <c r="E14" s="115">
        <v>50107.785092699996</v>
      </c>
      <c r="F14" s="115">
        <v>1868250.8354987002</v>
      </c>
      <c r="G14" s="115">
        <v>308606.65225680004</v>
      </c>
      <c r="H14" s="115">
        <v>1246305.8615586003</v>
      </c>
      <c r="I14" s="115">
        <v>2857289.6903381399</v>
      </c>
      <c r="J14" s="115">
        <v>554001.94999999995</v>
      </c>
      <c r="K14" s="115">
        <v>23743.05</v>
      </c>
      <c r="L14" s="115">
        <v>0</v>
      </c>
      <c r="M14" s="115">
        <v>121044.68</v>
      </c>
      <c r="N14" s="115">
        <v>1848900.8668877</v>
      </c>
    </row>
    <row r="15" spans="1:14">
      <c r="C15" s="116"/>
    </row>
    <row r="16" spans="1:14">
      <c r="C16" s="116"/>
    </row>
    <row r="17" spans="3:3">
      <c r="C17" s="116"/>
    </row>
    <row r="18" spans="3:3">
      <c r="C18" s="116"/>
    </row>
    <row r="19" spans="3:3">
      <c r="C19" s="117"/>
    </row>
    <row r="20" spans="3:3">
      <c r="C20" s="117"/>
    </row>
    <row r="21" spans="3:3">
      <c r="C21" s="117"/>
    </row>
    <row r="22" spans="3:3">
      <c r="C22" s="118"/>
    </row>
    <row r="23" spans="3:3">
      <c r="C23" s="119"/>
    </row>
    <row r="24" spans="3:3">
      <c r="C24" s="117"/>
    </row>
    <row r="25" spans="3:3">
      <c r="C25" s="120"/>
    </row>
    <row r="26" spans="3:3">
      <c r="C26" s="116"/>
    </row>
    <row r="27" spans="3:3">
      <c r="C27" s="116"/>
    </row>
    <row r="28" spans="3:3">
      <c r="C28" s="116"/>
    </row>
    <row r="29" spans="3:3">
      <c r="C29" s="116"/>
    </row>
    <row r="30" spans="3:3">
      <c r="C30" s="116"/>
    </row>
    <row r="31" spans="3:3">
      <c r="C31" s="116"/>
    </row>
    <row r="32" spans="3:3">
      <c r="C32" s="116"/>
    </row>
    <row r="33" spans="3:3">
      <c r="C33" s="116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3"/>
  <sheetViews>
    <sheetView zoomScale="70" zoomScaleNormal="70" zoomScaleSheetLayoutView="80" workbookViewId="0">
      <pane xSplit="1" ySplit="3" topLeftCell="B4" activePane="bottomRight" state="frozen"/>
      <selection activeCell="F17" sqref="F17"/>
      <selection pane="topRight" activeCell="F17" sqref="F17"/>
      <selection pane="bottomLeft" activeCell="F17" sqref="F17"/>
      <selection pane="bottomRight" activeCell="K16" sqref="K16"/>
    </sheetView>
  </sheetViews>
  <sheetFormatPr defaultColWidth="25.5703125" defaultRowHeight="15.75"/>
  <cols>
    <col min="1" max="1" width="25.7109375" style="135" customWidth="1"/>
    <col min="2" max="3" width="16.7109375" style="141" customWidth="1"/>
    <col min="4" max="4" width="18.42578125" style="141" customWidth="1"/>
    <col min="5" max="7" width="16.7109375" style="141" customWidth="1"/>
    <col min="8" max="8" width="19.7109375" style="141" customWidth="1"/>
    <col min="9" max="9" width="15.7109375" style="141" customWidth="1"/>
    <col min="10" max="10" width="23.28515625" style="141" customWidth="1"/>
    <col min="11" max="11" width="15.7109375" style="141" customWidth="1"/>
    <col min="12" max="12" width="23" style="141" customWidth="1"/>
    <col min="13" max="13" width="15.7109375" style="141" customWidth="1"/>
    <col min="14" max="14" width="22" style="141" customWidth="1"/>
    <col min="15" max="15" width="16.7109375" style="141" customWidth="1"/>
    <col min="16" max="16" width="19.140625" style="141" customWidth="1"/>
    <col min="17" max="44" width="25.5703125" style="141" customWidth="1"/>
    <col min="45" max="16384" width="25.5703125" style="141"/>
  </cols>
  <sheetData>
    <row r="1" spans="1:16" s="135" customFormat="1" ht="30" customHeight="1">
      <c r="A1" s="220" t="s">
        <v>841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s="135" customFormat="1" ht="32.25" customHeight="1">
      <c r="A2" s="211" t="s">
        <v>715</v>
      </c>
      <c r="B2" s="211" t="s">
        <v>743</v>
      </c>
      <c r="C2" s="211" t="s">
        <v>825</v>
      </c>
      <c r="D2" s="211" t="s">
        <v>742</v>
      </c>
      <c r="E2" s="211" t="s">
        <v>702</v>
      </c>
      <c r="F2" s="211" t="s">
        <v>741</v>
      </c>
      <c r="G2" s="211" t="s">
        <v>703</v>
      </c>
      <c r="H2" s="211" t="s">
        <v>704</v>
      </c>
      <c r="I2" s="211" t="s">
        <v>411</v>
      </c>
      <c r="J2" s="211"/>
      <c r="K2" s="211" t="s">
        <v>495</v>
      </c>
      <c r="L2" s="211"/>
      <c r="M2" s="211" t="s">
        <v>496</v>
      </c>
      <c r="N2" s="211"/>
      <c r="O2" s="211" t="s">
        <v>707</v>
      </c>
      <c r="P2" s="211" t="s">
        <v>708</v>
      </c>
    </row>
    <row r="3" spans="1:16" s="135" customFormat="1" ht="110.25">
      <c r="A3" s="211"/>
      <c r="B3" s="211"/>
      <c r="C3" s="211"/>
      <c r="D3" s="211"/>
      <c r="E3" s="211"/>
      <c r="F3" s="211"/>
      <c r="G3" s="211"/>
      <c r="H3" s="211"/>
      <c r="I3" s="121" t="s">
        <v>434</v>
      </c>
      <c r="J3" s="113" t="s">
        <v>709</v>
      </c>
      <c r="K3" s="121" t="s">
        <v>434</v>
      </c>
      <c r="L3" s="113" t="s">
        <v>705</v>
      </c>
      <c r="M3" s="121" t="s">
        <v>434</v>
      </c>
      <c r="N3" s="113" t="s">
        <v>706</v>
      </c>
      <c r="O3" s="211"/>
      <c r="P3" s="211"/>
    </row>
    <row r="4" spans="1:16" s="139" customFormat="1" ht="31.5">
      <c r="A4" s="81" t="s">
        <v>443</v>
      </c>
      <c r="B4" s="114">
        <v>4</v>
      </c>
      <c r="C4" s="114">
        <v>1799326286</v>
      </c>
      <c r="D4" s="114">
        <v>6839762.0536051206</v>
      </c>
      <c r="E4" s="114">
        <v>3000300.3188840961</v>
      </c>
      <c r="F4" s="114">
        <v>37670</v>
      </c>
      <c r="G4" s="114">
        <v>392</v>
      </c>
      <c r="H4" s="114">
        <v>881851.1</v>
      </c>
      <c r="I4" s="114">
        <v>5373919.8460083539</v>
      </c>
      <c r="J4" s="114">
        <v>0</v>
      </c>
      <c r="K4" s="114">
        <v>965869.22419305879</v>
      </c>
      <c r="L4" s="114">
        <v>0</v>
      </c>
      <c r="M4" s="114">
        <v>0</v>
      </c>
      <c r="N4" s="114">
        <v>0</v>
      </c>
      <c r="O4" s="114">
        <v>976827</v>
      </c>
      <c r="P4" s="114">
        <v>244571</v>
      </c>
    </row>
    <row r="5" spans="1:16" s="139" customFormat="1">
      <c r="A5" s="82" t="s">
        <v>444</v>
      </c>
      <c r="B5" s="114">
        <v>4</v>
      </c>
      <c r="C5" s="114">
        <v>1799326286</v>
      </c>
      <c r="D5" s="114">
        <v>6839762.0536051206</v>
      </c>
      <c r="E5" s="114">
        <v>3000300.3188840961</v>
      </c>
      <c r="F5" s="114">
        <v>37670</v>
      </c>
      <c r="G5" s="114">
        <v>392</v>
      </c>
      <c r="H5" s="114">
        <v>881851.1</v>
      </c>
      <c r="I5" s="114">
        <v>5373919.8460083539</v>
      </c>
      <c r="J5" s="114">
        <v>0</v>
      </c>
      <c r="K5" s="114">
        <v>965869.22419305879</v>
      </c>
      <c r="L5" s="114">
        <v>0</v>
      </c>
      <c r="M5" s="114">
        <v>0</v>
      </c>
      <c r="N5" s="114">
        <v>0</v>
      </c>
      <c r="O5" s="114">
        <v>976827</v>
      </c>
      <c r="P5" s="114">
        <v>244571</v>
      </c>
    </row>
    <row r="6" spans="1:16" s="139" customFormat="1" ht="31.5">
      <c r="A6" s="82" t="s">
        <v>497</v>
      </c>
      <c r="B6" s="114">
        <v>0</v>
      </c>
      <c r="C6" s="114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0</v>
      </c>
      <c r="J6" s="114">
        <v>0</v>
      </c>
      <c r="K6" s="114">
        <v>0</v>
      </c>
      <c r="L6" s="114">
        <v>0</v>
      </c>
      <c r="M6" s="114">
        <v>0</v>
      </c>
      <c r="N6" s="114">
        <v>0</v>
      </c>
      <c r="O6" s="114">
        <v>0</v>
      </c>
      <c r="P6" s="114">
        <v>0</v>
      </c>
    </row>
    <row r="7" spans="1:16" s="139" customFormat="1" ht="47.25">
      <c r="A7" s="82" t="s">
        <v>498</v>
      </c>
      <c r="B7" s="114">
        <v>4</v>
      </c>
      <c r="C7" s="114">
        <v>1799326286</v>
      </c>
      <c r="D7" s="114">
        <v>6839762.0536051206</v>
      </c>
      <c r="E7" s="114">
        <v>3000300.3188840961</v>
      </c>
      <c r="F7" s="114">
        <v>37670</v>
      </c>
      <c r="G7" s="114">
        <v>392</v>
      </c>
      <c r="H7" s="114">
        <v>881851.1</v>
      </c>
      <c r="I7" s="114">
        <v>5373919.8460083539</v>
      </c>
      <c r="J7" s="114">
        <v>0</v>
      </c>
      <c r="K7" s="114">
        <v>965869.22419305879</v>
      </c>
      <c r="L7" s="114">
        <v>0</v>
      </c>
      <c r="M7" s="114">
        <v>0</v>
      </c>
      <c r="N7" s="114">
        <v>0</v>
      </c>
      <c r="O7" s="114">
        <v>976827</v>
      </c>
      <c r="P7" s="114">
        <v>244571</v>
      </c>
    </row>
    <row r="8" spans="1:16" s="139" customFormat="1" ht="31.5">
      <c r="A8" s="82" t="s">
        <v>445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</row>
    <row r="9" spans="1:16" s="139" customFormat="1" ht="31.5">
      <c r="A9" s="81" t="s">
        <v>446</v>
      </c>
      <c r="B9" s="114">
        <v>0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</row>
    <row r="10" spans="1:16" s="139" customFormat="1" ht="47.25">
      <c r="A10" s="81" t="s">
        <v>447</v>
      </c>
      <c r="B10" s="114">
        <v>0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</row>
    <row r="11" spans="1:16" s="139" customFormat="1" ht="31.5">
      <c r="A11" s="81" t="s">
        <v>710</v>
      </c>
      <c r="B11" s="114">
        <v>0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</row>
    <row r="12" spans="1:16" s="139" customFormat="1" ht="31.5">
      <c r="A12" s="81" t="s">
        <v>711</v>
      </c>
      <c r="B12" s="114">
        <v>2</v>
      </c>
      <c r="C12" s="114">
        <v>1462765941</v>
      </c>
      <c r="D12" s="114">
        <v>5505708.952129297</v>
      </c>
      <c r="E12" s="114">
        <v>2771985.5097034378</v>
      </c>
      <c r="F12" s="114">
        <v>0</v>
      </c>
      <c r="G12" s="114">
        <v>1955</v>
      </c>
      <c r="H12" s="114">
        <v>310074.05</v>
      </c>
      <c r="I12" s="114">
        <v>5652372.4390268195</v>
      </c>
      <c r="J12" s="114">
        <v>0</v>
      </c>
      <c r="K12" s="114">
        <v>446145.50455139403</v>
      </c>
      <c r="L12" s="114">
        <v>0</v>
      </c>
      <c r="M12" s="114">
        <v>212733</v>
      </c>
      <c r="N12" s="114">
        <v>0</v>
      </c>
      <c r="O12" s="114">
        <v>952627</v>
      </c>
      <c r="P12" s="114">
        <v>243836</v>
      </c>
    </row>
    <row r="13" spans="1:16" s="140" customFormat="1">
      <c r="A13" s="83" t="s">
        <v>423</v>
      </c>
      <c r="B13" s="115">
        <v>6</v>
      </c>
      <c r="C13" s="115">
        <v>3262092227</v>
      </c>
      <c r="D13" s="115">
        <v>12345471.005734418</v>
      </c>
      <c r="E13" s="115">
        <v>5772285.8285875348</v>
      </c>
      <c r="F13" s="115">
        <v>37670</v>
      </c>
      <c r="G13" s="115">
        <v>2347</v>
      </c>
      <c r="H13" s="115">
        <v>1191925.1499999999</v>
      </c>
      <c r="I13" s="115">
        <v>11026292.285035174</v>
      </c>
      <c r="J13" s="115">
        <v>0</v>
      </c>
      <c r="K13" s="115">
        <v>1412014.7287444528</v>
      </c>
      <c r="L13" s="115">
        <v>0</v>
      </c>
      <c r="M13" s="115">
        <v>212733</v>
      </c>
      <c r="N13" s="115">
        <v>0</v>
      </c>
      <c r="O13" s="115">
        <v>1929454</v>
      </c>
      <c r="P13" s="115">
        <v>488407</v>
      </c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Normal="100" zoomScaleSheetLayoutView="100" workbookViewId="0">
      <selection activeCell="G16" sqref="G16"/>
    </sheetView>
  </sheetViews>
  <sheetFormatPr defaultRowHeight="61.5"/>
  <cols>
    <col min="1" max="1" width="38.85546875" style="127" customWidth="1"/>
    <col min="2" max="2" width="17.7109375" style="127" customWidth="1"/>
    <col min="3" max="3" width="11.28515625" style="127" customWidth="1"/>
    <col min="4" max="4" width="16.5703125" style="127" customWidth="1"/>
    <col min="5" max="5" width="12.7109375" style="127" bestFit="1" customWidth="1"/>
    <col min="6" max="16384" width="9.140625" style="127"/>
  </cols>
  <sheetData>
    <row r="1" spans="1:5" s="122" customFormat="1" ht="33.75" customHeight="1">
      <c r="A1" s="221" t="s">
        <v>842</v>
      </c>
      <c r="B1" s="221"/>
      <c r="C1" s="221"/>
      <c r="D1" s="221"/>
      <c r="E1" s="221"/>
    </row>
    <row r="2" spans="1:5" s="122" customFormat="1" ht="15.75">
      <c r="A2" s="123"/>
    </row>
    <row r="3" spans="1:5" s="122" customFormat="1" ht="15.75" customHeight="1">
      <c r="A3" s="222" t="s">
        <v>715</v>
      </c>
      <c r="B3" s="222" t="s">
        <v>474</v>
      </c>
      <c r="C3" s="222"/>
      <c r="D3" s="222"/>
      <c r="E3" s="222"/>
    </row>
    <row r="4" spans="1:5" s="122" customFormat="1" ht="47.25">
      <c r="A4" s="222"/>
      <c r="B4" s="124" t="s">
        <v>697</v>
      </c>
      <c r="C4" s="125" t="s">
        <v>698</v>
      </c>
      <c r="D4" s="125" t="s">
        <v>699</v>
      </c>
      <c r="E4" s="125" t="s">
        <v>700</v>
      </c>
    </row>
    <row r="5" spans="1:5" s="122" customFormat="1" ht="15.75">
      <c r="A5" s="85" t="s">
        <v>443</v>
      </c>
      <c r="B5" s="142">
        <v>4</v>
      </c>
      <c r="C5" s="142">
        <v>357605.91</v>
      </c>
      <c r="D5" s="142">
        <v>0</v>
      </c>
      <c r="E5" s="142">
        <v>0</v>
      </c>
    </row>
    <row r="6" spans="1:5" s="122" customFormat="1" ht="15.75">
      <c r="A6" s="86" t="s">
        <v>444</v>
      </c>
      <c r="B6" s="142">
        <v>4</v>
      </c>
      <c r="C6" s="142">
        <v>357605.91</v>
      </c>
      <c r="D6" s="142">
        <v>0</v>
      </c>
      <c r="E6" s="142">
        <v>0</v>
      </c>
    </row>
    <row r="7" spans="1:5" s="122" customFormat="1" ht="15.75">
      <c r="A7" s="86" t="s">
        <v>497</v>
      </c>
      <c r="B7" s="142">
        <v>0</v>
      </c>
      <c r="C7" s="142">
        <v>0</v>
      </c>
      <c r="D7" s="142">
        <v>0</v>
      </c>
      <c r="E7" s="142">
        <v>0</v>
      </c>
    </row>
    <row r="8" spans="1:5" s="122" customFormat="1" ht="31.5">
      <c r="A8" s="86" t="s">
        <v>499</v>
      </c>
      <c r="B8" s="142">
        <v>4</v>
      </c>
      <c r="C8" s="142">
        <v>357605.91</v>
      </c>
      <c r="D8" s="142">
        <v>0</v>
      </c>
      <c r="E8" s="142">
        <v>0</v>
      </c>
    </row>
    <row r="9" spans="1:5" s="122" customFormat="1" ht="15.75">
      <c r="A9" s="86" t="s">
        <v>445</v>
      </c>
      <c r="B9" s="142">
        <v>0</v>
      </c>
      <c r="C9" s="142">
        <v>0</v>
      </c>
      <c r="D9" s="142">
        <v>0</v>
      </c>
      <c r="E9" s="142">
        <v>0</v>
      </c>
    </row>
    <row r="10" spans="1:5" s="122" customFormat="1" ht="15.75">
      <c r="A10" s="85" t="s">
        <v>446</v>
      </c>
      <c r="B10" s="142">
        <v>0</v>
      </c>
      <c r="C10" s="142">
        <v>0</v>
      </c>
      <c r="D10" s="142">
        <v>0</v>
      </c>
      <c r="E10" s="142">
        <v>0</v>
      </c>
    </row>
    <row r="11" spans="1:5" s="122" customFormat="1" ht="31.5">
      <c r="A11" s="85" t="s">
        <v>447</v>
      </c>
      <c r="B11" s="142">
        <v>0</v>
      </c>
      <c r="C11" s="142">
        <v>0</v>
      </c>
      <c r="D11" s="142">
        <v>0</v>
      </c>
      <c r="E11" s="142">
        <v>0</v>
      </c>
    </row>
    <row r="12" spans="1:5" s="122" customFormat="1" ht="15.75">
      <c r="A12" s="85" t="s">
        <v>710</v>
      </c>
      <c r="B12" s="142">
        <v>0</v>
      </c>
      <c r="C12" s="142">
        <v>0</v>
      </c>
      <c r="D12" s="142">
        <v>0</v>
      </c>
      <c r="E12" s="142">
        <v>0</v>
      </c>
    </row>
    <row r="13" spans="1:5" s="122" customFormat="1" ht="15.75">
      <c r="A13" s="85" t="s">
        <v>711</v>
      </c>
      <c r="B13" s="142">
        <v>11</v>
      </c>
      <c r="C13" s="142">
        <v>215166.516</v>
      </c>
      <c r="D13" s="142">
        <v>0</v>
      </c>
      <c r="E13" s="142">
        <v>0</v>
      </c>
    </row>
    <row r="14" spans="1:5" s="126" customFormat="1" ht="15.75">
      <c r="A14" s="84" t="s">
        <v>474</v>
      </c>
      <c r="B14" s="143">
        <v>15</v>
      </c>
      <c r="C14" s="143">
        <v>572772.42599999998</v>
      </c>
      <c r="D14" s="143">
        <v>0</v>
      </c>
      <c r="E14" s="143">
        <v>0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e.karaboeva</cp:lastModifiedBy>
  <cp:lastPrinted>2017-12-18T08:17:46Z</cp:lastPrinted>
  <dcterms:created xsi:type="dcterms:W3CDTF">2002-02-28T09:17:57Z</dcterms:created>
  <dcterms:modified xsi:type="dcterms:W3CDTF">2018-01-02T07:43:25Z</dcterms:modified>
</cp:coreProperties>
</file>