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1340" windowHeight="6030" tabRatio="546" activeTab="1"/>
  </bookViews>
  <sheets>
    <sheet name="2.3.1.8.3" sheetId="1" r:id="rId1"/>
    <sheet name="2.4.1.8.3" sheetId="2" r:id="rId2"/>
    <sheet name="2.2.8.3" sheetId="3" r:id="rId3"/>
    <sheet name="2.1.8.3" sheetId="4" r:id="rId4"/>
  </sheets>
  <externalReferences>
    <externalReference r:id="rId7"/>
    <externalReference r:id="rId8"/>
  </externalReferences>
  <definedNames>
    <definedName name="_xlnm.Print_Area" localSheetId="3">'2.1.8.3'!$A$1:$O$26</definedName>
    <definedName name="_xlnm.Print_Area" localSheetId="2">'2.2.8.3'!$A$1:$O$122</definedName>
    <definedName name="_xlnm.Print_Area" localSheetId="0">'2.3.1.8.3'!$A$1:$M$64</definedName>
    <definedName name="_xlnm.Print_Area" localSheetId="1">'2.4.1.8.3'!$A$1:$M$64</definedName>
    <definedName name="_xlnm.Print_Titles" localSheetId="0">'2.3.1.8.3'!$A:$A</definedName>
    <definedName name="_xlnm.Print_Titles" localSheetId="1">'2.4.1.8.3'!$A:$A</definedName>
  </definedNames>
  <calcPr fullCalcOnLoad="1"/>
</workbook>
</file>

<file path=xl/sharedStrings.xml><?xml version="1.0" encoding="utf-8"?>
<sst xmlns="http://schemas.openxmlformats.org/spreadsheetml/2006/main" count="335" uniqueCount="168">
  <si>
    <t>Общо: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</si>
  <si>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</si>
  <si>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</si>
  <si>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</si>
  <si>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</si>
  <si>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</si>
  <si>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</si>
  <si>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</si>
  <si>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</si>
  <si>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</si>
  <si>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</si>
  <si>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"ДЗИ” АД</t>
  </si>
  <si>
    <t>ЗАД "АЛИАНЦ БЪЛГАРИЯ ЖИВОТ”</t>
  </si>
  <si>
    <t>ЕЙ АЙ ДЖИ ЛАЙФ БЪЛГАРИЯ ЖЗД ЕАД</t>
  </si>
  <si>
    <t>ЗК „ОРЕЛ ЖИВОТ" АД</t>
  </si>
  <si>
    <t>ГРАВЕ България АД</t>
  </si>
  <si>
    <t>ЗК "ВИТОША  ЖИВОТ"</t>
  </si>
  <si>
    <t>ВЗК "ДОБРУДЖА - М - ЖИВОТ"</t>
  </si>
  <si>
    <t>ЖЗК "БЪЛГАРСКИ ИМОТИ" АД</t>
  </si>
  <si>
    <t>ВЗК "МЕДИК-ЦЕНТЪР"</t>
  </si>
  <si>
    <t>(в хил.лв.)</t>
  </si>
  <si>
    <t>Акционерни дружества</t>
  </si>
  <si>
    <t>Взаимозастрахователни кооперации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</si>
  <si>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</si>
  <si>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</si>
  <si>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</si>
  <si>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</si>
  <si>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</si>
  <si>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</si>
  <si>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</si>
  <si>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</si>
  <si>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</si>
  <si>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</si>
  <si>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</si>
  <si>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</si>
  <si>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</si>
  <si>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</si>
  <si>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</si>
  <si>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</si>
  <si>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</si>
  <si>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</si>
  <si>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</si>
  <si>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</si>
  <si>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</si>
  <si>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</si>
  <si>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</si>
  <si>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</si>
  <si>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</si>
  <si>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</si>
  <si>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</si>
  <si>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r>
      <t>1</t>
    </r>
    <r>
      <rPr>
        <b/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</si>
  <si>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ЗАСТРАХОВАТЕЛИ</t>
  </si>
  <si>
    <t>I.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</si>
  <si>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</si>
  <si>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</si>
  <si>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</si>
  <si>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</si>
  <si>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</si>
  <si>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</si>
  <si>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</si>
  <si>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</si>
  <si>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</si>
  <si>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</si>
  <si>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</si>
  <si>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</si>
  <si>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 xml:space="preserve">Общо за 1 </t>
  </si>
  <si>
    <t>2.</t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</si>
  <si>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</si>
  <si>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</si>
  <si>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</si>
  <si>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</si>
  <si>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</si>
  <si>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</si>
  <si>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</si>
  <si>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</si>
  <si>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</si>
  <si>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 xml:space="preserve">Резултат за "а" 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</si>
  <si>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</si>
  <si>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</si>
  <si>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</si>
  <si>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</si>
  <si>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</si>
  <si>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</si>
  <si>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</si>
  <si>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</si>
  <si>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</si>
  <si>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</si>
  <si>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</si>
  <si>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</si>
  <si>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</si>
  <si>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</si>
  <si>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</si>
  <si>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</si>
  <si>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</si>
  <si>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8.</t>
  </si>
  <si>
    <t>Други технически разходи, нетни от презастраховане</t>
  </si>
  <si>
    <t>9.</t>
  </si>
  <si>
    <t>Данък върху приходите от застраховането</t>
  </si>
  <si>
    <t>10.</t>
  </si>
  <si>
    <t>Промяна в запасния фонд (+/-)</t>
  </si>
  <si>
    <t>11.</t>
  </si>
  <si>
    <t>ІІ.</t>
  </si>
  <si>
    <t>Технически отчет - животозастраховане</t>
  </si>
  <si>
    <t>промяна в пренос-премийния резерв, нетен от презастраховане (+/-)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</si>
  <si>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</si>
  <si>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</si>
  <si>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</si>
  <si>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</si>
  <si>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</si>
  <si>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</si>
  <si>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</si>
  <si>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</si>
  <si>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</si>
  <si>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</si>
  <si>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</si>
  <si>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</si>
  <si>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Нереализирани печалби от инвестиции</t>
  </si>
  <si>
    <t>Общо за "а"</t>
  </si>
  <si>
    <t>промяна в резерва за предстоящи плащания</t>
  </si>
  <si>
    <t>Общо за 5</t>
  </si>
  <si>
    <t>математически резерв, нетен от 
презастраховане</t>
  </si>
  <si>
    <t xml:space="preserve">Общо за "а" </t>
  </si>
  <si>
    <t>други застрахователни резерви, нетни от презастаховане</t>
  </si>
  <si>
    <t xml:space="preserve">Общо за 6 </t>
  </si>
  <si>
    <t>Бонуси и намаления, нетни от презастраховане</t>
  </si>
  <si>
    <t>Общо за 8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</si>
  <si>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</si>
  <si>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</si>
  <si>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</si>
  <si>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</si>
  <si>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 xml:space="preserve">Общо за 9 </t>
  </si>
  <si>
    <t>Нереализирани загуби от инвестиции</t>
  </si>
  <si>
    <t>12.</t>
  </si>
  <si>
    <t>13.</t>
  </si>
  <si>
    <t>14.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</si>
  <si>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</si>
  <si>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</si>
  <si>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</si>
  <si>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</si>
  <si>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>Общо за 3</t>
  </si>
  <si>
    <t>Друг доход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</si>
  <si>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</si>
  <si>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</si>
  <si>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</si>
  <si>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</si>
  <si>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 xml:space="preserve">Извънредна печалба или загуба </t>
  </si>
  <si>
    <t>Други данъци</t>
  </si>
  <si>
    <t>Пазарен дял:</t>
  </si>
  <si>
    <r>
      <t>Разпределен доход от инвестиции, пренесен от нетехническия отчет (</t>
    </r>
    <r>
      <rPr>
        <b/>
        <sz val="12"/>
        <color indexed="8"/>
        <rFont val="Times New Roman"/>
        <family val="1"/>
      </rPr>
      <t>позиция ІІІ 6</t>
    </r>
    <r>
      <rPr>
        <sz val="12"/>
        <color indexed="8"/>
        <rFont val="Times New Roman"/>
        <family val="1"/>
      </rPr>
      <t>)</t>
    </r>
  </si>
  <si>
    <r>
      <t xml:space="preserve">Междинен сбор - салдо на техническия отчет по общо застраховане
</t>
    </r>
    <r>
      <rPr>
        <b/>
        <sz val="12"/>
        <color indexed="8"/>
        <rFont val="Times New Roman"/>
        <family val="1"/>
      </rPr>
      <t>(1+2+3-4+5-6-7-8+9+10)</t>
    </r>
  </si>
  <si>
    <r>
      <t>Разпределен доход от инвестиции, пренесен в нетехническия отчет (</t>
    </r>
    <r>
      <rPr>
        <b/>
        <sz val="12"/>
        <color indexed="8"/>
        <rFont val="Times New Roman"/>
        <family val="1"/>
      </rPr>
      <t>позиция ІІІ 4</t>
    </r>
    <r>
      <rPr>
        <sz val="12"/>
        <color indexed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</si>
  <si>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color indexed="8"/>
        <rFont val="Times New Roman"/>
        <family val="1"/>
      </rPr>
      <t>позиция І 10</t>
    </r>
    <r>
      <rPr>
        <sz val="12"/>
        <color indexed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</si>
  <si>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color indexed="8"/>
        <rFont val="Times New Roman"/>
        <family val="1"/>
      </rPr>
      <t>позиция ІІ 14</t>
    </r>
    <r>
      <rPr>
        <sz val="12"/>
        <color indexed="8"/>
        <rFont val="Times New Roman"/>
        <family val="1"/>
      </rPr>
      <t>)</t>
    </r>
  </si>
  <si>
    <r>
      <t>Разпределен доход от инвестиции, пренесен от животозастрахователния технически отчет (</t>
    </r>
    <r>
      <rPr>
        <b/>
        <sz val="12"/>
        <color indexed="8"/>
        <rFont val="Times New Roman"/>
        <family val="1"/>
      </rPr>
      <t>позиция ІІ 12</t>
    </r>
    <r>
      <rPr>
        <sz val="12"/>
        <color indexed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</si>
  <si>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12"/>
        <color indexed="8"/>
        <rFont val="Times New Roman"/>
        <family val="1"/>
      </rPr>
      <t>позиция І 2</t>
    </r>
    <r>
      <rPr>
        <sz val="12"/>
        <color indexed="8"/>
        <rFont val="Times New Roman"/>
        <family val="1"/>
      </rPr>
      <t>)</t>
    </r>
  </si>
  <si>
    <r>
      <t>Печалба или загуба за отчетния период</t>
    </r>
    <r>
      <rPr>
        <b/>
        <sz val="12"/>
        <color indexed="8"/>
        <rFont val="Times New Roman"/>
        <family val="1"/>
      </rPr>
      <t xml:space="preserve"> </t>
    </r>
  </si>
  <si>
    <t>ЗАД "Булстрад Живот"</t>
  </si>
  <si>
    <t>ЖЗК ДСК ГАРАНЦИЯ АД</t>
  </si>
  <si>
    <t>1 По данни на застрахователите, представени в КФН съгласно Заповед №145 от 01.04.2004 г. на зам.-председателя, ръководещ управление "Застрахователен надзор"</t>
  </si>
  <si>
    <t>ЗАД "БУЛСТРАД ЖИВОТ"</t>
  </si>
  <si>
    <t>ГРАВЕ ББЪЛГАРИЯ АД</t>
  </si>
  <si>
    <t>"БЪЛГАРСКА ВЗАИМОЗАСТРАХОВАТЕЛНА КООПЕРАЦИЯ"</t>
  </si>
  <si>
    <t>ОБЩО:</t>
  </si>
  <si>
    <t>(в лв.)</t>
  </si>
  <si>
    <r>
      <t>СЧЕТОВОДНИ БАЛАНСИ НА ЗАСТРАХОВАТЕЛИТЕ ПО ЖИВОТОЗАСТРАХОВАНЕ КЪМ 30.09.2004 ГОДИНА</t>
    </r>
    <r>
      <rPr>
        <b/>
        <vertAlign val="superscript"/>
        <sz val="18"/>
        <rFont val="Times New Roman"/>
        <family val="1"/>
      </rPr>
      <t>1</t>
    </r>
  </si>
  <si>
    <r>
      <t>ОТЧЕТИ ЗА ПЕЧАЛБИ И ЗАГУБИ НА ЗАСТРАХОВАТЕЛИТЕ ПО ЖИВОТОЗАСТРАХОВАНЕ ЗА ДЕВЕТМЕСЕЧИЕТО НА 2004 ГОДИНА</t>
    </r>
    <r>
      <rPr>
        <b/>
        <vertAlign val="superscript"/>
        <sz val="18"/>
        <rFont val="Times New Roman"/>
        <family val="1"/>
      </rPr>
      <t>1</t>
    </r>
  </si>
  <si>
    <r>
      <t>Застрахователни плащания по видове застраховки за деветмесечието на 2004 г. - животозастраховане</t>
    </r>
    <r>
      <rPr>
        <b/>
        <vertAlign val="superscript"/>
        <sz val="18"/>
        <rFont val="Times New Roman"/>
        <family val="1"/>
      </rPr>
      <t>1</t>
    </r>
  </si>
  <si>
    <r>
      <t>Премиен приход по видове застраховки за деветмесечието на 2004 г. - животозастраховане</t>
    </r>
    <r>
      <rPr>
        <b/>
        <vertAlign val="superscript"/>
        <sz val="1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</si>
</sst>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#,##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лв.&quot;;\-#,##0\ &quot;лв.&quot;"/>
    <numFmt numFmtId="187" formatCode="#,##0\ &quot;лв.&quot;;[Red]\-#,##0\ &quot;лв.&quot;"/>
    <numFmt numFmtId="188" formatCode="#,##0.00\ &quot;лв.&quot;;\-#,##0.00\ &quot;лв.&quot;"/>
    <numFmt numFmtId="189" formatCode="#,##0.00\ &quot;лв.&quot;;[Red]\-#,##0.00\ &quot;лв.&quot;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  <numFmt numFmtId="194" formatCode="0.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00"/>
    <numFmt numFmtId="198" formatCode="_-* #,##0.000\ _л_в_-;\-* #,##0.000\ _л_в_-;_-* &quot;-&quot;??\ _л_в_-;_-@_-"/>
    <numFmt numFmtId="199" formatCode="_-* #,##0.0000\ _л_в_-;\-* #,##0.0000\ _л_в_-;_-* &quot;-&quot;??\ _л_в_-;_-@_-"/>
    <numFmt numFmtId="200" formatCode="_-* #,##0.000\ &quot;лв&quot;_-;\-* #,##0.000\ &quot;лв&quot;_-;_-* &quot;-&quot;??\ &quot;лв&quot;_-;_-@_-"/>
    <numFmt numFmtId="201" formatCode="#,##0.0000"/>
    <numFmt numFmtId="202" formatCode="#,##0.00000"/>
    <numFmt numFmtId="203" formatCode="0.000%"/>
    <numFmt numFmtId="204" formatCode="0.0000%"/>
    <numFmt numFmtId="205" formatCode="#,##0;\ \(#,##0\)"/>
    <numFmt numFmtId="206" formatCode="0_);\(0\)"/>
  </numFmts>
  <fonts count="27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.75"/>
      <name val="Arial"/>
      <family val="0"/>
    </font>
    <font>
      <sz val="2.25"/>
      <name val="Arial"/>
      <family val="0"/>
    </font>
    <font>
      <sz val="1.5"/>
      <name val="Arial"/>
      <family val="2"/>
    </font>
    <font>
      <sz val="18.25"/>
      <name val="Arial"/>
      <family val="0"/>
    </font>
    <font>
      <sz val="17.5"/>
      <name val="Arial"/>
      <family val="0"/>
    </font>
    <font>
      <sz val="19.75"/>
      <name val="Arial"/>
      <family val="0"/>
    </font>
    <font>
      <b/>
      <vertAlign val="superscript"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205" fontId="5" fillId="0" borderId="0" xfId="21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3" fontId="3" fillId="0" borderId="2" xfId="22" applyNumberFormat="1" applyFont="1" applyFill="1" applyBorder="1" applyAlignment="1" applyProtection="1">
      <alignment horizontal="left" vertical="center"/>
      <protection/>
    </xf>
    <xf numFmtId="0" fontId="3" fillId="0" borderId="2" xfId="22" applyNumberFormat="1" applyFont="1" applyFill="1" applyBorder="1" applyAlignment="1" applyProtection="1">
      <alignment horizontal="left" vertical="center" wrapText="1"/>
      <protection/>
    </xf>
    <xf numFmtId="0" fontId="11" fillId="0" borderId="2" xfId="22" applyNumberFormat="1" applyFont="1" applyFill="1" applyBorder="1" applyAlignment="1" applyProtection="1">
      <alignment horizontal="left" vertical="center" wrapText="1"/>
      <protection/>
    </xf>
    <xf numFmtId="0" fontId="3" fillId="0" borderId="2" xfId="2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3" fontId="3" fillId="0" borderId="2" xfId="22" applyNumberFormat="1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3" fontId="15" fillId="0" borderId="2" xfId="0" applyFont="1" applyBorder="1" applyAlignment="1">
      <alignment horizontal="left" vertical="center" wrapText="1"/>
    </xf>
    <xf numFmtId="205" fontId="5" fillId="0" borderId="0" xfId="0" applyNumberFormat="1" applyFont="1" applyAlignment="1">
      <alignment/>
    </xf>
    <xf numFmtId="3" fontId="16" fillId="0" borderId="2" xfId="0" applyFont="1" applyBorder="1" applyAlignment="1">
      <alignment horizontal="left" vertical="center" wrapText="1"/>
    </xf>
    <xf numFmtId="205" fontId="13" fillId="0" borderId="2" xfId="0" applyNumberFormat="1" applyFont="1" applyBorder="1" applyAlignment="1">
      <alignment horizontal="right"/>
    </xf>
    <xf numFmtId="3" fontId="15" fillId="0" borderId="2" xfId="0" applyFont="1" applyBorder="1" applyAlignment="1">
      <alignment horizontal="right" vertical="center" wrapText="1"/>
    </xf>
    <xf numFmtId="3" fontId="16" fillId="0" borderId="2" xfId="0" applyFont="1" applyBorder="1" applyAlignment="1">
      <alignment vertical="center" wrapText="1"/>
    </xf>
    <xf numFmtId="3" fontId="16" fillId="0" borderId="2" xfId="0" applyFont="1" applyBorder="1" applyAlignment="1">
      <alignment horizontal="left" vertical="center" wrapText="1"/>
    </xf>
    <xf numFmtId="3" fontId="16" fillId="0" borderId="2" xfId="0" applyFont="1" applyBorder="1" applyAlignment="1">
      <alignment horizontal="right" vertical="center" wrapText="1"/>
    </xf>
    <xf numFmtId="20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05" fontId="3" fillId="2" borderId="2" xfId="0" applyNumberFormat="1" applyFont="1" applyFill="1" applyBorder="1" applyAlignment="1">
      <alignment horizontal="right" wrapText="1"/>
    </xf>
    <xf numFmtId="3" fontId="16" fillId="0" borderId="2" xfId="0" applyFont="1" applyBorder="1" applyAlignment="1">
      <alignment horizontal="left" vertical="center" wrapText="1"/>
    </xf>
    <xf numFmtId="3" fontId="16" fillId="0" borderId="2" xfId="0" applyFont="1" applyBorder="1" applyAlignment="1">
      <alignment horizontal="right" vertical="center" wrapText="1"/>
    </xf>
    <xf numFmtId="3" fontId="15" fillId="0" borderId="2" xfId="0" applyFont="1" applyBorder="1" applyAlignment="1">
      <alignment horizontal="right" vertical="center" wrapText="1"/>
    </xf>
    <xf numFmtId="3" fontId="16" fillId="0" borderId="2" xfId="0" applyFont="1" applyBorder="1" applyAlignment="1">
      <alignment horizontal="left"/>
    </xf>
    <xf numFmtId="3" fontId="15" fillId="0" borderId="2" xfId="0" applyFont="1" applyBorder="1" applyAlignment="1">
      <alignment horizontal="right"/>
    </xf>
    <xf numFmtId="3" fontId="16" fillId="0" borderId="2" xfId="0" applyFont="1" applyBorder="1" applyAlignment="1">
      <alignment horizontal="left" wrapText="1"/>
    </xf>
    <xf numFmtId="205" fontId="13" fillId="2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205" fontId="13" fillId="0" borderId="2" xfId="0" applyNumberFormat="1" applyFont="1" applyFill="1" applyBorder="1" applyAlignment="1">
      <alignment horizontal="right"/>
    </xf>
    <xf numFmtId="3" fontId="16" fillId="0" borderId="2" xfId="0" applyFont="1" applyFill="1" applyBorder="1" applyAlignment="1">
      <alignment horizontal="left" vertical="center" wrapText="1"/>
    </xf>
    <xf numFmtId="20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6" fillId="0" borderId="2" xfId="0" applyFont="1" applyFill="1" applyBorder="1" applyAlignment="1">
      <alignment horizontal="left" vertical="center" wrapText="1"/>
    </xf>
    <xf numFmtId="3" fontId="16" fillId="0" borderId="2" xfId="0" applyFont="1" applyFill="1" applyBorder="1" applyAlignment="1">
      <alignment horizontal="right" vertical="center" wrapText="1"/>
    </xf>
    <xf numFmtId="205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16" fillId="0" borderId="2" xfId="0" applyFont="1" applyFill="1" applyBorder="1" applyAlignment="1">
      <alignment horizontal="right" vertical="center" wrapText="1"/>
    </xf>
    <xf numFmtId="205" fontId="13" fillId="0" borderId="0" xfId="0" applyNumberFormat="1" applyFont="1" applyAlignment="1">
      <alignment/>
    </xf>
    <xf numFmtId="0" fontId="1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3" fillId="0" borderId="2" xfId="22" applyNumberFormat="1" applyFont="1" applyFill="1" applyBorder="1" applyAlignment="1" applyProtection="1">
      <alignment horizontal="center" vertical="center" wrapText="1"/>
      <protection/>
    </xf>
    <xf numFmtId="0" fontId="3" fillId="0" borderId="2" xfId="22" applyNumberFormat="1" applyFont="1" applyFill="1" applyBorder="1" applyAlignment="1" applyProtection="1">
      <alignment horizontal="center" vertical="center" wrapText="1"/>
      <protection/>
    </xf>
    <xf numFmtId="0" fontId="11" fillId="0" borderId="2" xfId="22" applyNumberFormat="1" applyFont="1" applyFill="1" applyBorder="1" applyAlignment="1" applyProtection="1">
      <alignment horizontal="center" vertical="center" wrapText="1"/>
      <protection/>
    </xf>
    <xf numFmtId="0" fontId="3" fillId="0" borderId="2" xfId="22" applyNumberFormat="1" applyFont="1" applyFill="1" applyBorder="1" applyAlignment="1" applyProtection="1">
      <alignment horizontal="center" vertical="center"/>
      <protection/>
    </xf>
    <xf numFmtId="3" fontId="13" fillId="0" borderId="2" xfId="22" applyNumberFormat="1" applyFont="1" applyBorder="1" applyAlignment="1" applyProtection="1">
      <alignment horizontal="center" vertical="center" wrapText="1"/>
      <protection/>
    </xf>
    <xf numFmtId="3" fontId="3" fillId="0" borderId="2" xfId="22" applyNumberFormat="1" applyFont="1" applyBorder="1" applyAlignment="1">
      <alignment horizontal="center" vertical="center" wrapText="1"/>
      <protection/>
    </xf>
    <xf numFmtId="3" fontId="3" fillId="0" borderId="2" xfId="22" applyNumberFormat="1" applyFont="1" applyBorder="1" applyAlignment="1">
      <alignment horizontal="left" vertical="center" wrapText="1"/>
      <protection/>
    </xf>
    <xf numFmtId="0" fontId="5" fillId="0" borderId="4" xfId="0" applyFont="1" applyBorder="1" applyAlignment="1">
      <alignment wrapText="1"/>
    </xf>
    <xf numFmtId="3" fontId="13" fillId="0" borderId="2" xfId="0" applyNumberFormat="1" applyFont="1" applyFill="1" applyBorder="1" applyAlignment="1" applyProtection="1">
      <alignment horizontal="right"/>
      <protection/>
    </xf>
    <xf numFmtId="10" fontId="3" fillId="0" borderId="2" xfId="0" applyNumberFormat="1" applyFont="1" applyBorder="1" applyAlignment="1">
      <alignment/>
    </xf>
    <xf numFmtId="3" fontId="13" fillId="0" borderId="2" xfId="23" applyNumberFormat="1" applyFont="1" applyFill="1" applyBorder="1" applyAlignment="1" applyProtection="1">
      <alignment horizontal="right" vertical="center" wrapText="1"/>
      <protection/>
    </xf>
    <xf numFmtId="3" fontId="3" fillId="0" borderId="2" xfId="0" applyNumberFormat="1" applyFont="1" applyBorder="1" applyAlignment="1">
      <alignment horizontal="right" vertical="center"/>
    </xf>
    <xf numFmtId="0" fontId="3" fillId="0" borderId="2" xfId="23" applyFont="1" applyFill="1" applyBorder="1" applyAlignment="1">
      <alignment vertical="center" wrapText="1"/>
      <protection/>
    </xf>
    <xf numFmtId="0" fontId="13" fillId="0" borderId="2" xfId="0" applyFont="1" applyBorder="1" applyAlignment="1">
      <alignment vertical="center" wrapText="1"/>
    </xf>
    <xf numFmtId="0" fontId="13" fillId="0" borderId="2" xfId="23" applyFont="1" applyFill="1" applyBorder="1" applyAlignment="1">
      <alignment vertical="center" wrapText="1"/>
      <protection/>
    </xf>
    <xf numFmtId="0" fontId="3" fillId="0" borderId="2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left"/>
      <protection/>
    </xf>
    <xf numFmtId="3" fontId="15" fillId="0" borderId="2" xfId="0" applyFont="1" applyBorder="1" applyAlignment="1">
      <alignment horizontal="center"/>
    </xf>
    <xf numFmtId="205" fontId="13" fillId="2" borderId="2" xfId="0" applyNumberFormat="1" applyFont="1" applyFill="1" applyBorder="1" applyAlignment="1">
      <alignment/>
    </xf>
    <xf numFmtId="3" fontId="16" fillId="0" borderId="2" xfId="0" applyFont="1" applyBorder="1" applyAlignment="1">
      <alignment horizontal="center" vertical="center"/>
    </xf>
    <xf numFmtId="205" fontId="3" fillId="0" borderId="2" xfId="0" applyNumberFormat="1" applyFont="1" applyBorder="1" applyAlignment="1">
      <alignment horizontal="right"/>
    </xf>
    <xf numFmtId="205" fontId="5" fillId="0" borderId="2" xfId="0" applyNumberFormat="1" applyFont="1" applyBorder="1" applyAlignment="1">
      <alignment/>
    </xf>
    <xf numFmtId="3" fontId="16" fillId="0" borderId="2" xfId="0" applyFont="1" applyBorder="1" applyAlignment="1">
      <alignment horizontal="right" vertical="center"/>
    </xf>
    <xf numFmtId="205" fontId="13" fillId="0" borderId="2" xfId="0" applyNumberFormat="1" applyFont="1" applyBorder="1" applyAlignment="1">
      <alignment/>
    </xf>
    <xf numFmtId="3" fontId="16" fillId="0" borderId="2" xfId="0" applyFont="1" applyBorder="1" applyAlignment="1">
      <alignment horizontal="center" vertical="center" wrapText="1"/>
    </xf>
    <xf numFmtId="205" fontId="5" fillId="0" borderId="2" xfId="0" applyNumberFormat="1" applyFont="1" applyBorder="1" applyAlignment="1">
      <alignment vertical="top"/>
    </xf>
    <xf numFmtId="3" fontId="15" fillId="0" borderId="2" xfId="0" applyFont="1" applyBorder="1" applyAlignment="1">
      <alignment horizontal="center" vertical="center"/>
    </xf>
    <xf numFmtId="205" fontId="13" fillId="0" borderId="2" xfId="0" applyNumberFormat="1" applyFont="1" applyFill="1" applyBorder="1" applyAlignment="1">
      <alignment/>
    </xf>
    <xf numFmtId="3" fontId="16" fillId="0" borderId="2" xfId="0" applyFont="1" applyBorder="1" applyAlignment="1">
      <alignment horizontal="right"/>
    </xf>
    <xf numFmtId="3" fontId="16" fillId="0" borderId="2" xfId="0" applyFont="1" applyFill="1" applyBorder="1" applyAlignment="1">
      <alignment horizontal="right"/>
    </xf>
    <xf numFmtId="3" fontId="16" fillId="0" borderId="2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9" fontId="5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2" fontId="10" fillId="2" borderId="2" xfId="22" applyNumberFormat="1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Spravki_NonLIfe_New" xfId="22"/>
    <cellStyle name="Normal_Spravki_NonLIfe199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'2.3.1.8.3'!$A$1</c:f>
              <c:strCache>
                <c:ptCount val="1"/>
                <c:pt idx="0">
                  <c:v>Премиен приход по видове застраховки за деветмесечието на 2004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'2.3.1.8.3'!#REF!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'2.3.1.8.3'!#REF!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Премиен приход по видове застраховки 
за деветмесечието на 2004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75"/>
          <c:y val="0.26975"/>
          <c:w val="0.46175"/>
          <c:h val="0.46775"/>
        </c:manualLayout>
      </c:layout>
      <c:pie3DChart>
        <c:varyColors val="1"/>
        <c:ser>
          <c:idx val="0"/>
          <c:order val="0"/>
          <c:tx>
            <c:strRef>
              <c:f>'[1]Premium'!$A$1</c:f>
              <c:strCache>
                <c:ptCount val="1"/>
                <c:pt idx="0">
                  <c:v>Премиен приход по видове застраховки за трето тримесечие на 2004 г.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'[1]Premium'!$A$22:$A$29</c:f>
              <c:strCache>
                <c:ptCount val="8"/>
                <c:pt idx="0">
                  <c:v>Застраховка "Живот"</c:v>
                </c:pt>
                <c:pt idx="1">
                  <c:v>Застраховка за пенсия или рента</c:v>
                </c:pt>
                <c:pt idx="2">
                  <c:v>Женитбена и детска застраховка</c:v>
                </c:pt>
                <c:pt idx="3">
                  <c:v>Застраховка "Живот", свързана с инвестиционен фонд</c:v>
                </c:pt>
                <c:pt idx="4">
                  <c:v>Постоянна здравна застраховка</c:v>
                </c:pt>
                <c:pt idx="5">
                  <c:v>Изкупуване на капитал</c:v>
                </c:pt>
                <c:pt idx="6">
                  <c:v>Допълнителна застраховка</c:v>
                </c:pt>
                <c:pt idx="7">
                  <c:v>Застраховка "Злополука"</c:v>
                </c:pt>
              </c:strCache>
            </c:strRef>
          </c:cat>
          <c:val>
            <c:numRef>
              <c:f>'[1]Premium'!$N$22:$N$29</c:f>
              <c:numCache>
                <c:ptCount val="8"/>
                <c:pt idx="0">
                  <c:v>0.5983692591526157</c:v>
                </c:pt>
                <c:pt idx="1">
                  <c:v>0.0688596972837496</c:v>
                </c:pt>
                <c:pt idx="2">
                  <c:v>0.043348115611286084</c:v>
                </c:pt>
                <c:pt idx="3">
                  <c:v>0.07252550054142057</c:v>
                </c:pt>
                <c:pt idx="4">
                  <c:v>0.02542440411115716</c:v>
                </c:pt>
                <c:pt idx="5">
                  <c:v>0</c:v>
                </c:pt>
                <c:pt idx="6">
                  <c:v>0.11968697712832614</c:v>
                </c:pt>
                <c:pt idx="7">
                  <c:v>0.07178604617144485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Застрахователни плащания по видове застраховки 
за деветмесечието на 2004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25"/>
          <c:y val="0.328"/>
          <c:w val="0.475"/>
          <c:h val="0.39675"/>
        </c:manualLayout>
      </c:layout>
      <c:pie3DChart>
        <c:varyColors val="1"/>
        <c:ser>
          <c:idx val="0"/>
          <c:order val="0"/>
          <c:tx>
            <c:strRef>
              <c:f>'[2]IzpObez'!$A$1:$M$1</c:f>
              <c:strCache>
                <c:ptCount val="1"/>
                <c:pt idx="0">
                  <c:v>Застрахователни плащания по видове застраховки за трето тримесечие на 2004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'[2]IzpObez'!$A$5:$A$12</c:f>
              <c:strCache>
                <c:ptCount val="8"/>
                <c:pt idx="0">
                  <c:v>Застраховка "Живот"</c:v>
                </c:pt>
                <c:pt idx="1">
                  <c:v>Застраховка за пенсия или рента</c:v>
                </c:pt>
                <c:pt idx="2">
                  <c:v>Женитбена и детска застраховка</c:v>
                </c:pt>
                <c:pt idx="3">
                  <c:v>Застраховка "Живот", свързана с инвестиционен фонд</c:v>
                </c:pt>
                <c:pt idx="4">
                  <c:v>Постоянна здравна застраховка</c:v>
                </c:pt>
                <c:pt idx="5">
                  <c:v>Изкупуване на капитал</c:v>
                </c:pt>
                <c:pt idx="6">
                  <c:v>Допълнителна застраховка</c:v>
                </c:pt>
                <c:pt idx="7">
                  <c:v>Застраховка "Злополука"</c:v>
                </c:pt>
              </c:strCache>
            </c:strRef>
          </c:cat>
          <c:val>
            <c:numRef>
              <c:f>'[2]IzpObez'!$N$5:$N$12</c:f>
              <c:numCache>
                <c:ptCount val="8"/>
                <c:pt idx="0">
                  <c:v>0.5646472485997424</c:v>
                </c:pt>
                <c:pt idx="1">
                  <c:v>0.05390832955193321</c:v>
                </c:pt>
                <c:pt idx="2">
                  <c:v>0.05554588595431784</c:v>
                </c:pt>
                <c:pt idx="3">
                  <c:v>0.07466835650032914</c:v>
                </c:pt>
                <c:pt idx="4">
                  <c:v>0.03833322908708437</c:v>
                </c:pt>
                <c:pt idx="5">
                  <c:v>0</c:v>
                </c:pt>
                <c:pt idx="6">
                  <c:v>0.15476171573361514</c:v>
                </c:pt>
                <c:pt idx="7">
                  <c:v>0.058135234572977895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0</xdr:rowOff>
    </xdr:from>
    <xdr:to>
      <xdr:col>10</xdr:col>
      <xdr:colOff>1047750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076325" y="4581525"/>
        <a:ext cx="1253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20</xdr:row>
      <xdr:rowOff>123825</xdr:rowOff>
    </xdr:from>
    <xdr:to>
      <xdr:col>11</xdr:col>
      <xdr:colOff>809625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209550" y="5400675"/>
        <a:ext cx="14211300" cy="680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142875</xdr:rowOff>
    </xdr:from>
    <xdr:to>
      <xdr:col>12</xdr:col>
      <xdr:colOff>0</xdr:colOff>
      <xdr:row>62</xdr:row>
      <xdr:rowOff>152400</xdr:rowOff>
    </xdr:to>
    <xdr:graphicFrame>
      <xdr:nvGraphicFramePr>
        <xdr:cNvPr id="1" name="Chart 5"/>
        <xdr:cNvGraphicFramePr/>
      </xdr:nvGraphicFramePr>
      <xdr:xfrm>
        <a:off x="114300" y="5762625"/>
        <a:ext cx="138779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NAYO~1\LOCALS~1\Temp\Rar$DI13.688\Life\Statistics_3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NAYO~1\LOCALS~1\Temp\Rar$DI13.688\Life\Statistics_3_04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 (%2)"/>
      <sheetName val="Premium (%)"/>
      <sheetName val="Premium"/>
      <sheetName val="2.4.1.8.2"/>
      <sheetName val="OPZ"/>
      <sheetName val="Balance_sheet"/>
    </sheetNames>
    <sheetDataSet>
      <sheetData sheetId="2">
        <row r="1">
          <cell r="A1" t="str">
            <v>Премиен приход по видове застраховки за трето тримесечие на 2004 г. - животозастраховане 1</v>
          </cell>
        </row>
        <row r="22">
          <cell r="A22" t="str">
            <v>Застраховка "Живот"</v>
          </cell>
          <cell r="N22">
            <v>0.5983692591526157</v>
          </cell>
        </row>
        <row r="23">
          <cell r="A23" t="str">
            <v>Застраховка за пенсия или рента</v>
          </cell>
          <cell r="N23">
            <v>0.0688596972837496</v>
          </cell>
        </row>
        <row r="24">
          <cell r="A24" t="str">
            <v>Женитбена и детска застраховка</v>
          </cell>
          <cell r="N24">
            <v>0.043348115611286084</v>
          </cell>
        </row>
        <row r="25">
          <cell r="A25" t="str">
            <v>Застраховка "Живот", свързана с инвестиционен фонд</v>
          </cell>
          <cell r="N25">
            <v>0.07252550054142057</v>
          </cell>
        </row>
        <row r="26">
          <cell r="A26" t="str">
            <v>Постоянна здравна застраховка</v>
          </cell>
          <cell r="N26">
            <v>0.02542440411115716</v>
          </cell>
        </row>
        <row r="27">
          <cell r="A27" t="str">
            <v>Изкупуване на капитал</v>
          </cell>
          <cell r="N27">
            <v>0</v>
          </cell>
        </row>
        <row r="28">
          <cell r="A28" t="str">
            <v>Допълнителна застраховка</v>
          </cell>
          <cell r="N28">
            <v>0.11968697712832614</v>
          </cell>
        </row>
        <row r="29">
          <cell r="A29" t="str">
            <v>Застраховка "Злополука"</v>
          </cell>
          <cell r="N29">
            <v>0.07178604617144485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zpObez (%2)"/>
      <sheetName val="IzpObez (%)"/>
      <sheetName val="IzpObez"/>
      <sheetName val="Premium (%2)"/>
      <sheetName val="Premium (%)"/>
      <sheetName val="Premium"/>
      <sheetName val="OPZ"/>
      <sheetName val="Balance_sheet"/>
    </sheetNames>
    <sheetDataSet>
      <sheetData sheetId="2">
        <row r="1">
          <cell r="A1" t="str">
            <v>Застрахователни плащания по видове застраховки за трето тримесечие на 2004 г. - животозастраховане</v>
          </cell>
        </row>
        <row r="5">
          <cell r="A5" t="str">
            <v>Застраховка "Живот"</v>
          </cell>
          <cell r="N5">
            <v>0.5646472485997424</v>
          </cell>
        </row>
        <row r="6">
          <cell r="A6" t="str">
            <v>Застраховка за пенсия или рента</v>
          </cell>
          <cell r="N6">
            <v>0.05390832955193321</v>
          </cell>
        </row>
        <row r="7">
          <cell r="A7" t="str">
            <v>Женитбена и детска застраховка</v>
          </cell>
          <cell r="N7">
            <v>0.05554588595431784</v>
          </cell>
        </row>
        <row r="8">
          <cell r="A8" t="str">
            <v>Застраховка "Живот", свързана с инвестиционен фонд</v>
          </cell>
          <cell r="N8">
            <v>0.07466835650032914</v>
          </cell>
        </row>
        <row r="9">
          <cell r="A9" t="str">
            <v>Постоянна здравна застраховка</v>
          </cell>
          <cell r="N9">
            <v>0.03833322908708437</v>
          </cell>
        </row>
        <row r="10">
          <cell r="A10" t="str">
            <v>Изкупуване на капитал</v>
          </cell>
          <cell r="N10">
            <v>0</v>
          </cell>
        </row>
        <row r="11">
          <cell r="A11" t="str">
            <v>Допълнителна застраховка</v>
          </cell>
          <cell r="N11">
            <v>0.15476171573361514</v>
          </cell>
        </row>
        <row r="12">
          <cell r="A12" t="str">
            <v>Застраховка "Злополука"</v>
          </cell>
          <cell r="N12">
            <v>0.058135234572977895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Normal="75" workbookViewId="0" topLeftCell="B1">
      <selection activeCell="N5" sqref="N5:N14"/>
    </sheetView>
  </sheetViews>
  <sheetFormatPr defaultColWidth="9.140625" defaultRowHeight="12.75"/>
  <cols>
    <col min="1" max="1" width="46.28125" style="38" customWidth="1"/>
    <col min="2" max="2" width="16.421875" style="3" customWidth="1"/>
    <col min="3" max="13" width="15.7109375" style="3" customWidth="1"/>
    <col min="14" max="14" width="13.140625" style="3" customWidth="1"/>
    <col min="15" max="16384" width="9.140625" style="3" customWidth="1"/>
  </cols>
  <sheetData>
    <row r="1" spans="1:15" ht="30" customHeight="1">
      <c r="A1" s="100" t="s">
        <v>167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0"/>
      <c r="O1" s="40"/>
    </row>
    <row r="2" spans="1:15" ht="30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2" t="s">
        <v>163</v>
      </c>
      <c r="N2" s="40"/>
      <c r="O2" s="40"/>
    </row>
    <row r="3" spans="1:13" ht="27" customHeight="1">
      <c r="A3" s="101" t="s">
        <v>1</v>
      </c>
      <c r="B3" s="102" t="s">
        <v>21</v>
      </c>
      <c r="C3" s="102"/>
      <c r="D3" s="102"/>
      <c r="E3" s="102"/>
      <c r="F3" s="102"/>
      <c r="G3" s="102"/>
      <c r="H3" s="102"/>
      <c r="I3" s="102"/>
      <c r="J3" s="102"/>
      <c r="K3" s="104" t="s">
        <v>22</v>
      </c>
      <c r="L3" s="104"/>
      <c r="M3" s="103" t="s">
        <v>162</v>
      </c>
    </row>
    <row r="4" spans="1:13" s="13" customFormat="1" ht="84.75" customHeight="1">
      <c r="A4" s="101"/>
      <c r="B4" s="59" t="s">
        <v>12</v>
      </c>
      <c r="C4" s="59" t="s">
        <v>11</v>
      </c>
      <c r="D4" s="59" t="s">
        <v>14</v>
      </c>
      <c r="E4" s="59" t="s">
        <v>13</v>
      </c>
      <c r="F4" s="58" t="s">
        <v>159</v>
      </c>
      <c r="G4" s="58" t="s">
        <v>16</v>
      </c>
      <c r="H4" s="58" t="s">
        <v>160</v>
      </c>
      <c r="I4" s="58" t="s">
        <v>18</v>
      </c>
      <c r="J4" s="58" t="s">
        <v>157</v>
      </c>
      <c r="K4" s="58" t="s">
        <v>17</v>
      </c>
      <c r="L4" s="58" t="s">
        <v>19</v>
      </c>
      <c r="M4" s="103"/>
    </row>
    <row r="5" spans="1:14" ht="15.75">
      <c r="A5" s="78" t="s">
        <v>2</v>
      </c>
      <c r="B5" s="72">
        <v>16209881</v>
      </c>
      <c r="C5" s="72">
        <v>6130684.15</v>
      </c>
      <c r="D5" s="72">
        <v>5575850.28</v>
      </c>
      <c r="E5" s="72">
        <v>6066400</v>
      </c>
      <c r="F5" s="72">
        <v>780156.71</v>
      </c>
      <c r="G5" s="72">
        <v>1232934.86</v>
      </c>
      <c r="H5" s="72">
        <v>2756559.83</v>
      </c>
      <c r="I5" s="72">
        <v>638749</v>
      </c>
      <c r="J5" s="72">
        <v>363904.5</v>
      </c>
      <c r="K5" s="72">
        <v>1170014</v>
      </c>
      <c r="L5" s="72">
        <v>235425.87</v>
      </c>
      <c r="M5" s="72">
        <v>41160560.199999996</v>
      </c>
      <c r="N5" s="99">
        <f>M5/M14</f>
        <v>0.6672289564363653</v>
      </c>
    </row>
    <row r="6" spans="1:14" ht="15.75">
      <c r="A6" s="77" t="s">
        <v>3</v>
      </c>
      <c r="B6" s="72">
        <v>13964148</v>
      </c>
      <c r="C6" s="72">
        <v>5036656.08</v>
      </c>
      <c r="D6" s="72">
        <v>4714262.79</v>
      </c>
      <c r="E6" s="72">
        <v>6066400</v>
      </c>
      <c r="F6" s="72">
        <v>780156.71</v>
      </c>
      <c r="G6" s="72">
        <v>1215661.88</v>
      </c>
      <c r="H6" s="72">
        <v>2756559.83</v>
      </c>
      <c r="I6" s="72">
        <v>637909</v>
      </c>
      <c r="J6" s="72">
        <v>363904.5</v>
      </c>
      <c r="K6" s="72">
        <v>1165082</v>
      </c>
      <c r="L6" s="72">
        <v>211946.64</v>
      </c>
      <c r="M6" s="72">
        <v>36912687.43</v>
      </c>
      <c r="N6" s="99">
        <f>M6/M14</f>
        <v>0.5983692591526157</v>
      </c>
    </row>
    <row r="7" spans="1:14" ht="15.75">
      <c r="A7" s="78" t="s">
        <v>4</v>
      </c>
      <c r="B7" s="72">
        <v>2245733</v>
      </c>
      <c r="C7" s="72">
        <v>1094028.07</v>
      </c>
      <c r="D7" s="72">
        <v>861587.49</v>
      </c>
      <c r="E7" s="72">
        <v>0</v>
      </c>
      <c r="F7" s="72">
        <v>0</v>
      </c>
      <c r="G7" s="72">
        <v>17272.98</v>
      </c>
      <c r="H7" s="72">
        <v>0</v>
      </c>
      <c r="I7" s="72">
        <v>840</v>
      </c>
      <c r="J7" s="72">
        <v>0</v>
      </c>
      <c r="K7" s="72">
        <v>4932</v>
      </c>
      <c r="L7" s="72">
        <v>23479.23</v>
      </c>
      <c r="M7" s="72">
        <v>4247872.77</v>
      </c>
      <c r="N7" s="99">
        <f>M7/M14</f>
        <v>0.0688596972837496</v>
      </c>
    </row>
    <row r="8" spans="1:14" ht="15.75">
      <c r="A8" s="78" t="s">
        <v>5</v>
      </c>
      <c r="B8" s="72">
        <v>1103929</v>
      </c>
      <c r="C8" s="72">
        <v>492855.09</v>
      </c>
      <c r="D8" s="72">
        <v>507650.74</v>
      </c>
      <c r="E8" s="72">
        <v>535216</v>
      </c>
      <c r="F8" s="72">
        <v>19570.3</v>
      </c>
      <c r="G8" s="72">
        <v>3121.53</v>
      </c>
      <c r="H8" s="72">
        <v>0</v>
      </c>
      <c r="I8" s="72">
        <v>9500</v>
      </c>
      <c r="J8" s="72">
        <v>0</v>
      </c>
      <c r="K8" s="72">
        <v>2251</v>
      </c>
      <c r="L8" s="72">
        <v>0</v>
      </c>
      <c r="M8" s="72">
        <v>2674093.66</v>
      </c>
      <c r="N8" s="99">
        <f>M8/M14</f>
        <v>0.043348115611286084</v>
      </c>
    </row>
    <row r="9" spans="1:14" ht="31.5">
      <c r="A9" s="78" t="s">
        <v>6</v>
      </c>
      <c r="B9" s="72">
        <v>0</v>
      </c>
      <c r="C9" s="72">
        <v>4215492.45</v>
      </c>
      <c r="D9" s="72">
        <v>242936.36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15583</v>
      </c>
      <c r="L9" s="72">
        <v>0</v>
      </c>
      <c r="M9" s="72">
        <v>4474011.81</v>
      </c>
      <c r="N9" s="99">
        <f>M9/M14</f>
        <v>0.07252550054142057</v>
      </c>
    </row>
    <row r="10" spans="1:14" ht="15.75">
      <c r="A10" s="78" t="s">
        <v>7</v>
      </c>
      <c r="B10" s="72">
        <v>0</v>
      </c>
      <c r="C10" s="72">
        <v>419593.09</v>
      </c>
      <c r="D10" s="72">
        <v>498198.98</v>
      </c>
      <c r="E10" s="72">
        <v>0</v>
      </c>
      <c r="F10" s="72">
        <v>32712.14</v>
      </c>
      <c r="G10" s="72">
        <v>344708.02</v>
      </c>
      <c r="H10" s="72">
        <v>0</v>
      </c>
      <c r="I10" s="72">
        <v>269829</v>
      </c>
      <c r="J10" s="72">
        <v>0</v>
      </c>
      <c r="K10" s="72">
        <v>3360</v>
      </c>
      <c r="L10" s="72">
        <v>0</v>
      </c>
      <c r="M10" s="72">
        <v>1568401.23</v>
      </c>
      <c r="N10" s="99">
        <f>M10/M14</f>
        <v>0.02542440411115716</v>
      </c>
    </row>
    <row r="11" spans="1:14" ht="15.75">
      <c r="A11" s="78" t="s">
        <v>8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99">
        <f>M11/M14</f>
        <v>0</v>
      </c>
    </row>
    <row r="12" spans="1:14" ht="15.75">
      <c r="A12" s="78" t="s">
        <v>9</v>
      </c>
      <c r="B12" s="72">
        <v>0</v>
      </c>
      <c r="C12" s="72">
        <v>1094832.14</v>
      </c>
      <c r="D12" s="72">
        <v>1274305.4</v>
      </c>
      <c r="E12" s="72">
        <v>0</v>
      </c>
      <c r="F12" s="72">
        <v>3529253</v>
      </c>
      <c r="G12" s="72">
        <v>1085613.66</v>
      </c>
      <c r="H12" s="72">
        <v>243515.97</v>
      </c>
      <c r="I12" s="72">
        <v>141135</v>
      </c>
      <c r="J12" s="72">
        <v>0</v>
      </c>
      <c r="K12" s="72">
        <v>714</v>
      </c>
      <c r="L12" s="72">
        <v>13978</v>
      </c>
      <c r="M12" s="72">
        <v>7383347.17</v>
      </c>
      <c r="N12" s="99">
        <f>M12/M14</f>
        <v>0.11968697712832614</v>
      </c>
    </row>
    <row r="13" spans="1:14" ht="15.75">
      <c r="A13" s="78" t="s">
        <v>10</v>
      </c>
      <c r="B13" s="72">
        <v>707132</v>
      </c>
      <c r="C13" s="72">
        <v>1326972.94</v>
      </c>
      <c r="D13" s="72">
        <v>123746.91</v>
      </c>
      <c r="E13" s="72">
        <v>1160334</v>
      </c>
      <c r="F13" s="72">
        <v>461081</v>
      </c>
      <c r="G13" s="72">
        <v>483805.9</v>
      </c>
      <c r="H13" s="72">
        <v>0</v>
      </c>
      <c r="I13" s="72">
        <v>165323</v>
      </c>
      <c r="J13" s="72">
        <v>0</v>
      </c>
      <c r="K13" s="72">
        <v>0</v>
      </c>
      <c r="L13" s="72">
        <v>0</v>
      </c>
      <c r="M13" s="72">
        <v>4428395.75</v>
      </c>
      <c r="N13" s="99">
        <f>M13/M14</f>
        <v>0.07178604617144485</v>
      </c>
    </row>
    <row r="14" spans="1:14" ht="15.75">
      <c r="A14" s="79" t="s">
        <v>0</v>
      </c>
      <c r="B14" s="72">
        <v>18020942</v>
      </c>
      <c r="C14" s="72">
        <v>13680429.86</v>
      </c>
      <c r="D14" s="72">
        <v>8222688.67</v>
      </c>
      <c r="E14" s="72">
        <v>7761950</v>
      </c>
      <c r="F14" s="72">
        <v>4822773.15</v>
      </c>
      <c r="G14" s="72">
        <v>3150183.97</v>
      </c>
      <c r="H14" s="72">
        <v>3000075.8</v>
      </c>
      <c r="I14" s="72">
        <v>1224536</v>
      </c>
      <c r="J14" s="72">
        <v>363904.5</v>
      </c>
      <c r="K14" s="72">
        <v>1191922</v>
      </c>
      <c r="L14" s="72">
        <v>249403.87</v>
      </c>
      <c r="M14" s="72">
        <v>61688809.81999999</v>
      </c>
      <c r="N14" s="99">
        <f>M14/M14</f>
        <v>1</v>
      </c>
    </row>
    <row r="15" spans="1:13" ht="15.75">
      <c r="A15" s="79" t="s">
        <v>147</v>
      </c>
      <c r="B15" s="73">
        <v>0.2916071321657829</v>
      </c>
      <c r="C15" s="73">
        <v>0.22136316342200266</v>
      </c>
      <c r="D15" s="73">
        <v>0.1330606208201117</v>
      </c>
      <c r="E15" s="73">
        <v>0.1256009411170749</v>
      </c>
      <c r="F15" s="73">
        <v>0.07804346032049114</v>
      </c>
      <c r="G15" s="73">
        <v>0.05097178105111903</v>
      </c>
      <c r="H15" s="73">
        <v>0.04854455338201812</v>
      </c>
      <c r="I15" s="73">
        <v>0.0198223592976574</v>
      </c>
      <c r="J15" s="73">
        <v>0.005888454325238798</v>
      </c>
      <c r="K15" s="73">
        <v>0.0192883692104552</v>
      </c>
      <c r="L15" s="73">
        <v>0.004029197930707504</v>
      </c>
      <c r="M15" s="73">
        <v>1</v>
      </c>
    </row>
    <row r="16" spans="2:13" ht="12.75" hidden="1">
      <c r="B16" s="39" t="b">
        <v>1</v>
      </c>
      <c r="C16" s="39" t="b">
        <v>1</v>
      </c>
      <c r="D16" s="39" t="b">
        <v>1</v>
      </c>
      <c r="E16" s="39" t="b">
        <v>1</v>
      </c>
      <c r="F16" s="39" t="b">
        <v>1</v>
      </c>
      <c r="G16" s="39" t="b">
        <v>1</v>
      </c>
      <c r="H16" s="39" t="b">
        <v>1</v>
      </c>
      <c r="I16" s="39" t="b">
        <v>1</v>
      </c>
      <c r="J16" s="39" t="b">
        <v>0</v>
      </c>
      <c r="K16" s="39" t="b">
        <v>1</v>
      </c>
      <c r="L16" s="39" t="b">
        <v>1</v>
      </c>
      <c r="M16" s="39"/>
    </row>
    <row r="17" s="55" customFormat="1" ht="16.5" customHeight="1"/>
    <row r="18" spans="1:9" ht="12.75">
      <c r="A18" s="56"/>
      <c r="B18" s="57"/>
      <c r="C18" s="57"/>
      <c r="D18" s="57"/>
      <c r="E18" s="57"/>
      <c r="F18" s="57"/>
      <c r="G18" s="57"/>
      <c r="H18" s="57"/>
      <c r="I18" s="57"/>
    </row>
    <row r="19" ht="12.75">
      <c r="A19" s="54" t="s">
        <v>158</v>
      </c>
    </row>
  </sheetData>
  <mergeCells count="5">
    <mergeCell ref="A1:M1"/>
    <mergeCell ref="A3:A4"/>
    <mergeCell ref="B3:J3"/>
    <mergeCell ref="M3:M4"/>
    <mergeCell ref="K3:L3"/>
  </mergeCells>
  <printOptions/>
  <pageMargins left="0.35433070866141736" right="0.35433070866141736" top="0.35" bottom="0.21" header="0.2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75" zoomScaleNormal="75" zoomScaleSheetLayoutView="75" workbookViewId="0" topLeftCell="D1">
      <selection activeCell="N5" sqref="N5:N14"/>
    </sheetView>
  </sheetViews>
  <sheetFormatPr defaultColWidth="9.140625" defaultRowHeight="12.75"/>
  <cols>
    <col min="1" max="1" width="37.00390625" style="38" customWidth="1"/>
    <col min="2" max="12" width="15.7109375" style="3" customWidth="1"/>
    <col min="13" max="13" width="15.7109375" style="13" customWidth="1"/>
    <col min="14" max="14" width="9.28125" style="3" bestFit="1" customWidth="1"/>
    <col min="15" max="16384" width="9.140625" style="3" customWidth="1"/>
  </cols>
  <sheetData>
    <row r="1" spans="1:15" ht="36" customHeight="1">
      <c r="A1" s="105" t="s">
        <v>166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37"/>
      <c r="O1" s="37"/>
    </row>
    <row r="2" spans="1:15" ht="36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163</v>
      </c>
      <c r="N2" s="37"/>
      <c r="O2" s="37"/>
    </row>
    <row r="3" spans="1:13" ht="27.75" customHeight="1">
      <c r="A3" s="101" t="s">
        <v>1</v>
      </c>
      <c r="B3" s="102" t="s">
        <v>21</v>
      </c>
      <c r="C3" s="102"/>
      <c r="D3" s="102"/>
      <c r="E3" s="102"/>
      <c r="F3" s="102"/>
      <c r="G3" s="102"/>
      <c r="H3" s="102"/>
      <c r="I3" s="102"/>
      <c r="J3" s="102"/>
      <c r="K3" s="104" t="s">
        <v>22</v>
      </c>
      <c r="L3" s="104"/>
      <c r="M3" s="103" t="s">
        <v>162</v>
      </c>
    </row>
    <row r="4" spans="1:13" s="13" customFormat="1" ht="64.5" customHeight="1">
      <c r="A4" s="101"/>
      <c r="B4" s="59" t="s">
        <v>12</v>
      </c>
      <c r="C4" s="59" t="s">
        <v>11</v>
      </c>
      <c r="D4" s="59" t="s">
        <v>14</v>
      </c>
      <c r="E4" s="59" t="s">
        <v>13</v>
      </c>
      <c r="F4" s="58" t="s">
        <v>159</v>
      </c>
      <c r="G4" s="58" t="s">
        <v>16</v>
      </c>
      <c r="H4" s="58" t="s">
        <v>160</v>
      </c>
      <c r="I4" s="58" t="s">
        <v>18</v>
      </c>
      <c r="J4" s="58" t="s">
        <v>157</v>
      </c>
      <c r="K4" s="58" t="s">
        <v>17</v>
      </c>
      <c r="L4" s="58" t="s">
        <v>19</v>
      </c>
      <c r="M4" s="103"/>
    </row>
    <row r="5" spans="1:14" ht="16.5" customHeight="1">
      <c r="A5" s="76" t="s">
        <v>2</v>
      </c>
      <c r="B5" s="74">
        <v>1292081</v>
      </c>
      <c r="C5" s="74">
        <v>9967958.27</v>
      </c>
      <c r="D5" s="74">
        <v>2337574.9</v>
      </c>
      <c r="E5" s="74">
        <v>1057976</v>
      </c>
      <c r="F5" s="74">
        <v>10655.39</v>
      </c>
      <c r="G5" s="74">
        <v>458631.13</v>
      </c>
      <c r="H5" s="74">
        <v>68431.11</v>
      </c>
      <c r="I5" s="74">
        <v>111757.45</v>
      </c>
      <c r="J5" s="74">
        <v>0</v>
      </c>
      <c r="K5" s="74">
        <v>51681</v>
      </c>
      <c r="L5" s="74">
        <v>53407.19</v>
      </c>
      <c r="M5" s="75">
        <v>15410153.44</v>
      </c>
      <c r="N5" s="99">
        <f>M5/M14</f>
        <v>0.6185555781516756</v>
      </c>
    </row>
    <row r="6" spans="1:14" ht="16.5" customHeight="1">
      <c r="A6" s="77" t="s">
        <v>3</v>
      </c>
      <c r="B6" s="74">
        <v>1096424</v>
      </c>
      <c r="C6" s="74">
        <v>9645513.33</v>
      </c>
      <c r="D6" s="74">
        <v>1558090.61</v>
      </c>
      <c r="E6" s="74">
        <v>1057976</v>
      </c>
      <c r="F6" s="74">
        <v>10655.39</v>
      </c>
      <c r="G6" s="74">
        <v>425457.77</v>
      </c>
      <c r="H6" s="74">
        <v>68431.11</v>
      </c>
      <c r="I6" s="74">
        <v>111513</v>
      </c>
      <c r="J6" s="74">
        <v>0</v>
      </c>
      <c r="K6" s="74">
        <v>39660</v>
      </c>
      <c r="L6" s="74">
        <v>53407.19</v>
      </c>
      <c r="M6" s="75">
        <v>14067128.399999999</v>
      </c>
      <c r="N6" s="99">
        <f>M6/M14</f>
        <v>0.5646472485997424</v>
      </c>
    </row>
    <row r="7" spans="1:14" ht="16.5" customHeight="1">
      <c r="A7" s="78" t="s">
        <v>4</v>
      </c>
      <c r="B7" s="74">
        <v>195657</v>
      </c>
      <c r="C7" s="74">
        <v>322444.94</v>
      </c>
      <c r="D7" s="74">
        <v>779484.29</v>
      </c>
      <c r="E7" s="74">
        <v>0</v>
      </c>
      <c r="F7" s="74">
        <v>0</v>
      </c>
      <c r="G7" s="74">
        <v>33173.36</v>
      </c>
      <c r="H7" s="74">
        <v>0</v>
      </c>
      <c r="I7" s="74">
        <v>244.45</v>
      </c>
      <c r="J7" s="74">
        <v>0</v>
      </c>
      <c r="K7" s="74">
        <v>12021</v>
      </c>
      <c r="L7" s="74">
        <v>0</v>
      </c>
      <c r="M7" s="75">
        <v>1343025.04</v>
      </c>
      <c r="N7" s="99">
        <f>M7/M14</f>
        <v>0.05390832955193321</v>
      </c>
    </row>
    <row r="8" spans="1:14" ht="33" customHeight="1">
      <c r="A8" s="76" t="s">
        <v>5</v>
      </c>
      <c r="B8" s="74">
        <v>148076</v>
      </c>
      <c r="C8" s="74">
        <v>1100355.62</v>
      </c>
      <c r="D8" s="74">
        <v>122563.45</v>
      </c>
      <c r="E8" s="74">
        <v>0</v>
      </c>
      <c r="F8" s="74">
        <v>31.61</v>
      </c>
      <c r="G8" s="74">
        <v>2090.01</v>
      </c>
      <c r="H8" s="74">
        <v>0</v>
      </c>
      <c r="I8" s="74">
        <v>7554</v>
      </c>
      <c r="J8" s="74">
        <v>0</v>
      </c>
      <c r="K8" s="74">
        <v>3151</v>
      </c>
      <c r="L8" s="74">
        <v>0</v>
      </c>
      <c r="M8" s="75">
        <v>1383821.69</v>
      </c>
      <c r="N8" s="99">
        <f>M8/M14</f>
        <v>0.05554588595431784</v>
      </c>
    </row>
    <row r="9" spans="1:14" ht="30.75" customHeight="1">
      <c r="A9" s="76" t="s">
        <v>6</v>
      </c>
      <c r="B9" s="74">
        <v>0</v>
      </c>
      <c r="C9" s="74">
        <v>1853253.03</v>
      </c>
      <c r="D9" s="74">
        <v>6945.19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24</v>
      </c>
      <c r="L9" s="74">
        <v>0</v>
      </c>
      <c r="M9" s="75">
        <v>1860222.22</v>
      </c>
      <c r="N9" s="99">
        <f>M9/M14</f>
        <v>0.07466835650032914</v>
      </c>
    </row>
    <row r="10" spans="1:14" ht="16.5" customHeight="1">
      <c r="A10" s="76" t="s">
        <v>7</v>
      </c>
      <c r="B10" s="74">
        <v>0</v>
      </c>
      <c r="C10" s="74">
        <v>335005.52</v>
      </c>
      <c r="D10" s="74">
        <v>297159</v>
      </c>
      <c r="E10" s="74">
        <v>0</v>
      </c>
      <c r="F10" s="74">
        <v>8588.82</v>
      </c>
      <c r="G10" s="74">
        <v>98576.25</v>
      </c>
      <c r="H10" s="74">
        <v>0</v>
      </c>
      <c r="I10" s="74">
        <v>215671</v>
      </c>
      <c r="J10" s="74">
        <v>0</v>
      </c>
      <c r="K10" s="74">
        <v>0</v>
      </c>
      <c r="L10" s="74">
        <v>0</v>
      </c>
      <c r="M10" s="75">
        <v>955000.59</v>
      </c>
      <c r="N10" s="99">
        <f>M10/M14</f>
        <v>0.03833322908708437</v>
      </c>
    </row>
    <row r="11" spans="1:14" ht="16.5" customHeight="1">
      <c r="A11" s="76" t="s">
        <v>8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  <c r="N11" s="99">
        <f>M11/M14</f>
        <v>0</v>
      </c>
    </row>
    <row r="12" spans="1:14" ht="16.5" customHeight="1">
      <c r="A12" s="76" t="s">
        <v>9</v>
      </c>
      <c r="B12" s="74">
        <v>0</v>
      </c>
      <c r="C12" s="74">
        <v>765705.08</v>
      </c>
      <c r="D12" s="74">
        <v>1026139.83</v>
      </c>
      <c r="E12" s="74">
        <v>0</v>
      </c>
      <c r="F12" s="74">
        <v>1401668.88</v>
      </c>
      <c r="G12" s="74">
        <v>394410.49</v>
      </c>
      <c r="H12" s="74">
        <v>7074.94</v>
      </c>
      <c r="I12" s="74">
        <v>260599</v>
      </c>
      <c r="J12" s="74">
        <v>0</v>
      </c>
      <c r="K12" s="74">
        <v>0</v>
      </c>
      <c r="L12" s="74">
        <v>0</v>
      </c>
      <c r="M12" s="75">
        <v>3855598.22</v>
      </c>
      <c r="N12" s="99">
        <f>M12/M14</f>
        <v>0.15476171573361514</v>
      </c>
    </row>
    <row r="13" spans="1:14" ht="16.5" customHeight="1">
      <c r="A13" s="76" t="s">
        <v>10</v>
      </c>
      <c r="B13" s="74">
        <v>202969</v>
      </c>
      <c r="C13" s="74">
        <v>862257</v>
      </c>
      <c r="D13" s="74">
        <v>55906.93</v>
      </c>
      <c r="E13" s="74">
        <v>167695</v>
      </c>
      <c r="F13" s="74">
        <v>93680.3</v>
      </c>
      <c r="G13" s="74">
        <v>49829.87</v>
      </c>
      <c r="H13" s="74">
        <v>0</v>
      </c>
      <c r="I13" s="74">
        <v>15992.36</v>
      </c>
      <c r="J13" s="74">
        <v>0</v>
      </c>
      <c r="K13" s="74">
        <v>0</v>
      </c>
      <c r="L13" s="74">
        <v>0</v>
      </c>
      <c r="M13" s="75">
        <v>1448330.46</v>
      </c>
      <c r="N13" s="99">
        <f>M13/M14</f>
        <v>0.058135234572977895</v>
      </c>
    </row>
    <row r="14" spans="1:14" s="13" customFormat="1" ht="16.5" customHeight="1">
      <c r="A14" s="79" t="s">
        <v>0</v>
      </c>
      <c r="B14" s="74">
        <v>1643126</v>
      </c>
      <c r="C14" s="74">
        <v>14884534.52</v>
      </c>
      <c r="D14" s="74">
        <v>3846289.3</v>
      </c>
      <c r="E14" s="74">
        <v>1225671</v>
      </c>
      <c r="F14" s="74">
        <v>1514625</v>
      </c>
      <c r="G14" s="74">
        <v>1003537.75</v>
      </c>
      <c r="H14" s="74">
        <v>75506.05</v>
      </c>
      <c r="I14" s="74">
        <v>611573.81</v>
      </c>
      <c r="J14" s="74">
        <v>0</v>
      </c>
      <c r="K14" s="74">
        <v>54856</v>
      </c>
      <c r="L14" s="74">
        <v>53407.19</v>
      </c>
      <c r="M14" s="75">
        <v>24913126.62</v>
      </c>
      <c r="N14" s="99">
        <f>M14/M14</f>
        <v>1</v>
      </c>
    </row>
    <row r="15" spans="2:13" ht="12.75" hidden="1">
      <c r="B15" s="3" t="b">
        <v>1</v>
      </c>
      <c r="C15" s="3" t="b">
        <v>1</v>
      </c>
      <c r="D15" s="3" t="b">
        <v>1</v>
      </c>
      <c r="E15" s="3" t="b">
        <v>1</v>
      </c>
      <c r="F15" s="3" t="b">
        <v>0</v>
      </c>
      <c r="G15" s="3" t="b">
        <v>1</v>
      </c>
      <c r="H15" s="3" t="b">
        <v>0</v>
      </c>
      <c r="I15" s="3" t="b">
        <v>1</v>
      </c>
      <c r="J15" s="3" t="b">
        <v>0</v>
      </c>
      <c r="K15" s="3" t="b">
        <v>1</v>
      </c>
      <c r="L15" s="3" t="b">
        <v>1</v>
      </c>
      <c r="M15" s="3" t="b">
        <v>0</v>
      </c>
    </row>
    <row r="16" spans="2:13" ht="12.7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2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ht="18.75">
      <c r="A18" s="83" t="s">
        <v>50</v>
      </c>
    </row>
  </sheetData>
  <mergeCells count="5">
    <mergeCell ref="A1:M1"/>
    <mergeCell ref="A3:A4"/>
    <mergeCell ref="M3:M4"/>
    <mergeCell ref="B3:J3"/>
    <mergeCell ref="K3:L3"/>
  </mergeCells>
  <printOptions/>
  <pageMargins left="0.24" right="0.2" top="0.36" bottom="0.21" header="0" footer="0"/>
  <pageSetup horizontalDpi="300" verticalDpi="3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60" workbookViewId="0" topLeftCell="A10">
      <selection activeCell="A1" sqref="A1:O1"/>
    </sheetView>
  </sheetViews>
  <sheetFormatPr defaultColWidth="9.140625" defaultRowHeight="12.75"/>
  <cols>
    <col min="1" max="1" width="6.7109375" style="5" customWidth="1"/>
    <col min="2" max="2" width="53.57421875" style="5" customWidth="1"/>
    <col min="3" max="15" width="15.7109375" style="3" customWidth="1"/>
    <col min="16" max="16384" width="9.140625" style="3" customWidth="1"/>
  </cols>
  <sheetData>
    <row r="1" spans="1:15" s="98" customFormat="1" ht="49.5" customHeight="1">
      <c r="A1" s="108" t="s">
        <v>165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41"/>
      <c r="O2" s="41" t="s">
        <v>20</v>
      </c>
    </row>
    <row r="3" spans="1:15" ht="51" customHeight="1">
      <c r="A3" s="106" t="s">
        <v>51</v>
      </c>
      <c r="B3" s="107"/>
      <c r="C3" s="102" t="s">
        <v>21</v>
      </c>
      <c r="D3" s="102"/>
      <c r="E3" s="102"/>
      <c r="F3" s="102"/>
      <c r="G3" s="102"/>
      <c r="H3" s="102"/>
      <c r="I3" s="102"/>
      <c r="J3" s="102"/>
      <c r="K3" s="102"/>
      <c r="L3" s="102" t="s">
        <v>22</v>
      </c>
      <c r="M3" s="102"/>
      <c r="N3" s="102"/>
      <c r="O3" s="103" t="s">
        <v>0</v>
      </c>
    </row>
    <row r="4" spans="1:15" s="16" customFormat="1" ht="108" customHeight="1">
      <c r="A4" s="107"/>
      <c r="B4" s="107"/>
      <c r="C4" s="59" t="s">
        <v>12</v>
      </c>
      <c r="D4" s="59" t="s">
        <v>11</v>
      </c>
      <c r="E4" s="59" t="s">
        <v>14</v>
      </c>
      <c r="F4" s="59" t="s">
        <v>13</v>
      </c>
      <c r="G4" s="58" t="s">
        <v>159</v>
      </c>
      <c r="H4" s="58" t="s">
        <v>16</v>
      </c>
      <c r="I4" s="58" t="s">
        <v>160</v>
      </c>
      <c r="J4" s="58" t="s">
        <v>18</v>
      </c>
      <c r="K4" s="58" t="s">
        <v>157</v>
      </c>
      <c r="L4" s="58" t="s">
        <v>17</v>
      </c>
      <c r="M4" s="58" t="s">
        <v>19</v>
      </c>
      <c r="N4" s="58" t="s">
        <v>161</v>
      </c>
      <c r="O4" s="103"/>
    </row>
    <row r="5" spans="1:16" ht="15.75">
      <c r="A5" s="84" t="s">
        <v>52</v>
      </c>
      <c r="B5" s="17" t="s">
        <v>53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18"/>
    </row>
    <row r="6" spans="1:16" ht="30.75" customHeight="1">
      <c r="A6" s="86" t="s">
        <v>54</v>
      </c>
      <c r="B6" s="19" t="s">
        <v>55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87"/>
      <c r="O6" s="88"/>
      <c r="P6" s="18"/>
    </row>
    <row r="7" spans="1:16" ht="15.75">
      <c r="A7" s="29" t="s">
        <v>56</v>
      </c>
      <c r="B7" s="19" t="s">
        <v>57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87"/>
      <c r="O7" s="88"/>
      <c r="P7" s="18"/>
    </row>
    <row r="8" spans="1:16" ht="15.75">
      <c r="A8" s="29" t="s">
        <v>58</v>
      </c>
      <c r="B8" s="19" t="s">
        <v>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87"/>
      <c r="O8" s="88"/>
      <c r="P8" s="18"/>
    </row>
    <row r="9" spans="1:16" ht="31.5">
      <c r="A9" s="29" t="s">
        <v>60</v>
      </c>
      <c r="B9" s="19" t="s">
        <v>61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87"/>
      <c r="O9" s="88"/>
      <c r="P9" s="18"/>
    </row>
    <row r="10" spans="1:16" ht="29.25" customHeight="1">
      <c r="A10" s="29"/>
      <c r="B10" s="19" t="s">
        <v>62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87"/>
      <c r="O10" s="88"/>
      <c r="P10" s="18"/>
    </row>
    <row r="11" spans="1:16" ht="31.5">
      <c r="A11" s="29" t="s">
        <v>63</v>
      </c>
      <c r="B11" s="19" t="s">
        <v>64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87"/>
      <c r="O11" s="88"/>
      <c r="P11" s="18"/>
    </row>
    <row r="12" spans="1:16" ht="15.75">
      <c r="A12" s="89"/>
      <c r="B12" s="21" t="s">
        <v>65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90">
        <f>SUM(C12:N12)</f>
        <v>0</v>
      </c>
      <c r="P12" s="18"/>
    </row>
    <row r="13" spans="1:16" ht="31.5">
      <c r="A13" s="91" t="s">
        <v>66</v>
      </c>
      <c r="B13" s="22" t="s">
        <v>148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88"/>
      <c r="P13" s="18"/>
    </row>
    <row r="14" spans="1:16" ht="15.75">
      <c r="A14" s="91" t="s">
        <v>67</v>
      </c>
      <c r="B14" s="19" t="s">
        <v>68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88"/>
      <c r="P14" s="18"/>
    </row>
    <row r="15" spans="1:16" ht="15.75">
      <c r="A15" s="86" t="s">
        <v>69</v>
      </c>
      <c r="B15" s="19" t="s">
        <v>70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88"/>
      <c r="P15" s="18"/>
    </row>
    <row r="16" spans="1:16" ht="29.25" customHeight="1">
      <c r="A16" s="29" t="s">
        <v>56</v>
      </c>
      <c r="B16" s="19" t="s">
        <v>71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88"/>
      <c r="P16" s="18"/>
    </row>
    <row r="17" spans="1:16" ht="15.75">
      <c r="A17" s="29" t="s">
        <v>72</v>
      </c>
      <c r="B17" s="19" t="s">
        <v>73</v>
      </c>
      <c r="C17" s="20"/>
      <c r="D17" s="20">
        <v>-394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8"/>
      <c r="P17" s="18"/>
    </row>
    <row r="18" spans="1:16" ht="15.75">
      <c r="A18" s="29" t="s">
        <v>74</v>
      </c>
      <c r="B18" s="23" t="s">
        <v>75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88"/>
      <c r="P18" s="18"/>
    </row>
    <row r="19" spans="1:16" ht="15.75">
      <c r="A19" s="89"/>
      <c r="B19" s="24" t="s">
        <v>76</v>
      </c>
      <c r="C19" s="20">
        <v>0</v>
      </c>
      <c r="D19" s="20">
        <v>-394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90">
        <f>SUM(C19:N19)</f>
        <v>-394</v>
      </c>
      <c r="P19" s="18"/>
    </row>
    <row r="20" spans="1:16" ht="31.5">
      <c r="A20" s="29" t="s">
        <v>58</v>
      </c>
      <c r="B20" s="23" t="s">
        <v>77</v>
      </c>
      <c r="C20" s="20"/>
      <c r="D20" s="20">
        <v>-33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88"/>
      <c r="P20" s="18"/>
    </row>
    <row r="21" spans="1:16" ht="31.5">
      <c r="A21" s="29" t="s">
        <v>60</v>
      </c>
      <c r="B21" s="23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8"/>
      <c r="P21" s="18"/>
    </row>
    <row r="22" spans="1:16" ht="15.75">
      <c r="A22" s="89"/>
      <c r="B22" s="21" t="s">
        <v>79</v>
      </c>
      <c r="C22" s="20">
        <v>0</v>
      </c>
      <c r="D22" s="20">
        <v>-427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90">
        <f>SUM(C22:N22)</f>
        <v>-427</v>
      </c>
      <c r="P22" s="18"/>
    </row>
    <row r="23" spans="1:16" ht="47.25">
      <c r="A23" s="86" t="s">
        <v>80</v>
      </c>
      <c r="B23" s="19" t="s">
        <v>81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87"/>
      <c r="O23" s="88"/>
      <c r="P23" s="18"/>
    </row>
    <row r="24" spans="1:16" ht="31.5">
      <c r="A24" s="29" t="s">
        <v>56</v>
      </c>
      <c r="B24" s="19" t="s">
        <v>82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87"/>
      <c r="O24" s="88"/>
      <c r="P24" s="18"/>
    </row>
    <row r="25" spans="1:16" ht="31.5">
      <c r="A25" s="29" t="s">
        <v>58</v>
      </c>
      <c r="B25" s="19" t="s">
        <v>83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87"/>
      <c r="O25" s="88"/>
      <c r="P25" s="18"/>
    </row>
    <row r="26" spans="1:16" ht="15.75">
      <c r="A26" s="86"/>
      <c r="B26" s="21" t="s">
        <v>84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90">
        <f>SUM(C26:N26)</f>
        <v>0</v>
      </c>
      <c r="P26" s="18"/>
    </row>
    <row r="27" spans="1:16" ht="15.75">
      <c r="A27" s="86" t="s">
        <v>85</v>
      </c>
      <c r="B27" s="19" t="s">
        <v>86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87"/>
      <c r="O27" s="88"/>
      <c r="P27" s="18"/>
    </row>
    <row r="28" spans="1:16" ht="15.75">
      <c r="A28" s="86" t="s">
        <v>87</v>
      </c>
      <c r="B28" s="19" t="s">
        <v>88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87"/>
      <c r="O28" s="88"/>
      <c r="P28" s="18"/>
    </row>
    <row r="29" spans="1:16" ht="15.75">
      <c r="A29" s="29" t="s">
        <v>56</v>
      </c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87"/>
      <c r="O29" s="88"/>
      <c r="P29" s="18"/>
    </row>
    <row r="30" spans="1:16" ht="15.75">
      <c r="A30" s="29" t="s">
        <v>58</v>
      </c>
      <c r="B30" s="19" t="s">
        <v>90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87"/>
      <c r="O30" s="88"/>
      <c r="P30" s="18"/>
    </row>
    <row r="31" spans="1:16" s="26" customFormat="1" ht="15.75">
      <c r="A31" s="29" t="s">
        <v>60</v>
      </c>
      <c r="B31" s="19" t="s">
        <v>91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87"/>
      <c r="O31" s="92"/>
      <c r="P31" s="25"/>
    </row>
    <row r="32" spans="1:16" ht="31.5">
      <c r="A32" s="29" t="s">
        <v>63</v>
      </c>
      <c r="B32" s="19" t="s">
        <v>92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87"/>
      <c r="O32" s="88"/>
      <c r="P32" s="18"/>
    </row>
    <row r="33" spans="1:16" ht="15.75">
      <c r="A33" s="91"/>
      <c r="B33" s="21" t="s">
        <v>93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90">
        <f>SUM(C33:N33)</f>
        <v>0</v>
      </c>
      <c r="P33" s="18"/>
    </row>
    <row r="34" spans="1:16" ht="31.5">
      <c r="A34" s="86" t="s">
        <v>94</v>
      </c>
      <c r="B34" s="19" t="s">
        <v>95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87"/>
      <c r="O34" s="88"/>
      <c r="P34" s="18"/>
    </row>
    <row r="35" spans="1:16" ht="15.75">
      <c r="A35" s="86" t="s">
        <v>96</v>
      </c>
      <c r="B35" s="19" t="s">
        <v>97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87"/>
      <c r="O35" s="88"/>
      <c r="P35" s="18"/>
    </row>
    <row r="36" spans="1:16" ht="15.75">
      <c r="A36" s="86" t="s">
        <v>98</v>
      </c>
      <c r="B36" s="19" t="s">
        <v>99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87"/>
      <c r="O36" s="88"/>
      <c r="P36" s="18"/>
    </row>
    <row r="37" spans="1:16" s="26" customFormat="1" ht="47.25">
      <c r="A37" s="86" t="s">
        <v>100</v>
      </c>
      <c r="B37" s="19" t="s">
        <v>149</v>
      </c>
      <c r="C37" s="20">
        <v>0</v>
      </c>
      <c r="D37" s="20">
        <v>-427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90">
        <f>SUM(C37:N37)</f>
        <v>-427</v>
      </c>
      <c r="P37" s="25"/>
    </row>
    <row r="38" spans="1:16" s="26" customFormat="1" ht="15.75">
      <c r="A38" s="93" t="s">
        <v>101</v>
      </c>
      <c r="B38" s="17" t="s">
        <v>102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5"/>
    </row>
    <row r="39" spans="1:16" ht="30.75" customHeight="1">
      <c r="A39" s="86" t="s">
        <v>54</v>
      </c>
      <c r="B39" s="19" t="s">
        <v>55</v>
      </c>
      <c r="C39" s="20"/>
      <c r="D39" s="20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87"/>
      <c r="O39" s="88"/>
      <c r="P39" s="18"/>
    </row>
    <row r="40" spans="1:16" ht="15.75">
      <c r="A40" s="29" t="s">
        <v>56</v>
      </c>
      <c r="B40" s="19" t="s">
        <v>57</v>
      </c>
      <c r="C40" s="20">
        <v>18021</v>
      </c>
      <c r="D40" s="20">
        <v>13680</v>
      </c>
      <c r="E40" s="20">
        <v>8223</v>
      </c>
      <c r="F40" s="20">
        <v>7762</v>
      </c>
      <c r="G40" s="20">
        <v>4823</v>
      </c>
      <c r="H40" s="20">
        <v>3150</v>
      </c>
      <c r="I40" s="20">
        <v>3000</v>
      </c>
      <c r="J40" s="20">
        <v>1225</v>
      </c>
      <c r="K40" s="20">
        <v>363.9</v>
      </c>
      <c r="L40" s="20">
        <v>1192</v>
      </c>
      <c r="M40" s="20">
        <v>249</v>
      </c>
      <c r="N40" s="20">
        <v>110</v>
      </c>
      <c r="O40" s="90">
        <f aca="true" t="shared" si="0" ref="O40:O64">SUM(C40:N40)</f>
        <v>61798.9</v>
      </c>
      <c r="P40" s="18"/>
    </row>
    <row r="41" spans="1:16" ht="15.75">
      <c r="A41" s="29" t="s">
        <v>58</v>
      </c>
      <c r="B41" s="19" t="s">
        <v>59</v>
      </c>
      <c r="C41" s="20">
        <v>-7438</v>
      </c>
      <c r="D41" s="20">
        <v>-138</v>
      </c>
      <c r="E41" s="20">
        <v>-68</v>
      </c>
      <c r="F41" s="20">
        <v>-374</v>
      </c>
      <c r="G41" s="20">
        <v>-847</v>
      </c>
      <c r="H41" s="20">
        <v>-15</v>
      </c>
      <c r="I41" s="20">
        <v>-137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90">
        <f t="shared" si="0"/>
        <v>-9017</v>
      </c>
      <c r="P41" s="18"/>
    </row>
    <row r="42" spans="1:16" ht="31.5">
      <c r="A42" s="29" t="s">
        <v>60</v>
      </c>
      <c r="B42" s="19" t="s">
        <v>103</v>
      </c>
      <c r="C42" s="43">
        <v>-211</v>
      </c>
      <c r="D42" s="43">
        <v>309</v>
      </c>
      <c r="E42" s="43">
        <v>-276</v>
      </c>
      <c r="F42" s="43">
        <v>51</v>
      </c>
      <c r="G42" s="43">
        <v>10</v>
      </c>
      <c r="H42" s="43">
        <v>-89</v>
      </c>
      <c r="I42" s="43">
        <v>-441</v>
      </c>
      <c r="J42" s="43">
        <v>123</v>
      </c>
      <c r="K42" s="43">
        <v>0</v>
      </c>
      <c r="L42" s="43">
        <v>20</v>
      </c>
      <c r="M42" s="43">
        <v>-1</v>
      </c>
      <c r="N42" s="43">
        <v>15</v>
      </c>
      <c r="O42" s="94">
        <f t="shared" si="0"/>
        <v>-490</v>
      </c>
      <c r="P42" s="18"/>
    </row>
    <row r="43" spans="1:16" ht="15.75">
      <c r="A43" s="89"/>
      <c r="B43" s="21" t="s">
        <v>65</v>
      </c>
      <c r="C43" s="20">
        <v>10372</v>
      </c>
      <c r="D43" s="20">
        <v>13851</v>
      </c>
      <c r="E43" s="20">
        <v>7879</v>
      </c>
      <c r="F43" s="20">
        <v>7439</v>
      </c>
      <c r="G43" s="20">
        <v>3986</v>
      </c>
      <c r="H43" s="20">
        <v>3046</v>
      </c>
      <c r="I43" s="20">
        <v>2422</v>
      </c>
      <c r="J43" s="20">
        <v>1348</v>
      </c>
      <c r="K43" s="20">
        <v>363.9</v>
      </c>
      <c r="L43" s="20">
        <v>1212</v>
      </c>
      <c r="M43" s="20">
        <v>248</v>
      </c>
      <c r="N43" s="20">
        <v>125</v>
      </c>
      <c r="O43" s="90">
        <f t="shared" si="0"/>
        <v>52291.9</v>
      </c>
      <c r="P43" s="18"/>
    </row>
    <row r="44" spans="1:16" ht="15.75">
      <c r="A44" s="91" t="s">
        <v>66</v>
      </c>
      <c r="B44" s="19" t="s">
        <v>104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90">
        <f t="shared" si="0"/>
        <v>0</v>
      </c>
      <c r="P44" s="18"/>
    </row>
    <row r="45" spans="1:16" ht="15.75">
      <c r="A45" s="29" t="s">
        <v>56</v>
      </c>
      <c r="B45" s="23" t="s">
        <v>105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90">
        <f t="shared" si="0"/>
        <v>0</v>
      </c>
      <c r="P45" s="18"/>
    </row>
    <row r="46" spans="1:16" ht="29.25" customHeight="1">
      <c r="A46" s="89"/>
      <c r="B46" s="28" t="s">
        <v>106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90">
        <f t="shared" si="0"/>
        <v>0</v>
      </c>
      <c r="P46" s="18"/>
    </row>
    <row r="47" spans="1:16" ht="15.75">
      <c r="A47" s="89" t="s">
        <v>58</v>
      </c>
      <c r="B47" s="28" t="s">
        <v>107</v>
      </c>
      <c r="C47" s="20">
        <v>0</v>
      </c>
      <c r="D47" s="20">
        <v>0</v>
      </c>
      <c r="E47" s="20">
        <v>21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90">
        <f t="shared" si="0"/>
        <v>21</v>
      </c>
      <c r="P47" s="18"/>
    </row>
    <row r="48" spans="1:16" ht="29.25" customHeight="1">
      <c r="A48" s="89"/>
      <c r="B48" s="28" t="s">
        <v>106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90">
        <f t="shared" si="0"/>
        <v>0</v>
      </c>
      <c r="P48" s="18"/>
    </row>
    <row r="49" spans="1:16" ht="15.75">
      <c r="A49" s="95" t="s">
        <v>108</v>
      </c>
      <c r="B49" s="19" t="s">
        <v>109</v>
      </c>
      <c r="C49" s="20">
        <v>130</v>
      </c>
      <c r="D49" s="20">
        <v>0</v>
      </c>
      <c r="E49" s="20">
        <v>21</v>
      </c>
      <c r="F49" s="20">
        <v>0</v>
      </c>
      <c r="G49" s="20">
        <v>9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90">
        <f t="shared" si="0"/>
        <v>160</v>
      </c>
      <c r="P49" s="18"/>
    </row>
    <row r="50" spans="1:16" ht="15.75">
      <c r="A50" s="95" t="s">
        <v>110</v>
      </c>
      <c r="B50" s="19" t="s">
        <v>111</v>
      </c>
      <c r="C50" s="20">
        <v>1024</v>
      </c>
      <c r="D50" s="20">
        <v>0</v>
      </c>
      <c r="E50" s="20">
        <v>65</v>
      </c>
      <c r="F50" s="20">
        <v>496</v>
      </c>
      <c r="G50" s="20">
        <v>77</v>
      </c>
      <c r="H50" s="20">
        <v>0</v>
      </c>
      <c r="I50" s="20">
        <v>127</v>
      </c>
      <c r="J50" s="20">
        <v>70</v>
      </c>
      <c r="K50" s="20">
        <v>0</v>
      </c>
      <c r="L50" s="20">
        <v>5</v>
      </c>
      <c r="M50" s="20">
        <v>1</v>
      </c>
      <c r="N50" s="20">
        <v>0</v>
      </c>
      <c r="O50" s="90">
        <f t="shared" si="0"/>
        <v>1865</v>
      </c>
      <c r="P50" s="18"/>
    </row>
    <row r="51" spans="1:16" ht="15.75">
      <c r="A51" s="31"/>
      <c r="B51" s="29" t="s">
        <v>112</v>
      </c>
      <c r="C51" s="20">
        <v>1154</v>
      </c>
      <c r="D51" s="20">
        <v>0</v>
      </c>
      <c r="E51" s="20">
        <v>86</v>
      </c>
      <c r="F51" s="20">
        <v>496</v>
      </c>
      <c r="G51" s="20">
        <v>86</v>
      </c>
      <c r="H51" s="20">
        <v>0</v>
      </c>
      <c r="I51" s="20">
        <v>127</v>
      </c>
      <c r="J51" s="20">
        <v>70</v>
      </c>
      <c r="K51" s="20">
        <v>0</v>
      </c>
      <c r="L51" s="20">
        <v>5</v>
      </c>
      <c r="M51" s="20">
        <v>1</v>
      </c>
      <c r="N51" s="20">
        <v>0</v>
      </c>
      <c r="O51" s="90">
        <f t="shared" si="0"/>
        <v>2025</v>
      </c>
      <c r="P51" s="18"/>
    </row>
    <row r="52" spans="1:16" ht="31.5">
      <c r="A52" s="89" t="s">
        <v>60</v>
      </c>
      <c r="B52" s="19" t="s">
        <v>113</v>
      </c>
      <c r="C52" s="20">
        <v>1357</v>
      </c>
      <c r="D52" s="20">
        <v>0</v>
      </c>
      <c r="E52" s="20">
        <v>87</v>
      </c>
      <c r="F52" s="20">
        <v>93</v>
      </c>
      <c r="G52" s="20">
        <v>67</v>
      </c>
      <c r="H52" s="20">
        <v>0</v>
      </c>
      <c r="I52" s="20">
        <v>0</v>
      </c>
      <c r="J52" s="20">
        <v>73</v>
      </c>
      <c r="K52" s="20">
        <v>0</v>
      </c>
      <c r="L52" s="20">
        <v>97</v>
      </c>
      <c r="M52" s="20">
        <v>1</v>
      </c>
      <c r="N52" s="20">
        <v>0</v>
      </c>
      <c r="O52" s="90">
        <f t="shared" si="0"/>
        <v>1775</v>
      </c>
      <c r="P52" s="18"/>
    </row>
    <row r="53" spans="1:16" ht="15.75">
      <c r="A53" s="89" t="s">
        <v>63</v>
      </c>
      <c r="B53" s="19" t="s">
        <v>114</v>
      </c>
      <c r="C53" s="20">
        <v>51</v>
      </c>
      <c r="D53" s="20">
        <v>0</v>
      </c>
      <c r="E53" s="20">
        <v>26</v>
      </c>
      <c r="F53" s="20">
        <v>0</v>
      </c>
      <c r="G53" s="20">
        <v>0</v>
      </c>
      <c r="H53" s="20">
        <v>117</v>
      </c>
      <c r="I53" s="20">
        <v>0</v>
      </c>
      <c r="J53" s="20">
        <v>14</v>
      </c>
      <c r="K53" s="20">
        <v>0</v>
      </c>
      <c r="L53" s="20">
        <v>0</v>
      </c>
      <c r="M53" s="20">
        <v>0</v>
      </c>
      <c r="N53" s="20">
        <v>0</v>
      </c>
      <c r="O53" s="90">
        <f t="shared" si="0"/>
        <v>208</v>
      </c>
      <c r="P53" s="18"/>
    </row>
    <row r="54" spans="1:16" ht="15.75">
      <c r="A54" s="84"/>
      <c r="B54" s="30" t="s">
        <v>115</v>
      </c>
      <c r="C54" s="20">
        <v>2562</v>
      </c>
      <c r="D54" s="20">
        <v>0</v>
      </c>
      <c r="E54" s="20">
        <v>199</v>
      </c>
      <c r="F54" s="20">
        <v>589</v>
      </c>
      <c r="G54" s="20">
        <v>153</v>
      </c>
      <c r="H54" s="20">
        <v>117</v>
      </c>
      <c r="I54" s="20">
        <v>127</v>
      </c>
      <c r="J54" s="20">
        <v>157</v>
      </c>
      <c r="K54" s="20">
        <v>0</v>
      </c>
      <c r="L54" s="20">
        <v>102</v>
      </c>
      <c r="M54" s="20">
        <v>2</v>
      </c>
      <c r="N54" s="20">
        <v>0</v>
      </c>
      <c r="O54" s="90">
        <f t="shared" si="0"/>
        <v>4008</v>
      </c>
      <c r="P54" s="18"/>
    </row>
    <row r="55" spans="1:16" ht="15.75">
      <c r="A55" s="91" t="s">
        <v>67</v>
      </c>
      <c r="B55" s="31" t="s">
        <v>116</v>
      </c>
      <c r="C55" s="20">
        <v>0</v>
      </c>
      <c r="D55" s="20">
        <v>0</v>
      </c>
      <c r="E55" s="20">
        <v>0</v>
      </c>
      <c r="F55" s="20">
        <v>3</v>
      </c>
      <c r="G55" s="20">
        <v>0</v>
      </c>
      <c r="H55" s="20">
        <v>0</v>
      </c>
      <c r="I55" s="20">
        <v>0</v>
      </c>
      <c r="J55" s="20">
        <v>89</v>
      </c>
      <c r="K55" s="20">
        <v>0</v>
      </c>
      <c r="L55" s="20">
        <v>0</v>
      </c>
      <c r="M55" s="20">
        <v>0</v>
      </c>
      <c r="N55" s="20">
        <v>0</v>
      </c>
      <c r="O55" s="90">
        <f t="shared" si="0"/>
        <v>92</v>
      </c>
      <c r="P55" s="18"/>
    </row>
    <row r="56" spans="1:16" ht="15.75">
      <c r="A56" s="91" t="s">
        <v>69</v>
      </c>
      <c r="B56" s="31" t="s">
        <v>68</v>
      </c>
      <c r="C56" s="20">
        <v>1508</v>
      </c>
      <c r="D56" s="20">
        <v>1</v>
      </c>
      <c r="E56" s="20">
        <v>0</v>
      </c>
      <c r="F56" s="20">
        <v>25</v>
      </c>
      <c r="G56" s="20">
        <v>0</v>
      </c>
      <c r="H56" s="20">
        <v>1</v>
      </c>
      <c r="I56" s="20">
        <v>21</v>
      </c>
      <c r="J56" s="20">
        <v>0</v>
      </c>
      <c r="K56" s="20">
        <v>0</v>
      </c>
      <c r="L56" s="20">
        <v>0</v>
      </c>
      <c r="M56" s="20">
        <v>8</v>
      </c>
      <c r="N56" s="20">
        <v>0</v>
      </c>
      <c r="O56" s="90">
        <f t="shared" si="0"/>
        <v>1564</v>
      </c>
      <c r="P56" s="18"/>
    </row>
    <row r="57" spans="1:16" ht="15.75">
      <c r="A57" s="86" t="s">
        <v>80</v>
      </c>
      <c r="B57" s="19" t="s">
        <v>70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90">
        <f t="shared" si="0"/>
        <v>0</v>
      </c>
      <c r="P57" s="18"/>
    </row>
    <row r="58" spans="1:16" ht="29.25" customHeight="1">
      <c r="A58" s="29" t="s">
        <v>56</v>
      </c>
      <c r="B58" s="19" t="s">
        <v>71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90">
        <f t="shared" si="0"/>
        <v>0</v>
      </c>
      <c r="P58" s="18"/>
    </row>
    <row r="59" spans="1:16" ht="15.75">
      <c r="A59" s="29" t="s">
        <v>72</v>
      </c>
      <c r="B59" s="19" t="s">
        <v>73</v>
      </c>
      <c r="C59" s="20">
        <v>-1643</v>
      </c>
      <c r="D59" s="20">
        <v>-14885</v>
      </c>
      <c r="E59" s="20">
        <v>-3846</v>
      </c>
      <c r="F59" s="20">
        <v>-1226</v>
      </c>
      <c r="G59" s="20">
        <v>-1516</v>
      </c>
      <c r="H59" s="20">
        <v>-1004</v>
      </c>
      <c r="I59" s="20">
        <v>-77</v>
      </c>
      <c r="J59" s="20">
        <v>-612</v>
      </c>
      <c r="K59" s="20">
        <v>0.03</v>
      </c>
      <c r="L59" s="20">
        <v>-55</v>
      </c>
      <c r="M59" s="20">
        <v>-53</v>
      </c>
      <c r="N59" s="20">
        <v>-63</v>
      </c>
      <c r="O59" s="90">
        <f t="shared" si="0"/>
        <v>-24979.97</v>
      </c>
      <c r="P59" s="18"/>
    </row>
    <row r="60" spans="1:16" ht="15.75">
      <c r="A60" s="29" t="s">
        <v>74</v>
      </c>
      <c r="B60" s="23" t="s">
        <v>75</v>
      </c>
      <c r="C60" s="20">
        <v>1150</v>
      </c>
      <c r="D60" s="20">
        <v>17</v>
      </c>
      <c r="E60" s="20">
        <v>12</v>
      </c>
      <c r="F60" s="20">
        <v>22</v>
      </c>
      <c r="G60" s="20">
        <v>348</v>
      </c>
      <c r="H60" s="20">
        <v>0</v>
      </c>
      <c r="I60" s="20">
        <v>13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90">
        <f t="shared" si="0"/>
        <v>1562</v>
      </c>
      <c r="P60" s="18"/>
    </row>
    <row r="61" spans="1:16" ht="15.75">
      <c r="A61" s="89"/>
      <c r="B61" s="24" t="s">
        <v>117</v>
      </c>
      <c r="C61" s="20">
        <v>-493</v>
      </c>
      <c r="D61" s="20">
        <v>-14868</v>
      </c>
      <c r="E61" s="20">
        <v>-3834</v>
      </c>
      <c r="F61" s="20">
        <v>-1204</v>
      </c>
      <c r="G61" s="20">
        <v>-1168</v>
      </c>
      <c r="H61" s="20">
        <v>-1004</v>
      </c>
      <c r="I61" s="20">
        <v>-64</v>
      </c>
      <c r="J61" s="20">
        <v>-612</v>
      </c>
      <c r="K61" s="20">
        <v>0.03</v>
      </c>
      <c r="L61" s="20">
        <v>-55</v>
      </c>
      <c r="M61" s="20">
        <v>-53</v>
      </c>
      <c r="N61" s="20">
        <v>-63</v>
      </c>
      <c r="O61" s="90">
        <f t="shared" si="0"/>
        <v>-23417.97</v>
      </c>
      <c r="P61" s="18"/>
    </row>
    <row r="62" spans="1:16" ht="15.75">
      <c r="A62" s="89" t="s">
        <v>58</v>
      </c>
      <c r="B62" s="23" t="s">
        <v>118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90">
        <f t="shared" si="0"/>
        <v>0</v>
      </c>
      <c r="P62" s="18"/>
    </row>
    <row r="63" spans="1:16" s="46" customFormat="1" ht="15.75">
      <c r="A63" s="96" t="s">
        <v>108</v>
      </c>
      <c r="B63" s="44" t="s">
        <v>73</v>
      </c>
      <c r="C63" s="43">
        <v>-269</v>
      </c>
      <c r="D63" s="43">
        <v>942</v>
      </c>
      <c r="E63" s="43">
        <v>-23</v>
      </c>
      <c r="F63" s="43">
        <v>-154</v>
      </c>
      <c r="G63" s="43">
        <v>-355</v>
      </c>
      <c r="H63" s="43">
        <v>57</v>
      </c>
      <c r="I63" s="43">
        <v>-33</v>
      </c>
      <c r="J63" s="43">
        <v>-26</v>
      </c>
      <c r="K63" s="43">
        <v>-103.67</v>
      </c>
      <c r="L63" s="43">
        <v>0</v>
      </c>
      <c r="M63" s="43">
        <v>0</v>
      </c>
      <c r="N63" s="43">
        <v>4</v>
      </c>
      <c r="O63" s="94">
        <f t="shared" si="0"/>
        <v>39.33</v>
      </c>
      <c r="P63" s="45"/>
    </row>
    <row r="64" spans="1:16" s="46" customFormat="1" ht="15.75">
      <c r="A64" s="96" t="s">
        <v>110</v>
      </c>
      <c r="B64" s="47" t="s">
        <v>75</v>
      </c>
      <c r="C64" s="43">
        <v>33</v>
      </c>
      <c r="D64" s="43">
        <v>375</v>
      </c>
      <c r="E64" s="43">
        <v>7</v>
      </c>
      <c r="F64" s="43">
        <v>-8</v>
      </c>
      <c r="G64" s="43">
        <f>--94</f>
        <v>94</v>
      </c>
      <c r="H64" s="43">
        <v>0</v>
      </c>
      <c r="I64" s="43">
        <v>9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94">
        <f t="shared" si="0"/>
        <v>510</v>
      </c>
      <c r="P64" s="45"/>
    </row>
    <row r="65" spans="1:16" s="50" customFormat="1" ht="15.75">
      <c r="A65" s="97"/>
      <c r="B65" s="48" t="s">
        <v>112</v>
      </c>
      <c r="C65" s="43">
        <f aca="true" t="shared" si="1" ref="C65:O65">C63+C64</f>
        <v>-236</v>
      </c>
      <c r="D65" s="43">
        <f t="shared" si="1"/>
        <v>1317</v>
      </c>
      <c r="E65" s="43">
        <f t="shared" si="1"/>
        <v>-16</v>
      </c>
      <c r="F65" s="43">
        <f t="shared" si="1"/>
        <v>-162</v>
      </c>
      <c r="G65" s="43">
        <f t="shared" si="1"/>
        <v>-261</v>
      </c>
      <c r="H65" s="43">
        <f t="shared" si="1"/>
        <v>57</v>
      </c>
      <c r="I65" s="43">
        <f t="shared" si="1"/>
        <v>-24</v>
      </c>
      <c r="J65" s="43">
        <f t="shared" si="1"/>
        <v>-26</v>
      </c>
      <c r="K65" s="43">
        <f t="shared" si="1"/>
        <v>-103.67</v>
      </c>
      <c r="L65" s="43">
        <f t="shared" si="1"/>
        <v>0</v>
      </c>
      <c r="M65" s="43">
        <f t="shared" si="1"/>
        <v>0</v>
      </c>
      <c r="N65" s="43">
        <f t="shared" si="1"/>
        <v>4</v>
      </c>
      <c r="O65" s="43">
        <f t="shared" si="1"/>
        <v>549.33</v>
      </c>
      <c r="P65" s="49"/>
    </row>
    <row r="66" spans="1:16" ht="15.75">
      <c r="A66" s="91"/>
      <c r="B66" s="32" t="s">
        <v>119</v>
      </c>
      <c r="C66" s="20">
        <v>-729</v>
      </c>
      <c r="D66" s="20">
        <v>-13551</v>
      </c>
      <c r="E66" s="20">
        <v>-3850</v>
      </c>
      <c r="F66" s="20">
        <v>-1366</v>
      </c>
      <c r="G66" s="20">
        <v>-1429</v>
      </c>
      <c r="H66" s="20">
        <v>-947</v>
      </c>
      <c r="I66" s="20">
        <v>-88</v>
      </c>
      <c r="J66" s="20">
        <v>-638</v>
      </c>
      <c r="K66" s="20">
        <v>-103.7</v>
      </c>
      <c r="L66" s="20">
        <v>-55</v>
      </c>
      <c r="M66" s="20">
        <v>-53</v>
      </c>
      <c r="N66" s="20">
        <v>-59</v>
      </c>
      <c r="O66" s="90">
        <f>SUM(C66:N66)</f>
        <v>-22868.7</v>
      </c>
      <c r="P66" s="18"/>
    </row>
    <row r="67" spans="1:16" ht="47.25">
      <c r="A67" s="86" t="s">
        <v>85</v>
      </c>
      <c r="B67" s="19" t="s">
        <v>81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f>O59+O60+O63+O64</f>
        <v>-22868.64</v>
      </c>
      <c r="P67" s="18"/>
    </row>
    <row r="68" spans="1:16" ht="31.5">
      <c r="A68" s="29" t="s">
        <v>56</v>
      </c>
      <c r="B68" s="33" t="s">
        <v>120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90">
        <f aca="true" t="shared" si="2" ref="O68:O99">SUM(C68:N68)</f>
        <v>0</v>
      </c>
      <c r="P68" s="18"/>
    </row>
    <row r="69" spans="1:16" s="46" customFormat="1" ht="15.75">
      <c r="A69" s="48" t="s">
        <v>72</v>
      </c>
      <c r="B69" s="44" t="s">
        <v>73</v>
      </c>
      <c r="C69" s="43">
        <v>-13151</v>
      </c>
      <c r="D69" s="43">
        <v>2231</v>
      </c>
      <c r="E69" s="43">
        <v>-155</v>
      </c>
      <c r="F69" s="43">
        <v>-2219</v>
      </c>
      <c r="G69" s="43">
        <v>-610</v>
      </c>
      <c r="H69" s="43">
        <v>-844</v>
      </c>
      <c r="I69" s="43">
        <v>-1186</v>
      </c>
      <c r="J69" s="43">
        <v>-140</v>
      </c>
      <c r="K69" s="43">
        <v>0</v>
      </c>
      <c r="L69" s="43">
        <v>-8</v>
      </c>
      <c r="M69" s="43">
        <v>15</v>
      </c>
      <c r="N69" s="43">
        <v>15</v>
      </c>
      <c r="O69" s="94">
        <f t="shared" si="2"/>
        <v>-16052</v>
      </c>
      <c r="P69" s="45"/>
    </row>
    <row r="70" spans="1:16" s="46" customFormat="1" ht="15.75">
      <c r="A70" s="48" t="s">
        <v>74</v>
      </c>
      <c r="B70" s="47" t="s">
        <v>75</v>
      </c>
      <c r="C70" s="43">
        <v>4703</v>
      </c>
      <c r="D70" s="43">
        <v>0</v>
      </c>
      <c r="E70" s="43">
        <v>4</v>
      </c>
      <c r="F70" s="43">
        <v>0</v>
      </c>
      <c r="G70" s="43">
        <v>3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94">
        <f t="shared" si="2"/>
        <v>4710</v>
      </c>
      <c r="P70" s="45"/>
    </row>
    <row r="71" spans="1:16" s="46" customFormat="1" ht="15.75">
      <c r="A71" s="97"/>
      <c r="B71" s="51" t="s">
        <v>121</v>
      </c>
      <c r="C71" s="43">
        <v>-8448</v>
      </c>
      <c r="D71" s="43">
        <v>2231</v>
      </c>
      <c r="E71" s="43">
        <v>-151</v>
      </c>
      <c r="F71" s="43">
        <v>-2219</v>
      </c>
      <c r="G71" s="43">
        <v>-607</v>
      </c>
      <c r="H71" s="43">
        <v>-844</v>
      </c>
      <c r="I71" s="43">
        <v>-1186</v>
      </c>
      <c r="J71" s="43">
        <v>-140</v>
      </c>
      <c r="K71" s="43">
        <v>0</v>
      </c>
      <c r="L71" s="43">
        <v>-8</v>
      </c>
      <c r="M71" s="43">
        <v>15</v>
      </c>
      <c r="N71" s="43">
        <v>15</v>
      </c>
      <c r="O71" s="94">
        <f t="shared" si="2"/>
        <v>-11342</v>
      </c>
      <c r="P71" s="45"/>
    </row>
    <row r="72" spans="1:16" s="46" customFormat="1" ht="31.5">
      <c r="A72" s="97" t="s">
        <v>58</v>
      </c>
      <c r="B72" s="47" t="s">
        <v>122</v>
      </c>
      <c r="C72" s="43">
        <v>0</v>
      </c>
      <c r="D72" s="43">
        <v>2008</v>
      </c>
      <c r="E72" s="43">
        <v>-128</v>
      </c>
      <c r="F72" s="43">
        <v>0</v>
      </c>
      <c r="G72" s="43">
        <v>-2</v>
      </c>
      <c r="H72" s="43">
        <v>16</v>
      </c>
      <c r="I72" s="43">
        <v>-49</v>
      </c>
      <c r="J72" s="43">
        <v>0</v>
      </c>
      <c r="K72" s="43">
        <v>0</v>
      </c>
      <c r="L72" s="43">
        <v>-1</v>
      </c>
      <c r="M72" s="43">
        <v>-11</v>
      </c>
      <c r="N72" s="43">
        <v>0</v>
      </c>
      <c r="O72" s="94">
        <f t="shared" si="2"/>
        <v>1833</v>
      </c>
      <c r="P72" s="45"/>
    </row>
    <row r="73" spans="1:16" s="46" customFormat="1" ht="15.75">
      <c r="A73" s="97"/>
      <c r="B73" s="48" t="s">
        <v>123</v>
      </c>
      <c r="C73" s="43">
        <v>-8448</v>
      </c>
      <c r="D73" s="43">
        <v>4239</v>
      </c>
      <c r="E73" s="43">
        <v>-279</v>
      </c>
      <c r="F73" s="43">
        <v>-2219</v>
      </c>
      <c r="G73" s="43">
        <v>-609</v>
      </c>
      <c r="H73" s="43">
        <v>-828</v>
      </c>
      <c r="I73" s="43">
        <v>-1235</v>
      </c>
      <c r="J73" s="43">
        <v>-140</v>
      </c>
      <c r="K73" s="43">
        <v>0</v>
      </c>
      <c r="L73" s="43">
        <v>-9</v>
      </c>
      <c r="M73" s="43">
        <v>4</v>
      </c>
      <c r="N73" s="43">
        <v>15</v>
      </c>
      <c r="O73" s="94">
        <f t="shared" si="2"/>
        <v>-9509</v>
      </c>
      <c r="P73" s="45"/>
    </row>
    <row r="74" spans="1:16" ht="30.75" customHeight="1">
      <c r="A74" s="86" t="s">
        <v>87</v>
      </c>
      <c r="B74" s="19" t="s">
        <v>124</v>
      </c>
      <c r="C74" s="20">
        <v>-942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90">
        <f t="shared" si="2"/>
        <v>-942</v>
      </c>
      <c r="P74" s="18"/>
    </row>
    <row r="75" spans="1:16" ht="15.75">
      <c r="A75" s="86" t="s">
        <v>94</v>
      </c>
      <c r="B75" s="19" t="s">
        <v>88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90">
        <f t="shared" si="2"/>
        <v>0</v>
      </c>
      <c r="P75" s="18"/>
    </row>
    <row r="76" spans="1:16" ht="15.75">
      <c r="A76" s="29" t="s">
        <v>56</v>
      </c>
      <c r="B76" s="19" t="s">
        <v>89</v>
      </c>
      <c r="C76" s="20">
        <v>-4215</v>
      </c>
      <c r="D76" s="20">
        <v>-1168</v>
      </c>
      <c r="E76" s="20">
        <v>-666</v>
      </c>
      <c r="F76" s="20">
        <v>-1573</v>
      </c>
      <c r="G76" s="20">
        <v>-536</v>
      </c>
      <c r="H76" s="20">
        <v>-458</v>
      </c>
      <c r="I76" s="20">
        <v>-1047</v>
      </c>
      <c r="J76" s="20">
        <v>-343</v>
      </c>
      <c r="K76" s="20">
        <v>0</v>
      </c>
      <c r="L76" s="20">
        <v>0</v>
      </c>
      <c r="M76" s="20">
        <v>-56</v>
      </c>
      <c r="N76" s="20">
        <v>-36</v>
      </c>
      <c r="O76" s="90">
        <f t="shared" si="2"/>
        <v>-10098</v>
      </c>
      <c r="P76" s="18"/>
    </row>
    <row r="77" spans="1:16" s="50" customFormat="1" ht="15.75">
      <c r="A77" s="48" t="s">
        <v>58</v>
      </c>
      <c r="B77" s="44" t="s">
        <v>90</v>
      </c>
      <c r="C77" s="43">
        <v>2682</v>
      </c>
      <c r="D77" s="43">
        <v>124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94">
        <f t="shared" si="2"/>
        <v>2806</v>
      </c>
      <c r="P77" s="49"/>
    </row>
    <row r="78" spans="1:16" ht="15.75">
      <c r="A78" s="29" t="s">
        <v>60</v>
      </c>
      <c r="B78" s="19" t="s">
        <v>91</v>
      </c>
      <c r="C78" s="20">
        <v>-763</v>
      </c>
      <c r="D78" s="20">
        <v>-4237</v>
      </c>
      <c r="E78" s="20">
        <v>-1745</v>
      </c>
      <c r="F78" s="20">
        <v>-1989</v>
      </c>
      <c r="G78" s="20">
        <v>-716</v>
      </c>
      <c r="H78" s="20">
        <v>-585</v>
      </c>
      <c r="I78" s="20">
        <v>-430</v>
      </c>
      <c r="J78" s="20">
        <v>-361</v>
      </c>
      <c r="K78" s="20">
        <v>-435.11</v>
      </c>
      <c r="L78" s="20">
        <v>-136</v>
      </c>
      <c r="M78" s="20">
        <v>-136</v>
      </c>
      <c r="N78" s="20">
        <v>-128</v>
      </c>
      <c r="O78" s="90">
        <f t="shared" si="2"/>
        <v>-11661.11</v>
      </c>
      <c r="P78" s="18"/>
    </row>
    <row r="79" spans="1:16" ht="31.5">
      <c r="A79" s="29" t="s">
        <v>63</v>
      </c>
      <c r="B79" s="19" t="s">
        <v>92</v>
      </c>
      <c r="C79" s="20">
        <v>0</v>
      </c>
      <c r="D79" s="20">
        <v>1</v>
      </c>
      <c r="E79" s="20">
        <v>0</v>
      </c>
      <c r="F79" s="20">
        <v>144</v>
      </c>
      <c r="G79" s="20">
        <v>52</v>
      </c>
      <c r="H79" s="20">
        <v>-113</v>
      </c>
      <c r="I79" s="20">
        <v>28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90">
        <f t="shared" si="2"/>
        <v>112</v>
      </c>
      <c r="P79" s="18"/>
    </row>
    <row r="80" spans="1:16" ht="15.75">
      <c r="A80" s="91"/>
      <c r="B80" s="21" t="s">
        <v>125</v>
      </c>
      <c r="C80" s="20">
        <v>-2296</v>
      </c>
      <c r="D80" s="20">
        <v>-5280</v>
      </c>
      <c r="E80" s="20">
        <v>-2411</v>
      </c>
      <c r="F80" s="20">
        <v>-3418</v>
      </c>
      <c r="G80" s="20">
        <v>-1200</v>
      </c>
      <c r="H80" s="20">
        <v>-1156</v>
      </c>
      <c r="I80" s="20">
        <v>-1449</v>
      </c>
      <c r="J80" s="20">
        <v>-704</v>
      </c>
      <c r="K80" s="20">
        <v>-435.11</v>
      </c>
      <c r="L80" s="20">
        <v>-136</v>
      </c>
      <c r="M80" s="20">
        <v>-192</v>
      </c>
      <c r="N80" s="20">
        <v>-164</v>
      </c>
      <c r="O80" s="90">
        <f t="shared" si="2"/>
        <v>-18841.11</v>
      </c>
      <c r="P80" s="18"/>
    </row>
    <row r="81" spans="1:16" ht="15.75">
      <c r="A81" s="86" t="s">
        <v>96</v>
      </c>
      <c r="B81" s="19" t="s">
        <v>126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90">
        <f t="shared" si="2"/>
        <v>0</v>
      </c>
      <c r="P81" s="18"/>
    </row>
    <row r="82" spans="1:16" ht="31.5">
      <c r="A82" s="29" t="s">
        <v>56</v>
      </c>
      <c r="B82" s="19" t="s">
        <v>127</v>
      </c>
      <c r="C82" s="20">
        <v>-2</v>
      </c>
      <c r="D82" s="20">
        <v>0</v>
      </c>
      <c r="E82" s="20">
        <v>-16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-23</v>
      </c>
      <c r="M82" s="20">
        <v>0</v>
      </c>
      <c r="N82" s="20">
        <v>0</v>
      </c>
      <c r="O82" s="90">
        <f t="shared" si="2"/>
        <v>-41</v>
      </c>
      <c r="P82" s="18"/>
    </row>
    <row r="83" spans="1:16" ht="31.5">
      <c r="A83" s="29" t="s">
        <v>58</v>
      </c>
      <c r="B83" s="19" t="s">
        <v>128</v>
      </c>
      <c r="C83" s="20">
        <v>-904</v>
      </c>
      <c r="D83" s="20">
        <v>0</v>
      </c>
      <c r="E83" s="20">
        <v>-28</v>
      </c>
      <c r="F83" s="20">
        <v>-71</v>
      </c>
      <c r="G83" s="20">
        <v>-15</v>
      </c>
      <c r="H83" s="20">
        <v>0</v>
      </c>
      <c r="I83" s="20">
        <v>0</v>
      </c>
      <c r="J83" s="20">
        <v>-3</v>
      </c>
      <c r="K83" s="20">
        <v>0</v>
      </c>
      <c r="L83" s="20">
        <v>-33</v>
      </c>
      <c r="M83" s="20">
        <v>-1</v>
      </c>
      <c r="N83" s="20">
        <v>0</v>
      </c>
      <c r="O83" s="90">
        <f t="shared" si="2"/>
        <v>-1055</v>
      </c>
      <c r="P83" s="18"/>
    </row>
    <row r="84" spans="1:16" ht="15.75">
      <c r="A84" s="29" t="s">
        <v>60</v>
      </c>
      <c r="B84" s="19" t="s">
        <v>129</v>
      </c>
      <c r="C84" s="20">
        <v>-3</v>
      </c>
      <c r="D84" s="20">
        <v>0</v>
      </c>
      <c r="E84" s="20">
        <v>-11</v>
      </c>
      <c r="F84" s="20">
        <v>0</v>
      </c>
      <c r="G84" s="20">
        <v>0</v>
      </c>
      <c r="H84" s="20">
        <v>0</v>
      </c>
      <c r="I84" s="20">
        <v>0</v>
      </c>
      <c r="J84" s="20">
        <v>-18</v>
      </c>
      <c r="K84" s="20">
        <v>0</v>
      </c>
      <c r="L84" s="20">
        <v>0</v>
      </c>
      <c r="M84" s="20">
        <v>0</v>
      </c>
      <c r="N84" s="20">
        <v>0</v>
      </c>
      <c r="O84" s="90">
        <f t="shared" si="2"/>
        <v>-32</v>
      </c>
      <c r="P84" s="18"/>
    </row>
    <row r="85" spans="1:16" ht="15.75">
      <c r="A85" s="29"/>
      <c r="B85" s="30" t="s">
        <v>130</v>
      </c>
      <c r="C85" s="20">
        <v>-909</v>
      </c>
      <c r="D85" s="20">
        <v>0</v>
      </c>
      <c r="E85" s="20">
        <v>-55</v>
      </c>
      <c r="F85" s="20">
        <v>-71</v>
      </c>
      <c r="G85" s="20">
        <v>-15</v>
      </c>
      <c r="H85" s="20">
        <v>0</v>
      </c>
      <c r="I85" s="20">
        <v>0</v>
      </c>
      <c r="J85" s="20">
        <v>-21</v>
      </c>
      <c r="K85" s="20">
        <v>0</v>
      </c>
      <c r="L85" s="20">
        <v>-56</v>
      </c>
      <c r="M85" s="20">
        <v>-1</v>
      </c>
      <c r="N85" s="20">
        <v>0</v>
      </c>
      <c r="O85" s="90">
        <f t="shared" si="2"/>
        <v>-1128</v>
      </c>
      <c r="P85" s="18"/>
    </row>
    <row r="86" spans="1:16" ht="15.75">
      <c r="A86" s="86" t="s">
        <v>98</v>
      </c>
      <c r="B86" s="23" t="s">
        <v>131</v>
      </c>
      <c r="C86" s="20">
        <v>0</v>
      </c>
      <c r="D86" s="20">
        <v>0</v>
      </c>
      <c r="E86" s="20">
        <v>0</v>
      </c>
      <c r="F86" s="20">
        <v>-56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90">
        <f t="shared" si="2"/>
        <v>-56</v>
      </c>
      <c r="P86" s="18"/>
    </row>
    <row r="87" spans="1:16" ht="31.5">
      <c r="A87" s="86" t="s">
        <v>100</v>
      </c>
      <c r="B87" s="23" t="s">
        <v>95</v>
      </c>
      <c r="C87" s="20">
        <v>-413</v>
      </c>
      <c r="D87" s="20">
        <v>-179</v>
      </c>
      <c r="E87" s="20">
        <v>-1478</v>
      </c>
      <c r="F87" s="20">
        <v>-30</v>
      </c>
      <c r="G87" s="20">
        <v>0</v>
      </c>
      <c r="H87" s="20">
        <v>-40</v>
      </c>
      <c r="I87" s="20">
        <v>0</v>
      </c>
      <c r="J87" s="20">
        <v>-8</v>
      </c>
      <c r="K87" s="20">
        <v>0</v>
      </c>
      <c r="L87" s="20">
        <v>0</v>
      </c>
      <c r="M87" s="20">
        <v>-2</v>
      </c>
      <c r="N87" s="20">
        <v>0</v>
      </c>
      <c r="O87" s="90">
        <f t="shared" si="2"/>
        <v>-2150</v>
      </c>
      <c r="P87" s="18"/>
    </row>
    <row r="88" spans="1:16" ht="31.5">
      <c r="A88" s="86" t="s">
        <v>132</v>
      </c>
      <c r="B88" s="23" t="s">
        <v>150</v>
      </c>
      <c r="C88" s="20">
        <v>-569</v>
      </c>
      <c r="D88" s="20">
        <v>1327</v>
      </c>
      <c r="E88" s="20">
        <v>-144</v>
      </c>
      <c r="F88" s="20">
        <v>0</v>
      </c>
      <c r="G88" s="20">
        <v>0</v>
      </c>
      <c r="H88" s="20">
        <v>0</v>
      </c>
      <c r="I88" s="20">
        <v>-127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90">
        <f t="shared" si="2"/>
        <v>487</v>
      </c>
      <c r="P88" s="18"/>
    </row>
    <row r="89" spans="1:16" ht="15.75">
      <c r="A89" s="86" t="s">
        <v>133</v>
      </c>
      <c r="B89" s="23" t="s">
        <v>97</v>
      </c>
      <c r="C89" s="20">
        <v>-290</v>
      </c>
      <c r="D89" s="20">
        <v>-259</v>
      </c>
      <c r="E89" s="20">
        <v>-108</v>
      </c>
      <c r="F89" s="20">
        <v>-143</v>
      </c>
      <c r="G89" s="20">
        <v>-91</v>
      </c>
      <c r="H89" s="20">
        <v>-64</v>
      </c>
      <c r="I89" s="20">
        <v>-77</v>
      </c>
      <c r="J89" s="20">
        <v>-28</v>
      </c>
      <c r="K89" s="20">
        <v>-7.31</v>
      </c>
      <c r="L89" s="20">
        <v>-18</v>
      </c>
      <c r="M89" s="20">
        <v>-5</v>
      </c>
      <c r="N89" s="20">
        <v>0</v>
      </c>
      <c r="O89" s="90">
        <f t="shared" si="2"/>
        <v>-1090.31</v>
      </c>
      <c r="P89" s="18"/>
    </row>
    <row r="90" spans="1:16" ht="31.5">
      <c r="A90" s="86" t="s">
        <v>134</v>
      </c>
      <c r="B90" s="19" t="s">
        <v>135</v>
      </c>
      <c r="C90" s="20">
        <v>-154</v>
      </c>
      <c r="D90" s="20">
        <v>149</v>
      </c>
      <c r="E90" s="20">
        <v>-247</v>
      </c>
      <c r="F90" s="20">
        <v>753</v>
      </c>
      <c r="G90" s="20">
        <v>795</v>
      </c>
      <c r="H90" s="20">
        <v>129</v>
      </c>
      <c r="I90" s="20">
        <v>-406</v>
      </c>
      <c r="J90" s="20">
        <v>55</v>
      </c>
      <c r="K90" s="20">
        <v>-182.22</v>
      </c>
      <c r="L90" s="20">
        <v>1040</v>
      </c>
      <c r="M90" s="20">
        <v>9</v>
      </c>
      <c r="N90" s="20">
        <v>-83</v>
      </c>
      <c r="O90" s="90">
        <f t="shared" si="2"/>
        <v>1857.78</v>
      </c>
      <c r="P90" s="18"/>
    </row>
    <row r="91" spans="1:16" ht="15.75">
      <c r="A91" s="84" t="s">
        <v>136</v>
      </c>
      <c r="B91" s="17" t="s">
        <v>137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18"/>
    </row>
    <row r="92" spans="1:16" ht="31.5">
      <c r="A92" s="86" t="s">
        <v>54</v>
      </c>
      <c r="B92" s="19" t="s">
        <v>151</v>
      </c>
      <c r="C92" s="20">
        <v>0</v>
      </c>
      <c r="D92" s="20">
        <v>-427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90">
        <f t="shared" si="2"/>
        <v>-427</v>
      </c>
      <c r="P92" s="18"/>
    </row>
    <row r="93" spans="1:16" ht="31.5">
      <c r="A93" s="86" t="s">
        <v>66</v>
      </c>
      <c r="B93" s="19" t="s">
        <v>152</v>
      </c>
      <c r="C93" s="20">
        <v>-154</v>
      </c>
      <c r="D93" s="20">
        <v>149</v>
      </c>
      <c r="E93" s="20">
        <v>-247</v>
      </c>
      <c r="F93" s="20">
        <v>753</v>
      </c>
      <c r="G93" s="20">
        <v>795</v>
      </c>
      <c r="H93" s="20">
        <v>129</v>
      </c>
      <c r="I93" s="20">
        <v>-406</v>
      </c>
      <c r="J93" s="20">
        <v>55</v>
      </c>
      <c r="K93" s="20">
        <v>-182.22</v>
      </c>
      <c r="L93" s="20">
        <v>1040</v>
      </c>
      <c r="M93" s="20">
        <v>9</v>
      </c>
      <c r="N93" s="20">
        <v>-83</v>
      </c>
      <c r="O93" s="90">
        <f t="shared" si="2"/>
        <v>1857.78</v>
      </c>
      <c r="P93" s="2"/>
    </row>
    <row r="94" spans="1:16" ht="15.75">
      <c r="A94" s="91" t="s">
        <v>67</v>
      </c>
      <c r="B94" s="19" t="s">
        <v>138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90">
        <f t="shared" si="2"/>
        <v>0</v>
      </c>
      <c r="P94" s="18"/>
    </row>
    <row r="95" spans="1:16" ht="15.75">
      <c r="A95" s="29" t="s">
        <v>56</v>
      </c>
      <c r="B95" s="23" t="s">
        <v>105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7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90">
        <f t="shared" si="2"/>
        <v>7</v>
      </c>
      <c r="P95" s="18"/>
    </row>
    <row r="96" spans="1:16" ht="30.75" customHeight="1">
      <c r="A96" s="89"/>
      <c r="B96" s="23" t="s">
        <v>106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90">
        <f t="shared" si="2"/>
        <v>0</v>
      </c>
      <c r="P96" s="18"/>
    </row>
    <row r="97" spans="1:16" ht="15.75">
      <c r="A97" s="89" t="s">
        <v>58</v>
      </c>
      <c r="B97" s="23" t="s">
        <v>107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90">
        <f t="shared" si="2"/>
        <v>0</v>
      </c>
      <c r="P97" s="18"/>
    </row>
    <row r="98" spans="1:16" ht="30" customHeight="1">
      <c r="A98" s="89"/>
      <c r="B98" s="23" t="s">
        <v>106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90">
        <f t="shared" si="2"/>
        <v>0</v>
      </c>
      <c r="P98" s="18"/>
    </row>
    <row r="99" spans="1:16" ht="15.75">
      <c r="A99" s="95" t="s">
        <v>108</v>
      </c>
      <c r="B99" s="19" t="s">
        <v>109</v>
      </c>
      <c r="C99" s="20">
        <v>0</v>
      </c>
      <c r="D99" s="20">
        <v>0</v>
      </c>
      <c r="E99" s="20">
        <v>105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90">
        <f t="shared" si="2"/>
        <v>105</v>
      </c>
      <c r="P99" s="18"/>
    </row>
    <row r="100" spans="1:16" ht="15.75">
      <c r="A100" s="95" t="s">
        <v>110</v>
      </c>
      <c r="B100" s="19" t="s">
        <v>111</v>
      </c>
      <c r="C100" s="20">
        <v>0</v>
      </c>
      <c r="D100" s="20">
        <v>0</v>
      </c>
      <c r="E100" s="20">
        <v>63</v>
      </c>
      <c r="F100" s="20">
        <v>0</v>
      </c>
      <c r="G100" s="20">
        <v>-152</v>
      </c>
      <c r="H100" s="20">
        <v>0</v>
      </c>
      <c r="I100" s="20">
        <v>-312</v>
      </c>
      <c r="J100" s="20">
        <v>-2</v>
      </c>
      <c r="K100" s="20">
        <v>0</v>
      </c>
      <c r="L100" s="20">
        <v>0</v>
      </c>
      <c r="M100" s="20">
        <v>0</v>
      </c>
      <c r="N100" s="20">
        <v>0</v>
      </c>
      <c r="O100" s="90">
        <f aca="true" t="shared" si="3" ref="O100:O119">SUM(C100:N100)</f>
        <v>-403</v>
      </c>
      <c r="P100" s="18"/>
    </row>
    <row r="101" spans="1:16" ht="15.75">
      <c r="A101" s="31"/>
      <c r="B101" s="29" t="s">
        <v>112</v>
      </c>
      <c r="C101" s="20">
        <v>0</v>
      </c>
      <c r="D101" s="20">
        <v>0</v>
      </c>
      <c r="E101" s="20">
        <v>168</v>
      </c>
      <c r="F101" s="20">
        <v>0</v>
      </c>
      <c r="G101" s="20">
        <v>152</v>
      </c>
      <c r="H101" s="20">
        <v>0</v>
      </c>
      <c r="I101" s="20">
        <v>312</v>
      </c>
      <c r="J101" s="20">
        <v>2</v>
      </c>
      <c r="K101" s="20">
        <v>0</v>
      </c>
      <c r="L101" s="20">
        <v>0</v>
      </c>
      <c r="M101" s="20">
        <v>0</v>
      </c>
      <c r="N101" s="20">
        <v>0</v>
      </c>
      <c r="O101" s="90">
        <f t="shared" si="3"/>
        <v>634</v>
      </c>
      <c r="P101" s="18"/>
    </row>
    <row r="102" spans="1:16" ht="31.5">
      <c r="A102" s="89" t="s">
        <v>60</v>
      </c>
      <c r="B102" s="19" t="s">
        <v>113</v>
      </c>
      <c r="C102" s="20">
        <v>0</v>
      </c>
      <c r="D102" s="20">
        <v>-25</v>
      </c>
      <c r="E102" s="20">
        <v>0</v>
      </c>
      <c r="F102" s="20">
        <v>0</v>
      </c>
      <c r="G102" s="20">
        <v>111</v>
      </c>
      <c r="H102" s="20">
        <v>3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90">
        <f t="shared" si="3"/>
        <v>89</v>
      </c>
      <c r="P102" s="18"/>
    </row>
    <row r="103" spans="1:16" ht="15.75">
      <c r="A103" s="89" t="s">
        <v>63</v>
      </c>
      <c r="B103" s="19" t="s">
        <v>114</v>
      </c>
      <c r="C103" s="20">
        <v>0</v>
      </c>
      <c r="D103" s="20">
        <v>3537</v>
      </c>
      <c r="E103" s="20">
        <v>0</v>
      </c>
      <c r="F103" s="20">
        <v>0</v>
      </c>
      <c r="G103" s="20">
        <v>0</v>
      </c>
      <c r="H103" s="20">
        <v>0</v>
      </c>
      <c r="I103" s="20">
        <v>426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90">
        <f t="shared" si="3"/>
        <v>3963</v>
      </c>
      <c r="P103" s="18"/>
    </row>
    <row r="104" spans="1:16" ht="15.75">
      <c r="A104" s="84"/>
      <c r="B104" s="30" t="s">
        <v>139</v>
      </c>
      <c r="C104" s="20">
        <v>0</v>
      </c>
      <c r="D104" s="20">
        <v>3512</v>
      </c>
      <c r="E104" s="20">
        <v>168</v>
      </c>
      <c r="F104" s="20">
        <v>0</v>
      </c>
      <c r="G104" s="20">
        <v>263</v>
      </c>
      <c r="H104" s="20">
        <v>10</v>
      </c>
      <c r="I104" s="20">
        <v>738</v>
      </c>
      <c r="J104" s="20">
        <v>2</v>
      </c>
      <c r="K104" s="20">
        <v>0</v>
      </c>
      <c r="L104" s="20">
        <v>0</v>
      </c>
      <c r="M104" s="20">
        <v>0</v>
      </c>
      <c r="N104" s="20">
        <v>0</v>
      </c>
      <c r="O104" s="90">
        <f t="shared" si="3"/>
        <v>4693</v>
      </c>
      <c r="P104" s="18"/>
    </row>
    <row r="105" spans="1:16" ht="47.25">
      <c r="A105" s="91" t="s">
        <v>69</v>
      </c>
      <c r="B105" s="23" t="s">
        <v>153</v>
      </c>
      <c r="C105" s="20">
        <v>569</v>
      </c>
      <c r="D105" s="20">
        <v>-1327</v>
      </c>
      <c r="E105" s="20">
        <v>144</v>
      </c>
      <c r="F105" s="20">
        <v>0</v>
      </c>
      <c r="G105" s="20">
        <v>0</v>
      </c>
      <c r="H105" s="20">
        <v>0</v>
      </c>
      <c r="I105" s="20">
        <v>127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90">
        <f t="shared" si="3"/>
        <v>-487</v>
      </c>
      <c r="P105" s="18"/>
    </row>
    <row r="106" spans="1:16" ht="15.75">
      <c r="A106" s="86" t="s">
        <v>80</v>
      </c>
      <c r="B106" s="19" t="s">
        <v>126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90">
        <f t="shared" si="3"/>
        <v>0</v>
      </c>
      <c r="P106" s="18"/>
    </row>
    <row r="107" spans="1:16" ht="31.5">
      <c r="A107" s="29" t="s">
        <v>56</v>
      </c>
      <c r="B107" s="19" t="s">
        <v>127</v>
      </c>
      <c r="C107" s="20">
        <v>0</v>
      </c>
      <c r="D107" s="20">
        <v>0</v>
      </c>
      <c r="E107" s="20">
        <v>-17</v>
      </c>
      <c r="F107" s="20">
        <v>0</v>
      </c>
      <c r="G107" s="20">
        <v>-7</v>
      </c>
      <c r="H107" s="20">
        <v>0</v>
      </c>
      <c r="I107" s="20">
        <v>-51</v>
      </c>
      <c r="J107" s="20">
        <v>-15</v>
      </c>
      <c r="K107" s="20">
        <v>0</v>
      </c>
      <c r="L107" s="20">
        <v>0</v>
      </c>
      <c r="M107" s="20">
        <v>0</v>
      </c>
      <c r="N107" s="20">
        <v>0</v>
      </c>
      <c r="O107" s="90">
        <f t="shared" si="3"/>
        <v>-90</v>
      </c>
      <c r="P107" s="18"/>
    </row>
    <row r="108" spans="1:16" ht="31.5">
      <c r="A108" s="29" t="s">
        <v>58</v>
      </c>
      <c r="B108" s="19" t="s">
        <v>128</v>
      </c>
      <c r="C108" s="20">
        <v>0</v>
      </c>
      <c r="D108" s="20">
        <v>-51</v>
      </c>
      <c r="E108" s="20">
        <v>0</v>
      </c>
      <c r="F108" s="20">
        <v>0</v>
      </c>
      <c r="G108" s="20">
        <v>-87</v>
      </c>
      <c r="H108" s="20">
        <v>-2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90">
        <f t="shared" si="3"/>
        <v>-140</v>
      </c>
      <c r="P108" s="18"/>
    </row>
    <row r="109" spans="1:16" ht="15.75">
      <c r="A109" s="29" t="s">
        <v>60</v>
      </c>
      <c r="B109" s="19" t="s">
        <v>129</v>
      </c>
      <c r="C109" s="20">
        <v>0</v>
      </c>
      <c r="D109" s="20">
        <v>-56</v>
      </c>
      <c r="E109" s="20">
        <v>0</v>
      </c>
      <c r="F109" s="20">
        <v>0</v>
      </c>
      <c r="G109" s="20">
        <v>0</v>
      </c>
      <c r="H109" s="20">
        <v>-8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90">
        <f t="shared" si="3"/>
        <v>-64</v>
      </c>
      <c r="P109" s="18"/>
    </row>
    <row r="110" spans="1:16" ht="15.75">
      <c r="A110" s="29"/>
      <c r="B110" s="30" t="s">
        <v>84</v>
      </c>
      <c r="C110" s="20">
        <v>0</v>
      </c>
      <c r="D110" s="20">
        <v>-107</v>
      </c>
      <c r="E110" s="20">
        <v>-17</v>
      </c>
      <c r="F110" s="20">
        <v>0</v>
      </c>
      <c r="G110" s="20">
        <v>-94</v>
      </c>
      <c r="H110" s="20">
        <v>-10</v>
      </c>
      <c r="I110" s="20">
        <v>-51</v>
      </c>
      <c r="J110" s="20">
        <v>-15</v>
      </c>
      <c r="K110" s="20">
        <v>0</v>
      </c>
      <c r="L110" s="20">
        <v>0</v>
      </c>
      <c r="M110" s="20">
        <v>0</v>
      </c>
      <c r="N110" s="20">
        <v>0</v>
      </c>
      <c r="O110" s="90">
        <f t="shared" si="3"/>
        <v>-294</v>
      </c>
      <c r="P110" s="18"/>
    </row>
    <row r="111" spans="1:16" ht="47.25">
      <c r="A111" s="91" t="s">
        <v>85</v>
      </c>
      <c r="B111" s="23" t="s">
        <v>154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90">
        <f t="shared" si="3"/>
        <v>0</v>
      </c>
      <c r="P111" s="18"/>
    </row>
    <row r="112" spans="1:16" ht="15.75">
      <c r="A112" s="91" t="s">
        <v>87</v>
      </c>
      <c r="B112" s="23" t="s">
        <v>140</v>
      </c>
      <c r="C112" s="20">
        <v>1333</v>
      </c>
      <c r="D112" s="20">
        <v>142</v>
      </c>
      <c r="E112" s="20">
        <v>0</v>
      </c>
      <c r="F112" s="20">
        <v>0</v>
      </c>
      <c r="G112" s="20">
        <v>0</v>
      </c>
      <c r="H112" s="20">
        <v>37</v>
      </c>
      <c r="I112" s="20">
        <v>1</v>
      </c>
      <c r="J112" s="20">
        <v>7</v>
      </c>
      <c r="K112" s="20">
        <v>0</v>
      </c>
      <c r="L112" s="20">
        <v>0</v>
      </c>
      <c r="M112" s="20">
        <v>0</v>
      </c>
      <c r="N112" s="20">
        <v>4</v>
      </c>
      <c r="O112" s="90">
        <f t="shared" si="3"/>
        <v>1524</v>
      </c>
      <c r="P112" s="18"/>
    </row>
    <row r="113" spans="1:16" ht="31.5">
      <c r="A113" s="91" t="s">
        <v>94</v>
      </c>
      <c r="B113" s="23" t="s">
        <v>141</v>
      </c>
      <c r="C113" s="20">
        <v>-915</v>
      </c>
      <c r="D113" s="20">
        <v>-270</v>
      </c>
      <c r="E113" s="20">
        <v>0</v>
      </c>
      <c r="F113" s="20">
        <v>0</v>
      </c>
      <c r="G113" s="20">
        <v>0</v>
      </c>
      <c r="H113" s="20">
        <v>-8</v>
      </c>
      <c r="I113" s="20">
        <v>-14</v>
      </c>
      <c r="J113" s="20">
        <v>-30</v>
      </c>
      <c r="K113" s="20">
        <v>0</v>
      </c>
      <c r="L113" s="20">
        <v>0</v>
      </c>
      <c r="M113" s="20">
        <v>0</v>
      </c>
      <c r="N113" s="20">
        <v>-2</v>
      </c>
      <c r="O113" s="90">
        <f t="shared" si="3"/>
        <v>-1239</v>
      </c>
      <c r="P113" s="18"/>
    </row>
    <row r="114" spans="1:16" ht="15.75">
      <c r="A114" s="91" t="s">
        <v>96</v>
      </c>
      <c r="B114" s="23" t="s">
        <v>142</v>
      </c>
      <c r="C114" s="20">
        <v>833</v>
      </c>
      <c r="D114" s="20">
        <v>1672</v>
      </c>
      <c r="E114" s="20">
        <v>48</v>
      </c>
      <c r="F114" s="20">
        <v>753</v>
      </c>
      <c r="G114" s="20">
        <v>964</v>
      </c>
      <c r="H114" s="20">
        <v>158</v>
      </c>
      <c r="I114" s="20">
        <v>395</v>
      </c>
      <c r="J114" s="20">
        <v>19</v>
      </c>
      <c r="K114" s="20">
        <v>-182.22</v>
      </c>
      <c r="L114" s="20">
        <v>1040</v>
      </c>
      <c r="M114" s="20">
        <v>9</v>
      </c>
      <c r="N114" s="20">
        <v>-81</v>
      </c>
      <c r="O114" s="90">
        <f t="shared" si="3"/>
        <v>5627.78</v>
      </c>
      <c r="P114" s="18"/>
    </row>
    <row r="115" spans="1:16" ht="15.75">
      <c r="A115" s="91" t="s">
        <v>98</v>
      </c>
      <c r="B115" s="23" t="s">
        <v>143</v>
      </c>
      <c r="C115" s="20">
        <v>5</v>
      </c>
      <c r="D115" s="20">
        <v>1</v>
      </c>
      <c r="E115" s="20">
        <v>0</v>
      </c>
      <c r="F115" s="20">
        <v>0</v>
      </c>
      <c r="G115" s="20">
        <v>2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90">
        <f t="shared" si="3"/>
        <v>8</v>
      </c>
      <c r="P115" s="18"/>
    </row>
    <row r="116" spans="1:16" ht="15.75">
      <c r="A116" s="91" t="s">
        <v>100</v>
      </c>
      <c r="B116" s="23" t="s">
        <v>144</v>
      </c>
      <c r="C116" s="20">
        <v>-1</v>
      </c>
      <c r="D116" s="20">
        <v>-1349</v>
      </c>
      <c r="E116" s="20">
        <v>0</v>
      </c>
      <c r="F116" s="20">
        <v>0</v>
      </c>
      <c r="G116" s="20">
        <v>-44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90">
        <f t="shared" si="3"/>
        <v>-1394</v>
      </c>
      <c r="P116" s="18"/>
    </row>
    <row r="117" spans="1:16" ht="15.75">
      <c r="A117" s="91" t="s">
        <v>132</v>
      </c>
      <c r="B117" s="23" t="s">
        <v>145</v>
      </c>
      <c r="C117" s="20">
        <v>4</v>
      </c>
      <c r="D117" s="20">
        <v>-1348</v>
      </c>
      <c r="E117" s="20">
        <v>0</v>
      </c>
      <c r="F117" s="20">
        <v>0</v>
      </c>
      <c r="G117" s="20">
        <v>-42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90">
        <f t="shared" si="3"/>
        <v>-1386</v>
      </c>
      <c r="P117" s="18"/>
    </row>
    <row r="118" spans="1:16" ht="15.75">
      <c r="A118" s="91" t="s">
        <v>133</v>
      </c>
      <c r="B118" s="19" t="s">
        <v>146</v>
      </c>
      <c r="C118" s="20">
        <v>0</v>
      </c>
      <c r="D118" s="20">
        <v>-4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90">
        <f t="shared" si="3"/>
        <v>-4</v>
      </c>
      <c r="P118" s="18"/>
    </row>
    <row r="119" spans="1:16" ht="15.75">
      <c r="A119" s="91" t="s">
        <v>134</v>
      </c>
      <c r="B119" s="19" t="s">
        <v>155</v>
      </c>
      <c r="C119" s="20">
        <v>837</v>
      </c>
      <c r="D119" s="20">
        <v>320</v>
      </c>
      <c r="E119" s="20">
        <v>48</v>
      </c>
      <c r="F119" s="20">
        <v>753</v>
      </c>
      <c r="G119" s="20">
        <v>922</v>
      </c>
      <c r="H119" s="20">
        <v>158</v>
      </c>
      <c r="I119" s="20">
        <v>395</v>
      </c>
      <c r="J119" s="20">
        <v>19</v>
      </c>
      <c r="K119" s="20">
        <v>-182.22</v>
      </c>
      <c r="L119" s="20">
        <v>1040</v>
      </c>
      <c r="M119" s="20">
        <v>9</v>
      </c>
      <c r="N119" s="20">
        <v>-81</v>
      </c>
      <c r="O119" s="90">
        <f t="shared" si="3"/>
        <v>4237.780000000001</v>
      </c>
      <c r="P119" s="18"/>
    </row>
    <row r="120" spans="3:15" ht="15.7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2" ht="12.75">
      <c r="A121" s="71"/>
      <c r="B121" s="71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ht="18.75">
      <c r="A122" s="1" t="s">
        <v>50</v>
      </c>
    </row>
  </sheetData>
  <mergeCells count="5">
    <mergeCell ref="A3:B4"/>
    <mergeCell ref="L3:N3"/>
    <mergeCell ref="C3:K3"/>
    <mergeCell ref="A1:O1"/>
    <mergeCell ref="O3:O4"/>
  </mergeCells>
  <printOptions/>
  <pageMargins left="0.7480314960629921" right="0" top="0.53" bottom="0" header="0" footer="0"/>
  <pageSetup horizontalDpi="600" verticalDpi="600" orientation="portrait" paperSize="9" scale="35" r:id="rId1"/>
  <rowBreaks count="1" manualBreakCount="1">
    <brk id="9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Normal="50" workbookViewId="0" topLeftCell="A1">
      <selection activeCell="A1" sqref="A1:O1"/>
    </sheetView>
  </sheetViews>
  <sheetFormatPr defaultColWidth="9.140625" defaultRowHeight="12.75"/>
  <cols>
    <col min="1" max="1" width="5.28125" style="5" customWidth="1"/>
    <col min="2" max="2" width="66.28125" style="5" customWidth="1"/>
    <col min="3" max="15" width="15.7109375" style="3" customWidth="1"/>
    <col min="16" max="16384" width="9.140625" style="3" customWidth="1"/>
  </cols>
  <sheetData>
    <row r="1" spans="1:15" ht="36.75" customHeight="1">
      <c r="A1" s="109" t="s">
        <v>164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.75" customHeight="1">
      <c r="A2" s="4"/>
      <c r="N2" s="60"/>
      <c r="O2" s="61" t="s">
        <v>20</v>
      </c>
    </row>
    <row r="3" spans="1:15" s="6" customFormat="1" ht="15" thickBot="1">
      <c r="A3" s="112"/>
      <c r="B3" s="112"/>
      <c r="C3" s="102" t="s">
        <v>21</v>
      </c>
      <c r="D3" s="102"/>
      <c r="E3" s="102"/>
      <c r="F3" s="102"/>
      <c r="G3" s="102"/>
      <c r="H3" s="102"/>
      <c r="I3" s="102"/>
      <c r="J3" s="102"/>
      <c r="K3" s="102"/>
      <c r="L3" s="102" t="s">
        <v>22</v>
      </c>
      <c r="M3" s="102"/>
      <c r="N3" s="102"/>
      <c r="O3" s="103" t="s">
        <v>0</v>
      </c>
    </row>
    <row r="4" spans="1:15" ht="51.75" thickBot="1">
      <c r="A4" s="112"/>
      <c r="B4" s="112"/>
      <c r="C4" s="59" t="s">
        <v>12</v>
      </c>
      <c r="D4" s="59" t="s">
        <v>11</v>
      </c>
      <c r="E4" s="59" t="s">
        <v>14</v>
      </c>
      <c r="F4" s="59" t="s">
        <v>13</v>
      </c>
      <c r="G4" s="58" t="s">
        <v>156</v>
      </c>
      <c r="H4" s="58" t="s">
        <v>16</v>
      </c>
      <c r="I4" s="58" t="s">
        <v>15</v>
      </c>
      <c r="J4" s="58" t="s">
        <v>18</v>
      </c>
      <c r="K4" s="58" t="s">
        <v>157</v>
      </c>
      <c r="L4" s="58" t="s">
        <v>17</v>
      </c>
      <c r="M4" s="58" t="s">
        <v>19</v>
      </c>
      <c r="N4" s="42" t="s">
        <v>161</v>
      </c>
      <c r="O4" s="103"/>
    </row>
    <row r="5" spans="1:15" s="8" customFormat="1" ht="30" customHeight="1">
      <c r="A5" s="111" t="s">
        <v>23</v>
      </c>
      <c r="B5" s="1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2"/>
      <c r="O5" s="63"/>
    </row>
    <row r="6" spans="1:15" ht="18.75">
      <c r="A6" s="64" t="s">
        <v>24</v>
      </c>
      <c r="B6" s="9" t="s">
        <v>25</v>
      </c>
      <c r="C6" s="35">
        <v>21</v>
      </c>
      <c r="D6" s="35">
        <v>14</v>
      </c>
      <c r="E6" s="35">
        <v>3</v>
      </c>
      <c r="F6" s="35">
        <v>5</v>
      </c>
      <c r="G6" s="35">
        <v>8</v>
      </c>
      <c r="H6" s="35">
        <v>0</v>
      </c>
      <c r="I6" s="35">
        <v>1</v>
      </c>
      <c r="J6" s="35">
        <v>0</v>
      </c>
      <c r="K6" s="35">
        <v>1.46</v>
      </c>
      <c r="L6" s="35">
        <v>6</v>
      </c>
      <c r="M6" s="35">
        <v>2</v>
      </c>
      <c r="N6" s="35">
        <v>8</v>
      </c>
      <c r="O6" s="35">
        <v>69.46</v>
      </c>
    </row>
    <row r="7" spans="1:15" ht="18.75">
      <c r="A7" s="65" t="s">
        <v>26</v>
      </c>
      <c r="B7" s="10" t="s">
        <v>27</v>
      </c>
      <c r="C7" s="35">
        <v>38968</v>
      </c>
      <c r="D7" s="35">
        <v>91881</v>
      </c>
      <c r="E7" s="35">
        <v>6195</v>
      </c>
      <c r="F7" s="35">
        <v>10587</v>
      </c>
      <c r="G7" s="35">
        <v>6649</v>
      </c>
      <c r="H7" s="35">
        <v>3991</v>
      </c>
      <c r="I7" s="35">
        <v>9790</v>
      </c>
      <c r="J7" s="35">
        <v>4621</v>
      </c>
      <c r="K7" s="35">
        <v>0</v>
      </c>
      <c r="L7" s="35">
        <v>3819</v>
      </c>
      <c r="M7" s="35">
        <v>342</v>
      </c>
      <c r="N7" s="35">
        <v>31</v>
      </c>
      <c r="O7" s="35">
        <v>176874</v>
      </c>
    </row>
    <row r="8" spans="1:15" ht="42.75">
      <c r="A8" s="66" t="s">
        <v>28</v>
      </c>
      <c r="B8" s="11" t="s">
        <v>29</v>
      </c>
      <c r="C8" s="35">
        <v>0</v>
      </c>
      <c r="D8" s="35">
        <v>12173</v>
      </c>
      <c r="E8" s="35">
        <v>402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12575</v>
      </c>
    </row>
    <row r="9" spans="1:15" ht="18.75">
      <c r="A9" s="65" t="s">
        <v>30</v>
      </c>
      <c r="B9" s="10" t="s">
        <v>31</v>
      </c>
      <c r="C9" s="35">
        <v>95</v>
      </c>
      <c r="D9" s="35">
        <v>4251</v>
      </c>
      <c r="E9" s="35">
        <v>5103</v>
      </c>
      <c r="F9" s="35">
        <v>796</v>
      </c>
      <c r="G9" s="35">
        <v>514</v>
      </c>
      <c r="H9" s="35">
        <v>598</v>
      </c>
      <c r="I9" s="35">
        <v>571</v>
      </c>
      <c r="J9" s="35">
        <v>2272</v>
      </c>
      <c r="K9" s="35">
        <v>364.88</v>
      </c>
      <c r="L9" s="35">
        <v>514</v>
      </c>
      <c r="M9" s="35">
        <v>63</v>
      </c>
      <c r="N9" s="35">
        <v>81</v>
      </c>
      <c r="O9" s="35">
        <v>15222.88</v>
      </c>
    </row>
    <row r="10" spans="1:15" ht="18.75">
      <c r="A10" s="65" t="s">
        <v>32</v>
      </c>
      <c r="B10" s="10" t="s">
        <v>33</v>
      </c>
      <c r="C10" s="35">
        <v>2191</v>
      </c>
      <c r="D10" s="35">
        <v>18484</v>
      </c>
      <c r="E10" s="35">
        <v>2903</v>
      </c>
      <c r="F10" s="35">
        <v>2720</v>
      </c>
      <c r="G10" s="35">
        <v>1876</v>
      </c>
      <c r="H10" s="35">
        <v>966</v>
      </c>
      <c r="I10" s="35">
        <v>788</v>
      </c>
      <c r="J10" s="35">
        <v>865</v>
      </c>
      <c r="K10" s="35">
        <v>1620.35</v>
      </c>
      <c r="L10" s="35">
        <v>102</v>
      </c>
      <c r="M10" s="35">
        <v>88</v>
      </c>
      <c r="N10" s="35">
        <v>13</v>
      </c>
      <c r="O10" s="35">
        <v>32616.35</v>
      </c>
    </row>
    <row r="11" spans="1:15" ht="39" customHeight="1">
      <c r="A11" s="65" t="s">
        <v>34</v>
      </c>
      <c r="B11" s="10" t="s">
        <v>35</v>
      </c>
      <c r="C11" s="35">
        <v>3300</v>
      </c>
      <c r="D11" s="35">
        <v>8910</v>
      </c>
      <c r="E11" s="35">
        <v>0</v>
      </c>
      <c r="F11" s="35">
        <v>89</v>
      </c>
      <c r="G11" s="35">
        <v>0</v>
      </c>
      <c r="H11" s="35">
        <v>0</v>
      </c>
      <c r="I11" s="35">
        <v>4</v>
      </c>
      <c r="J11" s="35">
        <v>12</v>
      </c>
      <c r="K11" s="35">
        <v>0</v>
      </c>
      <c r="L11" s="35">
        <v>0</v>
      </c>
      <c r="M11" s="35">
        <v>0</v>
      </c>
      <c r="N11" s="35">
        <v>0</v>
      </c>
      <c r="O11" s="35">
        <v>12315</v>
      </c>
    </row>
    <row r="12" spans="1:15" ht="18.75">
      <c r="A12" s="65"/>
      <c r="B12" s="10" t="s">
        <v>36</v>
      </c>
      <c r="C12" s="35">
        <v>44575</v>
      </c>
      <c r="D12" s="35">
        <v>135713</v>
      </c>
      <c r="E12" s="35">
        <v>14606</v>
      </c>
      <c r="F12" s="35">
        <v>14197</v>
      </c>
      <c r="G12" s="35">
        <v>9047</v>
      </c>
      <c r="H12" s="35">
        <v>5555</v>
      </c>
      <c r="I12" s="35">
        <v>11154</v>
      </c>
      <c r="J12" s="35">
        <v>7770</v>
      </c>
      <c r="K12" s="35">
        <v>1986.69</v>
      </c>
      <c r="L12" s="35">
        <v>4441</v>
      </c>
      <c r="M12" s="35">
        <v>495</v>
      </c>
      <c r="N12" s="35">
        <v>133</v>
      </c>
      <c r="O12" s="35">
        <v>249672.69</v>
      </c>
    </row>
    <row r="13" spans="1:15" ht="18.75">
      <c r="A13" s="65" t="s">
        <v>37</v>
      </c>
      <c r="B13" s="10" t="s">
        <v>38</v>
      </c>
      <c r="C13" s="35">
        <v>0</v>
      </c>
      <c r="D13" s="35">
        <v>13568</v>
      </c>
      <c r="E13" s="35">
        <v>0</v>
      </c>
      <c r="F13" s="35">
        <v>0</v>
      </c>
      <c r="G13" s="35">
        <v>10</v>
      </c>
      <c r="H13" s="35">
        <v>66</v>
      </c>
      <c r="I13" s="35">
        <v>0</v>
      </c>
      <c r="J13" s="35">
        <v>0</v>
      </c>
      <c r="K13" s="35">
        <v>0</v>
      </c>
      <c r="L13" s="35">
        <v>399</v>
      </c>
      <c r="M13" s="35">
        <v>0</v>
      </c>
      <c r="N13" s="35">
        <v>0</v>
      </c>
      <c r="O13" s="35">
        <v>14043</v>
      </c>
    </row>
    <row r="14" spans="1:15" ht="30" customHeight="1">
      <c r="A14" s="110" t="s">
        <v>39</v>
      </c>
      <c r="B14" s="11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53"/>
      <c r="O14" s="53"/>
    </row>
    <row r="15" spans="1:15" s="13" customFormat="1" ht="18.75">
      <c r="A15" s="67" t="s">
        <v>24</v>
      </c>
      <c r="B15" s="12" t="s">
        <v>40</v>
      </c>
      <c r="C15" s="35">
        <v>9153</v>
      </c>
      <c r="D15" s="35">
        <v>78628</v>
      </c>
      <c r="E15" s="35">
        <v>6199</v>
      </c>
      <c r="F15" s="35">
        <v>2765</v>
      </c>
      <c r="G15" s="35">
        <v>5938</v>
      </c>
      <c r="H15" s="35">
        <v>2448</v>
      </c>
      <c r="I15" s="35">
        <v>4054</v>
      </c>
      <c r="J15" s="35">
        <v>5196</v>
      </c>
      <c r="K15" s="35">
        <v>1818.6</v>
      </c>
      <c r="L15" s="35">
        <v>1674</v>
      </c>
      <c r="M15" s="35">
        <v>197</v>
      </c>
      <c r="N15" s="35">
        <v>33</v>
      </c>
      <c r="O15" s="35">
        <v>118103.6</v>
      </c>
    </row>
    <row r="16" spans="1:15" ht="18.75">
      <c r="A16" s="65" t="s">
        <v>26</v>
      </c>
      <c r="B16" s="10" t="s">
        <v>41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</row>
    <row r="17" spans="1:15" ht="18.75">
      <c r="A17" s="65" t="s">
        <v>28</v>
      </c>
      <c r="B17" s="10" t="s">
        <v>42</v>
      </c>
      <c r="C17" s="35">
        <v>13946</v>
      </c>
      <c r="D17" s="35">
        <v>44175</v>
      </c>
      <c r="E17" s="35">
        <v>5294</v>
      </c>
      <c r="F17" s="35">
        <v>10507</v>
      </c>
      <c r="G17" s="35">
        <v>2696</v>
      </c>
      <c r="H17" s="35">
        <v>3027</v>
      </c>
      <c r="I17" s="35">
        <v>5997</v>
      </c>
      <c r="J17" s="35">
        <v>2408</v>
      </c>
      <c r="K17" s="35">
        <v>103.67</v>
      </c>
      <c r="L17" s="35">
        <v>2225</v>
      </c>
      <c r="M17" s="35">
        <v>258</v>
      </c>
      <c r="N17" s="35">
        <v>28</v>
      </c>
      <c r="O17" s="35">
        <v>90664.67</v>
      </c>
    </row>
    <row r="18" spans="1:15" ht="28.5">
      <c r="A18" s="66" t="s">
        <v>30</v>
      </c>
      <c r="B18" s="11" t="s">
        <v>43</v>
      </c>
      <c r="C18" s="35">
        <v>0</v>
      </c>
      <c r="D18" s="35">
        <v>12173</v>
      </c>
      <c r="E18" s="35">
        <v>400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12573</v>
      </c>
    </row>
    <row r="19" spans="1:15" ht="18.75">
      <c r="A19" s="65" t="s">
        <v>32</v>
      </c>
      <c r="B19" s="10" t="s">
        <v>44</v>
      </c>
      <c r="C19" s="35">
        <v>19000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19001</v>
      </c>
    </row>
    <row r="20" spans="1:15" s="13" customFormat="1" ht="18.75">
      <c r="A20" s="65" t="s">
        <v>34</v>
      </c>
      <c r="B20" s="10" t="s">
        <v>45</v>
      </c>
      <c r="C20" s="35">
        <v>2382</v>
      </c>
      <c r="D20" s="35">
        <v>737</v>
      </c>
      <c r="E20" s="35">
        <v>2713</v>
      </c>
      <c r="F20" s="35">
        <v>925</v>
      </c>
      <c r="G20" s="35">
        <v>413</v>
      </c>
      <c r="H20" s="35">
        <v>80</v>
      </c>
      <c r="I20" s="35">
        <v>1102</v>
      </c>
      <c r="J20" s="35">
        <v>166</v>
      </c>
      <c r="K20" s="35">
        <v>46.45</v>
      </c>
      <c r="L20" s="35">
        <v>542</v>
      </c>
      <c r="M20" s="35">
        <v>36</v>
      </c>
      <c r="N20" s="35">
        <v>72</v>
      </c>
      <c r="O20" s="35">
        <v>9214.45</v>
      </c>
    </row>
    <row r="21" spans="1:15" ht="18.75">
      <c r="A21" s="65" t="s">
        <v>37</v>
      </c>
      <c r="B21" s="14" t="s">
        <v>46</v>
      </c>
      <c r="C21" s="35">
        <v>94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17.97</v>
      </c>
      <c r="L21" s="35">
        <v>0</v>
      </c>
      <c r="M21" s="35">
        <v>4</v>
      </c>
      <c r="N21" s="35">
        <v>0</v>
      </c>
      <c r="O21" s="35">
        <v>115.97</v>
      </c>
    </row>
    <row r="22" spans="1:15" ht="18.75">
      <c r="A22" s="68"/>
      <c r="B22" s="14" t="s">
        <v>47</v>
      </c>
      <c r="C22" s="35">
        <v>44575</v>
      </c>
      <c r="D22" s="35">
        <v>135713</v>
      </c>
      <c r="E22" s="35">
        <v>14606</v>
      </c>
      <c r="F22" s="35">
        <v>14197</v>
      </c>
      <c r="G22" s="35">
        <v>9047</v>
      </c>
      <c r="H22" s="35">
        <v>5555</v>
      </c>
      <c r="I22" s="35">
        <v>11154</v>
      </c>
      <c r="J22" s="35">
        <v>7770</v>
      </c>
      <c r="K22" s="35">
        <v>1986.69</v>
      </c>
      <c r="L22" s="35">
        <v>4441</v>
      </c>
      <c r="M22" s="35">
        <v>495</v>
      </c>
      <c r="N22" s="35">
        <v>133</v>
      </c>
      <c r="O22" s="35">
        <v>249672.69</v>
      </c>
    </row>
    <row r="23" spans="1:15" ht="18.75">
      <c r="A23" s="69" t="s">
        <v>48</v>
      </c>
      <c r="B23" s="70" t="s">
        <v>49</v>
      </c>
      <c r="C23" s="35">
        <v>0</v>
      </c>
      <c r="D23" s="35">
        <v>13568</v>
      </c>
      <c r="E23" s="35">
        <v>0</v>
      </c>
      <c r="F23" s="35">
        <v>0</v>
      </c>
      <c r="G23" s="35">
        <v>10</v>
      </c>
      <c r="H23" s="35">
        <v>66</v>
      </c>
      <c r="I23" s="35">
        <v>0</v>
      </c>
      <c r="J23" s="35">
        <v>0</v>
      </c>
      <c r="K23" s="35">
        <v>0</v>
      </c>
      <c r="L23" s="35">
        <v>399</v>
      </c>
      <c r="M23" s="35">
        <v>0</v>
      </c>
      <c r="N23" s="35">
        <v>0</v>
      </c>
      <c r="O23" s="35">
        <v>14043</v>
      </c>
    </row>
    <row r="25" spans="1:11" ht="12.75">
      <c r="A25" s="71"/>
      <c r="B25" s="71"/>
      <c r="C25" s="57"/>
      <c r="D25" s="57"/>
      <c r="E25" s="57"/>
      <c r="F25" s="57"/>
      <c r="G25" s="57"/>
      <c r="H25" s="57"/>
      <c r="I25" s="57"/>
      <c r="J25" s="55"/>
      <c r="K25" s="55"/>
    </row>
    <row r="26" ht="18.75">
      <c r="A26" s="83" t="s">
        <v>50</v>
      </c>
    </row>
  </sheetData>
  <mergeCells count="7">
    <mergeCell ref="O3:O4"/>
    <mergeCell ref="A1:O1"/>
    <mergeCell ref="A14:B14"/>
    <mergeCell ref="A5:B5"/>
    <mergeCell ref="A3:B4"/>
    <mergeCell ref="C3:K3"/>
    <mergeCell ref="L3:N3"/>
  </mergeCells>
  <printOptions/>
  <pageMargins left="0.5905511811023623" right="0" top="0.55" bottom="0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Jonko Jechev</dc:creator>
  <cp:keywords/>
  <dc:description/>
  <cp:lastModifiedBy>panayotova_t</cp:lastModifiedBy>
  <cp:lastPrinted>2004-11-24T12:09:18Z</cp:lastPrinted>
  <dcterms:created xsi:type="dcterms:W3CDTF">2004-04-28T07:04:30Z</dcterms:created>
  <dcterms:modified xsi:type="dcterms:W3CDTF">2008-07-31T09:03:00Z</dcterms:modified>
  <cp:category/>
  <cp:version/>
  <cp:contentType/>
  <cp:contentStatus/>
</cp:coreProperties>
</file>